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ig\Documents\GitHub\Ecosystem-Model-Data-Framework\scripts\"/>
    </mc:Choice>
  </mc:AlternateContent>
  <xr:revisionPtr revIDLastSave="0" documentId="13_ncr:1_{1379CA22-B780-40DD-98BF-4F1EF1D997F7}" xr6:coauthVersionLast="47" xr6:coauthVersionMax="47" xr10:uidLastSave="{00000000-0000-0000-0000-000000000000}"/>
  <bookViews>
    <workbookView xWindow="-120" yWindow="-120" windowWidth="38640" windowHeight="21120" activeTab="1" xr2:uid="{62796171-F6B7-4879-8107-087DADCFA4C7}"/>
  </bookViews>
  <sheets>
    <sheet name="PAR" sheetId="2" r:id="rId1"/>
    <sheet name="Temp Khangoankar Olson" sheetId="3" r:id="rId2"/>
    <sheet name="old_diatoms" sheetId="1" r:id="rId3"/>
  </sheets>
  <externalReferences>
    <externalReference r:id="rId4"/>
  </externalReferences>
  <definedNames>
    <definedName name="A">'Temp Khangoankar Olson'!$EO$2</definedName>
    <definedName name="B">'Temp Khangoankar Olson'!$EO$3</definedName>
    <definedName name="C_">'Temp Khangoankar Olson'!$EO$4</definedName>
    <definedName name="delt">'Temp Khangoankar Olson'!$CD$17</definedName>
    <definedName name="delt2">'Temp Khangoankar Olson'!$CE$17</definedName>
    <definedName name="ecospace_inc">PAR!$B$16</definedName>
    <definedName name="end_slope">old_diatoms!#REF!</definedName>
    <definedName name="end_slope2">old_diatoms!$B$19</definedName>
    <definedName name="env_max">'Temp Khangoankar Olson'!$BZ$15</definedName>
    <definedName name="env_max2">'Temp Khangoankar Olson'!$CA$15</definedName>
    <definedName name="env_min">'Temp Khangoankar Olson'!$BZ$14</definedName>
    <definedName name="env_min2">'Temp Khangoankar Olson'!$CA$14</definedName>
    <definedName name="env_v_max">'Temp Khangoankar Olson'!$C$13</definedName>
    <definedName name="env_v_min">'Temp Khangoankar Olson'!$C$12</definedName>
    <definedName name="ex_param">PAR!#REF!</definedName>
    <definedName name="ex_param1">PAR!#REF!</definedName>
    <definedName name="ex_param2">PAR!#REF!</definedName>
    <definedName name="F_max">PAR!$AC$5</definedName>
    <definedName name="f_max___a____a___b_____b____a___b____b_a">PAR!$AC$52</definedName>
    <definedName name="f_max_dia">PAR!$K$13</definedName>
    <definedName name="F_max_nan">PAR!$AC$5</definedName>
    <definedName name="F_max_pic">PAR!$AP$5</definedName>
    <definedName name="flat_end_x">old_diatoms!$B$17</definedName>
    <definedName name="flat_init_y">old_diatoms!$B$16</definedName>
    <definedName name="I_opt">PAR!$B$14</definedName>
    <definedName name="I_opt_dia">PAR!$B$14</definedName>
    <definedName name="I_opt_dia_ref">PAR!$K$11</definedName>
    <definedName name="I_opt_nan">PAR!$R$3</definedName>
    <definedName name="I_opt_pic">PAR!$AP$6</definedName>
    <definedName name="init_intercp">old_diatoms!$B$11</definedName>
    <definedName name="init_slope">old_diatoms!$B$10</definedName>
    <definedName name="k_inhib">PAR!$AC$4</definedName>
    <definedName name="k_inhib_dia">PAR!$L$5</definedName>
    <definedName name="k_inhib_nan">PAR!$AC$4</definedName>
    <definedName name="k_inhib_pic">PAR!$AP$4</definedName>
    <definedName name="k_sat">PAR!$AC$3</definedName>
    <definedName name="k_sat_dia">PAR!$L$4</definedName>
    <definedName name="k_sat_nan">PAR!$AC$3</definedName>
    <definedName name="k_sat_pic">PAR!$AP$3</definedName>
    <definedName name="KTG1_">'Temp Khangoankar Olson'!$C$8</definedName>
    <definedName name="KTG1_bac">'Temp Khangoankar Olson'!$BN$4</definedName>
    <definedName name="KTG1_dia">'Temp Khangoankar Olson'!$C$6</definedName>
    <definedName name="KTG1_nan">'Temp Khangoankar Olson'!$AL$3</definedName>
    <definedName name="KTG1_pic">'Temp Khangoankar Olson'!$AZ$3</definedName>
    <definedName name="KTG2_">'Temp Khangoankar Olson'!$C$9</definedName>
    <definedName name="KTG2_bac">'Temp Khangoankar Olson'!$BN$5</definedName>
    <definedName name="KTG2_dia">'Temp Khangoankar Olson'!$C$7</definedName>
    <definedName name="KTG2_nan">'Temp Khangoankar Olson'!$AL$4</definedName>
    <definedName name="KTG2_pic">'Temp Khangoankar Olson'!$AZ$4</definedName>
    <definedName name="min_response">old_diatoms!$B$21</definedName>
    <definedName name="O_max_dia">'Temp Khangoankar Olson'!$CD$16</definedName>
    <definedName name="O_max_dia2">'Temp Khangoankar Olson'!$CE$16</definedName>
    <definedName name="O_range_dia">'Temp Khangoankar Olson'!$CD$15</definedName>
    <definedName name="O_range_dia2">'Temp Khangoankar Olson'!$CE$15</definedName>
    <definedName name="PAR_max">PAR!$B$17</definedName>
    <definedName name="pb_max_rel">PAR!$B$11</definedName>
    <definedName name="T_opt">'Temp Khangoankar Olson'!$C$7</definedName>
    <definedName name="T_opt__dia">'Temp Khangoankar Olson'!$C$5</definedName>
    <definedName name="T_opt__nan">'Temp Khangoankar Olson'!$AL$2</definedName>
    <definedName name="T_opt_bac">'Temp Khangoankar Olson'!$BN$3</definedName>
    <definedName name="T_opt_pic">'Temp Khangoankar Olson'!$AZ$2</definedName>
    <definedName name="tau1_">'Temp Khangoankar Olson'!$EO$5</definedName>
    <definedName name="tau2_">'Temp Khangoankar Olson'!$EO$6</definedName>
    <definedName name="Topt">'Temp Khangoankar Olson'!$EO$7</definedName>
    <definedName name="u_max_relbase_dia">old_diatoms!$B$7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W22" i="3" l="1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U22" i="3" s="1"/>
  <c r="BT23" i="3"/>
  <c r="BT24" i="3"/>
  <c r="BT25" i="3"/>
  <c r="BT26" i="3"/>
  <c r="BT27" i="3"/>
  <c r="BU27" i="3" s="1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U46" i="3" s="1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U138" i="3" s="1"/>
  <c r="BT139" i="3"/>
  <c r="BT140" i="3"/>
  <c r="BU140" i="3" s="1"/>
  <c r="BT141" i="3"/>
  <c r="BT142" i="3"/>
  <c r="BU142" i="3" s="1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U243" i="3" s="1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U258" i="3" s="1"/>
  <c r="BT259" i="3"/>
  <c r="BT260" i="3"/>
  <c r="BT261" i="3"/>
  <c r="BT262" i="3"/>
  <c r="BU262" i="3" s="1"/>
  <c r="BT263" i="3"/>
  <c r="BT264" i="3"/>
  <c r="BT265" i="3"/>
  <c r="BT266" i="3"/>
  <c r="BT267" i="3"/>
  <c r="BU267" i="3" s="1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4" i="3"/>
  <c r="BT305" i="3"/>
  <c r="BT306" i="3"/>
  <c r="BU306" i="3" s="1"/>
  <c r="BT307" i="3"/>
  <c r="BT308" i="3"/>
  <c r="BT309" i="3"/>
  <c r="BT310" i="3"/>
  <c r="BU310" i="3" s="1"/>
  <c r="BT311" i="3"/>
  <c r="BT312" i="3"/>
  <c r="BT313" i="3"/>
  <c r="BT314" i="3"/>
  <c r="BT315" i="3"/>
  <c r="BT316" i="3"/>
  <c r="BT317" i="3"/>
  <c r="BT318" i="3"/>
  <c r="BT319" i="3"/>
  <c r="BT320" i="3"/>
  <c r="BT321" i="3"/>
  <c r="BT322" i="3"/>
  <c r="BT323" i="3"/>
  <c r="BT324" i="3"/>
  <c r="BT325" i="3"/>
  <c r="BT326" i="3"/>
  <c r="BT327" i="3"/>
  <c r="BU327" i="3" s="1"/>
  <c r="BT328" i="3"/>
  <c r="BT329" i="3"/>
  <c r="BT330" i="3"/>
  <c r="BU330" i="3" s="1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3" i="3"/>
  <c r="BT354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U378" i="3" s="1"/>
  <c r="BT379" i="3"/>
  <c r="BT380" i="3"/>
  <c r="BU380" i="3" s="1"/>
  <c r="BT381" i="3"/>
  <c r="BT382" i="3"/>
  <c r="BU382" i="3" s="1"/>
  <c r="BT383" i="3"/>
  <c r="BU383" i="3" s="1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T406" i="3"/>
  <c r="BT407" i="3"/>
  <c r="BT408" i="3"/>
  <c r="BT409" i="3"/>
  <c r="BT410" i="3"/>
  <c r="BT411" i="3"/>
  <c r="BT412" i="3"/>
  <c r="BU412" i="3" s="1"/>
  <c r="BT413" i="3"/>
  <c r="BT414" i="3"/>
  <c r="BT415" i="3"/>
  <c r="BT416" i="3"/>
  <c r="BT417" i="3"/>
  <c r="BT418" i="3"/>
  <c r="BT419" i="3"/>
  <c r="BT420" i="3"/>
  <c r="BT421" i="3"/>
  <c r="BT422" i="3"/>
  <c r="BT423" i="3"/>
  <c r="BT424" i="3"/>
  <c r="BT425" i="3"/>
  <c r="BT426" i="3"/>
  <c r="BT427" i="3"/>
  <c r="BT428" i="3"/>
  <c r="BT429" i="3"/>
  <c r="BT430" i="3"/>
  <c r="BT431" i="3"/>
  <c r="BT432" i="3"/>
  <c r="BT433" i="3"/>
  <c r="BT434" i="3"/>
  <c r="BT435" i="3"/>
  <c r="BU435" i="3" s="1"/>
  <c r="BT436" i="3"/>
  <c r="BT437" i="3"/>
  <c r="BT438" i="3"/>
  <c r="BT439" i="3"/>
  <c r="BT440" i="3"/>
  <c r="BT441" i="3"/>
  <c r="BT442" i="3"/>
  <c r="BT443" i="3"/>
  <c r="BT444" i="3"/>
  <c r="BT445" i="3"/>
  <c r="BT446" i="3"/>
  <c r="BU446" i="3" s="1"/>
  <c r="BT447" i="3"/>
  <c r="BU447" i="3" s="1"/>
  <c r="BT448" i="3"/>
  <c r="BU448" i="3" s="1"/>
  <c r="BT449" i="3"/>
  <c r="BT450" i="3"/>
  <c r="BU450" i="3" s="1"/>
  <c r="BT451" i="3"/>
  <c r="BT452" i="3"/>
  <c r="BT453" i="3"/>
  <c r="BT454" i="3"/>
  <c r="BU454" i="3" s="1"/>
  <c r="BT455" i="3"/>
  <c r="BT456" i="3"/>
  <c r="BT457" i="3"/>
  <c r="BT458" i="3"/>
  <c r="BT459" i="3"/>
  <c r="BT460" i="3"/>
  <c r="BT461" i="3"/>
  <c r="BT462" i="3"/>
  <c r="BT463" i="3"/>
  <c r="BT464" i="3"/>
  <c r="BT465" i="3"/>
  <c r="BT466" i="3"/>
  <c r="BT467" i="3"/>
  <c r="BT468" i="3"/>
  <c r="BT469" i="3"/>
  <c r="BT470" i="3"/>
  <c r="BT471" i="3"/>
  <c r="BT472" i="3"/>
  <c r="BT473" i="3"/>
  <c r="BT474" i="3"/>
  <c r="BT475" i="3"/>
  <c r="BT476" i="3"/>
  <c r="BT477" i="3"/>
  <c r="BT478" i="3"/>
  <c r="BT479" i="3"/>
  <c r="BT480" i="3"/>
  <c r="BT481" i="3"/>
  <c r="BT482" i="3"/>
  <c r="BT483" i="3"/>
  <c r="BT484" i="3"/>
  <c r="BT485" i="3"/>
  <c r="BT486" i="3"/>
  <c r="BT487" i="3"/>
  <c r="BT488" i="3"/>
  <c r="BT489" i="3"/>
  <c r="BT490" i="3"/>
  <c r="BT491" i="3"/>
  <c r="BT492" i="3"/>
  <c r="BT493" i="3"/>
  <c r="BT494" i="3"/>
  <c r="BT495" i="3"/>
  <c r="BT496" i="3"/>
  <c r="BU496" i="3" s="1"/>
  <c r="BT497" i="3"/>
  <c r="BT498" i="3"/>
  <c r="BU498" i="3" s="1"/>
  <c r="BT499" i="3"/>
  <c r="BU499" i="3" s="1"/>
  <c r="BT500" i="3"/>
  <c r="BT501" i="3"/>
  <c r="BU501" i="3" s="1"/>
  <c r="BT502" i="3"/>
  <c r="BU502" i="3" s="1"/>
  <c r="BT503" i="3"/>
  <c r="BU503" i="3" s="1"/>
  <c r="BT504" i="3"/>
  <c r="BT505" i="3"/>
  <c r="BT506" i="3"/>
  <c r="BT507" i="3"/>
  <c r="BU507" i="3" s="1"/>
  <c r="BT508" i="3"/>
  <c r="BT509" i="3"/>
  <c r="BT510" i="3"/>
  <c r="BT511" i="3"/>
  <c r="BT512" i="3"/>
  <c r="BT513" i="3"/>
  <c r="BT514" i="3"/>
  <c r="BT515" i="3"/>
  <c r="BT516" i="3"/>
  <c r="BT517" i="3"/>
  <c r="BT518" i="3"/>
  <c r="BT519" i="3"/>
  <c r="BT520" i="3"/>
  <c r="BT521" i="3"/>
  <c r="BT522" i="3"/>
  <c r="BT523" i="3"/>
  <c r="BT524" i="3"/>
  <c r="BT525" i="3"/>
  <c r="BT526" i="3"/>
  <c r="BT527" i="3"/>
  <c r="BT528" i="3"/>
  <c r="BT529" i="3"/>
  <c r="BT530" i="3"/>
  <c r="BT531" i="3"/>
  <c r="BT532" i="3"/>
  <c r="BT533" i="3"/>
  <c r="BT534" i="3"/>
  <c r="BT535" i="3"/>
  <c r="BT536" i="3"/>
  <c r="BT537" i="3"/>
  <c r="BT538" i="3"/>
  <c r="BT539" i="3"/>
  <c r="BT540" i="3"/>
  <c r="BT541" i="3"/>
  <c r="BT542" i="3"/>
  <c r="BT543" i="3"/>
  <c r="BT544" i="3"/>
  <c r="BT545" i="3"/>
  <c r="BT546" i="3"/>
  <c r="BT547" i="3"/>
  <c r="BU547" i="3" s="1"/>
  <c r="BT548" i="3"/>
  <c r="BT549" i="3"/>
  <c r="BU549" i="3" s="1"/>
  <c r="BT550" i="3"/>
  <c r="BU550" i="3" s="1"/>
  <c r="BT551" i="3"/>
  <c r="BT552" i="3"/>
  <c r="BT553" i="3"/>
  <c r="BT554" i="3"/>
  <c r="BT555" i="3"/>
  <c r="BT556" i="3"/>
  <c r="BT557" i="3"/>
  <c r="BT558" i="3"/>
  <c r="BT559" i="3"/>
  <c r="BT560" i="3"/>
  <c r="BT561" i="3"/>
  <c r="BT562" i="3"/>
  <c r="BT563" i="3"/>
  <c r="BT564" i="3"/>
  <c r="BT565" i="3"/>
  <c r="BT566" i="3"/>
  <c r="BU566" i="3" s="1"/>
  <c r="BT567" i="3"/>
  <c r="BT568" i="3"/>
  <c r="BU568" i="3" s="1"/>
  <c r="BT569" i="3"/>
  <c r="BT570" i="3"/>
  <c r="BT571" i="3"/>
  <c r="BT572" i="3"/>
  <c r="BT573" i="3"/>
  <c r="BT574" i="3"/>
  <c r="BT575" i="3"/>
  <c r="BT576" i="3"/>
  <c r="BT577" i="3"/>
  <c r="BT578" i="3"/>
  <c r="BT579" i="3"/>
  <c r="BT580" i="3"/>
  <c r="BT581" i="3"/>
  <c r="BT582" i="3"/>
  <c r="BT583" i="3"/>
  <c r="BT584" i="3"/>
  <c r="BT585" i="3"/>
  <c r="BT586" i="3"/>
  <c r="BT587" i="3"/>
  <c r="BT588" i="3"/>
  <c r="BT589" i="3"/>
  <c r="BT590" i="3"/>
  <c r="BT591" i="3"/>
  <c r="BT592" i="3"/>
  <c r="BT593" i="3"/>
  <c r="BT594" i="3"/>
  <c r="BT595" i="3"/>
  <c r="BT596" i="3"/>
  <c r="BT597" i="3"/>
  <c r="BT598" i="3"/>
  <c r="BU598" i="3" s="1"/>
  <c r="BT599" i="3"/>
  <c r="BU599" i="3" s="1"/>
  <c r="BT600" i="3"/>
  <c r="BT601" i="3"/>
  <c r="BT602" i="3"/>
  <c r="BT603" i="3"/>
  <c r="BU603" i="3" s="1"/>
  <c r="BT604" i="3"/>
  <c r="BT605" i="3"/>
  <c r="BT606" i="3"/>
  <c r="BT607" i="3"/>
  <c r="BT608" i="3"/>
  <c r="BT609" i="3"/>
  <c r="BT610" i="3"/>
  <c r="BT611" i="3"/>
  <c r="BT612" i="3"/>
  <c r="BT613" i="3"/>
  <c r="BT614" i="3"/>
  <c r="BU614" i="3" s="1"/>
  <c r="BT615" i="3"/>
  <c r="BT616" i="3"/>
  <c r="BU616" i="3" s="1"/>
  <c r="BT617" i="3"/>
  <c r="BT618" i="3"/>
  <c r="BT619" i="3"/>
  <c r="BT620" i="3"/>
  <c r="BT621" i="3"/>
  <c r="BT622" i="3"/>
  <c r="BT623" i="3"/>
  <c r="BT624" i="3"/>
  <c r="BT625" i="3"/>
  <c r="BT626" i="3"/>
  <c r="BT627" i="3"/>
  <c r="BT628" i="3"/>
  <c r="BT629" i="3"/>
  <c r="BT630" i="3"/>
  <c r="BT631" i="3"/>
  <c r="BT632" i="3"/>
  <c r="BT633" i="3"/>
  <c r="BT634" i="3"/>
  <c r="BT635" i="3"/>
  <c r="BT636" i="3"/>
  <c r="BT637" i="3"/>
  <c r="BT638" i="3"/>
  <c r="BT639" i="3"/>
  <c r="BT640" i="3"/>
  <c r="BT641" i="3"/>
  <c r="BT642" i="3"/>
  <c r="BT643" i="3"/>
  <c r="BT644" i="3"/>
  <c r="BT645" i="3"/>
  <c r="BT646" i="3"/>
  <c r="BU646" i="3" s="1"/>
  <c r="BT647" i="3"/>
  <c r="BT648" i="3"/>
  <c r="BT649" i="3"/>
  <c r="BT650" i="3"/>
  <c r="BT651" i="3"/>
  <c r="BT652" i="3"/>
  <c r="BT653" i="3"/>
  <c r="BT654" i="3"/>
  <c r="BT655" i="3"/>
  <c r="BT656" i="3"/>
  <c r="BT657" i="3"/>
  <c r="BT658" i="3"/>
  <c r="BT659" i="3"/>
  <c r="BT660" i="3"/>
  <c r="BT661" i="3"/>
  <c r="BT662" i="3"/>
  <c r="BT663" i="3"/>
  <c r="BT664" i="3"/>
  <c r="BT665" i="3"/>
  <c r="BT666" i="3"/>
  <c r="BT667" i="3"/>
  <c r="BT668" i="3"/>
  <c r="BT669" i="3"/>
  <c r="BT670" i="3"/>
  <c r="BT671" i="3"/>
  <c r="BT672" i="3"/>
  <c r="BT673" i="3"/>
  <c r="BT674" i="3"/>
  <c r="BT675" i="3"/>
  <c r="BT676" i="3"/>
  <c r="BT677" i="3"/>
  <c r="BT678" i="3"/>
  <c r="BT679" i="3"/>
  <c r="BT680" i="3"/>
  <c r="BT681" i="3"/>
  <c r="BT682" i="3"/>
  <c r="BT683" i="3"/>
  <c r="BT684" i="3"/>
  <c r="BT685" i="3"/>
  <c r="BT686" i="3"/>
  <c r="BT687" i="3"/>
  <c r="BT688" i="3"/>
  <c r="BT689" i="3"/>
  <c r="BT690" i="3"/>
  <c r="BT691" i="3"/>
  <c r="BT692" i="3"/>
  <c r="BT693" i="3"/>
  <c r="BT694" i="3"/>
  <c r="BT695" i="3"/>
  <c r="BT696" i="3"/>
  <c r="BT697" i="3"/>
  <c r="BT698" i="3"/>
  <c r="BT699" i="3"/>
  <c r="BT700" i="3"/>
  <c r="BT701" i="3"/>
  <c r="BT702" i="3"/>
  <c r="BT703" i="3"/>
  <c r="BT704" i="3"/>
  <c r="BT705" i="3"/>
  <c r="BT706" i="3"/>
  <c r="BT707" i="3"/>
  <c r="BT708" i="3"/>
  <c r="BT709" i="3"/>
  <c r="BT710" i="3"/>
  <c r="BT711" i="3"/>
  <c r="BU711" i="3" s="1"/>
  <c r="BT712" i="3"/>
  <c r="BT713" i="3"/>
  <c r="BT714" i="3"/>
  <c r="BT715" i="3"/>
  <c r="BU715" i="3" s="1"/>
  <c r="BT716" i="3"/>
  <c r="BT717" i="3"/>
  <c r="BT718" i="3"/>
  <c r="BU718" i="3" s="1"/>
  <c r="BT719" i="3"/>
  <c r="BT720" i="3"/>
  <c r="BT721" i="3"/>
  <c r="BT722" i="3"/>
  <c r="BT723" i="3"/>
  <c r="BT724" i="3"/>
  <c r="BT725" i="3"/>
  <c r="BT726" i="3"/>
  <c r="BT727" i="3"/>
  <c r="BT728" i="3"/>
  <c r="BT729" i="3"/>
  <c r="BT730" i="3"/>
  <c r="BT731" i="3"/>
  <c r="BT732" i="3"/>
  <c r="BT733" i="3"/>
  <c r="BT734" i="3"/>
  <c r="BT735" i="3"/>
  <c r="BT736" i="3"/>
  <c r="BT737" i="3"/>
  <c r="BT738" i="3"/>
  <c r="BT739" i="3"/>
  <c r="BU739" i="3" s="1"/>
  <c r="BT740" i="3"/>
  <c r="BT741" i="3"/>
  <c r="BT742" i="3"/>
  <c r="BT743" i="3"/>
  <c r="BT744" i="3"/>
  <c r="BT745" i="3"/>
  <c r="BT746" i="3"/>
  <c r="BT747" i="3"/>
  <c r="BT748" i="3"/>
  <c r="BT749" i="3"/>
  <c r="BT750" i="3"/>
  <c r="BT751" i="3"/>
  <c r="BT752" i="3"/>
  <c r="BT753" i="3"/>
  <c r="BT754" i="3"/>
  <c r="BT755" i="3"/>
  <c r="BT756" i="3"/>
  <c r="BT757" i="3"/>
  <c r="BT758" i="3"/>
  <c r="BT759" i="3"/>
  <c r="BT760" i="3"/>
  <c r="BT761" i="3"/>
  <c r="BT762" i="3"/>
  <c r="BT763" i="3"/>
  <c r="BT764" i="3"/>
  <c r="BT765" i="3"/>
  <c r="BT766" i="3"/>
  <c r="BT767" i="3"/>
  <c r="BT768" i="3"/>
  <c r="BT769" i="3"/>
  <c r="BT770" i="3"/>
  <c r="BT771" i="3"/>
  <c r="BT772" i="3"/>
  <c r="BT773" i="3"/>
  <c r="BT774" i="3"/>
  <c r="BT775" i="3"/>
  <c r="BT776" i="3"/>
  <c r="BT777" i="3"/>
  <c r="BT778" i="3"/>
  <c r="BT779" i="3"/>
  <c r="BT780" i="3"/>
  <c r="BT781" i="3"/>
  <c r="BT782" i="3"/>
  <c r="BT783" i="3"/>
  <c r="BT784" i="3"/>
  <c r="BT785" i="3"/>
  <c r="BT786" i="3"/>
  <c r="BT787" i="3"/>
  <c r="BT788" i="3"/>
  <c r="BT789" i="3"/>
  <c r="BT790" i="3"/>
  <c r="BT791" i="3"/>
  <c r="BT792" i="3"/>
  <c r="BT793" i="3"/>
  <c r="BT794" i="3"/>
  <c r="BT795" i="3"/>
  <c r="BT796" i="3"/>
  <c r="BT797" i="3"/>
  <c r="BT798" i="3"/>
  <c r="BT799" i="3"/>
  <c r="BT800" i="3"/>
  <c r="BT801" i="3"/>
  <c r="BT802" i="3"/>
  <c r="BT803" i="3"/>
  <c r="BT804" i="3"/>
  <c r="BT805" i="3"/>
  <c r="BT806" i="3"/>
  <c r="BT807" i="3"/>
  <c r="BT808" i="3"/>
  <c r="BT809" i="3"/>
  <c r="BT810" i="3"/>
  <c r="BT811" i="3"/>
  <c r="BT812" i="3"/>
  <c r="BT813" i="3"/>
  <c r="BT814" i="3"/>
  <c r="BT815" i="3"/>
  <c r="BT816" i="3"/>
  <c r="BT817" i="3"/>
  <c r="BT818" i="3"/>
  <c r="BT819" i="3"/>
  <c r="BU819" i="3" s="1"/>
  <c r="BT820" i="3"/>
  <c r="BT821" i="3"/>
  <c r="BT822" i="3"/>
  <c r="BT823" i="3"/>
  <c r="BT824" i="3"/>
  <c r="BT825" i="3"/>
  <c r="BT826" i="3"/>
  <c r="BT827" i="3"/>
  <c r="BT828" i="3"/>
  <c r="BT829" i="3"/>
  <c r="BT830" i="3"/>
  <c r="BT831" i="3"/>
  <c r="BT832" i="3"/>
  <c r="BU832" i="3" s="1"/>
  <c r="BT833" i="3"/>
  <c r="BT834" i="3"/>
  <c r="BT835" i="3"/>
  <c r="BU835" i="3" s="1"/>
  <c r="BT836" i="3"/>
  <c r="BT837" i="3"/>
  <c r="BT838" i="3"/>
  <c r="BT839" i="3"/>
  <c r="BT840" i="3"/>
  <c r="BT841" i="3"/>
  <c r="BT842" i="3"/>
  <c r="BT843" i="3"/>
  <c r="BT844" i="3"/>
  <c r="BT845" i="3"/>
  <c r="BT846" i="3"/>
  <c r="BT847" i="3"/>
  <c r="BT848" i="3"/>
  <c r="BT849" i="3"/>
  <c r="BT850" i="3"/>
  <c r="BT851" i="3"/>
  <c r="BT852" i="3"/>
  <c r="BT853" i="3"/>
  <c r="BT854" i="3"/>
  <c r="BT855" i="3"/>
  <c r="BU855" i="3" s="1"/>
  <c r="BT856" i="3"/>
  <c r="BT857" i="3"/>
  <c r="BT858" i="3"/>
  <c r="BU858" i="3" s="1"/>
  <c r="BT859" i="3"/>
  <c r="BT860" i="3"/>
  <c r="BT861" i="3"/>
  <c r="BT862" i="3"/>
  <c r="BT863" i="3"/>
  <c r="BT864" i="3"/>
  <c r="BT865" i="3"/>
  <c r="BT866" i="3"/>
  <c r="BT867" i="3"/>
  <c r="BU867" i="3" s="1"/>
  <c r="BT868" i="3"/>
  <c r="BT869" i="3"/>
  <c r="BT870" i="3"/>
  <c r="BT871" i="3"/>
  <c r="BT872" i="3"/>
  <c r="BT873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886" i="3"/>
  <c r="BT887" i="3"/>
  <c r="BT888" i="3"/>
  <c r="BT889" i="3"/>
  <c r="BT890" i="3"/>
  <c r="BT891" i="3"/>
  <c r="BT892" i="3"/>
  <c r="BT893" i="3"/>
  <c r="BT894" i="3"/>
  <c r="BT895" i="3"/>
  <c r="BT896" i="3"/>
  <c r="BT897" i="3"/>
  <c r="BT898" i="3"/>
  <c r="BT899" i="3"/>
  <c r="BT900" i="3"/>
  <c r="BT901" i="3"/>
  <c r="BT902" i="3"/>
  <c r="BT903" i="3"/>
  <c r="BT904" i="3"/>
  <c r="BT905" i="3"/>
  <c r="BT906" i="3"/>
  <c r="BT907" i="3"/>
  <c r="BT908" i="3"/>
  <c r="BT909" i="3"/>
  <c r="BT910" i="3"/>
  <c r="BT911" i="3"/>
  <c r="BT912" i="3"/>
  <c r="BT913" i="3"/>
  <c r="BT914" i="3"/>
  <c r="BT915" i="3"/>
  <c r="BT916" i="3"/>
  <c r="BT917" i="3"/>
  <c r="BT918" i="3"/>
  <c r="BT919" i="3"/>
  <c r="BT920" i="3"/>
  <c r="BT921" i="3"/>
  <c r="BT922" i="3"/>
  <c r="BT923" i="3"/>
  <c r="BT924" i="3"/>
  <c r="BT925" i="3"/>
  <c r="BT926" i="3"/>
  <c r="BT927" i="3"/>
  <c r="BT928" i="3"/>
  <c r="BT929" i="3"/>
  <c r="BT930" i="3"/>
  <c r="BT931" i="3"/>
  <c r="BT932" i="3"/>
  <c r="BT933" i="3"/>
  <c r="BT934" i="3"/>
  <c r="BT935" i="3"/>
  <c r="BT936" i="3"/>
  <c r="BT937" i="3"/>
  <c r="BT938" i="3"/>
  <c r="BT939" i="3"/>
  <c r="BT940" i="3"/>
  <c r="BT941" i="3"/>
  <c r="BT942" i="3"/>
  <c r="BT943" i="3"/>
  <c r="BT944" i="3"/>
  <c r="BT945" i="3"/>
  <c r="BT946" i="3"/>
  <c r="BT947" i="3"/>
  <c r="BT948" i="3"/>
  <c r="BT949" i="3"/>
  <c r="BT950" i="3"/>
  <c r="BT951" i="3"/>
  <c r="BT952" i="3"/>
  <c r="BT953" i="3"/>
  <c r="BT954" i="3"/>
  <c r="BT955" i="3"/>
  <c r="BT956" i="3"/>
  <c r="BT957" i="3"/>
  <c r="BT958" i="3"/>
  <c r="BT959" i="3"/>
  <c r="BT960" i="3"/>
  <c r="BT961" i="3"/>
  <c r="BT962" i="3"/>
  <c r="BT963" i="3"/>
  <c r="BT964" i="3"/>
  <c r="BT965" i="3"/>
  <c r="BT966" i="3"/>
  <c r="BT967" i="3"/>
  <c r="BT968" i="3"/>
  <c r="BT969" i="3"/>
  <c r="BT970" i="3"/>
  <c r="BT971" i="3"/>
  <c r="BT972" i="3"/>
  <c r="BT973" i="3"/>
  <c r="BT974" i="3"/>
  <c r="BT975" i="3"/>
  <c r="BT976" i="3"/>
  <c r="BT977" i="3"/>
  <c r="BT978" i="3"/>
  <c r="BT979" i="3"/>
  <c r="BT980" i="3"/>
  <c r="BT981" i="3"/>
  <c r="BT982" i="3"/>
  <c r="BT983" i="3"/>
  <c r="BT984" i="3"/>
  <c r="BT985" i="3"/>
  <c r="BT986" i="3"/>
  <c r="BU986" i="3" s="1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T1002" i="3"/>
  <c r="BT1003" i="3"/>
  <c r="BT1004" i="3"/>
  <c r="BT1005" i="3"/>
  <c r="BT1006" i="3"/>
  <c r="BT1007" i="3"/>
  <c r="BT1008" i="3"/>
  <c r="BT1009" i="3"/>
  <c r="BT1010" i="3"/>
  <c r="BT1011" i="3"/>
  <c r="BT1012" i="3"/>
  <c r="BT1013" i="3"/>
  <c r="BT1014" i="3"/>
  <c r="BT1015" i="3"/>
  <c r="BT1016" i="3"/>
  <c r="BT1017" i="3"/>
  <c r="BT1018" i="3"/>
  <c r="BT1019" i="3"/>
  <c r="BT1020" i="3"/>
  <c r="BT1021" i="3"/>
  <c r="BT1022" i="3"/>
  <c r="BT1023" i="3"/>
  <c r="BT1024" i="3"/>
  <c r="BT1025" i="3"/>
  <c r="BT1026" i="3"/>
  <c r="BT1027" i="3"/>
  <c r="BT1028" i="3"/>
  <c r="BT1029" i="3"/>
  <c r="BT1030" i="3"/>
  <c r="BT1031" i="3"/>
  <c r="BT1032" i="3"/>
  <c r="BT1033" i="3"/>
  <c r="BT1034" i="3"/>
  <c r="BT1035" i="3"/>
  <c r="BT1036" i="3"/>
  <c r="BT1037" i="3"/>
  <c r="BT1038" i="3"/>
  <c r="BT1039" i="3"/>
  <c r="BT1040" i="3"/>
  <c r="BT1041" i="3"/>
  <c r="BT1042" i="3"/>
  <c r="BT1043" i="3"/>
  <c r="BT1044" i="3"/>
  <c r="BT1045" i="3"/>
  <c r="BT1046" i="3"/>
  <c r="BT1047" i="3"/>
  <c r="BT1048" i="3"/>
  <c r="BT1049" i="3"/>
  <c r="BU1049" i="3" s="1"/>
  <c r="BT1050" i="3"/>
  <c r="BT1051" i="3"/>
  <c r="BT1052" i="3"/>
  <c r="BU1052" i="3" s="1"/>
  <c r="BT1053" i="3"/>
  <c r="BT1054" i="3"/>
  <c r="BT1055" i="3"/>
  <c r="BT1056" i="3"/>
  <c r="BT1057" i="3"/>
  <c r="BT1058" i="3"/>
  <c r="BT1059" i="3"/>
  <c r="BT1060" i="3"/>
  <c r="BT1061" i="3"/>
  <c r="BT1062" i="3"/>
  <c r="BT1063" i="3"/>
  <c r="BT1064" i="3"/>
  <c r="BT1065" i="3"/>
  <c r="BT1066" i="3"/>
  <c r="BT1067" i="3"/>
  <c r="BT1068" i="3"/>
  <c r="BT1069" i="3"/>
  <c r="BT1070" i="3"/>
  <c r="BT1071" i="3"/>
  <c r="BT1072" i="3"/>
  <c r="BT1073" i="3"/>
  <c r="BT1074" i="3"/>
  <c r="BT1075" i="3"/>
  <c r="BT1076" i="3"/>
  <c r="BT1077" i="3"/>
  <c r="BT1078" i="3"/>
  <c r="BT1079" i="3"/>
  <c r="BT1080" i="3"/>
  <c r="BT1081" i="3"/>
  <c r="BT1082" i="3"/>
  <c r="BU1082" i="3" s="1"/>
  <c r="BT1083" i="3"/>
  <c r="BT1084" i="3"/>
  <c r="BT1085" i="3"/>
  <c r="BT1086" i="3"/>
  <c r="BT1087" i="3"/>
  <c r="BT1088" i="3"/>
  <c r="BT1089" i="3"/>
  <c r="BT1090" i="3"/>
  <c r="BT1091" i="3"/>
  <c r="BT1092" i="3"/>
  <c r="BU1092" i="3" s="1"/>
  <c r="BT1093" i="3"/>
  <c r="BT1094" i="3"/>
  <c r="BT1095" i="3"/>
  <c r="BT1096" i="3"/>
  <c r="BT1097" i="3"/>
  <c r="BT1098" i="3"/>
  <c r="BT1099" i="3"/>
  <c r="BT1100" i="3"/>
  <c r="BT1101" i="3"/>
  <c r="BT1102" i="3"/>
  <c r="BT1103" i="3"/>
  <c r="BT1104" i="3"/>
  <c r="BT1105" i="3"/>
  <c r="BT1106" i="3"/>
  <c r="BT1107" i="3"/>
  <c r="BT1108" i="3"/>
  <c r="BT1109" i="3"/>
  <c r="BT1110" i="3"/>
  <c r="BT1111" i="3"/>
  <c r="BT1112" i="3"/>
  <c r="BT1113" i="3"/>
  <c r="BT1114" i="3"/>
  <c r="BT1115" i="3"/>
  <c r="BT1116" i="3"/>
  <c r="BT1117" i="3"/>
  <c r="BT1118" i="3"/>
  <c r="BT1119" i="3"/>
  <c r="BT1120" i="3"/>
  <c r="BT1121" i="3"/>
  <c r="BT1122" i="3"/>
  <c r="BT1123" i="3"/>
  <c r="BT1124" i="3"/>
  <c r="BU1124" i="3" s="1"/>
  <c r="BT1125" i="3"/>
  <c r="BT1126" i="3"/>
  <c r="BT1127" i="3"/>
  <c r="BT1128" i="3"/>
  <c r="BT1129" i="3"/>
  <c r="BT1130" i="3"/>
  <c r="BT1131" i="3"/>
  <c r="BT1132" i="3"/>
  <c r="BT1133" i="3"/>
  <c r="BT1134" i="3"/>
  <c r="BT1135" i="3"/>
  <c r="BT1136" i="3"/>
  <c r="BT1137" i="3"/>
  <c r="BT1138" i="3"/>
  <c r="BT1139" i="3"/>
  <c r="BT1140" i="3"/>
  <c r="BT1141" i="3"/>
  <c r="BT1142" i="3"/>
  <c r="BT1143" i="3"/>
  <c r="BT1144" i="3"/>
  <c r="BT1145" i="3"/>
  <c r="BT1146" i="3"/>
  <c r="BT1147" i="3"/>
  <c r="BT1148" i="3"/>
  <c r="BT1149" i="3"/>
  <c r="BT1150" i="3"/>
  <c r="BT1151" i="3"/>
  <c r="BT1152" i="3"/>
  <c r="BT1153" i="3"/>
  <c r="BT1154" i="3"/>
  <c r="BT1155" i="3"/>
  <c r="BT1156" i="3"/>
  <c r="BT1157" i="3"/>
  <c r="BT1158" i="3"/>
  <c r="BT1159" i="3"/>
  <c r="BT1160" i="3"/>
  <c r="BT1161" i="3"/>
  <c r="BT1162" i="3"/>
  <c r="BT1163" i="3"/>
  <c r="BT1164" i="3"/>
  <c r="BT1165" i="3"/>
  <c r="BT1166" i="3"/>
  <c r="BT1167" i="3"/>
  <c r="BT1168" i="3"/>
  <c r="BT1169" i="3"/>
  <c r="BT1170" i="3"/>
  <c r="BT1171" i="3"/>
  <c r="BT1172" i="3"/>
  <c r="BT1173" i="3"/>
  <c r="BT1174" i="3"/>
  <c r="BT1175" i="3"/>
  <c r="BT1176" i="3"/>
  <c r="BT1177" i="3"/>
  <c r="BT1178" i="3"/>
  <c r="BT1179" i="3"/>
  <c r="BT1180" i="3"/>
  <c r="BT1181" i="3"/>
  <c r="BT1182" i="3"/>
  <c r="BT1183" i="3"/>
  <c r="BT1184" i="3"/>
  <c r="BT1185" i="3"/>
  <c r="BT1186" i="3"/>
  <c r="BT1187" i="3"/>
  <c r="BT1188" i="3"/>
  <c r="BT1189" i="3"/>
  <c r="BT1190" i="3"/>
  <c r="BT1191" i="3"/>
  <c r="BT1192" i="3"/>
  <c r="BT1193" i="3"/>
  <c r="BT1194" i="3"/>
  <c r="BT1195" i="3"/>
  <c r="BT1196" i="3"/>
  <c r="BT1197" i="3"/>
  <c r="BT1198" i="3"/>
  <c r="BT1199" i="3"/>
  <c r="BT1200" i="3"/>
  <c r="BT1201" i="3"/>
  <c r="BT1202" i="3"/>
  <c r="BT1203" i="3"/>
  <c r="BT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U933" i="3" s="1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U957" i="3" s="1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U1018" i="3" s="1"/>
  <c r="BS1019" i="3"/>
  <c r="BS1020" i="3"/>
  <c r="BU1020" i="3" s="1"/>
  <c r="BS1021" i="3"/>
  <c r="BU1021" i="3" s="1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BS1128" i="3"/>
  <c r="BS1129" i="3"/>
  <c r="BS1130" i="3"/>
  <c r="BU1130" i="3" s="1"/>
  <c r="BS1131" i="3"/>
  <c r="BS1132" i="3"/>
  <c r="BS1133" i="3"/>
  <c r="BS1134" i="3"/>
  <c r="BS1135" i="3"/>
  <c r="BS1136" i="3"/>
  <c r="BS1137" i="3"/>
  <c r="BS1138" i="3"/>
  <c r="BS1139" i="3"/>
  <c r="BS1140" i="3"/>
  <c r="BS1141" i="3"/>
  <c r="BS1142" i="3"/>
  <c r="BS1143" i="3"/>
  <c r="BS1144" i="3"/>
  <c r="BS1145" i="3"/>
  <c r="BS1146" i="3"/>
  <c r="BS1147" i="3"/>
  <c r="BS1148" i="3"/>
  <c r="BS1149" i="3"/>
  <c r="BS1150" i="3"/>
  <c r="BS1151" i="3"/>
  <c r="BS1152" i="3"/>
  <c r="BS1153" i="3"/>
  <c r="BS1154" i="3"/>
  <c r="BS1155" i="3"/>
  <c r="BS1156" i="3"/>
  <c r="BS1157" i="3"/>
  <c r="BS1158" i="3"/>
  <c r="BS1159" i="3"/>
  <c r="BS1160" i="3"/>
  <c r="BS1161" i="3"/>
  <c r="BS1162" i="3"/>
  <c r="BS1163" i="3"/>
  <c r="BS1164" i="3"/>
  <c r="BU1164" i="3" s="1"/>
  <c r="BS1165" i="3"/>
  <c r="BS1166" i="3"/>
  <c r="BS1167" i="3"/>
  <c r="BS1168" i="3"/>
  <c r="BS1169" i="3"/>
  <c r="BU1169" i="3" s="1"/>
  <c r="BS1170" i="3"/>
  <c r="BS1171" i="3"/>
  <c r="BS1172" i="3"/>
  <c r="BU1172" i="3" s="1"/>
  <c r="BS1173" i="3"/>
  <c r="BS1174" i="3"/>
  <c r="BS1175" i="3"/>
  <c r="BS1176" i="3"/>
  <c r="BS1177" i="3"/>
  <c r="BS1178" i="3"/>
  <c r="BS1179" i="3"/>
  <c r="BS1180" i="3"/>
  <c r="BS1181" i="3"/>
  <c r="BS1182" i="3"/>
  <c r="BS1183" i="3"/>
  <c r="BS1184" i="3"/>
  <c r="BS1185" i="3"/>
  <c r="BS1186" i="3"/>
  <c r="BS1187" i="3"/>
  <c r="BS1188" i="3"/>
  <c r="BS1189" i="3"/>
  <c r="BS1190" i="3"/>
  <c r="BS1191" i="3"/>
  <c r="BS1192" i="3"/>
  <c r="BS1193" i="3"/>
  <c r="BS1194" i="3"/>
  <c r="BS1195" i="3"/>
  <c r="BS1196" i="3"/>
  <c r="BS1197" i="3"/>
  <c r="BS1198" i="3"/>
  <c r="BS1199" i="3"/>
  <c r="BS1200" i="3"/>
  <c r="BS1201" i="3"/>
  <c r="BS1202" i="3"/>
  <c r="BS1203" i="3"/>
  <c r="BS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U24" i="3" s="1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U72" i="3" s="1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U98" i="3" s="1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U122" i="3" s="1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U168" i="3" s="1"/>
  <c r="BR169" i="3"/>
  <c r="BR170" i="3"/>
  <c r="BU170" i="3" s="1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U194" i="3" s="1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U218" i="3" s="1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U242" i="3" s="1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U266" i="3" s="1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U288" i="3" s="1"/>
  <c r="BR289" i="3"/>
  <c r="BR290" i="3"/>
  <c r="BU290" i="3" s="1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U312" i="3" s="1"/>
  <c r="BR313" i="3"/>
  <c r="BR314" i="3"/>
  <c r="BU314" i="3" s="1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331" i="3"/>
  <c r="BR332" i="3"/>
  <c r="BR333" i="3"/>
  <c r="BR334" i="3"/>
  <c r="BR335" i="3"/>
  <c r="BR336" i="3"/>
  <c r="BR337" i="3"/>
  <c r="BR338" i="3"/>
  <c r="BU338" i="3" s="1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U360" i="3" s="1"/>
  <c r="BR361" i="3"/>
  <c r="BR362" i="3"/>
  <c r="BU362" i="3" s="1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U386" i="3" s="1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U408" i="3" s="1"/>
  <c r="BR409" i="3"/>
  <c r="BR410" i="3"/>
  <c r="BR411" i="3"/>
  <c r="BR412" i="3"/>
  <c r="BR413" i="3"/>
  <c r="BR414" i="3"/>
  <c r="BR415" i="3"/>
  <c r="BR416" i="3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44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U456" i="3" s="1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U480" i="3" s="1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02" i="3"/>
  <c r="BR503" i="3"/>
  <c r="BR504" i="3"/>
  <c r="BR505" i="3"/>
  <c r="BR506" i="3"/>
  <c r="BU506" i="3" s="1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U528" i="3" s="1"/>
  <c r="BR529" i="3"/>
  <c r="BR530" i="3"/>
  <c r="BU530" i="3" s="1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551" i="3"/>
  <c r="BR552" i="3"/>
  <c r="BR553" i="3"/>
  <c r="BR554" i="3"/>
  <c r="BU554" i="3" s="1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U578" i="3" s="1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U602" i="3" s="1"/>
  <c r="BR603" i="3"/>
  <c r="BR604" i="3"/>
  <c r="BR605" i="3"/>
  <c r="BR606" i="3"/>
  <c r="BR607" i="3"/>
  <c r="BR608" i="3"/>
  <c r="BR609" i="3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U624" i="3" s="1"/>
  <c r="BR625" i="3"/>
  <c r="BU625" i="3" s="1"/>
  <c r="BR626" i="3"/>
  <c r="BR627" i="3"/>
  <c r="BR628" i="3"/>
  <c r="BR629" i="3"/>
  <c r="BR630" i="3"/>
  <c r="BR631" i="3"/>
  <c r="BR632" i="3"/>
  <c r="BR633" i="3"/>
  <c r="BR634" i="3"/>
  <c r="BR635" i="3"/>
  <c r="BR636" i="3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661" i="3"/>
  <c r="BR662" i="3"/>
  <c r="BR663" i="3"/>
  <c r="BR664" i="3"/>
  <c r="BR665" i="3"/>
  <c r="BR666" i="3"/>
  <c r="BR667" i="3"/>
  <c r="BR668" i="3"/>
  <c r="BR669" i="3"/>
  <c r="BR670" i="3"/>
  <c r="BR671" i="3"/>
  <c r="BR672" i="3"/>
  <c r="BU672" i="3" s="1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U696" i="3" s="1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U746" i="3" s="1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771" i="3"/>
  <c r="BU771" i="3" s="1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U794" i="3" s="1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29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U885" i="3" s="1"/>
  <c r="BR886" i="3"/>
  <c r="BR887" i="3"/>
  <c r="BR888" i="3"/>
  <c r="BR889" i="3"/>
  <c r="BR890" i="3"/>
  <c r="BR891" i="3"/>
  <c r="BR892" i="3"/>
  <c r="BR893" i="3"/>
  <c r="BR894" i="3"/>
  <c r="BR895" i="3"/>
  <c r="BR896" i="3"/>
  <c r="BR897" i="3"/>
  <c r="BR898" i="3"/>
  <c r="BR899" i="3"/>
  <c r="BR900" i="3"/>
  <c r="BR901" i="3"/>
  <c r="BR902" i="3"/>
  <c r="BR903" i="3"/>
  <c r="BR904" i="3"/>
  <c r="BR905" i="3"/>
  <c r="BR906" i="3"/>
  <c r="BR907" i="3"/>
  <c r="BR908" i="3"/>
  <c r="BR909" i="3"/>
  <c r="BR910" i="3"/>
  <c r="BR911" i="3"/>
  <c r="BR912" i="3"/>
  <c r="BR913" i="3"/>
  <c r="BR914" i="3"/>
  <c r="BR915" i="3"/>
  <c r="BR916" i="3"/>
  <c r="BR917" i="3"/>
  <c r="BR918" i="3"/>
  <c r="BR919" i="3"/>
  <c r="BR920" i="3"/>
  <c r="BR921" i="3"/>
  <c r="BR922" i="3"/>
  <c r="BR923" i="3"/>
  <c r="BR924" i="3"/>
  <c r="BR925" i="3"/>
  <c r="BR926" i="3"/>
  <c r="BR927" i="3"/>
  <c r="BR928" i="3"/>
  <c r="BR929" i="3"/>
  <c r="BR930" i="3"/>
  <c r="BR931" i="3"/>
  <c r="BR932" i="3"/>
  <c r="BR933" i="3"/>
  <c r="BR934" i="3"/>
  <c r="BR935" i="3"/>
  <c r="BR936" i="3"/>
  <c r="BR937" i="3"/>
  <c r="BR938" i="3"/>
  <c r="BR939" i="3"/>
  <c r="BR940" i="3"/>
  <c r="BR941" i="3"/>
  <c r="BR942" i="3"/>
  <c r="BR943" i="3"/>
  <c r="BR944" i="3"/>
  <c r="BR945" i="3"/>
  <c r="BR946" i="3"/>
  <c r="BR947" i="3"/>
  <c r="BR948" i="3"/>
  <c r="BR949" i="3"/>
  <c r="BR950" i="3"/>
  <c r="BR951" i="3"/>
  <c r="BR952" i="3"/>
  <c r="BR953" i="3"/>
  <c r="BR954" i="3"/>
  <c r="BR955" i="3"/>
  <c r="BR956" i="3"/>
  <c r="BR957" i="3"/>
  <c r="BR958" i="3"/>
  <c r="BR959" i="3"/>
  <c r="BR960" i="3"/>
  <c r="BR961" i="3"/>
  <c r="BR962" i="3"/>
  <c r="BR963" i="3"/>
  <c r="BR964" i="3"/>
  <c r="BR965" i="3"/>
  <c r="BR966" i="3"/>
  <c r="BR967" i="3"/>
  <c r="BR968" i="3"/>
  <c r="BR969" i="3"/>
  <c r="BR970" i="3"/>
  <c r="BR971" i="3"/>
  <c r="BR972" i="3"/>
  <c r="BR973" i="3"/>
  <c r="BR974" i="3"/>
  <c r="BR975" i="3"/>
  <c r="BR976" i="3"/>
  <c r="BR977" i="3"/>
  <c r="BR978" i="3"/>
  <c r="BR979" i="3"/>
  <c r="BR980" i="3"/>
  <c r="BR981" i="3"/>
  <c r="BR982" i="3"/>
  <c r="BR983" i="3"/>
  <c r="BR984" i="3"/>
  <c r="BR985" i="3"/>
  <c r="BR986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R1002" i="3"/>
  <c r="BR1003" i="3"/>
  <c r="BR1004" i="3"/>
  <c r="BR1005" i="3"/>
  <c r="BR1006" i="3"/>
  <c r="BR1007" i="3"/>
  <c r="BR1008" i="3"/>
  <c r="BR1009" i="3"/>
  <c r="BR1010" i="3"/>
  <c r="BR1011" i="3"/>
  <c r="BR1012" i="3"/>
  <c r="BR1013" i="3"/>
  <c r="BR1014" i="3"/>
  <c r="BR1015" i="3"/>
  <c r="BR1016" i="3"/>
  <c r="BR1017" i="3"/>
  <c r="BR1018" i="3"/>
  <c r="BR1019" i="3"/>
  <c r="BR1020" i="3"/>
  <c r="BR1021" i="3"/>
  <c r="BR1022" i="3"/>
  <c r="BR1023" i="3"/>
  <c r="BR1024" i="3"/>
  <c r="BR1025" i="3"/>
  <c r="BR1026" i="3"/>
  <c r="BR1027" i="3"/>
  <c r="BR1028" i="3"/>
  <c r="BR1029" i="3"/>
  <c r="BR1030" i="3"/>
  <c r="BR1031" i="3"/>
  <c r="BR1032" i="3"/>
  <c r="BR1033" i="3"/>
  <c r="BR1034" i="3"/>
  <c r="BR1035" i="3"/>
  <c r="BR1036" i="3"/>
  <c r="BR1037" i="3"/>
  <c r="BR1038" i="3"/>
  <c r="BR1039" i="3"/>
  <c r="BR1040" i="3"/>
  <c r="BR1041" i="3"/>
  <c r="BR1042" i="3"/>
  <c r="BR1043" i="3"/>
  <c r="BR1044" i="3"/>
  <c r="BR1045" i="3"/>
  <c r="BR1046" i="3"/>
  <c r="BR1047" i="3"/>
  <c r="BR1048" i="3"/>
  <c r="BR1049" i="3"/>
  <c r="BR1050" i="3"/>
  <c r="BR1051" i="3"/>
  <c r="BR1052" i="3"/>
  <c r="BR1053" i="3"/>
  <c r="BR1054" i="3"/>
  <c r="BR1055" i="3"/>
  <c r="BR1056" i="3"/>
  <c r="BR1057" i="3"/>
  <c r="BR1058" i="3"/>
  <c r="BR1059" i="3"/>
  <c r="BR1060" i="3"/>
  <c r="BR1061" i="3"/>
  <c r="BR1062" i="3"/>
  <c r="BR1063" i="3"/>
  <c r="BR1064" i="3"/>
  <c r="BR1065" i="3"/>
  <c r="BR1066" i="3"/>
  <c r="BR1067" i="3"/>
  <c r="BR1068" i="3"/>
  <c r="BR1069" i="3"/>
  <c r="BR1070" i="3"/>
  <c r="BR1071" i="3"/>
  <c r="BR1072" i="3"/>
  <c r="BR1073" i="3"/>
  <c r="BR1074" i="3"/>
  <c r="BR1075" i="3"/>
  <c r="BR1076" i="3"/>
  <c r="BR1077" i="3"/>
  <c r="BR1078" i="3"/>
  <c r="BR1079" i="3"/>
  <c r="BR1080" i="3"/>
  <c r="BR1081" i="3"/>
  <c r="BR1082" i="3"/>
  <c r="BR1083" i="3"/>
  <c r="BR1084" i="3"/>
  <c r="BR1085" i="3"/>
  <c r="BR1086" i="3"/>
  <c r="BR1087" i="3"/>
  <c r="BR1088" i="3"/>
  <c r="BR1089" i="3"/>
  <c r="BR1090" i="3"/>
  <c r="BR1091" i="3"/>
  <c r="BR1092" i="3"/>
  <c r="BR1093" i="3"/>
  <c r="BR1094" i="3"/>
  <c r="BR1095" i="3"/>
  <c r="BR1096" i="3"/>
  <c r="BR1097" i="3"/>
  <c r="BR1098" i="3"/>
  <c r="BR1099" i="3"/>
  <c r="BR1100" i="3"/>
  <c r="BR1101" i="3"/>
  <c r="BR1102" i="3"/>
  <c r="BR1103" i="3"/>
  <c r="BR1104" i="3"/>
  <c r="BR1105" i="3"/>
  <c r="BR1106" i="3"/>
  <c r="BR1107" i="3"/>
  <c r="BR1108" i="3"/>
  <c r="BR1109" i="3"/>
  <c r="BR1110" i="3"/>
  <c r="BR1111" i="3"/>
  <c r="BR1112" i="3"/>
  <c r="BR1113" i="3"/>
  <c r="BR1114" i="3"/>
  <c r="BR1115" i="3"/>
  <c r="BR1116" i="3"/>
  <c r="BR1117" i="3"/>
  <c r="BR1118" i="3"/>
  <c r="BR1119" i="3"/>
  <c r="BR1120" i="3"/>
  <c r="BR1121" i="3"/>
  <c r="BR1122" i="3"/>
  <c r="BR1123" i="3"/>
  <c r="BR1124" i="3"/>
  <c r="BR1125" i="3"/>
  <c r="BR1126" i="3"/>
  <c r="BR1127" i="3"/>
  <c r="BR1128" i="3"/>
  <c r="BR1129" i="3"/>
  <c r="BR1130" i="3"/>
  <c r="BR1131" i="3"/>
  <c r="BR1132" i="3"/>
  <c r="BR1133" i="3"/>
  <c r="BR1134" i="3"/>
  <c r="BR1135" i="3"/>
  <c r="BR1136" i="3"/>
  <c r="BR1137" i="3"/>
  <c r="BR1138" i="3"/>
  <c r="BR1139" i="3"/>
  <c r="BR1140" i="3"/>
  <c r="BR1141" i="3"/>
  <c r="BR1142" i="3"/>
  <c r="BR1143" i="3"/>
  <c r="BR1144" i="3"/>
  <c r="BR1145" i="3"/>
  <c r="BR1146" i="3"/>
  <c r="BR1147" i="3"/>
  <c r="BR1148" i="3"/>
  <c r="BR1149" i="3"/>
  <c r="BR1150" i="3"/>
  <c r="BR1151" i="3"/>
  <c r="BR1152" i="3"/>
  <c r="BR1153" i="3"/>
  <c r="BR1154" i="3"/>
  <c r="BR1155" i="3"/>
  <c r="BR1156" i="3"/>
  <c r="BR1157" i="3"/>
  <c r="BR1158" i="3"/>
  <c r="BR1159" i="3"/>
  <c r="BR1160" i="3"/>
  <c r="BR1161" i="3"/>
  <c r="BR1162" i="3"/>
  <c r="BR1163" i="3"/>
  <c r="BR1164" i="3"/>
  <c r="BR1165" i="3"/>
  <c r="BR1166" i="3"/>
  <c r="BR1167" i="3"/>
  <c r="BR1168" i="3"/>
  <c r="BR1169" i="3"/>
  <c r="BR1170" i="3"/>
  <c r="BR1171" i="3"/>
  <c r="BR1172" i="3"/>
  <c r="BR1173" i="3"/>
  <c r="BR1174" i="3"/>
  <c r="BR1175" i="3"/>
  <c r="BR1176" i="3"/>
  <c r="BR1177" i="3"/>
  <c r="BR1178" i="3"/>
  <c r="BR1179" i="3"/>
  <c r="BR1180" i="3"/>
  <c r="BR1181" i="3"/>
  <c r="BR1182" i="3"/>
  <c r="BR1183" i="3"/>
  <c r="BR1184" i="3"/>
  <c r="BR1185" i="3"/>
  <c r="BR1186" i="3"/>
  <c r="BR1187" i="3"/>
  <c r="BR1188" i="3"/>
  <c r="BR1189" i="3"/>
  <c r="BR1190" i="3"/>
  <c r="BR1191" i="3"/>
  <c r="BR1192" i="3"/>
  <c r="BR1193" i="3"/>
  <c r="BR1194" i="3"/>
  <c r="BR1195" i="3"/>
  <c r="BR1196" i="3"/>
  <c r="BR1197" i="3"/>
  <c r="BR1198" i="3"/>
  <c r="BR1199" i="3"/>
  <c r="BR1200" i="3"/>
  <c r="BR1201" i="3"/>
  <c r="BR1202" i="3"/>
  <c r="BR1203" i="3"/>
  <c r="BR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96" i="3"/>
  <c r="BQ97" i="3"/>
  <c r="BQ98" i="3"/>
  <c r="BQ99" i="3"/>
  <c r="BQ100" i="3"/>
  <c r="BU100" i="3" s="1"/>
  <c r="BQ101" i="3"/>
  <c r="BQ102" i="3"/>
  <c r="BQ103" i="3"/>
  <c r="BQ104" i="3"/>
  <c r="BQ105" i="3"/>
  <c r="BQ106" i="3"/>
  <c r="BQ107" i="3"/>
  <c r="BQ108" i="3"/>
  <c r="BQ109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U148" i="3" s="1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U172" i="3" s="1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U553" i="3" s="1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BQ631" i="3"/>
  <c r="BQ632" i="3"/>
  <c r="BQ633" i="3"/>
  <c r="BQ634" i="3"/>
  <c r="BQ635" i="3"/>
  <c r="BQ636" i="3"/>
  <c r="BQ637" i="3"/>
  <c r="BQ638" i="3"/>
  <c r="BQ639" i="3"/>
  <c r="BQ640" i="3"/>
  <c r="BQ641" i="3"/>
  <c r="BQ642" i="3"/>
  <c r="BQ643" i="3"/>
  <c r="BQ644" i="3"/>
  <c r="BQ645" i="3"/>
  <c r="BQ646" i="3"/>
  <c r="BQ647" i="3"/>
  <c r="BQ648" i="3"/>
  <c r="BQ649" i="3"/>
  <c r="BQ650" i="3"/>
  <c r="BU650" i="3" s="1"/>
  <c r="BQ651" i="3"/>
  <c r="BQ652" i="3"/>
  <c r="BQ653" i="3"/>
  <c r="BQ654" i="3"/>
  <c r="BQ655" i="3"/>
  <c r="BQ656" i="3"/>
  <c r="BQ657" i="3"/>
  <c r="BQ658" i="3"/>
  <c r="BQ659" i="3"/>
  <c r="BQ660" i="3"/>
  <c r="BQ661" i="3"/>
  <c r="BQ662" i="3"/>
  <c r="BQ663" i="3"/>
  <c r="BQ664" i="3"/>
  <c r="BQ665" i="3"/>
  <c r="BQ666" i="3"/>
  <c r="BQ667" i="3"/>
  <c r="BQ668" i="3"/>
  <c r="BQ669" i="3"/>
  <c r="BQ670" i="3"/>
  <c r="BQ671" i="3"/>
  <c r="BQ672" i="3"/>
  <c r="BQ673" i="3"/>
  <c r="BQ674" i="3"/>
  <c r="BQ675" i="3"/>
  <c r="BQ676" i="3"/>
  <c r="BQ677" i="3"/>
  <c r="BQ678" i="3"/>
  <c r="BQ679" i="3"/>
  <c r="BQ680" i="3"/>
  <c r="BQ681" i="3"/>
  <c r="BQ682" i="3"/>
  <c r="BQ683" i="3"/>
  <c r="BQ684" i="3"/>
  <c r="BQ685" i="3"/>
  <c r="BQ686" i="3"/>
  <c r="BQ687" i="3"/>
  <c r="BQ688" i="3"/>
  <c r="BQ689" i="3"/>
  <c r="BQ690" i="3"/>
  <c r="BQ691" i="3"/>
  <c r="BQ692" i="3"/>
  <c r="BQ693" i="3"/>
  <c r="BQ694" i="3"/>
  <c r="BQ695" i="3"/>
  <c r="BQ696" i="3"/>
  <c r="BQ697" i="3"/>
  <c r="BQ698" i="3"/>
  <c r="BQ699" i="3"/>
  <c r="BQ700" i="3"/>
  <c r="BQ701" i="3"/>
  <c r="BQ702" i="3"/>
  <c r="BQ703" i="3"/>
  <c r="BQ704" i="3"/>
  <c r="BQ705" i="3"/>
  <c r="BQ706" i="3"/>
  <c r="BQ707" i="3"/>
  <c r="BQ708" i="3"/>
  <c r="BQ709" i="3"/>
  <c r="BQ710" i="3"/>
  <c r="BQ711" i="3"/>
  <c r="BQ712" i="3"/>
  <c r="BQ713" i="3"/>
  <c r="BQ714" i="3"/>
  <c r="BQ715" i="3"/>
  <c r="BQ716" i="3"/>
  <c r="BQ717" i="3"/>
  <c r="BQ718" i="3"/>
  <c r="BQ719" i="3"/>
  <c r="BU719" i="3" s="1"/>
  <c r="BQ720" i="3"/>
  <c r="BQ721" i="3"/>
  <c r="BQ722" i="3"/>
  <c r="BQ723" i="3"/>
  <c r="BQ724" i="3"/>
  <c r="BQ725" i="3"/>
  <c r="BQ726" i="3"/>
  <c r="BQ727" i="3"/>
  <c r="BQ728" i="3"/>
  <c r="BQ729" i="3"/>
  <c r="BQ730" i="3"/>
  <c r="BQ731" i="3"/>
  <c r="BQ732" i="3"/>
  <c r="BQ733" i="3"/>
  <c r="BQ734" i="3"/>
  <c r="BQ735" i="3"/>
  <c r="BQ736" i="3"/>
  <c r="BQ737" i="3"/>
  <c r="BQ738" i="3"/>
  <c r="BQ739" i="3"/>
  <c r="BQ740" i="3"/>
  <c r="BQ741" i="3"/>
  <c r="BQ742" i="3"/>
  <c r="BQ743" i="3"/>
  <c r="BQ744" i="3"/>
  <c r="BQ745" i="3"/>
  <c r="BQ746" i="3"/>
  <c r="BQ747" i="3"/>
  <c r="BQ748" i="3"/>
  <c r="BQ749" i="3"/>
  <c r="BQ750" i="3"/>
  <c r="BQ751" i="3"/>
  <c r="BQ752" i="3"/>
  <c r="BQ753" i="3"/>
  <c r="BQ754" i="3"/>
  <c r="BQ755" i="3"/>
  <c r="BQ756" i="3"/>
  <c r="BQ757" i="3"/>
  <c r="BQ758" i="3"/>
  <c r="BQ759" i="3"/>
  <c r="BQ760" i="3"/>
  <c r="BQ761" i="3"/>
  <c r="BQ762" i="3"/>
  <c r="BQ763" i="3"/>
  <c r="BQ764" i="3"/>
  <c r="BQ765" i="3"/>
  <c r="BQ766" i="3"/>
  <c r="BQ767" i="3"/>
  <c r="BQ768" i="3"/>
  <c r="BQ769" i="3"/>
  <c r="BQ770" i="3"/>
  <c r="BQ771" i="3"/>
  <c r="BQ772" i="3"/>
  <c r="BQ773" i="3"/>
  <c r="BQ774" i="3"/>
  <c r="BQ775" i="3"/>
  <c r="BQ776" i="3"/>
  <c r="BQ777" i="3"/>
  <c r="BQ778" i="3"/>
  <c r="BQ779" i="3"/>
  <c r="BQ780" i="3"/>
  <c r="BQ781" i="3"/>
  <c r="BQ782" i="3"/>
  <c r="BQ783" i="3"/>
  <c r="BQ784" i="3"/>
  <c r="BQ785" i="3"/>
  <c r="BQ786" i="3"/>
  <c r="BQ787" i="3"/>
  <c r="BQ788" i="3"/>
  <c r="BQ789" i="3"/>
  <c r="BQ790" i="3"/>
  <c r="BQ791" i="3"/>
  <c r="BU791" i="3" s="1"/>
  <c r="BQ792" i="3"/>
  <c r="BQ793" i="3"/>
  <c r="BQ794" i="3"/>
  <c r="BQ795" i="3"/>
  <c r="BQ796" i="3"/>
  <c r="BU796" i="3" s="1"/>
  <c r="BQ797" i="3"/>
  <c r="BQ798" i="3"/>
  <c r="BQ799" i="3"/>
  <c r="BQ800" i="3"/>
  <c r="BQ801" i="3"/>
  <c r="BQ802" i="3"/>
  <c r="BQ803" i="3"/>
  <c r="BQ804" i="3"/>
  <c r="BQ805" i="3"/>
  <c r="BQ806" i="3"/>
  <c r="BQ807" i="3"/>
  <c r="BQ808" i="3"/>
  <c r="BQ809" i="3"/>
  <c r="BQ810" i="3"/>
  <c r="BQ811" i="3"/>
  <c r="BQ812" i="3"/>
  <c r="BQ813" i="3"/>
  <c r="BQ814" i="3"/>
  <c r="BU814" i="3" s="1"/>
  <c r="BQ815" i="3"/>
  <c r="BQ816" i="3"/>
  <c r="BQ817" i="3"/>
  <c r="BQ818" i="3"/>
  <c r="BQ819" i="3"/>
  <c r="BQ820" i="3"/>
  <c r="BQ821" i="3"/>
  <c r="BQ822" i="3"/>
  <c r="BQ823" i="3"/>
  <c r="BQ824" i="3"/>
  <c r="BQ825" i="3"/>
  <c r="BQ826" i="3"/>
  <c r="BQ827" i="3"/>
  <c r="BQ828" i="3"/>
  <c r="BU828" i="3" s="1"/>
  <c r="BQ829" i="3"/>
  <c r="BQ830" i="3"/>
  <c r="BQ831" i="3"/>
  <c r="BQ832" i="3"/>
  <c r="BQ833" i="3"/>
  <c r="BQ834" i="3"/>
  <c r="BQ835" i="3"/>
  <c r="BQ836" i="3"/>
  <c r="BQ837" i="3"/>
  <c r="BQ838" i="3"/>
  <c r="BQ839" i="3"/>
  <c r="BQ840" i="3"/>
  <c r="BQ841" i="3"/>
  <c r="BQ842" i="3"/>
  <c r="BU842" i="3" s="1"/>
  <c r="BQ843" i="3"/>
  <c r="BQ844" i="3"/>
  <c r="BQ845" i="3"/>
  <c r="BQ846" i="3"/>
  <c r="BQ847" i="3"/>
  <c r="BQ848" i="3"/>
  <c r="BQ849" i="3"/>
  <c r="BQ850" i="3"/>
  <c r="BQ851" i="3"/>
  <c r="BQ852" i="3"/>
  <c r="BQ853" i="3"/>
  <c r="BQ854" i="3"/>
  <c r="BQ855" i="3"/>
  <c r="BQ856" i="3"/>
  <c r="BQ857" i="3"/>
  <c r="BQ858" i="3"/>
  <c r="BQ859" i="3"/>
  <c r="BQ860" i="3"/>
  <c r="BU860" i="3" s="1"/>
  <c r="BQ861" i="3"/>
  <c r="BQ862" i="3"/>
  <c r="BQ863" i="3"/>
  <c r="BQ864" i="3"/>
  <c r="BU864" i="3" s="1"/>
  <c r="BQ865" i="3"/>
  <c r="BQ866" i="3"/>
  <c r="BQ867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886" i="3"/>
  <c r="BQ887" i="3"/>
  <c r="BQ888" i="3"/>
  <c r="BQ889" i="3"/>
  <c r="BQ890" i="3"/>
  <c r="BQ891" i="3"/>
  <c r="BQ892" i="3"/>
  <c r="BQ893" i="3"/>
  <c r="BQ894" i="3"/>
  <c r="BQ895" i="3"/>
  <c r="BQ896" i="3"/>
  <c r="BQ897" i="3"/>
  <c r="BQ898" i="3"/>
  <c r="BQ899" i="3"/>
  <c r="BQ900" i="3"/>
  <c r="BQ901" i="3"/>
  <c r="BQ902" i="3"/>
  <c r="BQ903" i="3"/>
  <c r="BQ904" i="3"/>
  <c r="BQ905" i="3"/>
  <c r="BQ906" i="3"/>
  <c r="BQ907" i="3"/>
  <c r="BQ908" i="3"/>
  <c r="BQ909" i="3"/>
  <c r="BQ910" i="3"/>
  <c r="BQ911" i="3"/>
  <c r="BQ912" i="3"/>
  <c r="BQ913" i="3"/>
  <c r="BU913" i="3" s="1"/>
  <c r="BQ914" i="3"/>
  <c r="BQ915" i="3"/>
  <c r="BQ916" i="3"/>
  <c r="BQ917" i="3"/>
  <c r="BQ918" i="3"/>
  <c r="BQ919" i="3"/>
  <c r="BQ920" i="3"/>
  <c r="BQ921" i="3"/>
  <c r="BQ922" i="3"/>
  <c r="BQ923" i="3"/>
  <c r="BQ924" i="3"/>
  <c r="BQ925" i="3"/>
  <c r="BQ926" i="3"/>
  <c r="BQ927" i="3"/>
  <c r="BQ928" i="3"/>
  <c r="BQ929" i="3"/>
  <c r="BQ930" i="3"/>
  <c r="BQ931" i="3"/>
  <c r="BQ932" i="3"/>
  <c r="BQ933" i="3"/>
  <c r="BQ934" i="3"/>
  <c r="BQ935" i="3"/>
  <c r="BQ936" i="3"/>
  <c r="BQ937" i="3"/>
  <c r="BQ938" i="3"/>
  <c r="BQ939" i="3"/>
  <c r="BQ940" i="3"/>
  <c r="BQ941" i="3"/>
  <c r="BQ942" i="3"/>
  <c r="BQ943" i="3"/>
  <c r="BQ944" i="3"/>
  <c r="BQ945" i="3"/>
  <c r="BQ946" i="3"/>
  <c r="BQ947" i="3"/>
  <c r="BQ948" i="3"/>
  <c r="BQ949" i="3"/>
  <c r="BQ950" i="3"/>
  <c r="BQ951" i="3"/>
  <c r="BQ952" i="3"/>
  <c r="BQ953" i="3"/>
  <c r="BQ954" i="3"/>
  <c r="BQ955" i="3"/>
  <c r="BQ956" i="3"/>
  <c r="BQ957" i="3"/>
  <c r="BQ958" i="3"/>
  <c r="BQ959" i="3"/>
  <c r="BQ960" i="3"/>
  <c r="BQ961" i="3"/>
  <c r="BQ962" i="3"/>
  <c r="BQ963" i="3"/>
  <c r="BQ964" i="3"/>
  <c r="BQ965" i="3"/>
  <c r="BQ966" i="3"/>
  <c r="BQ967" i="3"/>
  <c r="BQ968" i="3"/>
  <c r="BQ969" i="3"/>
  <c r="BQ970" i="3"/>
  <c r="BQ971" i="3"/>
  <c r="BQ972" i="3"/>
  <c r="BQ973" i="3"/>
  <c r="BQ974" i="3"/>
  <c r="BQ975" i="3"/>
  <c r="BQ976" i="3"/>
  <c r="BQ977" i="3"/>
  <c r="BQ978" i="3"/>
  <c r="BQ979" i="3"/>
  <c r="BQ980" i="3"/>
  <c r="BQ981" i="3"/>
  <c r="BQ982" i="3"/>
  <c r="BQ983" i="3"/>
  <c r="BQ984" i="3"/>
  <c r="BQ985" i="3"/>
  <c r="BQ986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Q1002" i="3"/>
  <c r="BQ1003" i="3"/>
  <c r="BQ1004" i="3"/>
  <c r="BQ1005" i="3"/>
  <c r="BQ1006" i="3"/>
  <c r="BU1006" i="3" s="1"/>
  <c r="BQ1007" i="3"/>
  <c r="BQ1008" i="3"/>
  <c r="BQ1009" i="3"/>
  <c r="BQ1010" i="3"/>
  <c r="BQ1011" i="3"/>
  <c r="BQ1012" i="3"/>
  <c r="BQ1013" i="3"/>
  <c r="BQ1014" i="3"/>
  <c r="BQ1015" i="3"/>
  <c r="BQ1016" i="3"/>
  <c r="BQ1017" i="3"/>
  <c r="BQ1018" i="3"/>
  <c r="BQ1019" i="3"/>
  <c r="BQ1020" i="3"/>
  <c r="BQ1021" i="3"/>
  <c r="BQ1022" i="3"/>
  <c r="BQ1023" i="3"/>
  <c r="BQ1024" i="3"/>
  <c r="BQ1025" i="3"/>
  <c r="BQ1026" i="3"/>
  <c r="BQ1027" i="3"/>
  <c r="BQ1028" i="3"/>
  <c r="BQ1029" i="3"/>
  <c r="BQ1030" i="3"/>
  <c r="BQ1031" i="3"/>
  <c r="BQ1032" i="3"/>
  <c r="BQ1033" i="3"/>
  <c r="BQ1034" i="3"/>
  <c r="BQ1035" i="3"/>
  <c r="BQ1036" i="3"/>
  <c r="BQ1037" i="3"/>
  <c r="BQ1038" i="3"/>
  <c r="BQ1039" i="3"/>
  <c r="BQ1040" i="3"/>
  <c r="BQ1041" i="3"/>
  <c r="BQ1042" i="3"/>
  <c r="BU1042" i="3" s="1"/>
  <c r="BQ1043" i="3"/>
  <c r="BQ1044" i="3"/>
  <c r="BQ1045" i="3"/>
  <c r="BQ1046" i="3"/>
  <c r="BQ1047" i="3"/>
  <c r="BQ1048" i="3"/>
  <c r="BQ1049" i="3"/>
  <c r="BQ1050" i="3"/>
  <c r="BQ1051" i="3"/>
  <c r="BQ1052" i="3"/>
  <c r="BQ1053" i="3"/>
  <c r="BQ1054" i="3"/>
  <c r="BQ1055" i="3"/>
  <c r="BQ1056" i="3"/>
  <c r="BQ1057" i="3"/>
  <c r="BQ1058" i="3"/>
  <c r="BQ1059" i="3"/>
  <c r="BQ1060" i="3"/>
  <c r="BQ1061" i="3"/>
  <c r="BQ1062" i="3"/>
  <c r="BQ1063" i="3"/>
  <c r="BQ1064" i="3"/>
  <c r="BQ1065" i="3"/>
  <c r="BQ1066" i="3"/>
  <c r="BQ1067" i="3"/>
  <c r="BQ1068" i="3"/>
  <c r="BQ1069" i="3"/>
  <c r="BQ1070" i="3"/>
  <c r="BQ1071" i="3"/>
  <c r="BQ1072" i="3"/>
  <c r="BQ1073" i="3"/>
  <c r="BQ1074" i="3"/>
  <c r="BQ1075" i="3"/>
  <c r="BQ1076" i="3"/>
  <c r="BQ1077" i="3"/>
  <c r="BQ1078" i="3"/>
  <c r="BQ1079" i="3"/>
  <c r="BQ1080" i="3"/>
  <c r="BQ1081" i="3"/>
  <c r="BQ1082" i="3"/>
  <c r="BQ1083" i="3"/>
  <c r="BQ1084" i="3"/>
  <c r="BQ1085" i="3"/>
  <c r="BQ1086" i="3"/>
  <c r="BQ1087" i="3"/>
  <c r="BQ1088" i="3"/>
  <c r="BQ1089" i="3"/>
  <c r="BQ1090" i="3"/>
  <c r="BQ1091" i="3"/>
  <c r="BQ1092" i="3"/>
  <c r="BQ1093" i="3"/>
  <c r="BQ1094" i="3"/>
  <c r="BQ1095" i="3"/>
  <c r="BQ1096" i="3"/>
  <c r="BQ1097" i="3"/>
  <c r="BQ1098" i="3"/>
  <c r="BQ1099" i="3"/>
  <c r="BQ1100" i="3"/>
  <c r="BQ1101" i="3"/>
  <c r="BQ1102" i="3"/>
  <c r="BQ1103" i="3"/>
  <c r="BQ1104" i="3"/>
  <c r="BQ1105" i="3"/>
  <c r="BQ1106" i="3"/>
  <c r="BQ1107" i="3"/>
  <c r="BQ1108" i="3"/>
  <c r="BQ1109" i="3"/>
  <c r="BQ1110" i="3"/>
  <c r="BQ1111" i="3"/>
  <c r="BQ1112" i="3"/>
  <c r="BQ1113" i="3"/>
  <c r="BQ1114" i="3"/>
  <c r="BQ1115" i="3"/>
  <c r="BQ1116" i="3"/>
  <c r="BQ1117" i="3"/>
  <c r="BQ1118" i="3"/>
  <c r="BQ1119" i="3"/>
  <c r="BQ1120" i="3"/>
  <c r="BQ1121" i="3"/>
  <c r="BQ1122" i="3"/>
  <c r="BQ1123" i="3"/>
  <c r="BQ1124" i="3"/>
  <c r="BQ1125" i="3"/>
  <c r="BQ1126" i="3"/>
  <c r="BQ1127" i="3"/>
  <c r="BQ1128" i="3"/>
  <c r="BQ1129" i="3"/>
  <c r="BQ1130" i="3"/>
  <c r="BQ1131" i="3"/>
  <c r="BQ1132" i="3"/>
  <c r="BQ1133" i="3"/>
  <c r="BQ1134" i="3"/>
  <c r="BQ1135" i="3"/>
  <c r="BQ1136" i="3"/>
  <c r="BQ1137" i="3"/>
  <c r="BQ1138" i="3"/>
  <c r="BQ1139" i="3"/>
  <c r="BQ1140" i="3"/>
  <c r="BQ1141" i="3"/>
  <c r="BQ1142" i="3"/>
  <c r="BQ1143" i="3"/>
  <c r="BQ1144" i="3"/>
  <c r="BQ1145" i="3"/>
  <c r="BQ1146" i="3"/>
  <c r="BQ1147" i="3"/>
  <c r="BQ1148" i="3"/>
  <c r="BU1148" i="3" s="1"/>
  <c r="BQ1149" i="3"/>
  <c r="BQ1150" i="3"/>
  <c r="BQ1151" i="3"/>
  <c r="BQ1152" i="3"/>
  <c r="BQ1153" i="3"/>
  <c r="BQ1154" i="3"/>
  <c r="BQ1155" i="3"/>
  <c r="BQ1156" i="3"/>
  <c r="BQ1157" i="3"/>
  <c r="BQ1158" i="3"/>
  <c r="BQ1159" i="3"/>
  <c r="BQ1160" i="3"/>
  <c r="BQ1161" i="3"/>
  <c r="BQ1162" i="3"/>
  <c r="BU1162" i="3" s="1"/>
  <c r="BQ1163" i="3"/>
  <c r="BQ1164" i="3"/>
  <c r="BQ1165" i="3"/>
  <c r="BQ1166" i="3"/>
  <c r="BQ1167" i="3"/>
  <c r="BQ1168" i="3"/>
  <c r="BQ1169" i="3"/>
  <c r="BQ1170" i="3"/>
  <c r="BQ1171" i="3"/>
  <c r="BQ1172" i="3"/>
  <c r="BQ1173" i="3"/>
  <c r="BQ1174" i="3"/>
  <c r="BQ1175" i="3"/>
  <c r="BQ1176" i="3"/>
  <c r="BQ1177" i="3"/>
  <c r="BQ1178" i="3"/>
  <c r="BQ1179" i="3"/>
  <c r="BQ1180" i="3"/>
  <c r="BQ1181" i="3"/>
  <c r="BQ1182" i="3"/>
  <c r="BQ1183" i="3"/>
  <c r="BQ1184" i="3"/>
  <c r="BQ1185" i="3"/>
  <c r="BQ1186" i="3"/>
  <c r="BQ1187" i="3"/>
  <c r="BQ1188" i="3"/>
  <c r="BU1188" i="3" s="1"/>
  <c r="BQ1189" i="3"/>
  <c r="BQ1190" i="3"/>
  <c r="BQ1191" i="3"/>
  <c r="BQ1192" i="3"/>
  <c r="BQ1193" i="3"/>
  <c r="BQ1194" i="3"/>
  <c r="BQ1195" i="3"/>
  <c r="BQ1196" i="3"/>
  <c r="BQ1197" i="3"/>
  <c r="BQ1198" i="3"/>
  <c r="BQ1199" i="3"/>
  <c r="BQ1200" i="3"/>
  <c r="BQ1201" i="3"/>
  <c r="BQ1202" i="3"/>
  <c r="BQ1203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301" i="3"/>
  <c r="BP302" i="3"/>
  <c r="BP303" i="3"/>
  <c r="BP304" i="3"/>
  <c r="BP305" i="3"/>
  <c r="BP306" i="3"/>
  <c r="BP307" i="3"/>
  <c r="BP308" i="3"/>
  <c r="BP309" i="3"/>
  <c r="BP310" i="3"/>
  <c r="BP311" i="3"/>
  <c r="BP312" i="3"/>
  <c r="BP313" i="3"/>
  <c r="BP314" i="3"/>
  <c r="BP315" i="3"/>
  <c r="BP316" i="3"/>
  <c r="BP317" i="3"/>
  <c r="BP318" i="3"/>
  <c r="BP319" i="3"/>
  <c r="BP320" i="3"/>
  <c r="BP321" i="3"/>
  <c r="BP322" i="3"/>
  <c r="BP323" i="3"/>
  <c r="BP324" i="3"/>
  <c r="BP325" i="3"/>
  <c r="BP326" i="3"/>
  <c r="BP327" i="3"/>
  <c r="BP328" i="3"/>
  <c r="BP329" i="3"/>
  <c r="BP330" i="3"/>
  <c r="BP331" i="3"/>
  <c r="BP332" i="3"/>
  <c r="BP333" i="3"/>
  <c r="BP334" i="3"/>
  <c r="BP335" i="3"/>
  <c r="BP336" i="3"/>
  <c r="BP337" i="3"/>
  <c r="BP338" i="3"/>
  <c r="BP339" i="3"/>
  <c r="BP340" i="3"/>
  <c r="BP341" i="3"/>
  <c r="BP342" i="3"/>
  <c r="BP343" i="3"/>
  <c r="BP344" i="3"/>
  <c r="BP345" i="3"/>
  <c r="BP346" i="3"/>
  <c r="BP347" i="3"/>
  <c r="BP348" i="3"/>
  <c r="BP349" i="3"/>
  <c r="BP350" i="3"/>
  <c r="BP351" i="3"/>
  <c r="BP352" i="3"/>
  <c r="BP353" i="3"/>
  <c r="BP354" i="3"/>
  <c r="BP355" i="3"/>
  <c r="BP356" i="3"/>
  <c r="BP357" i="3"/>
  <c r="BP358" i="3"/>
  <c r="BP359" i="3"/>
  <c r="BP360" i="3"/>
  <c r="BP361" i="3"/>
  <c r="BP362" i="3"/>
  <c r="BP363" i="3"/>
  <c r="BP364" i="3"/>
  <c r="BP365" i="3"/>
  <c r="BP366" i="3"/>
  <c r="BP367" i="3"/>
  <c r="BP368" i="3"/>
  <c r="BP369" i="3"/>
  <c r="BP370" i="3"/>
  <c r="BP371" i="3"/>
  <c r="BP372" i="3"/>
  <c r="BP373" i="3"/>
  <c r="BP374" i="3"/>
  <c r="BP375" i="3"/>
  <c r="BP376" i="3"/>
  <c r="BP377" i="3"/>
  <c r="BP378" i="3"/>
  <c r="BP379" i="3"/>
  <c r="BP380" i="3"/>
  <c r="BP381" i="3"/>
  <c r="BP382" i="3"/>
  <c r="BP383" i="3"/>
  <c r="BP384" i="3"/>
  <c r="BP385" i="3"/>
  <c r="BP386" i="3"/>
  <c r="BP387" i="3"/>
  <c r="BP388" i="3"/>
  <c r="BP389" i="3"/>
  <c r="BP390" i="3"/>
  <c r="BP391" i="3"/>
  <c r="BP392" i="3"/>
  <c r="BP393" i="3"/>
  <c r="BP394" i="3"/>
  <c r="BP395" i="3"/>
  <c r="BP396" i="3"/>
  <c r="BP397" i="3"/>
  <c r="BP398" i="3"/>
  <c r="BP399" i="3"/>
  <c r="BP400" i="3"/>
  <c r="BP401" i="3"/>
  <c r="BP402" i="3"/>
  <c r="BP403" i="3"/>
  <c r="BP404" i="3"/>
  <c r="BP405" i="3"/>
  <c r="BP406" i="3"/>
  <c r="BP407" i="3"/>
  <c r="BP408" i="3"/>
  <c r="BP409" i="3"/>
  <c r="BP410" i="3"/>
  <c r="BP411" i="3"/>
  <c r="BP412" i="3"/>
  <c r="BP413" i="3"/>
  <c r="BP414" i="3"/>
  <c r="BP415" i="3"/>
  <c r="BP416" i="3"/>
  <c r="BP417" i="3"/>
  <c r="BP418" i="3"/>
  <c r="BP419" i="3"/>
  <c r="BP420" i="3"/>
  <c r="BP421" i="3"/>
  <c r="BP422" i="3"/>
  <c r="BP423" i="3"/>
  <c r="BP424" i="3"/>
  <c r="BP425" i="3"/>
  <c r="BP426" i="3"/>
  <c r="BP427" i="3"/>
  <c r="BP428" i="3"/>
  <c r="BP429" i="3"/>
  <c r="BP430" i="3"/>
  <c r="BP431" i="3"/>
  <c r="BP432" i="3"/>
  <c r="BP433" i="3"/>
  <c r="BP434" i="3"/>
  <c r="BP435" i="3"/>
  <c r="BP436" i="3"/>
  <c r="BP437" i="3"/>
  <c r="BP438" i="3"/>
  <c r="BP439" i="3"/>
  <c r="BP440" i="3"/>
  <c r="BP441" i="3"/>
  <c r="BP442" i="3"/>
  <c r="BP443" i="3"/>
  <c r="BP444" i="3"/>
  <c r="BP445" i="3"/>
  <c r="BP446" i="3"/>
  <c r="BP447" i="3"/>
  <c r="BP448" i="3"/>
  <c r="BP449" i="3"/>
  <c r="BP450" i="3"/>
  <c r="BP451" i="3"/>
  <c r="BP452" i="3"/>
  <c r="BP453" i="3"/>
  <c r="BP454" i="3"/>
  <c r="BP455" i="3"/>
  <c r="BP456" i="3"/>
  <c r="BP457" i="3"/>
  <c r="BP458" i="3"/>
  <c r="BP459" i="3"/>
  <c r="BP460" i="3"/>
  <c r="BP461" i="3"/>
  <c r="BP462" i="3"/>
  <c r="BP463" i="3"/>
  <c r="BP464" i="3"/>
  <c r="BP465" i="3"/>
  <c r="BP466" i="3"/>
  <c r="BP467" i="3"/>
  <c r="BP468" i="3"/>
  <c r="BP469" i="3"/>
  <c r="BP470" i="3"/>
  <c r="BP471" i="3"/>
  <c r="BP472" i="3"/>
  <c r="BP473" i="3"/>
  <c r="BP474" i="3"/>
  <c r="BP475" i="3"/>
  <c r="BP476" i="3"/>
  <c r="BP477" i="3"/>
  <c r="BP478" i="3"/>
  <c r="BP479" i="3"/>
  <c r="BP480" i="3"/>
  <c r="BP481" i="3"/>
  <c r="BP482" i="3"/>
  <c r="BP483" i="3"/>
  <c r="BP484" i="3"/>
  <c r="BP485" i="3"/>
  <c r="BP486" i="3"/>
  <c r="BP487" i="3"/>
  <c r="BP488" i="3"/>
  <c r="BP489" i="3"/>
  <c r="BP490" i="3"/>
  <c r="BP491" i="3"/>
  <c r="BP492" i="3"/>
  <c r="BP493" i="3"/>
  <c r="BP494" i="3"/>
  <c r="BP495" i="3"/>
  <c r="BP496" i="3"/>
  <c r="BP497" i="3"/>
  <c r="BP498" i="3"/>
  <c r="BP499" i="3"/>
  <c r="BP500" i="3"/>
  <c r="BP501" i="3"/>
  <c r="BP502" i="3"/>
  <c r="BP503" i="3"/>
  <c r="BP504" i="3"/>
  <c r="BP505" i="3"/>
  <c r="BP506" i="3"/>
  <c r="BP507" i="3"/>
  <c r="BP508" i="3"/>
  <c r="BP509" i="3"/>
  <c r="BP510" i="3"/>
  <c r="BP511" i="3"/>
  <c r="BP512" i="3"/>
  <c r="BP513" i="3"/>
  <c r="BP514" i="3"/>
  <c r="BP515" i="3"/>
  <c r="BP516" i="3"/>
  <c r="BP517" i="3"/>
  <c r="BP518" i="3"/>
  <c r="BP519" i="3"/>
  <c r="BP520" i="3"/>
  <c r="BP521" i="3"/>
  <c r="BP522" i="3"/>
  <c r="BP523" i="3"/>
  <c r="BP524" i="3"/>
  <c r="BP525" i="3"/>
  <c r="BP526" i="3"/>
  <c r="BP527" i="3"/>
  <c r="BP528" i="3"/>
  <c r="BP529" i="3"/>
  <c r="BP530" i="3"/>
  <c r="BP531" i="3"/>
  <c r="BP532" i="3"/>
  <c r="BP533" i="3"/>
  <c r="BP534" i="3"/>
  <c r="BP535" i="3"/>
  <c r="BP536" i="3"/>
  <c r="BP537" i="3"/>
  <c r="BP538" i="3"/>
  <c r="BP539" i="3"/>
  <c r="BP540" i="3"/>
  <c r="BP541" i="3"/>
  <c r="BP542" i="3"/>
  <c r="BP543" i="3"/>
  <c r="BP544" i="3"/>
  <c r="BP545" i="3"/>
  <c r="BP546" i="3"/>
  <c r="BP547" i="3"/>
  <c r="BP548" i="3"/>
  <c r="BP549" i="3"/>
  <c r="BP550" i="3"/>
  <c r="BP551" i="3"/>
  <c r="BP552" i="3"/>
  <c r="BP553" i="3"/>
  <c r="BP554" i="3"/>
  <c r="BP555" i="3"/>
  <c r="BP556" i="3"/>
  <c r="BP557" i="3"/>
  <c r="BP558" i="3"/>
  <c r="BP559" i="3"/>
  <c r="BP560" i="3"/>
  <c r="BP561" i="3"/>
  <c r="BP562" i="3"/>
  <c r="BP563" i="3"/>
  <c r="BP564" i="3"/>
  <c r="BP565" i="3"/>
  <c r="BP566" i="3"/>
  <c r="BP567" i="3"/>
  <c r="BP568" i="3"/>
  <c r="BP569" i="3"/>
  <c r="BP570" i="3"/>
  <c r="BP571" i="3"/>
  <c r="BP572" i="3"/>
  <c r="BP573" i="3"/>
  <c r="BP574" i="3"/>
  <c r="BP575" i="3"/>
  <c r="BP576" i="3"/>
  <c r="BP577" i="3"/>
  <c r="BP578" i="3"/>
  <c r="BP579" i="3"/>
  <c r="BP580" i="3"/>
  <c r="BP581" i="3"/>
  <c r="BP582" i="3"/>
  <c r="BP583" i="3"/>
  <c r="BP584" i="3"/>
  <c r="BP585" i="3"/>
  <c r="BP586" i="3"/>
  <c r="BP587" i="3"/>
  <c r="BP588" i="3"/>
  <c r="BP589" i="3"/>
  <c r="BP590" i="3"/>
  <c r="BP591" i="3"/>
  <c r="BP592" i="3"/>
  <c r="BP593" i="3"/>
  <c r="BP594" i="3"/>
  <c r="BP595" i="3"/>
  <c r="BP596" i="3"/>
  <c r="BP597" i="3"/>
  <c r="BP598" i="3"/>
  <c r="BP599" i="3"/>
  <c r="BP600" i="3"/>
  <c r="BP601" i="3"/>
  <c r="BP602" i="3"/>
  <c r="BP603" i="3"/>
  <c r="BP604" i="3"/>
  <c r="BP605" i="3"/>
  <c r="BP606" i="3"/>
  <c r="BP607" i="3"/>
  <c r="BP608" i="3"/>
  <c r="BP609" i="3"/>
  <c r="BP610" i="3"/>
  <c r="BP611" i="3"/>
  <c r="BP612" i="3"/>
  <c r="BP613" i="3"/>
  <c r="BP614" i="3"/>
  <c r="BP615" i="3"/>
  <c r="BP616" i="3"/>
  <c r="BP617" i="3"/>
  <c r="BP618" i="3"/>
  <c r="BP619" i="3"/>
  <c r="BP620" i="3"/>
  <c r="BP621" i="3"/>
  <c r="BP622" i="3"/>
  <c r="BP623" i="3"/>
  <c r="BP624" i="3"/>
  <c r="BP625" i="3"/>
  <c r="BP626" i="3"/>
  <c r="BP627" i="3"/>
  <c r="BP628" i="3"/>
  <c r="BP629" i="3"/>
  <c r="BP630" i="3"/>
  <c r="BP631" i="3"/>
  <c r="BP632" i="3"/>
  <c r="BP633" i="3"/>
  <c r="BP634" i="3"/>
  <c r="BP635" i="3"/>
  <c r="BP636" i="3"/>
  <c r="BP637" i="3"/>
  <c r="BP638" i="3"/>
  <c r="BP639" i="3"/>
  <c r="BP640" i="3"/>
  <c r="BP641" i="3"/>
  <c r="BP642" i="3"/>
  <c r="BP643" i="3"/>
  <c r="BP644" i="3"/>
  <c r="BP645" i="3"/>
  <c r="BP646" i="3"/>
  <c r="BP647" i="3"/>
  <c r="BP648" i="3"/>
  <c r="BP649" i="3"/>
  <c r="BP650" i="3"/>
  <c r="BP651" i="3"/>
  <c r="BP652" i="3"/>
  <c r="BP653" i="3"/>
  <c r="BP654" i="3"/>
  <c r="BP655" i="3"/>
  <c r="BP656" i="3"/>
  <c r="BP657" i="3"/>
  <c r="BP658" i="3"/>
  <c r="BP659" i="3"/>
  <c r="BP660" i="3"/>
  <c r="BP661" i="3"/>
  <c r="BP662" i="3"/>
  <c r="BP663" i="3"/>
  <c r="BP664" i="3"/>
  <c r="BP665" i="3"/>
  <c r="BP666" i="3"/>
  <c r="BP667" i="3"/>
  <c r="BP668" i="3"/>
  <c r="BP669" i="3"/>
  <c r="BP670" i="3"/>
  <c r="BP671" i="3"/>
  <c r="BP672" i="3"/>
  <c r="BP673" i="3"/>
  <c r="BP674" i="3"/>
  <c r="BP675" i="3"/>
  <c r="BP676" i="3"/>
  <c r="BP677" i="3"/>
  <c r="BP678" i="3"/>
  <c r="BP679" i="3"/>
  <c r="BP680" i="3"/>
  <c r="BP681" i="3"/>
  <c r="BP682" i="3"/>
  <c r="BP683" i="3"/>
  <c r="BP684" i="3"/>
  <c r="BP685" i="3"/>
  <c r="BP686" i="3"/>
  <c r="BP687" i="3"/>
  <c r="BP688" i="3"/>
  <c r="BP689" i="3"/>
  <c r="BP690" i="3"/>
  <c r="BP691" i="3"/>
  <c r="BP692" i="3"/>
  <c r="BP693" i="3"/>
  <c r="BP694" i="3"/>
  <c r="BP695" i="3"/>
  <c r="BP696" i="3"/>
  <c r="BP697" i="3"/>
  <c r="BP698" i="3"/>
  <c r="BP699" i="3"/>
  <c r="BP700" i="3"/>
  <c r="BP701" i="3"/>
  <c r="BP702" i="3"/>
  <c r="BP703" i="3"/>
  <c r="BP704" i="3"/>
  <c r="BP705" i="3"/>
  <c r="BP706" i="3"/>
  <c r="BP707" i="3"/>
  <c r="BP708" i="3"/>
  <c r="BP709" i="3"/>
  <c r="BP710" i="3"/>
  <c r="BP711" i="3"/>
  <c r="BP712" i="3"/>
  <c r="BP713" i="3"/>
  <c r="BP714" i="3"/>
  <c r="BP715" i="3"/>
  <c r="BP716" i="3"/>
  <c r="BP717" i="3"/>
  <c r="BP718" i="3"/>
  <c r="BP719" i="3"/>
  <c r="BP720" i="3"/>
  <c r="BP721" i="3"/>
  <c r="BP722" i="3"/>
  <c r="BP723" i="3"/>
  <c r="BP724" i="3"/>
  <c r="BP725" i="3"/>
  <c r="BP726" i="3"/>
  <c r="BP727" i="3"/>
  <c r="BP728" i="3"/>
  <c r="BP729" i="3"/>
  <c r="BP730" i="3"/>
  <c r="BP731" i="3"/>
  <c r="BP732" i="3"/>
  <c r="BP733" i="3"/>
  <c r="BP734" i="3"/>
  <c r="BP735" i="3"/>
  <c r="BP736" i="3"/>
  <c r="BP737" i="3"/>
  <c r="BP738" i="3"/>
  <c r="BP739" i="3"/>
  <c r="BP740" i="3"/>
  <c r="BP741" i="3"/>
  <c r="BP742" i="3"/>
  <c r="BP743" i="3"/>
  <c r="BP744" i="3"/>
  <c r="BP745" i="3"/>
  <c r="BP746" i="3"/>
  <c r="BP747" i="3"/>
  <c r="BP748" i="3"/>
  <c r="BP749" i="3"/>
  <c r="BP750" i="3"/>
  <c r="BP751" i="3"/>
  <c r="BP752" i="3"/>
  <c r="BP753" i="3"/>
  <c r="BP754" i="3"/>
  <c r="BP755" i="3"/>
  <c r="BP756" i="3"/>
  <c r="BP757" i="3"/>
  <c r="BP758" i="3"/>
  <c r="BP759" i="3"/>
  <c r="BP760" i="3"/>
  <c r="BP761" i="3"/>
  <c r="BP762" i="3"/>
  <c r="BP763" i="3"/>
  <c r="BP764" i="3"/>
  <c r="BP765" i="3"/>
  <c r="BP766" i="3"/>
  <c r="BP767" i="3"/>
  <c r="BP768" i="3"/>
  <c r="BP769" i="3"/>
  <c r="BP770" i="3"/>
  <c r="BP771" i="3"/>
  <c r="BP772" i="3"/>
  <c r="BP773" i="3"/>
  <c r="BP774" i="3"/>
  <c r="BP775" i="3"/>
  <c r="BP776" i="3"/>
  <c r="BP777" i="3"/>
  <c r="BP778" i="3"/>
  <c r="BP779" i="3"/>
  <c r="BP780" i="3"/>
  <c r="BP781" i="3"/>
  <c r="BP782" i="3"/>
  <c r="BP783" i="3"/>
  <c r="BP784" i="3"/>
  <c r="BP785" i="3"/>
  <c r="BP786" i="3"/>
  <c r="BP787" i="3"/>
  <c r="BP788" i="3"/>
  <c r="BP789" i="3"/>
  <c r="BP790" i="3"/>
  <c r="BP791" i="3"/>
  <c r="BP792" i="3"/>
  <c r="BP793" i="3"/>
  <c r="BP794" i="3"/>
  <c r="BP795" i="3"/>
  <c r="BP796" i="3"/>
  <c r="BP797" i="3"/>
  <c r="BP798" i="3"/>
  <c r="BP799" i="3"/>
  <c r="BP800" i="3"/>
  <c r="BP801" i="3"/>
  <c r="BP802" i="3"/>
  <c r="BP803" i="3"/>
  <c r="BP804" i="3"/>
  <c r="BP805" i="3"/>
  <c r="BP806" i="3"/>
  <c r="BP807" i="3"/>
  <c r="BP808" i="3"/>
  <c r="BP809" i="3"/>
  <c r="BP810" i="3"/>
  <c r="BP811" i="3"/>
  <c r="BP812" i="3"/>
  <c r="BP813" i="3"/>
  <c r="BP814" i="3"/>
  <c r="BP815" i="3"/>
  <c r="BP816" i="3"/>
  <c r="BP817" i="3"/>
  <c r="BP818" i="3"/>
  <c r="BP819" i="3"/>
  <c r="BP820" i="3"/>
  <c r="BP821" i="3"/>
  <c r="BP822" i="3"/>
  <c r="BP823" i="3"/>
  <c r="BP824" i="3"/>
  <c r="BP825" i="3"/>
  <c r="BP826" i="3"/>
  <c r="BP827" i="3"/>
  <c r="BP828" i="3"/>
  <c r="BP829" i="3"/>
  <c r="BP830" i="3"/>
  <c r="BP831" i="3"/>
  <c r="BP832" i="3"/>
  <c r="BP833" i="3"/>
  <c r="BP834" i="3"/>
  <c r="BP835" i="3"/>
  <c r="BP836" i="3"/>
  <c r="BP837" i="3"/>
  <c r="BP838" i="3"/>
  <c r="BP839" i="3"/>
  <c r="BP840" i="3"/>
  <c r="BP841" i="3"/>
  <c r="BP842" i="3"/>
  <c r="BP843" i="3"/>
  <c r="BP844" i="3"/>
  <c r="BP845" i="3"/>
  <c r="BP846" i="3"/>
  <c r="BP847" i="3"/>
  <c r="BP848" i="3"/>
  <c r="BP849" i="3"/>
  <c r="BP850" i="3"/>
  <c r="BP851" i="3"/>
  <c r="BP852" i="3"/>
  <c r="BP853" i="3"/>
  <c r="BP854" i="3"/>
  <c r="BP855" i="3"/>
  <c r="BP856" i="3"/>
  <c r="BP857" i="3"/>
  <c r="BP858" i="3"/>
  <c r="BP859" i="3"/>
  <c r="BP860" i="3"/>
  <c r="BP861" i="3"/>
  <c r="BP862" i="3"/>
  <c r="BP863" i="3"/>
  <c r="BP864" i="3"/>
  <c r="BP865" i="3"/>
  <c r="BP866" i="3"/>
  <c r="BP867" i="3"/>
  <c r="BP868" i="3"/>
  <c r="BP869" i="3"/>
  <c r="BP870" i="3"/>
  <c r="BP871" i="3"/>
  <c r="BP872" i="3"/>
  <c r="BP873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886" i="3"/>
  <c r="BP887" i="3"/>
  <c r="BP888" i="3"/>
  <c r="BP889" i="3"/>
  <c r="BP890" i="3"/>
  <c r="BP891" i="3"/>
  <c r="BP892" i="3"/>
  <c r="BP893" i="3"/>
  <c r="BP894" i="3"/>
  <c r="BP895" i="3"/>
  <c r="BP896" i="3"/>
  <c r="BP897" i="3"/>
  <c r="BP898" i="3"/>
  <c r="BP899" i="3"/>
  <c r="BP900" i="3"/>
  <c r="BP901" i="3"/>
  <c r="BP902" i="3"/>
  <c r="BP903" i="3"/>
  <c r="BP904" i="3"/>
  <c r="BP905" i="3"/>
  <c r="BP906" i="3"/>
  <c r="BP907" i="3"/>
  <c r="BP908" i="3"/>
  <c r="BP909" i="3"/>
  <c r="BP910" i="3"/>
  <c r="BP911" i="3"/>
  <c r="BP912" i="3"/>
  <c r="BP913" i="3"/>
  <c r="BP914" i="3"/>
  <c r="BP915" i="3"/>
  <c r="BP916" i="3"/>
  <c r="BP917" i="3"/>
  <c r="BP918" i="3"/>
  <c r="BP919" i="3"/>
  <c r="BP920" i="3"/>
  <c r="BP921" i="3"/>
  <c r="BP922" i="3"/>
  <c r="BP923" i="3"/>
  <c r="BP924" i="3"/>
  <c r="BP925" i="3"/>
  <c r="BP926" i="3"/>
  <c r="BP927" i="3"/>
  <c r="BP928" i="3"/>
  <c r="BP929" i="3"/>
  <c r="BP930" i="3"/>
  <c r="BP931" i="3"/>
  <c r="BP932" i="3"/>
  <c r="BP933" i="3"/>
  <c r="BP934" i="3"/>
  <c r="BP935" i="3"/>
  <c r="BP936" i="3"/>
  <c r="BP937" i="3"/>
  <c r="BP938" i="3"/>
  <c r="BP939" i="3"/>
  <c r="BP940" i="3"/>
  <c r="BP941" i="3"/>
  <c r="BP942" i="3"/>
  <c r="BP943" i="3"/>
  <c r="BP944" i="3"/>
  <c r="BP945" i="3"/>
  <c r="BP946" i="3"/>
  <c r="BP947" i="3"/>
  <c r="BP948" i="3"/>
  <c r="BP949" i="3"/>
  <c r="BP950" i="3"/>
  <c r="BP951" i="3"/>
  <c r="BP952" i="3"/>
  <c r="BP953" i="3"/>
  <c r="BP954" i="3"/>
  <c r="BP955" i="3"/>
  <c r="BP956" i="3"/>
  <c r="BP957" i="3"/>
  <c r="BP958" i="3"/>
  <c r="BP959" i="3"/>
  <c r="BP960" i="3"/>
  <c r="BP961" i="3"/>
  <c r="BP962" i="3"/>
  <c r="BP963" i="3"/>
  <c r="BP964" i="3"/>
  <c r="BP965" i="3"/>
  <c r="BP966" i="3"/>
  <c r="BP967" i="3"/>
  <c r="BP968" i="3"/>
  <c r="BP969" i="3"/>
  <c r="BP970" i="3"/>
  <c r="BP971" i="3"/>
  <c r="BP972" i="3"/>
  <c r="BP973" i="3"/>
  <c r="BP974" i="3"/>
  <c r="BP975" i="3"/>
  <c r="BP976" i="3"/>
  <c r="BP977" i="3"/>
  <c r="BP978" i="3"/>
  <c r="BP979" i="3"/>
  <c r="BP980" i="3"/>
  <c r="BP981" i="3"/>
  <c r="BP982" i="3"/>
  <c r="BP983" i="3"/>
  <c r="BP984" i="3"/>
  <c r="BP985" i="3"/>
  <c r="BP986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P1002" i="3"/>
  <c r="BP1003" i="3"/>
  <c r="BP1004" i="3"/>
  <c r="BP1005" i="3"/>
  <c r="BP1006" i="3"/>
  <c r="BP1007" i="3"/>
  <c r="BP1008" i="3"/>
  <c r="BP1009" i="3"/>
  <c r="BP1010" i="3"/>
  <c r="BP1011" i="3"/>
  <c r="BP1012" i="3"/>
  <c r="BP1013" i="3"/>
  <c r="BP1014" i="3"/>
  <c r="BP1015" i="3"/>
  <c r="BP1016" i="3"/>
  <c r="BP1017" i="3"/>
  <c r="BP1018" i="3"/>
  <c r="BP1019" i="3"/>
  <c r="BP1020" i="3"/>
  <c r="BP1021" i="3"/>
  <c r="BP1022" i="3"/>
  <c r="BP1023" i="3"/>
  <c r="BP1024" i="3"/>
  <c r="BP1025" i="3"/>
  <c r="BP1026" i="3"/>
  <c r="BP1027" i="3"/>
  <c r="BP1028" i="3"/>
  <c r="BP1029" i="3"/>
  <c r="BP1030" i="3"/>
  <c r="BP1031" i="3"/>
  <c r="BP1032" i="3"/>
  <c r="BP1033" i="3"/>
  <c r="BP1034" i="3"/>
  <c r="BP1035" i="3"/>
  <c r="BP1036" i="3"/>
  <c r="BP1037" i="3"/>
  <c r="BP1038" i="3"/>
  <c r="BP1039" i="3"/>
  <c r="BP1040" i="3"/>
  <c r="BP1041" i="3"/>
  <c r="BP1042" i="3"/>
  <c r="BP1043" i="3"/>
  <c r="BP1044" i="3"/>
  <c r="BP1045" i="3"/>
  <c r="BP1046" i="3"/>
  <c r="BP1047" i="3"/>
  <c r="BP1048" i="3"/>
  <c r="BP1049" i="3"/>
  <c r="BP1050" i="3"/>
  <c r="BP1051" i="3"/>
  <c r="BP1052" i="3"/>
  <c r="BP1053" i="3"/>
  <c r="BP1054" i="3"/>
  <c r="BP1055" i="3"/>
  <c r="BP1056" i="3"/>
  <c r="BP1057" i="3"/>
  <c r="BP1058" i="3"/>
  <c r="BP1059" i="3"/>
  <c r="BP1060" i="3"/>
  <c r="BP1061" i="3"/>
  <c r="BP1062" i="3"/>
  <c r="BP1063" i="3"/>
  <c r="BP1064" i="3"/>
  <c r="BP1065" i="3"/>
  <c r="BP1066" i="3"/>
  <c r="BP1067" i="3"/>
  <c r="BP1068" i="3"/>
  <c r="BP1069" i="3"/>
  <c r="BP1070" i="3"/>
  <c r="BP1071" i="3"/>
  <c r="BP1072" i="3"/>
  <c r="BP1073" i="3"/>
  <c r="BP1074" i="3"/>
  <c r="BP1075" i="3"/>
  <c r="BP1076" i="3"/>
  <c r="BP1077" i="3"/>
  <c r="BP1078" i="3"/>
  <c r="BP1079" i="3"/>
  <c r="BP1080" i="3"/>
  <c r="BP1081" i="3"/>
  <c r="BP1082" i="3"/>
  <c r="BP1083" i="3"/>
  <c r="BP1084" i="3"/>
  <c r="BP1085" i="3"/>
  <c r="BP1086" i="3"/>
  <c r="BP1087" i="3"/>
  <c r="BP1088" i="3"/>
  <c r="BP1089" i="3"/>
  <c r="BP1090" i="3"/>
  <c r="BP1091" i="3"/>
  <c r="BP1092" i="3"/>
  <c r="BP1093" i="3"/>
  <c r="BP1094" i="3"/>
  <c r="BP1095" i="3"/>
  <c r="BP1096" i="3"/>
  <c r="BP1097" i="3"/>
  <c r="BP1098" i="3"/>
  <c r="BP1099" i="3"/>
  <c r="BP1100" i="3"/>
  <c r="BP1101" i="3"/>
  <c r="BP1102" i="3"/>
  <c r="BP1103" i="3"/>
  <c r="BP1104" i="3"/>
  <c r="BP1105" i="3"/>
  <c r="BP1106" i="3"/>
  <c r="BP1107" i="3"/>
  <c r="BP1108" i="3"/>
  <c r="BP1109" i="3"/>
  <c r="BP1110" i="3"/>
  <c r="BP1111" i="3"/>
  <c r="BP1112" i="3"/>
  <c r="BP1113" i="3"/>
  <c r="BP1114" i="3"/>
  <c r="BP1115" i="3"/>
  <c r="BP1116" i="3"/>
  <c r="BP1117" i="3"/>
  <c r="BP1118" i="3"/>
  <c r="BP1119" i="3"/>
  <c r="BP1120" i="3"/>
  <c r="BP1121" i="3"/>
  <c r="BP1122" i="3"/>
  <c r="BP1123" i="3"/>
  <c r="BP1124" i="3"/>
  <c r="BP1125" i="3"/>
  <c r="BP1126" i="3"/>
  <c r="BP1127" i="3"/>
  <c r="BP1128" i="3"/>
  <c r="BP1129" i="3"/>
  <c r="BP1130" i="3"/>
  <c r="BP1131" i="3"/>
  <c r="BP1132" i="3"/>
  <c r="BP1133" i="3"/>
  <c r="BP1134" i="3"/>
  <c r="BP1135" i="3"/>
  <c r="BP1136" i="3"/>
  <c r="BP1137" i="3"/>
  <c r="BP1138" i="3"/>
  <c r="BP1139" i="3"/>
  <c r="BP1140" i="3"/>
  <c r="BP1141" i="3"/>
  <c r="BP1142" i="3"/>
  <c r="BP1143" i="3"/>
  <c r="BP1144" i="3"/>
  <c r="BP1145" i="3"/>
  <c r="BP1146" i="3"/>
  <c r="BP1147" i="3"/>
  <c r="BP1148" i="3"/>
  <c r="BP1149" i="3"/>
  <c r="BP1150" i="3"/>
  <c r="BP1151" i="3"/>
  <c r="BP1152" i="3"/>
  <c r="BP1153" i="3"/>
  <c r="BP1154" i="3"/>
  <c r="BP1155" i="3"/>
  <c r="BP1156" i="3"/>
  <c r="BP1157" i="3"/>
  <c r="BP1158" i="3"/>
  <c r="BP1159" i="3"/>
  <c r="BP1160" i="3"/>
  <c r="BP1161" i="3"/>
  <c r="BP1162" i="3"/>
  <c r="BP1163" i="3"/>
  <c r="BP1164" i="3"/>
  <c r="BP1165" i="3"/>
  <c r="BP1166" i="3"/>
  <c r="BP1167" i="3"/>
  <c r="BP1168" i="3"/>
  <c r="BP1169" i="3"/>
  <c r="BP1170" i="3"/>
  <c r="BP1171" i="3"/>
  <c r="BP1172" i="3"/>
  <c r="BP1173" i="3"/>
  <c r="BP1174" i="3"/>
  <c r="BP1175" i="3"/>
  <c r="BP1176" i="3"/>
  <c r="BP1177" i="3"/>
  <c r="BP1178" i="3"/>
  <c r="BP1179" i="3"/>
  <c r="BP1180" i="3"/>
  <c r="BP1181" i="3"/>
  <c r="BP1182" i="3"/>
  <c r="BP1183" i="3"/>
  <c r="BP1184" i="3"/>
  <c r="BP1185" i="3"/>
  <c r="BP1186" i="3"/>
  <c r="BP1187" i="3"/>
  <c r="BP1188" i="3"/>
  <c r="BP1189" i="3"/>
  <c r="BP1190" i="3"/>
  <c r="BP1191" i="3"/>
  <c r="BP1192" i="3"/>
  <c r="BP1193" i="3"/>
  <c r="BP1194" i="3"/>
  <c r="BP1195" i="3"/>
  <c r="BP1196" i="3"/>
  <c r="BP1197" i="3"/>
  <c r="BP1198" i="3"/>
  <c r="BP1199" i="3"/>
  <c r="BP1200" i="3"/>
  <c r="BP1201" i="3"/>
  <c r="BP1202" i="3"/>
  <c r="BP1203" i="3"/>
  <c r="BQ4" i="3"/>
  <c r="BP4" i="3"/>
  <c r="BU1136" i="3"/>
  <c r="BU1090" i="3"/>
  <c r="BU1068" i="3"/>
  <c r="BU1016" i="3"/>
  <c r="BU1000" i="3"/>
  <c r="BU997" i="3"/>
  <c r="BU974" i="3"/>
  <c r="BU968" i="3"/>
  <c r="BU965" i="3"/>
  <c r="BU956" i="3"/>
  <c r="BU952" i="3"/>
  <c r="BU942" i="3"/>
  <c r="BU908" i="3"/>
  <c r="BU906" i="3"/>
  <c r="BU901" i="3"/>
  <c r="BU898" i="3"/>
  <c r="BU894" i="3"/>
  <c r="BU878" i="3"/>
  <c r="BU872" i="3"/>
  <c r="BU851" i="3"/>
  <c r="BU846" i="3"/>
  <c r="BU831" i="3"/>
  <c r="BU826" i="3"/>
  <c r="BU823" i="3"/>
  <c r="BU812" i="3"/>
  <c r="BU810" i="3"/>
  <c r="BU808" i="3"/>
  <c r="BU803" i="3"/>
  <c r="BU800" i="3"/>
  <c r="BU799" i="3"/>
  <c r="BU787" i="3"/>
  <c r="BU780" i="3"/>
  <c r="BU778" i="3"/>
  <c r="BU764" i="3"/>
  <c r="BU762" i="3"/>
  <c r="BU755" i="3"/>
  <c r="BU732" i="3"/>
  <c r="BU730" i="3"/>
  <c r="BU728" i="3"/>
  <c r="BU708" i="3"/>
  <c r="BU706" i="3"/>
  <c r="BU702" i="3"/>
  <c r="BU688" i="3"/>
  <c r="BU667" i="3"/>
  <c r="BU645" i="3"/>
  <c r="BU643" i="3"/>
  <c r="BU642" i="3"/>
  <c r="BU638" i="3"/>
  <c r="BU636" i="3"/>
  <c r="BU634" i="3"/>
  <c r="BU630" i="3"/>
  <c r="BU629" i="3"/>
  <c r="BU623" i="3"/>
  <c r="BU622" i="3"/>
  <c r="BU618" i="3"/>
  <c r="BU612" i="3"/>
  <c r="BU611" i="3"/>
  <c r="BU610" i="3"/>
  <c r="BU606" i="3"/>
  <c r="BU605" i="3"/>
  <c r="BU597" i="3"/>
  <c r="BU595" i="3"/>
  <c r="BU594" i="3"/>
  <c r="BU593" i="3"/>
  <c r="BU591" i="3"/>
  <c r="BU590" i="3"/>
  <c r="BU586" i="3"/>
  <c r="BU582" i="3"/>
  <c r="BU581" i="3"/>
  <c r="BU575" i="3"/>
  <c r="BU574" i="3"/>
  <c r="BU572" i="3"/>
  <c r="BU570" i="3"/>
  <c r="BU569" i="3"/>
  <c r="BU562" i="3"/>
  <c r="BU558" i="3"/>
  <c r="BU557" i="3"/>
  <c r="BU546" i="3"/>
  <c r="BU545" i="3"/>
  <c r="BU544" i="3"/>
  <c r="BU543" i="3"/>
  <c r="BU542" i="3"/>
  <c r="BU538" i="3"/>
  <c r="BU534" i="3"/>
  <c r="BU531" i="3"/>
  <c r="BU526" i="3"/>
  <c r="BU525" i="3"/>
  <c r="BU524" i="3"/>
  <c r="BU522" i="3"/>
  <c r="BU520" i="3"/>
  <c r="BU519" i="3"/>
  <c r="BU518" i="3"/>
  <c r="BU514" i="3"/>
  <c r="BU510" i="3"/>
  <c r="BU495" i="3"/>
  <c r="BU494" i="3"/>
  <c r="BU491" i="3"/>
  <c r="BU490" i="3"/>
  <c r="BU488" i="3"/>
  <c r="BU486" i="3"/>
  <c r="BU485" i="3"/>
  <c r="BU479" i="3"/>
  <c r="BU478" i="3"/>
  <c r="BU476" i="3"/>
  <c r="BU474" i="3"/>
  <c r="BU470" i="3"/>
  <c r="BU469" i="3"/>
  <c r="BU466" i="3"/>
  <c r="BU463" i="3"/>
  <c r="BU462" i="3"/>
  <c r="BU444" i="3"/>
  <c r="BU443" i="3"/>
  <c r="BU442" i="3"/>
  <c r="BU438" i="3"/>
  <c r="BU431" i="3"/>
  <c r="BU430" i="3"/>
  <c r="BU428" i="3"/>
  <c r="BU426" i="3"/>
  <c r="BU423" i="3"/>
  <c r="BU422" i="3"/>
  <c r="BU418" i="3"/>
  <c r="BU415" i="3"/>
  <c r="BU414" i="3"/>
  <c r="BU406" i="3"/>
  <c r="BU402" i="3"/>
  <c r="BU399" i="3"/>
  <c r="BU398" i="3"/>
  <c r="BU396" i="3"/>
  <c r="BU395" i="3"/>
  <c r="BU394" i="3"/>
  <c r="BU390" i="3"/>
  <c r="BU375" i="3"/>
  <c r="BU374" i="3"/>
  <c r="BU370" i="3"/>
  <c r="BU367" i="3"/>
  <c r="BU366" i="3"/>
  <c r="BU358" i="3"/>
  <c r="BU354" i="3"/>
  <c r="BU351" i="3"/>
  <c r="BU350" i="3"/>
  <c r="BU348" i="3"/>
  <c r="BU347" i="3"/>
  <c r="BU346" i="3"/>
  <c r="BU342" i="3"/>
  <c r="BU335" i="3"/>
  <c r="BU334" i="3"/>
  <c r="BU332" i="3"/>
  <c r="BU326" i="3"/>
  <c r="BU322" i="3"/>
  <c r="BU319" i="3"/>
  <c r="BU318" i="3"/>
  <c r="BU303" i="3"/>
  <c r="BU302" i="3"/>
  <c r="BU300" i="3"/>
  <c r="BU299" i="3"/>
  <c r="BU298" i="3"/>
  <c r="BU297" i="3"/>
  <c r="BU295" i="3"/>
  <c r="BU294" i="3"/>
  <c r="BU293" i="3"/>
  <c r="BU286" i="3"/>
  <c r="BU284" i="3"/>
  <c r="BU282" i="3"/>
  <c r="BU278" i="3"/>
  <c r="BU274" i="3"/>
  <c r="BU271" i="3"/>
  <c r="BU270" i="3"/>
  <c r="BU254" i="3"/>
  <c r="BU251" i="3"/>
  <c r="BU250" i="3"/>
  <c r="BU246" i="3"/>
  <c r="BU238" i="3"/>
  <c r="BU234" i="3"/>
  <c r="BU230" i="3"/>
  <c r="BU226" i="3"/>
  <c r="BU210" i="3"/>
  <c r="BU206" i="3"/>
  <c r="BU198" i="3"/>
  <c r="BU190" i="3"/>
  <c r="BU188" i="3"/>
  <c r="BU186" i="3"/>
  <c r="BU184" i="3"/>
  <c r="BU180" i="3"/>
  <c r="BU178" i="3"/>
  <c r="BU176" i="3"/>
  <c r="BU164" i="3"/>
  <c r="BU162" i="3"/>
  <c r="BU156" i="3"/>
  <c r="BU154" i="3"/>
  <c r="BU152" i="3"/>
  <c r="BU130" i="3"/>
  <c r="BU128" i="3"/>
  <c r="BU126" i="3"/>
  <c r="BU118" i="3"/>
  <c r="BU112" i="3"/>
  <c r="BU110" i="3"/>
  <c r="BU108" i="3"/>
  <c r="BU104" i="3"/>
  <c r="BU92" i="3"/>
  <c r="BU82" i="3"/>
  <c r="BU75" i="3"/>
  <c r="BU70" i="3"/>
  <c r="BU63" i="3"/>
  <c r="BU62" i="3"/>
  <c r="BU60" i="3"/>
  <c r="BU58" i="3"/>
  <c r="BU51" i="3"/>
  <c r="BU48" i="3"/>
  <c r="BU39" i="3"/>
  <c r="BU38" i="3"/>
  <c r="BU36" i="3"/>
  <c r="BU34" i="3"/>
  <c r="BU14" i="3"/>
  <c r="BU12" i="3"/>
  <c r="BU10" i="3"/>
  <c r="BU4" i="3"/>
  <c r="AO11" i="2"/>
  <c r="AP5" i="2" s="1"/>
  <c r="AO9" i="2" a="1"/>
  <c r="AO9" i="2" s="1"/>
  <c r="AP6" i="2" s="1"/>
  <c r="BD4" i="3"/>
  <c r="AO4" i="3"/>
  <c r="B18" i="3"/>
  <c r="B19" i="3" s="1"/>
  <c r="B20" i="3" s="1"/>
  <c r="B21" i="3" s="1"/>
  <c r="C17" i="3"/>
  <c r="C18" i="3" s="1"/>
  <c r="K13" i="2"/>
  <c r="L6" i="2" s="1"/>
  <c r="K11" i="2"/>
  <c r="L7" i="2" s="1"/>
  <c r="R3" i="2"/>
  <c r="CE17" i="3"/>
  <c r="CA22" i="3"/>
  <c r="BZ22" i="3"/>
  <c r="BZ23" i="3" s="1"/>
  <c r="BZ24" i="3" s="1"/>
  <c r="BZ25" i="3" s="1"/>
  <c r="BZ26" i="3" s="1"/>
  <c r="BZ27" i="3" s="1"/>
  <c r="BZ28" i="3" s="1"/>
  <c r="BZ29" i="3" s="1"/>
  <c r="BZ30" i="3" s="1"/>
  <c r="BZ31" i="3" s="1"/>
  <c r="BZ32" i="3" s="1"/>
  <c r="BZ33" i="3" s="1"/>
  <c r="BZ34" i="3" s="1"/>
  <c r="BZ35" i="3" s="1"/>
  <c r="BZ36" i="3" s="1"/>
  <c r="BZ37" i="3" s="1"/>
  <c r="BZ38" i="3" s="1"/>
  <c r="BZ39" i="3" s="1"/>
  <c r="BZ40" i="3" s="1"/>
  <c r="BZ41" i="3" s="1"/>
  <c r="BZ42" i="3" s="1"/>
  <c r="BZ43" i="3" s="1"/>
  <c r="BZ44" i="3" s="1"/>
  <c r="BZ45" i="3" s="1"/>
  <c r="BZ46" i="3" s="1"/>
  <c r="BZ47" i="3" s="1"/>
  <c r="BZ48" i="3" s="1"/>
  <c r="BZ49" i="3" s="1"/>
  <c r="BZ50" i="3" s="1"/>
  <c r="BZ51" i="3" s="1"/>
  <c r="BZ52" i="3" s="1"/>
  <c r="BZ53" i="3" s="1"/>
  <c r="BZ54" i="3" s="1"/>
  <c r="BZ55" i="3" s="1"/>
  <c r="BZ56" i="3" s="1"/>
  <c r="BZ57" i="3" s="1"/>
  <c r="BZ58" i="3" s="1"/>
  <c r="BZ59" i="3" s="1"/>
  <c r="BZ60" i="3" s="1"/>
  <c r="BZ61" i="3" s="1"/>
  <c r="BZ62" i="3" s="1"/>
  <c r="BZ63" i="3" s="1"/>
  <c r="BZ64" i="3" s="1"/>
  <c r="BZ65" i="3" s="1"/>
  <c r="BZ66" i="3" s="1"/>
  <c r="BZ67" i="3" s="1"/>
  <c r="BZ68" i="3" s="1"/>
  <c r="BZ69" i="3" s="1"/>
  <c r="BZ70" i="3" s="1"/>
  <c r="BZ71" i="3" s="1"/>
  <c r="BZ72" i="3" s="1"/>
  <c r="BZ73" i="3" s="1"/>
  <c r="BZ74" i="3" s="1"/>
  <c r="BZ75" i="3" s="1"/>
  <c r="BZ76" i="3" s="1"/>
  <c r="BZ77" i="3" s="1"/>
  <c r="BZ78" i="3" s="1"/>
  <c r="BZ79" i="3" s="1"/>
  <c r="BZ80" i="3" s="1"/>
  <c r="BZ81" i="3" s="1"/>
  <c r="BZ82" i="3" s="1"/>
  <c r="BZ83" i="3" s="1"/>
  <c r="BZ84" i="3" s="1"/>
  <c r="BZ85" i="3" s="1"/>
  <c r="BZ86" i="3" s="1"/>
  <c r="BZ87" i="3" s="1"/>
  <c r="BZ88" i="3" s="1"/>
  <c r="BZ89" i="3" s="1"/>
  <c r="BZ90" i="3" s="1"/>
  <c r="BZ91" i="3" s="1"/>
  <c r="BZ92" i="3" s="1"/>
  <c r="BZ93" i="3" s="1"/>
  <c r="BZ94" i="3" s="1"/>
  <c r="BZ95" i="3" s="1"/>
  <c r="BZ96" i="3" s="1"/>
  <c r="BZ97" i="3" s="1"/>
  <c r="BZ98" i="3" s="1"/>
  <c r="BZ99" i="3" s="1"/>
  <c r="BZ100" i="3" s="1"/>
  <c r="BZ101" i="3" s="1"/>
  <c r="BZ102" i="3" s="1"/>
  <c r="BZ103" i="3" s="1"/>
  <c r="BZ104" i="3" s="1"/>
  <c r="BZ105" i="3" s="1"/>
  <c r="BZ106" i="3" s="1"/>
  <c r="BZ107" i="3" s="1"/>
  <c r="BZ108" i="3" s="1"/>
  <c r="BZ109" i="3" s="1"/>
  <c r="BZ110" i="3" s="1"/>
  <c r="BZ111" i="3" s="1"/>
  <c r="BZ112" i="3" s="1"/>
  <c r="BZ113" i="3" s="1"/>
  <c r="BZ114" i="3" s="1"/>
  <c r="BZ115" i="3" s="1"/>
  <c r="BZ116" i="3" s="1"/>
  <c r="BZ117" i="3" s="1"/>
  <c r="BZ118" i="3" s="1"/>
  <c r="BZ119" i="3" s="1"/>
  <c r="BZ120" i="3" s="1"/>
  <c r="BZ121" i="3" s="1"/>
  <c r="BZ122" i="3" s="1"/>
  <c r="BZ123" i="3" s="1"/>
  <c r="BZ124" i="3" s="1"/>
  <c r="BZ125" i="3" s="1"/>
  <c r="BZ126" i="3" s="1"/>
  <c r="BZ127" i="3" s="1"/>
  <c r="BZ128" i="3" s="1"/>
  <c r="BZ129" i="3" s="1"/>
  <c r="BZ130" i="3" s="1"/>
  <c r="BZ131" i="3" s="1"/>
  <c r="BZ132" i="3" s="1"/>
  <c r="BZ133" i="3" s="1"/>
  <c r="BZ134" i="3" s="1"/>
  <c r="BZ135" i="3" s="1"/>
  <c r="BZ136" i="3" s="1"/>
  <c r="BZ137" i="3" s="1"/>
  <c r="BZ138" i="3" s="1"/>
  <c r="BZ139" i="3" s="1"/>
  <c r="BZ140" i="3" s="1"/>
  <c r="BZ141" i="3" s="1"/>
  <c r="BZ142" i="3" s="1"/>
  <c r="BZ143" i="3" s="1"/>
  <c r="BZ144" i="3" s="1"/>
  <c r="BZ145" i="3" s="1"/>
  <c r="BZ146" i="3" s="1"/>
  <c r="BZ147" i="3" s="1"/>
  <c r="BZ148" i="3" s="1"/>
  <c r="BZ149" i="3" s="1"/>
  <c r="BZ150" i="3" s="1"/>
  <c r="BZ151" i="3" s="1"/>
  <c r="BZ152" i="3" s="1"/>
  <c r="BZ153" i="3" s="1"/>
  <c r="BZ154" i="3" s="1"/>
  <c r="BZ155" i="3" s="1"/>
  <c r="BZ156" i="3" s="1"/>
  <c r="BZ157" i="3" s="1"/>
  <c r="BZ158" i="3" s="1"/>
  <c r="BZ159" i="3" s="1"/>
  <c r="BZ160" i="3" s="1"/>
  <c r="BZ161" i="3" s="1"/>
  <c r="BZ162" i="3" s="1"/>
  <c r="BZ163" i="3" s="1"/>
  <c r="BZ164" i="3" s="1"/>
  <c r="BZ165" i="3" s="1"/>
  <c r="BZ166" i="3" s="1"/>
  <c r="BZ167" i="3" s="1"/>
  <c r="BZ168" i="3" s="1"/>
  <c r="BZ169" i="3" s="1"/>
  <c r="BZ170" i="3" s="1"/>
  <c r="BZ171" i="3" s="1"/>
  <c r="BZ172" i="3" s="1"/>
  <c r="BZ173" i="3" s="1"/>
  <c r="BZ174" i="3" s="1"/>
  <c r="BZ175" i="3" s="1"/>
  <c r="BZ176" i="3" s="1"/>
  <c r="BZ177" i="3" s="1"/>
  <c r="BZ178" i="3" s="1"/>
  <c r="BZ179" i="3" s="1"/>
  <c r="BZ180" i="3" s="1"/>
  <c r="BZ181" i="3" s="1"/>
  <c r="BZ182" i="3" s="1"/>
  <c r="BZ183" i="3" s="1"/>
  <c r="BZ184" i="3" s="1"/>
  <c r="BZ185" i="3" s="1"/>
  <c r="BZ186" i="3" s="1"/>
  <c r="BZ187" i="3" s="1"/>
  <c r="BZ188" i="3" s="1"/>
  <c r="BZ189" i="3" s="1"/>
  <c r="BZ190" i="3" s="1"/>
  <c r="BZ191" i="3" s="1"/>
  <c r="BZ192" i="3" s="1"/>
  <c r="BZ193" i="3" s="1"/>
  <c r="BZ194" i="3" s="1"/>
  <c r="BZ195" i="3" s="1"/>
  <c r="BZ196" i="3" s="1"/>
  <c r="BZ197" i="3" s="1"/>
  <c r="BZ198" i="3" s="1"/>
  <c r="BZ199" i="3" s="1"/>
  <c r="BZ200" i="3" s="1"/>
  <c r="BZ201" i="3" s="1"/>
  <c r="BZ202" i="3" s="1"/>
  <c r="BZ203" i="3" s="1"/>
  <c r="BZ204" i="3" s="1"/>
  <c r="BZ205" i="3" s="1"/>
  <c r="BZ206" i="3" s="1"/>
  <c r="BZ207" i="3" s="1"/>
  <c r="BZ208" i="3" s="1"/>
  <c r="BZ209" i="3" s="1"/>
  <c r="BZ210" i="3" s="1"/>
  <c r="BZ211" i="3" s="1"/>
  <c r="BZ212" i="3" s="1"/>
  <c r="BZ213" i="3" s="1"/>
  <c r="BZ214" i="3" s="1"/>
  <c r="BZ215" i="3" s="1"/>
  <c r="BZ216" i="3" s="1"/>
  <c r="BZ217" i="3" s="1"/>
  <c r="BZ218" i="3" s="1"/>
  <c r="BZ219" i="3" s="1"/>
  <c r="BZ220" i="3" s="1"/>
  <c r="BZ221" i="3" s="1"/>
  <c r="BZ222" i="3" s="1"/>
  <c r="BZ223" i="3" s="1"/>
  <c r="BZ224" i="3" s="1"/>
  <c r="BZ225" i="3" s="1"/>
  <c r="BZ226" i="3" s="1"/>
  <c r="BZ227" i="3" s="1"/>
  <c r="BZ228" i="3" s="1"/>
  <c r="BZ229" i="3" s="1"/>
  <c r="BZ230" i="3" s="1"/>
  <c r="BZ231" i="3" s="1"/>
  <c r="BZ232" i="3" s="1"/>
  <c r="BZ233" i="3" s="1"/>
  <c r="BZ234" i="3" s="1"/>
  <c r="BZ235" i="3" s="1"/>
  <c r="BZ236" i="3" s="1"/>
  <c r="BZ237" i="3" s="1"/>
  <c r="BZ238" i="3" s="1"/>
  <c r="BZ239" i="3" s="1"/>
  <c r="BZ240" i="3" s="1"/>
  <c r="BZ241" i="3" s="1"/>
  <c r="BZ242" i="3" s="1"/>
  <c r="BZ243" i="3" s="1"/>
  <c r="BZ244" i="3" s="1"/>
  <c r="BZ245" i="3" s="1"/>
  <c r="BZ246" i="3" s="1"/>
  <c r="BZ247" i="3" s="1"/>
  <c r="BZ248" i="3" s="1"/>
  <c r="BZ249" i="3" s="1"/>
  <c r="BZ250" i="3" s="1"/>
  <c r="BZ251" i="3" s="1"/>
  <c r="BZ252" i="3" s="1"/>
  <c r="BZ253" i="3" s="1"/>
  <c r="BZ254" i="3" s="1"/>
  <c r="BZ255" i="3" s="1"/>
  <c r="BZ256" i="3" s="1"/>
  <c r="BZ257" i="3" s="1"/>
  <c r="BZ258" i="3" s="1"/>
  <c r="BZ259" i="3" s="1"/>
  <c r="BZ260" i="3" s="1"/>
  <c r="BZ261" i="3" s="1"/>
  <c r="BZ262" i="3" s="1"/>
  <c r="BZ263" i="3" s="1"/>
  <c r="BZ264" i="3" s="1"/>
  <c r="BZ265" i="3" s="1"/>
  <c r="BZ266" i="3" s="1"/>
  <c r="BZ267" i="3" s="1"/>
  <c r="BZ268" i="3" s="1"/>
  <c r="BZ269" i="3" s="1"/>
  <c r="BZ270" i="3" s="1"/>
  <c r="BZ271" i="3" s="1"/>
  <c r="BZ272" i="3" s="1"/>
  <c r="BZ273" i="3" s="1"/>
  <c r="BZ274" i="3" s="1"/>
  <c r="BZ275" i="3" s="1"/>
  <c r="BZ276" i="3" s="1"/>
  <c r="BZ277" i="3" s="1"/>
  <c r="BZ278" i="3" s="1"/>
  <c r="BZ279" i="3" s="1"/>
  <c r="BZ280" i="3" s="1"/>
  <c r="BZ281" i="3" s="1"/>
  <c r="BZ282" i="3" s="1"/>
  <c r="BZ283" i="3" s="1"/>
  <c r="BZ284" i="3" s="1"/>
  <c r="BZ285" i="3" s="1"/>
  <c r="BZ286" i="3" s="1"/>
  <c r="BZ287" i="3" s="1"/>
  <c r="BZ288" i="3" s="1"/>
  <c r="BZ289" i="3" s="1"/>
  <c r="BZ290" i="3" s="1"/>
  <c r="BZ291" i="3" s="1"/>
  <c r="BZ292" i="3" s="1"/>
  <c r="BZ293" i="3" s="1"/>
  <c r="BZ294" i="3" s="1"/>
  <c r="BZ295" i="3" s="1"/>
  <c r="BZ296" i="3" s="1"/>
  <c r="BZ297" i="3" s="1"/>
  <c r="BZ298" i="3" s="1"/>
  <c r="BZ299" i="3" s="1"/>
  <c r="BZ300" i="3" s="1"/>
  <c r="BZ301" i="3" s="1"/>
  <c r="BZ302" i="3" s="1"/>
  <c r="BZ303" i="3" s="1"/>
  <c r="BZ304" i="3" s="1"/>
  <c r="BZ305" i="3" s="1"/>
  <c r="BZ306" i="3" s="1"/>
  <c r="BZ307" i="3" s="1"/>
  <c r="BZ308" i="3" s="1"/>
  <c r="BZ309" i="3" s="1"/>
  <c r="BZ310" i="3" s="1"/>
  <c r="BZ311" i="3" s="1"/>
  <c r="BZ312" i="3" s="1"/>
  <c r="BZ313" i="3" s="1"/>
  <c r="BZ314" i="3" s="1"/>
  <c r="BZ315" i="3" s="1"/>
  <c r="BZ316" i="3" s="1"/>
  <c r="BZ317" i="3" s="1"/>
  <c r="BZ318" i="3" s="1"/>
  <c r="BZ319" i="3" s="1"/>
  <c r="BZ320" i="3" s="1"/>
  <c r="BZ321" i="3" s="1"/>
  <c r="BZ322" i="3" s="1"/>
  <c r="BZ323" i="3" s="1"/>
  <c r="BZ324" i="3" s="1"/>
  <c r="BZ325" i="3" s="1"/>
  <c r="BZ326" i="3" s="1"/>
  <c r="BZ327" i="3" s="1"/>
  <c r="BZ328" i="3" s="1"/>
  <c r="BZ329" i="3" s="1"/>
  <c r="BZ330" i="3" s="1"/>
  <c r="BZ331" i="3" s="1"/>
  <c r="BZ332" i="3" s="1"/>
  <c r="BZ333" i="3" s="1"/>
  <c r="BZ334" i="3" s="1"/>
  <c r="BZ335" i="3" s="1"/>
  <c r="BZ336" i="3" s="1"/>
  <c r="BZ337" i="3" s="1"/>
  <c r="BZ338" i="3" s="1"/>
  <c r="BZ339" i="3" s="1"/>
  <c r="BZ340" i="3" s="1"/>
  <c r="BZ341" i="3" s="1"/>
  <c r="BZ342" i="3" s="1"/>
  <c r="BZ343" i="3" s="1"/>
  <c r="BZ344" i="3" s="1"/>
  <c r="BZ345" i="3" s="1"/>
  <c r="BZ346" i="3" s="1"/>
  <c r="BZ347" i="3" s="1"/>
  <c r="BZ348" i="3" s="1"/>
  <c r="BZ349" i="3" s="1"/>
  <c r="BZ350" i="3" s="1"/>
  <c r="BZ351" i="3" s="1"/>
  <c r="BZ352" i="3" s="1"/>
  <c r="BZ353" i="3" s="1"/>
  <c r="BZ354" i="3" s="1"/>
  <c r="BZ355" i="3" s="1"/>
  <c r="BZ356" i="3" s="1"/>
  <c r="BZ357" i="3" s="1"/>
  <c r="BZ358" i="3" s="1"/>
  <c r="BZ359" i="3" s="1"/>
  <c r="BZ360" i="3" s="1"/>
  <c r="BZ361" i="3" s="1"/>
  <c r="BZ362" i="3" s="1"/>
  <c r="BZ363" i="3" s="1"/>
  <c r="BZ364" i="3" s="1"/>
  <c r="BZ365" i="3" s="1"/>
  <c r="BZ366" i="3" s="1"/>
  <c r="BZ367" i="3" s="1"/>
  <c r="BZ368" i="3" s="1"/>
  <c r="BZ369" i="3" s="1"/>
  <c r="BZ370" i="3" s="1"/>
  <c r="BZ371" i="3" s="1"/>
  <c r="BZ372" i="3" s="1"/>
  <c r="BZ373" i="3" s="1"/>
  <c r="BZ374" i="3" s="1"/>
  <c r="BZ375" i="3" s="1"/>
  <c r="BZ376" i="3" s="1"/>
  <c r="BZ377" i="3" s="1"/>
  <c r="BZ378" i="3" s="1"/>
  <c r="BZ379" i="3" s="1"/>
  <c r="BZ380" i="3" s="1"/>
  <c r="BZ381" i="3" s="1"/>
  <c r="BZ382" i="3" s="1"/>
  <c r="BZ383" i="3" s="1"/>
  <c r="BZ384" i="3" s="1"/>
  <c r="BZ385" i="3" s="1"/>
  <c r="BZ386" i="3" s="1"/>
  <c r="BZ387" i="3" s="1"/>
  <c r="BZ388" i="3" s="1"/>
  <c r="BZ389" i="3" s="1"/>
  <c r="BZ390" i="3" s="1"/>
  <c r="BZ391" i="3" s="1"/>
  <c r="BZ392" i="3" s="1"/>
  <c r="BZ393" i="3" s="1"/>
  <c r="BZ394" i="3" s="1"/>
  <c r="BZ395" i="3" s="1"/>
  <c r="BZ396" i="3" s="1"/>
  <c r="BZ397" i="3" s="1"/>
  <c r="BZ398" i="3" s="1"/>
  <c r="BZ399" i="3" s="1"/>
  <c r="BZ400" i="3" s="1"/>
  <c r="BZ401" i="3" s="1"/>
  <c r="BZ402" i="3" s="1"/>
  <c r="BZ403" i="3" s="1"/>
  <c r="BZ404" i="3" s="1"/>
  <c r="BZ405" i="3" s="1"/>
  <c r="BZ406" i="3" s="1"/>
  <c r="BZ407" i="3" s="1"/>
  <c r="BZ408" i="3" s="1"/>
  <c r="BZ409" i="3" s="1"/>
  <c r="BZ410" i="3" s="1"/>
  <c r="BZ411" i="3" s="1"/>
  <c r="BZ412" i="3" s="1"/>
  <c r="BZ413" i="3" s="1"/>
  <c r="BZ414" i="3" s="1"/>
  <c r="BZ415" i="3" s="1"/>
  <c r="BZ416" i="3" s="1"/>
  <c r="BZ417" i="3" s="1"/>
  <c r="BZ418" i="3" s="1"/>
  <c r="BZ419" i="3" s="1"/>
  <c r="BZ420" i="3" s="1"/>
  <c r="BZ421" i="3" s="1"/>
  <c r="BZ422" i="3" s="1"/>
  <c r="BZ423" i="3" s="1"/>
  <c r="BZ424" i="3" s="1"/>
  <c r="BZ425" i="3" s="1"/>
  <c r="BZ426" i="3" s="1"/>
  <c r="BZ427" i="3" s="1"/>
  <c r="BZ428" i="3" s="1"/>
  <c r="BZ429" i="3" s="1"/>
  <c r="BZ430" i="3" s="1"/>
  <c r="BZ431" i="3" s="1"/>
  <c r="BZ432" i="3" s="1"/>
  <c r="BZ433" i="3" s="1"/>
  <c r="BZ434" i="3" s="1"/>
  <c r="BZ435" i="3" s="1"/>
  <c r="BZ436" i="3" s="1"/>
  <c r="BZ437" i="3" s="1"/>
  <c r="BZ438" i="3" s="1"/>
  <c r="BZ439" i="3" s="1"/>
  <c r="BZ440" i="3" s="1"/>
  <c r="BZ441" i="3" s="1"/>
  <c r="BZ442" i="3" s="1"/>
  <c r="BZ443" i="3" s="1"/>
  <c r="BZ444" i="3" s="1"/>
  <c r="BZ445" i="3" s="1"/>
  <c r="BZ446" i="3" s="1"/>
  <c r="BZ447" i="3" s="1"/>
  <c r="BZ448" i="3" s="1"/>
  <c r="BZ449" i="3" s="1"/>
  <c r="BZ450" i="3" s="1"/>
  <c r="BZ451" i="3" s="1"/>
  <c r="BZ452" i="3" s="1"/>
  <c r="BZ453" i="3" s="1"/>
  <c r="BZ454" i="3" s="1"/>
  <c r="BZ455" i="3" s="1"/>
  <c r="BZ456" i="3" s="1"/>
  <c r="BZ457" i="3" s="1"/>
  <c r="BZ458" i="3" s="1"/>
  <c r="BZ459" i="3" s="1"/>
  <c r="BZ460" i="3" s="1"/>
  <c r="BZ461" i="3" s="1"/>
  <c r="BZ462" i="3" s="1"/>
  <c r="BZ463" i="3" s="1"/>
  <c r="BZ464" i="3" s="1"/>
  <c r="BZ465" i="3" s="1"/>
  <c r="BZ466" i="3" s="1"/>
  <c r="BZ467" i="3" s="1"/>
  <c r="BZ468" i="3" s="1"/>
  <c r="BZ469" i="3" s="1"/>
  <c r="BZ470" i="3" s="1"/>
  <c r="BZ471" i="3" s="1"/>
  <c r="BZ472" i="3" s="1"/>
  <c r="BZ473" i="3" s="1"/>
  <c r="BZ474" i="3" s="1"/>
  <c r="BZ475" i="3" s="1"/>
  <c r="BZ476" i="3" s="1"/>
  <c r="BZ477" i="3" s="1"/>
  <c r="BZ478" i="3" s="1"/>
  <c r="BZ479" i="3" s="1"/>
  <c r="BZ480" i="3" s="1"/>
  <c r="BZ481" i="3" s="1"/>
  <c r="BZ482" i="3" s="1"/>
  <c r="BZ483" i="3" s="1"/>
  <c r="BZ484" i="3" s="1"/>
  <c r="BZ485" i="3" s="1"/>
  <c r="BZ486" i="3" s="1"/>
  <c r="BZ487" i="3" s="1"/>
  <c r="BZ488" i="3" s="1"/>
  <c r="BZ489" i="3" s="1"/>
  <c r="BZ490" i="3" s="1"/>
  <c r="BZ491" i="3" s="1"/>
  <c r="BZ492" i="3" s="1"/>
  <c r="BZ493" i="3" s="1"/>
  <c r="BZ494" i="3" s="1"/>
  <c r="BZ495" i="3" s="1"/>
  <c r="BZ496" i="3" s="1"/>
  <c r="BZ497" i="3" s="1"/>
  <c r="BZ498" i="3" s="1"/>
  <c r="BZ499" i="3" s="1"/>
  <c r="BZ500" i="3" s="1"/>
  <c r="BZ501" i="3" s="1"/>
  <c r="BZ502" i="3" s="1"/>
  <c r="BZ503" i="3" s="1"/>
  <c r="BZ504" i="3" s="1"/>
  <c r="BZ505" i="3" s="1"/>
  <c r="BZ506" i="3" s="1"/>
  <c r="BZ507" i="3" s="1"/>
  <c r="BZ508" i="3" s="1"/>
  <c r="BZ509" i="3" s="1"/>
  <c r="BZ510" i="3" s="1"/>
  <c r="BZ511" i="3" s="1"/>
  <c r="BZ512" i="3" s="1"/>
  <c r="BZ513" i="3" s="1"/>
  <c r="BZ514" i="3" s="1"/>
  <c r="BZ515" i="3" s="1"/>
  <c r="BZ516" i="3" s="1"/>
  <c r="BZ517" i="3" s="1"/>
  <c r="BZ518" i="3" s="1"/>
  <c r="BZ519" i="3" s="1"/>
  <c r="BZ520" i="3" s="1"/>
  <c r="BZ521" i="3" s="1"/>
  <c r="BZ522" i="3" s="1"/>
  <c r="BZ523" i="3" s="1"/>
  <c r="BZ524" i="3" s="1"/>
  <c r="BZ525" i="3" s="1"/>
  <c r="BZ526" i="3" s="1"/>
  <c r="BZ527" i="3" s="1"/>
  <c r="BZ528" i="3" s="1"/>
  <c r="BZ529" i="3" s="1"/>
  <c r="BZ530" i="3" s="1"/>
  <c r="BZ531" i="3" s="1"/>
  <c r="BZ532" i="3" s="1"/>
  <c r="BZ533" i="3" s="1"/>
  <c r="BZ534" i="3" s="1"/>
  <c r="BZ535" i="3" s="1"/>
  <c r="BZ536" i="3" s="1"/>
  <c r="BZ537" i="3" s="1"/>
  <c r="BZ538" i="3" s="1"/>
  <c r="BZ539" i="3" s="1"/>
  <c r="BZ540" i="3" s="1"/>
  <c r="BZ541" i="3" s="1"/>
  <c r="BZ542" i="3" s="1"/>
  <c r="BZ543" i="3" s="1"/>
  <c r="BZ544" i="3" s="1"/>
  <c r="BZ545" i="3" s="1"/>
  <c r="BZ546" i="3" s="1"/>
  <c r="BZ547" i="3" s="1"/>
  <c r="BZ548" i="3" s="1"/>
  <c r="BZ549" i="3" s="1"/>
  <c r="BZ550" i="3" s="1"/>
  <c r="BZ551" i="3" s="1"/>
  <c r="BZ552" i="3" s="1"/>
  <c r="BZ553" i="3" s="1"/>
  <c r="BZ554" i="3" s="1"/>
  <c r="BZ555" i="3" s="1"/>
  <c r="BZ556" i="3" s="1"/>
  <c r="BZ557" i="3" s="1"/>
  <c r="BZ558" i="3" s="1"/>
  <c r="BZ559" i="3" s="1"/>
  <c r="BZ560" i="3" s="1"/>
  <c r="BZ561" i="3" s="1"/>
  <c r="BZ562" i="3" s="1"/>
  <c r="BZ563" i="3" s="1"/>
  <c r="BZ564" i="3" s="1"/>
  <c r="BZ565" i="3" s="1"/>
  <c r="BZ566" i="3" s="1"/>
  <c r="BZ567" i="3" s="1"/>
  <c r="BZ568" i="3" s="1"/>
  <c r="BZ569" i="3" s="1"/>
  <c r="BZ570" i="3" s="1"/>
  <c r="BZ571" i="3" s="1"/>
  <c r="BZ572" i="3" s="1"/>
  <c r="BZ573" i="3" s="1"/>
  <c r="BZ574" i="3" s="1"/>
  <c r="BZ575" i="3" s="1"/>
  <c r="BZ576" i="3" s="1"/>
  <c r="BZ577" i="3" s="1"/>
  <c r="BZ578" i="3" s="1"/>
  <c r="BZ579" i="3" s="1"/>
  <c r="BZ580" i="3" s="1"/>
  <c r="BZ581" i="3" s="1"/>
  <c r="BZ582" i="3" s="1"/>
  <c r="BZ583" i="3" s="1"/>
  <c r="BZ584" i="3" s="1"/>
  <c r="BZ585" i="3" s="1"/>
  <c r="BZ586" i="3" s="1"/>
  <c r="BZ587" i="3" s="1"/>
  <c r="BZ588" i="3" s="1"/>
  <c r="BZ589" i="3" s="1"/>
  <c r="BZ590" i="3" s="1"/>
  <c r="BZ591" i="3" s="1"/>
  <c r="BZ592" i="3" s="1"/>
  <c r="BZ593" i="3" s="1"/>
  <c r="BZ594" i="3" s="1"/>
  <c r="BZ595" i="3" s="1"/>
  <c r="BZ596" i="3" s="1"/>
  <c r="BZ597" i="3" s="1"/>
  <c r="BZ598" i="3" s="1"/>
  <c r="BZ599" i="3" s="1"/>
  <c r="BZ600" i="3" s="1"/>
  <c r="BZ601" i="3" s="1"/>
  <c r="BZ602" i="3" s="1"/>
  <c r="BZ603" i="3" s="1"/>
  <c r="BZ604" i="3" s="1"/>
  <c r="BZ605" i="3" s="1"/>
  <c r="BZ606" i="3" s="1"/>
  <c r="BZ607" i="3" s="1"/>
  <c r="BZ608" i="3" s="1"/>
  <c r="BZ609" i="3" s="1"/>
  <c r="BZ610" i="3" s="1"/>
  <c r="BZ611" i="3" s="1"/>
  <c r="BZ612" i="3" s="1"/>
  <c r="BZ613" i="3" s="1"/>
  <c r="BZ614" i="3" s="1"/>
  <c r="BZ615" i="3" s="1"/>
  <c r="BZ616" i="3" s="1"/>
  <c r="BZ617" i="3" s="1"/>
  <c r="BZ618" i="3" s="1"/>
  <c r="BZ619" i="3" s="1"/>
  <c r="BZ620" i="3" s="1"/>
  <c r="BZ621" i="3" s="1"/>
  <c r="BZ622" i="3" s="1"/>
  <c r="BZ623" i="3" s="1"/>
  <c r="BZ624" i="3" s="1"/>
  <c r="BZ625" i="3" s="1"/>
  <c r="BZ626" i="3" s="1"/>
  <c r="BZ627" i="3" s="1"/>
  <c r="BZ628" i="3" s="1"/>
  <c r="BZ629" i="3" s="1"/>
  <c r="BZ630" i="3" s="1"/>
  <c r="BZ631" i="3" s="1"/>
  <c r="BZ632" i="3" s="1"/>
  <c r="BZ633" i="3" s="1"/>
  <c r="BZ634" i="3" s="1"/>
  <c r="BZ635" i="3" s="1"/>
  <c r="BZ636" i="3" s="1"/>
  <c r="BZ637" i="3" s="1"/>
  <c r="BZ638" i="3" s="1"/>
  <c r="BZ639" i="3" s="1"/>
  <c r="BZ640" i="3" s="1"/>
  <c r="BZ641" i="3" s="1"/>
  <c r="BZ642" i="3" s="1"/>
  <c r="BZ643" i="3" s="1"/>
  <c r="BZ644" i="3" s="1"/>
  <c r="BZ645" i="3" s="1"/>
  <c r="BZ646" i="3" s="1"/>
  <c r="BZ647" i="3" s="1"/>
  <c r="BZ648" i="3" s="1"/>
  <c r="BZ649" i="3" s="1"/>
  <c r="BZ650" i="3" s="1"/>
  <c r="BZ651" i="3" s="1"/>
  <c r="BZ652" i="3" s="1"/>
  <c r="BZ653" i="3" s="1"/>
  <c r="BZ654" i="3" s="1"/>
  <c r="BZ655" i="3" s="1"/>
  <c r="BZ656" i="3" s="1"/>
  <c r="BZ657" i="3" s="1"/>
  <c r="BZ658" i="3" s="1"/>
  <c r="BZ659" i="3" s="1"/>
  <c r="BZ660" i="3" s="1"/>
  <c r="BZ661" i="3" s="1"/>
  <c r="BZ662" i="3" s="1"/>
  <c r="BZ663" i="3" s="1"/>
  <c r="BZ664" i="3" s="1"/>
  <c r="BZ665" i="3" s="1"/>
  <c r="BZ666" i="3" s="1"/>
  <c r="BZ667" i="3" s="1"/>
  <c r="BZ668" i="3" s="1"/>
  <c r="BZ669" i="3" s="1"/>
  <c r="BZ670" i="3" s="1"/>
  <c r="BZ671" i="3" s="1"/>
  <c r="BZ672" i="3" s="1"/>
  <c r="BZ673" i="3" s="1"/>
  <c r="BZ674" i="3" s="1"/>
  <c r="BZ675" i="3" s="1"/>
  <c r="BZ676" i="3" s="1"/>
  <c r="BZ677" i="3" s="1"/>
  <c r="BZ678" i="3" s="1"/>
  <c r="BZ679" i="3" s="1"/>
  <c r="BZ680" i="3" s="1"/>
  <c r="BZ681" i="3" s="1"/>
  <c r="BZ682" i="3" s="1"/>
  <c r="BZ683" i="3" s="1"/>
  <c r="BZ684" i="3" s="1"/>
  <c r="BZ685" i="3" s="1"/>
  <c r="BZ686" i="3" s="1"/>
  <c r="BZ687" i="3" s="1"/>
  <c r="BZ688" i="3" s="1"/>
  <c r="BZ689" i="3" s="1"/>
  <c r="BZ690" i="3" s="1"/>
  <c r="BZ691" i="3" s="1"/>
  <c r="BZ692" i="3" s="1"/>
  <c r="BZ693" i="3" s="1"/>
  <c r="BZ694" i="3" s="1"/>
  <c r="BZ695" i="3" s="1"/>
  <c r="BZ696" i="3" s="1"/>
  <c r="BZ697" i="3" s="1"/>
  <c r="BZ698" i="3" s="1"/>
  <c r="BZ699" i="3" s="1"/>
  <c r="BZ700" i="3" s="1"/>
  <c r="BZ701" i="3" s="1"/>
  <c r="BZ702" i="3" s="1"/>
  <c r="BZ703" i="3" s="1"/>
  <c r="BZ704" i="3" s="1"/>
  <c r="BZ705" i="3" s="1"/>
  <c r="BZ706" i="3" s="1"/>
  <c r="BZ707" i="3" s="1"/>
  <c r="BZ708" i="3" s="1"/>
  <c r="BZ709" i="3" s="1"/>
  <c r="BZ710" i="3" s="1"/>
  <c r="BZ711" i="3" s="1"/>
  <c r="BZ712" i="3" s="1"/>
  <c r="BZ713" i="3" s="1"/>
  <c r="BZ714" i="3" s="1"/>
  <c r="BZ715" i="3" s="1"/>
  <c r="BZ716" i="3" s="1"/>
  <c r="BZ717" i="3" s="1"/>
  <c r="BZ718" i="3" s="1"/>
  <c r="BZ719" i="3" s="1"/>
  <c r="BZ720" i="3" s="1"/>
  <c r="BZ721" i="3" s="1"/>
  <c r="BZ722" i="3" s="1"/>
  <c r="BZ723" i="3" s="1"/>
  <c r="BZ724" i="3" s="1"/>
  <c r="BZ725" i="3" s="1"/>
  <c r="BZ726" i="3" s="1"/>
  <c r="BZ727" i="3" s="1"/>
  <c r="BZ728" i="3" s="1"/>
  <c r="BZ729" i="3" s="1"/>
  <c r="BZ730" i="3" s="1"/>
  <c r="BZ731" i="3" s="1"/>
  <c r="BZ732" i="3" s="1"/>
  <c r="BZ733" i="3" s="1"/>
  <c r="BZ734" i="3" s="1"/>
  <c r="BZ735" i="3" s="1"/>
  <c r="BZ736" i="3" s="1"/>
  <c r="BZ737" i="3" s="1"/>
  <c r="BZ738" i="3" s="1"/>
  <c r="BZ739" i="3" s="1"/>
  <c r="BZ740" i="3" s="1"/>
  <c r="BZ741" i="3" s="1"/>
  <c r="BZ742" i="3" s="1"/>
  <c r="BZ743" i="3" s="1"/>
  <c r="BZ744" i="3" s="1"/>
  <c r="BZ745" i="3" s="1"/>
  <c r="BZ746" i="3" s="1"/>
  <c r="BZ747" i="3" s="1"/>
  <c r="BZ748" i="3" s="1"/>
  <c r="BZ749" i="3" s="1"/>
  <c r="BZ750" i="3" s="1"/>
  <c r="BZ751" i="3" s="1"/>
  <c r="BZ752" i="3" s="1"/>
  <c r="BZ753" i="3" s="1"/>
  <c r="BZ754" i="3" s="1"/>
  <c r="BZ755" i="3" s="1"/>
  <c r="BZ756" i="3" s="1"/>
  <c r="BZ757" i="3" s="1"/>
  <c r="BZ758" i="3" s="1"/>
  <c r="BZ759" i="3" s="1"/>
  <c r="BZ760" i="3" s="1"/>
  <c r="BZ761" i="3" s="1"/>
  <c r="BZ762" i="3" s="1"/>
  <c r="BZ763" i="3" s="1"/>
  <c r="BZ764" i="3" s="1"/>
  <c r="BZ765" i="3" s="1"/>
  <c r="BZ766" i="3" s="1"/>
  <c r="BZ767" i="3" s="1"/>
  <c r="BZ768" i="3" s="1"/>
  <c r="BZ769" i="3" s="1"/>
  <c r="BZ770" i="3" s="1"/>
  <c r="BZ771" i="3" s="1"/>
  <c r="BZ772" i="3" s="1"/>
  <c r="BZ773" i="3" s="1"/>
  <c r="BZ774" i="3" s="1"/>
  <c r="BZ775" i="3" s="1"/>
  <c r="BZ776" i="3" s="1"/>
  <c r="BZ777" i="3" s="1"/>
  <c r="BZ778" i="3" s="1"/>
  <c r="BZ779" i="3" s="1"/>
  <c r="BZ780" i="3" s="1"/>
  <c r="BZ781" i="3" s="1"/>
  <c r="BZ782" i="3" s="1"/>
  <c r="BZ783" i="3" s="1"/>
  <c r="BZ784" i="3" s="1"/>
  <c r="BZ785" i="3" s="1"/>
  <c r="BZ786" i="3" s="1"/>
  <c r="BZ787" i="3" s="1"/>
  <c r="BZ788" i="3" s="1"/>
  <c r="BZ789" i="3" s="1"/>
  <c r="BZ790" i="3" s="1"/>
  <c r="BZ791" i="3" s="1"/>
  <c r="BZ792" i="3" s="1"/>
  <c r="BZ793" i="3" s="1"/>
  <c r="BZ794" i="3" s="1"/>
  <c r="BZ795" i="3" s="1"/>
  <c r="BZ796" i="3" s="1"/>
  <c r="BZ797" i="3" s="1"/>
  <c r="BZ798" i="3" s="1"/>
  <c r="BZ799" i="3" s="1"/>
  <c r="BZ800" i="3" s="1"/>
  <c r="BZ801" i="3" s="1"/>
  <c r="BZ802" i="3" s="1"/>
  <c r="BZ803" i="3" s="1"/>
  <c r="BZ804" i="3" s="1"/>
  <c r="BZ805" i="3" s="1"/>
  <c r="BZ806" i="3" s="1"/>
  <c r="BZ807" i="3" s="1"/>
  <c r="BZ808" i="3" s="1"/>
  <c r="BZ809" i="3" s="1"/>
  <c r="BZ810" i="3" s="1"/>
  <c r="BZ811" i="3" s="1"/>
  <c r="BZ812" i="3" s="1"/>
  <c r="BZ813" i="3" s="1"/>
  <c r="BZ814" i="3" s="1"/>
  <c r="BZ815" i="3" s="1"/>
  <c r="BZ816" i="3" s="1"/>
  <c r="BZ817" i="3" s="1"/>
  <c r="BZ818" i="3" s="1"/>
  <c r="BZ819" i="3" s="1"/>
  <c r="BZ820" i="3" s="1"/>
  <c r="BZ821" i="3" s="1"/>
  <c r="BZ822" i="3" s="1"/>
  <c r="BZ823" i="3" s="1"/>
  <c r="BZ824" i="3" s="1"/>
  <c r="BZ825" i="3" s="1"/>
  <c r="BZ826" i="3" s="1"/>
  <c r="BZ827" i="3" s="1"/>
  <c r="BZ828" i="3" s="1"/>
  <c r="BZ829" i="3" s="1"/>
  <c r="BZ830" i="3" s="1"/>
  <c r="BZ831" i="3" s="1"/>
  <c r="BZ832" i="3" s="1"/>
  <c r="BZ833" i="3" s="1"/>
  <c r="BZ834" i="3" s="1"/>
  <c r="BZ835" i="3" s="1"/>
  <c r="BZ836" i="3" s="1"/>
  <c r="BZ837" i="3" s="1"/>
  <c r="BZ838" i="3" s="1"/>
  <c r="BZ839" i="3" s="1"/>
  <c r="BZ840" i="3" s="1"/>
  <c r="BZ841" i="3" s="1"/>
  <c r="BZ842" i="3" s="1"/>
  <c r="BZ843" i="3" s="1"/>
  <c r="BZ844" i="3" s="1"/>
  <c r="BZ845" i="3" s="1"/>
  <c r="BZ846" i="3" s="1"/>
  <c r="BZ847" i="3" s="1"/>
  <c r="BZ848" i="3" s="1"/>
  <c r="BZ849" i="3" s="1"/>
  <c r="BZ850" i="3" s="1"/>
  <c r="BZ851" i="3" s="1"/>
  <c r="BZ852" i="3" s="1"/>
  <c r="BZ853" i="3" s="1"/>
  <c r="BZ854" i="3" s="1"/>
  <c r="BZ855" i="3" s="1"/>
  <c r="BZ856" i="3" s="1"/>
  <c r="BZ857" i="3" s="1"/>
  <c r="BZ858" i="3" s="1"/>
  <c r="BZ859" i="3" s="1"/>
  <c r="BZ860" i="3" s="1"/>
  <c r="BZ861" i="3" s="1"/>
  <c r="BZ862" i="3" s="1"/>
  <c r="BZ863" i="3" s="1"/>
  <c r="BZ864" i="3" s="1"/>
  <c r="BZ865" i="3" s="1"/>
  <c r="BZ866" i="3" s="1"/>
  <c r="BZ867" i="3" s="1"/>
  <c r="BZ868" i="3" s="1"/>
  <c r="BZ869" i="3" s="1"/>
  <c r="BZ870" i="3" s="1"/>
  <c r="BZ871" i="3" s="1"/>
  <c r="BZ872" i="3" s="1"/>
  <c r="BZ873" i="3" s="1"/>
  <c r="BZ874" i="3" s="1"/>
  <c r="BZ875" i="3" s="1"/>
  <c r="BZ876" i="3" s="1"/>
  <c r="BZ877" i="3" s="1"/>
  <c r="BZ878" i="3" s="1"/>
  <c r="BZ879" i="3" s="1"/>
  <c r="BZ880" i="3" s="1"/>
  <c r="BZ881" i="3" s="1"/>
  <c r="BZ882" i="3" s="1"/>
  <c r="BZ883" i="3" s="1"/>
  <c r="BZ884" i="3" s="1"/>
  <c r="BZ885" i="3" s="1"/>
  <c r="BZ886" i="3" s="1"/>
  <c r="BZ887" i="3" s="1"/>
  <c r="BZ888" i="3" s="1"/>
  <c r="BZ889" i="3" s="1"/>
  <c r="BZ890" i="3" s="1"/>
  <c r="BZ891" i="3" s="1"/>
  <c r="BZ892" i="3" s="1"/>
  <c r="BZ893" i="3" s="1"/>
  <c r="BZ894" i="3" s="1"/>
  <c r="BZ895" i="3" s="1"/>
  <c r="BZ896" i="3" s="1"/>
  <c r="BZ897" i="3" s="1"/>
  <c r="BZ898" i="3" s="1"/>
  <c r="BZ899" i="3" s="1"/>
  <c r="BZ900" i="3" s="1"/>
  <c r="BZ901" i="3" s="1"/>
  <c r="BZ902" i="3" s="1"/>
  <c r="BZ903" i="3" s="1"/>
  <c r="BZ904" i="3" s="1"/>
  <c r="BZ905" i="3" s="1"/>
  <c r="BZ906" i="3" s="1"/>
  <c r="BZ907" i="3" s="1"/>
  <c r="BZ908" i="3" s="1"/>
  <c r="BZ909" i="3" s="1"/>
  <c r="BZ910" i="3" s="1"/>
  <c r="BZ911" i="3" s="1"/>
  <c r="BZ912" i="3" s="1"/>
  <c r="BZ913" i="3" s="1"/>
  <c r="BZ914" i="3" s="1"/>
  <c r="BZ915" i="3" s="1"/>
  <c r="BZ916" i="3" s="1"/>
  <c r="BZ917" i="3" s="1"/>
  <c r="BZ918" i="3" s="1"/>
  <c r="BZ919" i="3" s="1"/>
  <c r="BZ920" i="3" s="1"/>
  <c r="BZ921" i="3" s="1"/>
  <c r="BZ922" i="3" s="1"/>
  <c r="BZ923" i="3" s="1"/>
  <c r="BZ924" i="3" s="1"/>
  <c r="BZ925" i="3" s="1"/>
  <c r="BZ926" i="3" s="1"/>
  <c r="BZ927" i="3" s="1"/>
  <c r="BZ928" i="3" s="1"/>
  <c r="BZ929" i="3" s="1"/>
  <c r="BZ930" i="3" s="1"/>
  <c r="BZ931" i="3" s="1"/>
  <c r="BZ932" i="3" s="1"/>
  <c r="BZ933" i="3" s="1"/>
  <c r="BZ934" i="3" s="1"/>
  <c r="BZ935" i="3" s="1"/>
  <c r="BZ936" i="3" s="1"/>
  <c r="BZ937" i="3" s="1"/>
  <c r="BZ938" i="3" s="1"/>
  <c r="BZ939" i="3" s="1"/>
  <c r="BZ940" i="3" s="1"/>
  <c r="BZ941" i="3" s="1"/>
  <c r="BZ942" i="3" s="1"/>
  <c r="BZ943" i="3" s="1"/>
  <c r="BZ944" i="3" s="1"/>
  <c r="BZ945" i="3" s="1"/>
  <c r="BZ946" i="3" s="1"/>
  <c r="BZ947" i="3" s="1"/>
  <c r="BZ948" i="3" s="1"/>
  <c r="BZ949" i="3" s="1"/>
  <c r="BZ950" i="3" s="1"/>
  <c r="BZ951" i="3" s="1"/>
  <c r="BZ952" i="3" s="1"/>
  <c r="BZ953" i="3" s="1"/>
  <c r="BZ954" i="3" s="1"/>
  <c r="BZ955" i="3" s="1"/>
  <c r="BZ956" i="3" s="1"/>
  <c r="BZ957" i="3" s="1"/>
  <c r="BZ958" i="3" s="1"/>
  <c r="BZ959" i="3" s="1"/>
  <c r="BZ960" i="3" s="1"/>
  <c r="BZ961" i="3" s="1"/>
  <c r="BZ962" i="3" s="1"/>
  <c r="BZ963" i="3" s="1"/>
  <c r="BZ964" i="3" s="1"/>
  <c r="BZ965" i="3" s="1"/>
  <c r="BZ966" i="3" s="1"/>
  <c r="BZ967" i="3" s="1"/>
  <c r="BZ968" i="3" s="1"/>
  <c r="BZ969" i="3" s="1"/>
  <c r="BZ970" i="3" s="1"/>
  <c r="BZ971" i="3" s="1"/>
  <c r="BZ972" i="3" s="1"/>
  <c r="BZ973" i="3" s="1"/>
  <c r="BZ974" i="3" s="1"/>
  <c r="BZ975" i="3" s="1"/>
  <c r="BZ976" i="3" s="1"/>
  <c r="BZ977" i="3" s="1"/>
  <c r="BZ978" i="3" s="1"/>
  <c r="BZ979" i="3" s="1"/>
  <c r="BZ980" i="3" s="1"/>
  <c r="BZ981" i="3" s="1"/>
  <c r="BZ982" i="3" s="1"/>
  <c r="BZ983" i="3" s="1"/>
  <c r="BZ984" i="3" s="1"/>
  <c r="BZ985" i="3" s="1"/>
  <c r="BZ986" i="3" s="1"/>
  <c r="BZ987" i="3" s="1"/>
  <c r="BZ988" i="3" s="1"/>
  <c r="BZ989" i="3" s="1"/>
  <c r="BZ990" i="3" s="1"/>
  <c r="BZ991" i="3" s="1"/>
  <c r="BZ992" i="3" s="1"/>
  <c r="BZ993" i="3" s="1"/>
  <c r="BZ994" i="3" s="1"/>
  <c r="BZ995" i="3" s="1"/>
  <c r="BZ996" i="3" s="1"/>
  <c r="BZ997" i="3" s="1"/>
  <c r="BZ998" i="3" s="1"/>
  <c r="BZ999" i="3" s="1"/>
  <c r="BZ1000" i="3" s="1"/>
  <c r="BZ1001" i="3" s="1"/>
  <c r="BZ1002" i="3" s="1"/>
  <c r="BZ1003" i="3" s="1"/>
  <c r="BZ1004" i="3" s="1"/>
  <c r="BZ1005" i="3" s="1"/>
  <c r="BZ1006" i="3" s="1"/>
  <c r="BZ1007" i="3" s="1"/>
  <c r="BZ1008" i="3" s="1"/>
  <c r="BZ1009" i="3" s="1"/>
  <c r="BZ1010" i="3" s="1"/>
  <c r="BZ1011" i="3" s="1"/>
  <c r="BZ1012" i="3" s="1"/>
  <c r="BZ1013" i="3" s="1"/>
  <c r="BZ1014" i="3" s="1"/>
  <c r="BZ1015" i="3" s="1"/>
  <c r="BZ1016" i="3" s="1"/>
  <c r="BZ1017" i="3" s="1"/>
  <c r="BZ1018" i="3" s="1"/>
  <c r="BZ1019" i="3" s="1"/>
  <c r="BZ1020" i="3" s="1"/>
  <c r="BZ1021" i="3" s="1"/>
  <c r="BZ1022" i="3" s="1"/>
  <c r="BZ1023" i="3" s="1"/>
  <c r="BZ1024" i="3" s="1"/>
  <c r="BZ1025" i="3" s="1"/>
  <c r="BZ1026" i="3" s="1"/>
  <c r="BZ1027" i="3" s="1"/>
  <c r="BZ1028" i="3" s="1"/>
  <c r="BZ1029" i="3" s="1"/>
  <c r="BZ1030" i="3" s="1"/>
  <c r="BZ1031" i="3" s="1"/>
  <c r="BZ1032" i="3" s="1"/>
  <c r="BZ1033" i="3" s="1"/>
  <c r="BZ1034" i="3" s="1"/>
  <c r="BZ1035" i="3" s="1"/>
  <c r="BZ1036" i="3" s="1"/>
  <c r="BZ1037" i="3" s="1"/>
  <c r="BZ1038" i="3" s="1"/>
  <c r="BZ1039" i="3" s="1"/>
  <c r="BZ1040" i="3" s="1"/>
  <c r="BZ1041" i="3" s="1"/>
  <c r="BZ1042" i="3" s="1"/>
  <c r="BZ1043" i="3" s="1"/>
  <c r="BZ1044" i="3" s="1"/>
  <c r="BZ1045" i="3" s="1"/>
  <c r="BZ1046" i="3" s="1"/>
  <c r="BZ1047" i="3" s="1"/>
  <c r="BZ1048" i="3" s="1"/>
  <c r="BZ1049" i="3" s="1"/>
  <c r="BZ1050" i="3" s="1"/>
  <c r="BZ1051" i="3" s="1"/>
  <c r="BZ1052" i="3" s="1"/>
  <c r="BZ1053" i="3" s="1"/>
  <c r="BZ1054" i="3" s="1"/>
  <c r="BZ1055" i="3" s="1"/>
  <c r="BZ1056" i="3" s="1"/>
  <c r="BZ1057" i="3" s="1"/>
  <c r="BZ1058" i="3" s="1"/>
  <c r="BZ1059" i="3" s="1"/>
  <c r="BZ1060" i="3" s="1"/>
  <c r="BZ1061" i="3" s="1"/>
  <c r="BZ1062" i="3" s="1"/>
  <c r="BZ1063" i="3" s="1"/>
  <c r="BZ1064" i="3" s="1"/>
  <c r="BZ1065" i="3" s="1"/>
  <c r="BZ1066" i="3" s="1"/>
  <c r="BZ1067" i="3" s="1"/>
  <c r="BZ1068" i="3" s="1"/>
  <c r="BZ1069" i="3" s="1"/>
  <c r="BZ1070" i="3" s="1"/>
  <c r="BZ1071" i="3" s="1"/>
  <c r="BZ1072" i="3" s="1"/>
  <c r="BZ1073" i="3" s="1"/>
  <c r="BZ1074" i="3" s="1"/>
  <c r="BZ1075" i="3" s="1"/>
  <c r="BZ1076" i="3" s="1"/>
  <c r="BZ1077" i="3" s="1"/>
  <c r="BZ1078" i="3" s="1"/>
  <c r="BZ1079" i="3" s="1"/>
  <c r="BZ1080" i="3" s="1"/>
  <c r="BZ1081" i="3" s="1"/>
  <c r="BZ1082" i="3" s="1"/>
  <c r="BZ1083" i="3" s="1"/>
  <c r="BZ1084" i="3" s="1"/>
  <c r="BZ1085" i="3" s="1"/>
  <c r="BZ1086" i="3" s="1"/>
  <c r="BZ1087" i="3" s="1"/>
  <c r="BZ1088" i="3" s="1"/>
  <c r="BZ1089" i="3" s="1"/>
  <c r="BZ1090" i="3" s="1"/>
  <c r="BZ1091" i="3" s="1"/>
  <c r="BZ1092" i="3" s="1"/>
  <c r="BZ1093" i="3" s="1"/>
  <c r="BZ1094" i="3" s="1"/>
  <c r="BZ1095" i="3" s="1"/>
  <c r="BZ1096" i="3" s="1"/>
  <c r="BZ1097" i="3" s="1"/>
  <c r="BZ1098" i="3" s="1"/>
  <c r="BZ1099" i="3" s="1"/>
  <c r="BZ1100" i="3" s="1"/>
  <c r="BZ1101" i="3" s="1"/>
  <c r="BZ1102" i="3" s="1"/>
  <c r="BZ1103" i="3" s="1"/>
  <c r="BZ1104" i="3" s="1"/>
  <c r="BZ1105" i="3" s="1"/>
  <c r="BZ1106" i="3" s="1"/>
  <c r="BZ1107" i="3" s="1"/>
  <c r="BZ1108" i="3" s="1"/>
  <c r="BZ1109" i="3" s="1"/>
  <c r="BZ1110" i="3" s="1"/>
  <c r="BZ1111" i="3" s="1"/>
  <c r="BZ1112" i="3" s="1"/>
  <c r="BZ1113" i="3" s="1"/>
  <c r="BZ1114" i="3" s="1"/>
  <c r="BZ1115" i="3" s="1"/>
  <c r="BZ1116" i="3" s="1"/>
  <c r="BZ1117" i="3" s="1"/>
  <c r="BZ1118" i="3" s="1"/>
  <c r="BZ1119" i="3" s="1"/>
  <c r="BZ1120" i="3" s="1"/>
  <c r="BZ1121" i="3" s="1"/>
  <c r="BZ1122" i="3" s="1"/>
  <c r="BZ1123" i="3" s="1"/>
  <c r="BZ1124" i="3" s="1"/>
  <c r="BZ1125" i="3" s="1"/>
  <c r="BZ1126" i="3" s="1"/>
  <c r="BZ1127" i="3" s="1"/>
  <c r="BZ1128" i="3" s="1"/>
  <c r="BZ1129" i="3" s="1"/>
  <c r="BZ1130" i="3" s="1"/>
  <c r="BZ1131" i="3" s="1"/>
  <c r="BZ1132" i="3" s="1"/>
  <c r="BZ1133" i="3" s="1"/>
  <c r="BZ1134" i="3" s="1"/>
  <c r="BZ1135" i="3" s="1"/>
  <c r="BZ1136" i="3" s="1"/>
  <c r="BZ1137" i="3" s="1"/>
  <c r="BZ1138" i="3" s="1"/>
  <c r="BZ1139" i="3" s="1"/>
  <c r="BZ1140" i="3" s="1"/>
  <c r="BZ1141" i="3" s="1"/>
  <c r="BZ1142" i="3" s="1"/>
  <c r="BZ1143" i="3" s="1"/>
  <c r="BZ1144" i="3" s="1"/>
  <c r="BZ1145" i="3" s="1"/>
  <c r="BZ1146" i="3" s="1"/>
  <c r="BZ1147" i="3" s="1"/>
  <c r="BZ1148" i="3" s="1"/>
  <c r="BZ1149" i="3" s="1"/>
  <c r="BZ1150" i="3" s="1"/>
  <c r="BZ1151" i="3" s="1"/>
  <c r="BZ1152" i="3" s="1"/>
  <c r="BZ1153" i="3" s="1"/>
  <c r="BZ1154" i="3" s="1"/>
  <c r="BZ1155" i="3" s="1"/>
  <c r="BZ1156" i="3" s="1"/>
  <c r="BZ1157" i="3" s="1"/>
  <c r="BZ1158" i="3" s="1"/>
  <c r="BZ1159" i="3" s="1"/>
  <c r="BZ1160" i="3" s="1"/>
  <c r="BZ1161" i="3" s="1"/>
  <c r="BZ1162" i="3" s="1"/>
  <c r="BZ1163" i="3" s="1"/>
  <c r="BZ1164" i="3" s="1"/>
  <c r="BZ1165" i="3" s="1"/>
  <c r="BZ1166" i="3" s="1"/>
  <c r="BZ1167" i="3" s="1"/>
  <c r="BZ1168" i="3" s="1"/>
  <c r="BZ1169" i="3" s="1"/>
  <c r="BZ1170" i="3" s="1"/>
  <c r="BZ1171" i="3" s="1"/>
  <c r="BZ1172" i="3" s="1"/>
  <c r="BZ1173" i="3" s="1"/>
  <c r="BZ1174" i="3" s="1"/>
  <c r="BZ1175" i="3" s="1"/>
  <c r="BZ1176" i="3" s="1"/>
  <c r="BZ1177" i="3" s="1"/>
  <c r="BZ1178" i="3" s="1"/>
  <c r="BZ1179" i="3" s="1"/>
  <c r="BZ1180" i="3" s="1"/>
  <c r="BZ1181" i="3" s="1"/>
  <c r="BZ1182" i="3" s="1"/>
  <c r="BZ1183" i="3" s="1"/>
  <c r="BZ1184" i="3" s="1"/>
  <c r="BZ1185" i="3" s="1"/>
  <c r="BZ1186" i="3" s="1"/>
  <c r="BZ1187" i="3" s="1"/>
  <c r="BZ1188" i="3" s="1"/>
  <c r="BZ1189" i="3" s="1"/>
  <c r="BZ1190" i="3" s="1"/>
  <c r="BZ1191" i="3" s="1"/>
  <c r="BZ1192" i="3" s="1"/>
  <c r="BZ1193" i="3" s="1"/>
  <c r="BZ1194" i="3" s="1"/>
  <c r="BZ1195" i="3" s="1"/>
  <c r="BZ1196" i="3" s="1"/>
  <c r="BZ1197" i="3" s="1"/>
  <c r="BZ1198" i="3" s="1"/>
  <c r="BZ1199" i="3" s="1"/>
  <c r="BZ1200" i="3" s="1"/>
  <c r="BZ1201" i="3" s="1"/>
  <c r="BZ1202" i="3" s="1"/>
  <c r="BZ1203" i="3" s="1"/>
  <c r="BZ1204" i="3" s="1"/>
  <c r="BZ1205" i="3" s="1"/>
  <c r="BZ1206" i="3" s="1"/>
  <c r="BZ1207" i="3" s="1"/>
  <c r="BZ1208" i="3" s="1"/>
  <c r="BZ1209" i="3" s="1"/>
  <c r="BZ1210" i="3" s="1"/>
  <c r="BZ1211" i="3" s="1"/>
  <c r="BZ1212" i="3" s="1"/>
  <c r="BZ1213" i="3" s="1"/>
  <c r="BZ1214" i="3" s="1"/>
  <c r="BZ1215" i="3" s="1"/>
  <c r="BZ1216" i="3" s="1"/>
  <c r="BZ1217" i="3" s="1"/>
  <c r="BZ1218" i="3" s="1"/>
  <c r="BZ1219" i="3" s="1"/>
  <c r="BZ1220" i="3" s="1"/>
  <c r="CB21" i="3"/>
  <c r="AC52" i="2"/>
  <c r="AC5" i="2" s="1"/>
  <c r="AC50" i="2"/>
  <c r="AC6" i="2" s="1"/>
  <c r="T3" i="2"/>
  <c r="T4" i="2" s="1"/>
  <c r="U2" i="2"/>
  <c r="V2" i="2" s="1"/>
  <c r="EQ3" i="3"/>
  <c r="EQ4" i="3" s="1"/>
  <c r="EQ5" i="3" s="1"/>
  <c r="EQ6" i="3" s="1"/>
  <c r="EQ7" i="3" s="1"/>
  <c r="EQ8" i="3" s="1"/>
  <c r="B14" i="2"/>
  <c r="E3" i="2"/>
  <c r="E4" i="2" s="1"/>
  <c r="F4" i="2" s="1"/>
  <c r="F2" i="2"/>
  <c r="B16" i="1"/>
  <c r="E2" i="1"/>
  <c r="I2" i="1" s="1"/>
  <c r="F2" i="1"/>
  <c r="D3" i="1"/>
  <c r="E3" i="1" s="1"/>
  <c r="I3" i="1" s="1"/>
  <c r="BU410" i="3" l="1"/>
  <c r="BU458" i="3"/>
  <c r="BU434" i="3"/>
  <c r="BU482" i="3"/>
  <c r="BU388" i="3"/>
  <c r="BU1140" i="3"/>
  <c r="BU922" i="3"/>
  <c r="BU1106" i="3"/>
  <c r="BU652" i="3"/>
  <c r="BU724" i="3"/>
  <c r="BU580" i="3"/>
  <c r="BU988" i="3"/>
  <c r="BU340" i="3"/>
  <c r="BU484" i="3"/>
  <c r="BU962" i="3"/>
  <c r="BU1058" i="3"/>
  <c r="BU1138" i="3"/>
  <c r="BU52" i="3"/>
  <c r="BU76" i="3"/>
  <c r="BU436" i="3"/>
  <c r="BU532" i="3"/>
  <c r="BU938" i="3"/>
  <c r="BU1178" i="3"/>
  <c r="BU675" i="3"/>
  <c r="BU844" i="3"/>
  <c r="BU910" i="3"/>
  <c r="BU1028" i="3"/>
  <c r="BU364" i="3"/>
  <c r="BU676" i="3"/>
  <c r="BU1066" i="3"/>
  <c r="BU1100" i="3"/>
  <c r="BU1186" i="3"/>
  <c r="BU1034" i="3"/>
  <c r="BU892" i="3"/>
  <c r="BU556" i="3"/>
  <c r="BU748" i="3"/>
  <c r="BU460" i="3"/>
  <c r="BU1154" i="3"/>
  <c r="BU977" i="3"/>
  <c r="BU1114" i="3"/>
  <c r="BU1196" i="3"/>
  <c r="BU1076" i="3"/>
  <c r="BU28" i="3"/>
  <c r="BU316" i="3"/>
  <c r="BU626" i="3"/>
  <c r="BU980" i="3"/>
  <c r="BU695" i="3"/>
  <c r="BU722" i="3"/>
  <c r="BU924" i="3"/>
  <c r="BU1009" i="3"/>
  <c r="BU1044" i="3"/>
  <c r="BU1116" i="3"/>
  <c r="BU1202" i="3"/>
  <c r="BU120" i="3"/>
  <c r="BU291" i="3"/>
  <c r="BU17" i="3"/>
  <c r="BU41" i="3"/>
  <c r="BU65" i="3"/>
  <c r="BU90" i="3"/>
  <c r="BU95" i="3"/>
  <c r="BU115" i="3"/>
  <c r="BU255" i="3"/>
  <c r="BU533" i="3"/>
  <c r="BU146" i="3"/>
  <c r="BU151" i="3"/>
  <c r="BU167" i="3"/>
  <c r="BU183" i="3"/>
  <c r="BU207" i="3"/>
  <c r="BU214" i="3"/>
  <c r="BU263" i="3"/>
  <c r="BU579" i="3"/>
  <c r="BU56" i="3"/>
  <c r="BU111" i="3"/>
  <c r="BU131" i="3"/>
  <c r="BU136" i="3"/>
  <c r="BU195" i="3"/>
  <c r="BU227" i="3"/>
  <c r="BU116" i="3"/>
  <c r="BU202" i="3"/>
  <c r="BU344" i="3"/>
  <c r="BU13" i="3"/>
  <c r="BU91" i="3"/>
  <c r="BU96" i="3"/>
  <c r="BU101" i="3"/>
  <c r="BU106" i="3"/>
  <c r="BU279" i="3"/>
  <c r="BU80" i="3"/>
  <c r="BU71" i="3"/>
  <c r="BU81" i="3"/>
  <c r="BU86" i="3"/>
  <c r="BU147" i="3"/>
  <c r="BU235" i="3"/>
  <c r="BU304" i="3"/>
  <c r="BU18" i="3"/>
  <c r="BU179" i="3"/>
  <c r="BU215" i="3"/>
  <c r="BU222" i="3"/>
  <c r="BU292" i="3"/>
  <c r="BU37" i="3"/>
  <c r="BU57" i="3"/>
  <c r="BU19" i="3"/>
  <c r="BU43" i="3"/>
  <c r="BU67" i="3"/>
  <c r="BU102" i="3"/>
  <c r="BU127" i="3"/>
  <c r="BU132" i="3"/>
  <c r="BU158" i="3"/>
  <c r="BU163" i="3"/>
  <c r="BU174" i="3"/>
  <c r="BU23" i="3"/>
  <c r="BU87" i="3"/>
  <c r="BU107" i="3"/>
  <c r="BU203" i="3"/>
  <c r="BU42" i="3"/>
  <c r="BU9" i="3"/>
  <c r="BU97" i="3"/>
  <c r="BU287" i="3"/>
  <c r="BU391" i="3"/>
  <c r="BU537" i="3"/>
  <c r="BU47" i="3"/>
  <c r="BU29" i="3"/>
  <c r="BU53" i="3"/>
  <c r="BU77" i="3"/>
  <c r="BU8" i="3"/>
  <c r="BU123" i="3"/>
  <c r="BU143" i="3"/>
  <c r="BU191" i="3"/>
  <c r="BU223" i="3"/>
  <c r="BU259" i="3"/>
  <c r="BU66" i="3"/>
  <c r="BU159" i="3"/>
  <c r="BU175" i="3"/>
  <c r="BU32" i="3"/>
  <c r="BU20" i="3"/>
  <c r="BU54" i="3"/>
  <c r="BU103" i="3"/>
  <c r="BU517" i="3"/>
  <c r="BU73" i="3"/>
  <c r="BU83" i="3"/>
  <c r="BU88" i="3"/>
  <c r="BU93" i="3"/>
  <c r="BU211" i="3"/>
  <c r="BU369" i="3"/>
  <c r="BU5" i="3"/>
  <c r="BU6" i="3"/>
  <c r="BU275" i="3"/>
  <c r="BU85" i="3"/>
  <c r="BU15" i="3"/>
  <c r="BU139" i="3"/>
  <c r="BU231" i="3"/>
  <c r="BU356" i="3"/>
  <c r="BU30" i="3"/>
  <c r="BU68" i="3"/>
  <c r="BU11" i="3"/>
  <c r="BU59" i="3"/>
  <c r="BU64" i="3"/>
  <c r="BU74" i="3"/>
  <c r="BU94" i="3"/>
  <c r="BU99" i="3"/>
  <c r="BU119" i="3"/>
  <c r="BU124" i="3"/>
  <c r="BU134" i="3"/>
  <c r="BU160" i="3"/>
  <c r="BU199" i="3"/>
  <c r="BU33" i="3"/>
  <c r="BU44" i="3"/>
  <c r="BU78" i="3"/>
  <c r="BU144" i="3"/>
  <c r="BU61" i="3"/>
  <c r="BU35" i="3"/>
  <c r="BU16" i="3"/>
  <c r="BU26" i="3"/>
  <c r="BU40" i="3"/>
  <c r="BU21" i="3"/>
  <c r="BU45" i="3"/>
  <c r="BU69" i="3"/>
  <c r="BU7" i="3"/>
  <c r="BU31" i="3"/>
  <c r="BU50" i="3"/>
  <c r="BU55" i="3"/>
  <c r="BU84" i="3"/>
  <c r="BU89" i="3"/>
  <c r="BU150" i="3"/>
  <c r="BU166" i="3"/>
  <c r="BU171" i="3"/>
  <c r="BU182" i="3"/>
  <c r="BU187" i="3"/>
  <c r="BU239" i="3"/>
  <c r="BU283" i="3"/>
  <c r="BU308" i="3"/>
  <c r="BU321" i="3"/>
  <c r="BU343" i="3"/>
  <c r="BU25" i="3"/>
  <c r="BU49" i="3"/>
  <c r="BU114" i="3"/>
  <c r="BU79" i="3"/>
  <c r="BU155" i="3"/>
  <c r="BU135" i="3"/>
  <c r="BU219" i="3"/>
  <c r="BU247" i="3"/>
  <c r="BU440" i="3"/>
  <c r="BU483" i="3"/>
  <c r="BU325" i="3"/>
  <c r="BU373" i="3"/>
  <c r="BU421" i="3"/>
  <c r="BU567" i="3"/>
  <c r="BU639" i="3"/>
  <c r="BU417" i="3"/>
  <c r="BU465" i="3"/>
  <c r="BU504" i="3"/>
  <c r="BU683" i="3"/>
  <c r="BU693" i="3"/>
  <c r="BU404" i="3"/>
  <c r="BU439" i="3"/>
  <c r="BU452" i="3"/>
  <c r="BU489" i="3"/>
  <c r="BU509" i="3"/>
  <c r="BU617" i="3"/>
  <c r="BU317" i="3"/>
  <c r="BU365" i="3"/>
  <c r="BU413" i="3"/>
  <c r="BU461" i="3"/>
  <c r="BU475" i="3"/>
  <c r="BU592" i="3"/>
  <c r="BU604" i="3"/>
  <c r="BU648" i="3"/>
  <c r="BU339" i="3"/>
  <c r="BU352" i="3"/>
  <c r="BU387" i="3"/>
  <c r="BU400" i="3"/>
  <c r="BU555" i="3"/>
  <c r="BU313" i="3"/>
  <c r="BU361" i="3"/>
  <c r="BU409" i="3"/>
  <c r="BU457" i="3"/>
  <c r="BU500" i="3"/>
  <c r="BU516" i="3"/>
  <c r="BU521" i="3"/>
  <c r="BU657" i="3"/>
  <c r="BU731" i="3"/>
  <c r="BU296" i="3"/>
  <c r="BU405" i="3"/>
  <c r="BU453" i="3"/>
  <c r="BU309" i="3"/>
  <c r="BU331" i="3"/>
  <c r="BU357" i="3"/>
  <c r="BU379" i="3"/>
  <c r="BU392" i="3"/>
  <c r="BU427" i="3"/>
  <c r="BU471" i="3"/>
  <c r="BU505" i="3"/>
  <c r="BU587" i="3"/>
  <c r="BU305" i="3"/>
  <c r="BU353" i="3"/>
  <c r="BU401" i="3"/>
  <c r="BU449" i="3"/>
  <c r="BU481" i="3"/>
  <c r="BU600" i="3"/>
  <c r="BU742" i="3"/>
  <c r="BU893" i="3"/>
  <c r="BU280" i="3"/>
  <c r="BU301" i="3"/>
  <c r="BU397" i="3"/>
  <c r="BU467" i="3"/>
  <c r="BU563" i="3"/>
  <c r="BU668" i="3"/>
  <c r="BU192" i="3"/>
  <c r="BU196" i="3"/>
  <c r="BU200" i="3"/>
  <c r="BU204" i="3"/>
  <c r="BU208" i="3"/>
  <c r="BU212" i="3"/>
  <c r="BU216" i="3"/>
  <c r="BU220" i="3"/>
  <c r="BU224" i="3"/>
  <c r="BU228" i="3"/>
  <c r="BU232" i="3"/>
  <c r="BU236" i="3"/>
  <c r="BU240" i="3"/>
  <c r="BU244" i="3"/>
  <c r="BU248" i="3"/>
  <c r="BU252" i="3"/>
  <c r="BU256" i="3"/>
  <c r="BU260" i="3"/>
  <c r="BU264" i="3"/>
  <c r="BU268" i="3"/>
  <c r="BU272" i="3"/>
  <c r="BU276" i="3"/>
  <c r="BU323" i="3"/>
  <c r="BU336" i="3"/>
  <c r="BU349" i="3"/>
  <c r="BU371" i="3"/>
  <c r="BU384" i="3"/>
  <c r="BU419" i="3"/>
  <c r="BU432" i="3"/>
  <c r="BU445" i="3"/>
  <c r="BU512" i="3"/>
  <c r="BU660" i="3"/>
  <c r="BU345" i="3"/>
  <c r="BU393" i="3"/>
  <c r="BU441" i="3"/>
  <c r="BU472" i="3"/>
  <c r="BU477" i="3"/>
  <c r="BU576" i="3"/>
  <c r="BU613" i="3"/>
  <c r="BU763" i="3"/>
  <c r="BU497" i="3"/>
  <c r="BU523" i="3"/>
  <c r="BU551" i="3"/>
  <c r="BU621" i="3"/>
  <c r="BU289" i="3"/>
  <c r="BU487" i="3"/>
  <c r="BU492" i="3"/>
  <c r="BU285" i="3"/>
  <c r="BU315" i="3"/>
  <c r="BU328" i="3"/>
  <c r="BU341" i="3"/>
  <c r="BU363" i="3"/>
  <c r="BU376" i="3"/>
  <c r="BU389" i="3"/>
  <c r="BU411" i="3"/>
  <c r="BU424" i="3"/>
  <c r="BU437" i="3"/>
  <c r="BU459" i="3"/>
  <c r="BU571" i="3"/>
  <c r="BU281" i="3"/>
  <c r="BU337" i="3"/>
  <c r="BU433" i="3"/>
  <c r="BU468" i="3"/>
  <c r="BU513" i="3"/>
  <c r="BU529" i="3"/>
  <c r="BU541" i="3"/>
  <c r="BU583" i="3"/>
  <c r="BU608" i="3"/>
  <c r="BU868" i="3"/>
  <c r="BU105" i="3"/>
  <c r="BU109" i="3"/>
  <c r="BU113" i="3"/>
  <c r="BU117" i="3"/>
  <c r="BU121" i="3"/>
  <c r="BU125" i="3"/>
  <c r="BU129" i="3"/>
  <c r="BU133" i="3"/>
  <c r="BU137" i="3"/>
  <c r="BU141" i="3"/>
  <c r="BU145" i="3"/>
  <c r="BU149" i="3"/>
  <c r="BU153" i="3"/>
  <c r="BU157" i="3"/>
  <c r="BU161" i="3"/>
  <c r="BU165" i="3"/>
  <c r="BU169" i="3"/>
  <c r="BU173" i="3"/>
  <c r="BU177" i="3"/>
  <c r="BU181" i="3"/>
  <c r="BU185" i="3"/>
  <c r="BU189" i="3"/>
  <c r="BU193" i="3"/>
  <c r="BU197" i="3"/>
  <c r="BU201" i="3"/>
  <c r="BU205" i="3"/>
  <c r="BU209" i="3"/>
  <c r="BU213" i="3"/>
  <c r="BU217" i="3"/>
  <c r="BU221" i="3"/>
  <c r="BU225" i="3"/>
  <c r="BU229" i="3"/>
  <c r="BU233" i="3"/>
  <c r="BU237" i="3"/>
  <c r="BU241" i="3"/>
  <c r="BU245" i="3"/>
  <c r="BU249" i="3"/>
  <c r="BU253" i="3"/>
  <c r="BU257" i="3"/>
  <c r="BU261" i="3"/>
  <c r="BU265" i="3"/>
  <c r="BU269" i="3"/>
  <c r="BU273" i="3"/>
  <c r="BU277" i="3"/>
  <c r="BU311" i="3"/>
  <c r="BU324" i="3"/>
  <c r="BU359" i="3"/>
  <c r="BU372" i="3"/>
  <c r="BU385" i="3"/>
  <c r="BU407" i="3"/>
  <c r="BU420" i="3"/>
  <c r="BU455" i="3"/>
  <c r="BU473" i="3"/>
  <c r="BU596" i="3"/>
  <c r="BU307" i="3"/>
  <c r="BU320" i="3"/>
  <c r="BU333" i="3"/>
  <c r="BU355" i="3"/>
  <c r="BU368" i="3"/>
  <c r="BU381" i="3"/>
  <c r="BU403" i="3"/>
  <c r="BU416" i="3"/>
  <c r="BU429" i="3"/>
  <c r="BU451" i="3"/>
  <c r="BU464" i="3"/>
  <c r="BU493" i="3"/>
  <c r="BU508" i="3"/>
  <c r="BU663" i="3"/>
  <c r="BU840" i="3"/>
  <c r="BU888" i="3"/>
  <c r="BU329" i="3"/>
  <c r="BU377" i="3"/>
  <c r="BU425" i="3"/>
  <c r="BU559" i="3"/>
  <c r="BU705" i="3"/>
  <c r="BU736" i="3"/>
  <c r="BU749" i="3"/>
  <c r="BU782" i="3"/>
  <c r="BU925" i="3"/>
  <c r="BU909" i="3"/>
  <c r="BU776" i="3"/>
  <c r="BU790" i="3"/>
  <c r="BU854" i="3"/>
  <c r="BU673" i="3"/>
  <c r="BU700" i="3"/>
  <c r="BU750" i="3"/>
  <c r="BU818" i="3"/>
  <c r="BU635" i="3"/>
  <c r="BU644" i="3"/>
  <c r="BU653" i="3"/>
  <c r="BU737" i="3"/>
  <c r="BU744" i="3"/>
  <c r="BU1008" i="3"/>
  <c r="BU588" i="3"/>
  <c r="BU679" i="3"/>
  <c r="BU689" i="3"/>
  <c r="BU713" i="3"/>
  <c r="BU758" i="3"/>
  <c r="BU584" i="3"/>
  <c r="BU609" i="3"/>
  <c r="BU631" i="3"/>
  <c r="BU640" i="3"/>
  <c r="BU649" i="3"/>
  <c r="BU659" i="3"/>
  <c r="BU684" i="3"/>
  <c r="BU726" i="3"/>
  <c r="BU777" i="3"/>
  <c r="BU804" i="3"/>
  <c r="BU863" i="3"/>
  <c r="BU664" i="3"/>
  <c r="BU669" i="3"/>
  <c r="BU701" i="3"/>
  <c r="BU903" i="3"/>
  <c r="BU920" i="3"/>
  <c r="BU601" i="3"/>
  <c r="BU627" i="3"/>
  <c r="BU785" i="3"/>
  <c r="BU714" i="3"/>
  <c r="BU745" i="3"/>
  <c r="BU827" i="3"/>
  <c r="BU930" i="3"/>
  <c r="BU947" i="3"/>
  <c r="BU984" i="3"/>
  <c r="BU539" i="3"/>
  <c r="BU564" i="3"/>
  <c r="BU589" i="3"/>
  <c r="BU655" i="3"/>
  <c r="BU680" i="3"/>
  <c r="BU685" i="3"/>
  <c r="BU691" i="3"/>
  <c r="BU753" i="3"/>
  <c r="BU759" i="3"/>
  <c r="BU772" i="3"/>
  <c r="BU1002" i="3"/>
  <c r="BU535" i="3"/>
  <c r="BU560" i="3"/>
  <c r="BU585" i="3"/>
  <c r="BU619" i="3"/>
  <c r="BU632" i="3"/>
  <c r="BU641" i="3"/>
  <c r="BU665" i="3"/>
  <c r="BU727" i="3"/>
  <c r="BU786" i="3"/>
  <c r="BU873" i="3"/>
  <c r="BU527" i="3"/>
  <c r="BU552" i="3"/>
  <c r="BU577" i="3"/>
  <c r="BU615" i="3"/>
  <c r="BU628" i="3"/>
  <c r="BU740" i="3"/>
  <c r="BU822" i="3"/>
  <c r="BU850" i="3"/>
  <c r="BU1012" i="3"/>
  <c r="BU1105" i="3"/>
  <c r="BU548" i="3"/>
  <c r="BU573" i="3"/>
  <c r="BU637" i="3"/>
  <c r="BU651" i="3"/>
  <c r="BU671" i="3"/>
  <c r="BU697" i="3"/>
  <c r="BU709" i="3"/>
  <c r="BU754" i="3"/>
  <c r="BU767" i="3"/>
  <c r="BU681" i="3"/>
  <c r="BU836" i="3"/>
  <c r="BU883" i="3"/>
  <c r="BU515" i="3"/>
  <c r="BU540" i="3"/>
  <c r="BU565" i="3"/>
  <c r="BU656" i="3"/>
  <c r="BU692" i="3"/>
  <c r="BU511" i="3"/>
  <c r="BU536" i="3"/>
  <c r="BU561" i="3"/>
  <c r="BU607" i="3"/>
  <c r="BU620" i="3"/>
  <c r="BU633" i="3"/>
  <c r="BU647" i="3"/>
  <c r="BU661" i="3"/>
  <c r="BU687" i="3"/>
  <c r="BU698" i="3"/>
  <c r="BU704" i="3"/>
  <c r="BU735" i="3"/>
  <c r="BU884" i="3"/>
  <c r="BU710" i="3"/>
  <c r="BU717" i="3"/>
  <c r="BU859" i="3"/>
  <c r="BU768" i="3"/>
  <c r="BU781" i="3"/>
  <c r="BU795" i="3"/>
  <c r="BU677" i="3"/>
  <c r="BU723" i="3"/>
  <c r="BU775" i="3"/>
  <c r="BU935" i="3"/>
  <c r="BU941" i="3"/>
  <c r="BU1004" i="3"/>
  <c r="BU1035" i="3"/>
  <c r="BU1055" i="3"/>
  <c r="BU1083" i="3"/>
  <c r="BU1098" i="3"/>
  <c r="BU993" i="3"/>
  <c r="BU1005" i="3"/>
  <c r="BU1063" i="3"/>
  <c r="BU975" i="3"/>
  <c r="BU1011" i="3"/>
  <c r="BU904" i="3"/>
  <c r="BU915" i="3"/>
  <c r="BU936" i="3"/>
  <c r="BU964" i="3"/>
  <c r="BU1023" i="3"/>
  <c r="BU889" i="3"/>
  <c r="BU899" i="3"/>
  <c r="BU948" i="3"/>
  <c r="BU953" i="3"/>
  <c r="BU1017" i="3"/>
  <c r="BU1050" i="3"/>
  <c r="BU1057" i="3"/>
  <c r="BU1064" i="3"/>
  <c r="BU841" i="3"/>
  <c r="BU874" i="3"/>
  <c r="BU982" i="3"/>
  <c r="BU1107" i="3"/>
  <c r="BU916" i="3"/>
  <c r="BU921" i="3"/>
  <c r="BU970" i="3"/>
  <c r="BU879" i="3"/>
  <c r="BU900" i="3"/>
  <c r="BU926" i="3"/>
  <c r="BU932" i="3"/>
  <c r="BU976" i="3"/>
  <c r="BU994" i="3"/>
  <c r="BU1078" i="3"/>
  <c r="BU1108" i="3"/>
  <c r="BU1179" i="3"/>
  <c r="BU741" i="3"/>
  <c r="BU773" i="3"/>
  <c r="BU837" i="3"/>
  <c r="BU943" i="3"/>
  <c r="BU1025" i="3"/>
  <c r="BU1071" i="3"/>
  <c r="BU1086" i="3"/>
  <c r="BU1093" i="3"/>
  <c r="BU1101" i="3"/>
  <c r="BU1131" i="3"/>
  <c r="BU870" i="3"/>
  <c r="BU875" i="3"/>
  <c r="BU880" i="3"/>
  <c r="BU890" i="3"/>
  <c r="BU911" i="3"/>
  <c r="BU959" i="3"/>
  <c r="BU971" i="3"/>
  <c r="BU1031" i="3"/>
  <c r="BU1155" i="3"/>
  <c r="BU769" i="3"/>
  <c r="BU954" i="3"/>
  <c r="BU1007" i="3"/>
  <c r="BU751" i="3"/>
  <c r="BU760" i="3"/>
  <c r="BU774" i="3"/>
  <c r="BU783" i="3"/>
  <c r="BU792" i="3"/>
  <c r="BU806" i="3"/>
  <c r="BU815" i="3"/>
  <c r="BU824" i="3"/>
  <c r="BU838" i="3"/>
  <c r="BU847" i="3"/>
  <c r="BU856" i="3"/>
  <c r="BU895" i="3"/>
  <c r="BU917" i="3"/>
  <c r="BU927" i="3"/>
  <c r="BU944" i="3"/>
  <c r="BU960" i="3"/>
  <c r="BU1045" i="3"/>
  <c r="BU1102" i="3"/>
  <c r="BU972" i="3"/>
  <c r="BU989" i="3"/>
  <c r="BU1059" i="3"/>
  <c r="BU1125" i="3"/>
  <c r="BU733" i="3"/>
  <c r="BU765" i="3"/>
  <c r="BU797" i="3"/>
  <c r="BU912" i="3"/>
  <c r="BU966" i="3"/>
  <c r="BU996" i="3"/>
  <c r="BU1026" i="3"/>
  <c r="BU1033" i="3"/>
  <c r="BU1073" i="3"/>
  <c r="BU1088" i="3"/>
  <c r="BU1095" i="3"/>
  <c r="BU1165" i="3"/>
  <c r="BU694" i="3"/>
  <c r="BU707" i="3"/>
  <c r="BU720" i="3"/>
  <c r="BU738" i="3"/>
  <c r="BU747" i="3"/>
  <c r="BU756" i="3"/>
  <c r="BU770" i="3"/>
  <c r="BU779" i="3"/>
  <c r="BU788" i="3"/>
  <c r="BU802" i="3"/>
  <c r="BU811" i="3"/>
  <c r="BU820" i="3"/>
  <c r="BU834" i="3"/>
  <c r="BU843" i="3"/>
  <c r="BU852" i="3"/>
  <c r="BU866" i="3"/>
  <c r="BU876" i="3"/>
  <c r="BU886" i="3"/>
  <c r="BU1060" i="3"/>
  <c r="BU1141" i="3"/>
  <c r="BU1183" i="3"/>
  <c r="BU871" i="3"/>
  <c r="BU881" i="3"/>
  <c r="BU690" i="3"/>
  <c r="BU703" i="3"/>
  <c r="BU716" i="3"/>
  <c r="BU729" i="3"/>
  <c r="BU761" i="3"/>
  <c r="BU825" i="3"/>
  <c r="BU897" i="3"/>
  <c r="BU907" i="3"/>
  <c r="BU918" i="3"/>
  <c r="BU929" i="3"/>
  <c r="BU934" i="3"/>
  <c r="BU979" i="3"/>
  <c r="BU990" i="3"/>
  <c r="BU1126" i="3"/>
  <c r="BU1174" i="3"/>
  <c r="BU654" i="3"/>
  <c r="BU658" i="3"/>
  <c r="BU662" i="3"/>
  <c r="BU666" i="3"/>
  <c r="BU670" i="3"/>
  <c r="BU674" i="3"/>
  <c r="BU678" i="3"/>
  <c r="BU682" i="3"/>
  <c r="BU686" i="3"/>
  <c r="BU734" i="3"/>
  <c r="BU743" i="3"/>
  <c r="BU752" i="3"/>
  <c r="BU766" i="3"/>
  <c r="BU784" i="3"/>
  <c r="BU798" i="3"/>
  <c r="BU807" i="3"/>
  <c r="BU816" i="3"/>
  <c r="BU830" i="3"/>
  <c r="BU839" i="3"/>
  <c r="BU848" i="3"/>
  <c r="BU862" i="3"/>
  <c r="BU902" i="3"/>
  <c r="BU985" i="3"/>
  <c r="BU1047" i="3"/>
  <c r="BU1112" i="3"/>
  <c r="BU1135" i="3"/>
  <c r="BU1159" i="3"/>
  <c r="BU699" i="3"/>
  <c r="BU712" i="3"/>
  <c r="BU725" i="3"/>
  <c r="BU945" i="3"/>
  <c r="BU1041" i="3"/>
  <c r="BU1054" i="3"/>
  <c r="BU1097" i="3"/>
  <c r="BU1104" i="3"/>
  <c r="BU1184" i="3"/>
  <c r="BU1193" i="3"/>
  <c r="BU721" i="3"/>
  <c r="BU757" i="3"/>
  <c r="BU877" i="3"/>
  <c r="BU991" i="3"/>
  <c r="BU1003" i="3"/>
  <c r="BU1160" i="3"/>
  <c r="BU1168" i="3"/>
  <c r="BU1198" i="3"/>
  <c r="BU1189" i="3"/>
  <c r="BU1156" i="3"/>
  <c r="BU1170" i="3"/>
  <c r="BU1180" i="3"/>
  <c r="BU1194" i="3"/>
  <c r="BU1103" i="3"/>
  <c r="BU1127" i="3"/>
  <c r="BU1151" i="3"/>
  <c r="BU1175" i="3"/>
  <c r="BU1137" i="3"/>
  <c r="BU1161" i="3"/>
  <c r="BU1185" i="3"/>
  <c r="BU1032" i="3"/>
  <c r="BU1176" i="3"/>
  <c r="BU1190" i="3"/>
  <c r="BU1027" i="3"/>
  <c r="BU1051" i="3"/>
  <c r="BU1056" i="3"/>
  <c r="BU1070" i="3"/>
  <c r="BU1075" i="3"/>
  <c r="BU1080" i="3"/>
  <c r="BU1094" i="3"/>
  <c r="BU1099" i="3"/>
  <c r="BU1118" i="3"/>
  <c r="BU1128" i="3"/>
  <c r="BU1142" i="3"/>
  <c r="BU1147" i="3"/>
  <c r="BU1171" i="3"/>
  <c r="BU1037" i="3"/>
  <c r="BU1061" i="3"/>
  <c r="BU1085" i="3"/>
  <c r="BU1109" i="3"/>
  <c r="BU1133" i="3"/>
  <c r="BU1157" i="3"/>
  <c r="BU1181" i="3"/>
  <c r="BU1143" i="3"/>
  <c r="BU1177" i="3"/>
  <c r="BU1201" i="3"/>
  <c r="BU1120" i="3"/>
  <c r="BU1134" i="3"/>
  <c r="BU869" i="3"/>
  <c r="BU882" i="3"/>
  <c r="BU891" i="3"/>
  <c r="BU896" i="3"/>
  <c r="BU905" i="3"/>
  <c r="BU914" i="3"/>
  <c r="BU923" i="3"/>
  <c r="BU937" i="3"/>
  <c r="BU946" i="3"/>
  <c r="BU955" i="3"/>
  <c r="BU987" i="3"/>
  <c r="BU1010" i="3"/>
  <c r="BU1019" i="3"/>
  <c r="BU1024" i="3"/>
  <c r="BU1043" i="3"/>
  <c r="BU1048" i="3"/>
  <c r="BU1067" i="3"/>
  <c r="BU1091" i="3"/>
  <c r="BU1139" i="3"/>
  <c r="BU1144" i="3"/>
  <c r="BU1158" i="3"/>
  <c r="BU1182" i="3"/>
  <c r="BU1192" i="3"/>
  <c r="BU789" i="3"/>
  <c r="BU793" i="3"/>
  <c r="BU801" i="3"/>
  <c r="BU805" i="3"/>
  <c r="BU809" i="3"/>
  <c r="BU813" i="3"/>
  <c r="BU817" i="3"/>
  <c r="BU821" i="3"/>
  <c r="BU829" i="3"/>
  <c r="BU833" i="3"/>
  <c r="BU845" i="3"/>
  <c r="BU849" i="3"/>
  <c r="BU853" i="3"/>
  <c r="BU857" i="3"/>
  <c r="BU861" i="3"/>
  <c r="BU865" i="3"/>
  <c r="BU1173" i="3"/>
  <c r="BU1197" i="3"/>
  <c r="BU887" i="3"/>
  <c r="BU919" i="3"/>
  <c r="BU951" i="3"/>
  <c r="BU983" i="3"/>
  <c r="BU1015" i="3"/>
  <c r="BU1077" i="3"/>
  <c r="BU1149" i="3"/>
  <c r="BU1203" i="3"/>
  <c r="AO7" i="3"/>
  <c r="BE4" i="3"/>
  <c r="B22" i="3"/>
  <c r="AO8" i="3"/>
  <c r="AO6" i="3"/>
  <c r="AO5" i="3"/>
  <c r="AP4" i="3"/>
  <c r="AR4" i="3" s="1"/>
  <c r="BD8" i="3"/>
  <c r="AP5" i="3"/>
  <c r="AQ5" i="3" s="1"/>
  <c r="BE5" i="3"/>
  <c r="BD7" i="3"/>
  <c r="BD6" i="3"/>
  <c r="BD5" i="3"/>
  <c r="CD21" i="3"/>
  <c r="CE21" i="3" s="1"/>
  <c r="AM3" i="2"/>
  <c r="AM27" i="2"/>
  <c r="AM51" i="2"/>
  <c r="AM75" i="2"/>
  <c r="AM99" i="2"/>
  <c r="AM123" i="2"/>
  <c r="AM147" i="2"/>
  <c r="AM171" i="2"/>
  <c r="AM195" i="2"/>
  <c r="AM219" i="2"/>
  <c r="AM243" i="2"/>
  <c r="AM267" i="2"/>
  <c r="AM291" i="2"/>
  <c r="AM315" i="2"/>
  <c r="AM339" i="2"/>
  <c r="AM363" i="2"/>
  <c r="AM387" i="2"/>
  <c r="AM411" i="2"/>
  <c r="AM435" i="2"/>
  <c r="AM459" i="2"/>
  <c r="AM483" i="2"/>
  <c r="AM507" i="2"/>
  <c r="AM531" i="2"/>
  <c r="AM555" i="2"/>
  <c r="AM579" i="2"/>
  <c r="AM603" i="2"/>
  <c r="AM627" i="2"/>
  <c r="AM651" i="2"/>
  <c r="AM675" i="2"/>
  <c r="AM699" i="2"/>
  <c r="AM723" i="2"/>
  <c r="AM747" i="2"/>
  <c r="AM771" i="2"/>
  <c r="AM795" i="2"/>
  <c r="AM819" i="2"/>
  <c r="AM843" i="2"/>
  <c r="AM867" i="2"/>
  <c r="AM891" i="2"/>
  <c r="AM915" i="2"/>
  <c r="AM939" i="2"/>
  <c r="AM963" i="2"/>
  <c r="AM987" i="2"/>
  <c r="AM1011" i="2"/>
  <c r="AM1035" i="2"/>
  <c r="AM1059" i="2"/>
  <c r="AM1083" i="2"/>
  <c r="AM1107" i="2"/>
  <c r="AM1131" i="2"/>
  <c r="AM1155" i="2"/>
  <c r="AM1179" i="2"/>
  <c r="AM216" i="2"/>
  <c r="AM576" i="2"/>
  <c r="AM816" i="2"/>
  <c r="AM1080" i="2"/>
  <c r="AM4" i="2"/>
  <c r="AM28" i="2"/>
  <c r="AM52" i="2"/>
  <c r="AM76" i="2"/>
  <c r="AM100" i="2"/>
  <c r="AM124" i="2"/>
  <c r="AM148" i="2"/>
  <c r="AM172" i="2"/>
  <c r="AM196" i="2"/>
  <c r="AM220" i="2"/>
  <c r="AM244" i="2"/>
  <c r="AM268" i="2"/>
  <c r="AM292" i="2"/>
  <c r="AM316" i="2"/>
  <c r="AM340" i="2"/>
  <c r="AM364" i="2"/>
  <c r="AM388" i="2"/>
  <c r="AM412" i="2"/>
  <c r="AM436" i="2"/>
  <c r="AM460" i="2"/>
  <c r="AM484" i="2"/>
  <c r="AM508" i="2"/>
  <c r="AM532" i="2"/>
  <c r="AM556" i="2"/>
  <c r="AM580" i="2"/>
  <c r="AM604" i="2"/>
  <c r="AM628" i="2"/>
  <c r="AM652" i="2"/>
  <c r="AM676" i="2"/>
  <c r="AM700" i="2"/>
  <c r="AM724" i="2"/>
  <c r="AM748" i="2"/>
  <c r="AM772" i="2"/>
  <c r="AM796" i="2"/>
  <c r="AM820" i="2"/>
  <c r="AM844" i="2"/>
  <c r="AM868" i="2"/>
  <c r="AM892" i="2"/>
  <c r="AM916" i="2"/>
  <c r="AM940" i="2"/>
  <c r="AM964" i="2"/>
  <c r="AM988" i="2"/>
  <c r="AM1012" i="2"/>
  <c r="AM1036" i="2"/>
  <c r="AM1060" i="2"/>
  <c r="AM1084" i="2"/>
  <c r="AM1108" i="2"/>
  <c r="AM1132" i="2"/>
  <c r="AM1156" i="2"/>
  <c r="AM1180" i="2"/>
  <c r="AM240" i="2"/>
  <c r="AM552" i="2"/>
  <c r="AM792" i="2"/>
  <c r="AM1008" i="2"/>
  <c r="AM1176" i="2"/>
  <c r="AM5" i="2"/>
  <c r="AM29" i="2"/>
  <c r="AM53" i="2"/>
  <c r="AM77" i="2"/>
  <c r="AM101" i="2"/>
  <c r="AM125" i="2"/>
  <c r="AM149" i="2"/>
  <c r="AM173" i="2"/>
  <c r="AM197" i="2"/>
  <c r="AM221" i="2"/>
  <c r="AM245" i="2"/>
  <c r="AM269" i="2"/>
  <c r="AM293" i="2"/>
  <c r="AM317" i="2"/>
  <c r="AM341" i="2"/>
  <c r="AM365" i="2"/>
  <c r="AM389" i="2"/>
  <c r="AM413" i="2"/>
  <c r="AM437" i="2"/>
  <c r="AM461" i="2"/>
  <c r="AM485" i="2"/>
  <c r="AM509" i="2"/>
  <c r="AM533" i="2"/>
  <c r="AM557" i="2"/>
  <c r="AM581" i="2"/>
  <c r="AM605" i="2"/>
  <c r="AM629" i="2"/>
  <c r="AM653" i="2"/>
  <c r="AM677" i="2"/>
  <c r="AM701" i="2"/>
  <c r="AM725" i="2"/>
  <c r="AM749" i="2"/>
  <c r="AM773" i="2"/>
  <c r="AM797" i="2"/>
  <c r="AM821" i="2"/>
  <c r="AM845" i="2"/>
  <c r="AM869" i="2"/>
  <c r="AM893" i="2"/>
  <c r="AM917" i="2"/>
  <c r="AM941" i="2"/>
  <c r="AM965" i="2"/>
  <c r="AM989" i="2"/>
  <c r="AM1013" i="2"/>
  <c r="AM1037" i="2"/>
  <c r="AM1061" i="2"/>
  <c r="AM1085" i="2"/>
  <c r="AM1109" i="2"/>
  <c r="AM1133" i="2"/>
  <c r="AM1157" i="2"/>
  <c r="AM1181" i="2"/>
  <c r="AM168" i="2"/>
  <c r="AM600" i="2"/>
  <c r="AM912" i="2"/>
  <c r="AM6" i="2"/>
  <c r="AM30" i="2"/>
  <c r="AM54" i="2"/>
  <c r="AM78" i="2"/>
  <c r="AM102" i="2"/>
  <c r="AM126" i="2"/>
  <c r="AM150" i="2"/>
  <c r="AM174" i="2"/>
  <c r="AM198" i="2"/>
  <c r="AM222" i="2"/>
  <c r="AM246" i="2"/>
  <c r="AM270" i="2"/>
  <c r="AM294" i="2"/>
  <c r="AM318" i="2"/>
  <c r="AM342" i="2"/>
  <c r="AM366" i="2"/>
  <c r="AM390" i="2"/>
  <c r="AM414" i="2"/>
  <c r="AM438" i="2"/>
  <c r="AM462" i="2"/>
  <c r="AM486" i="2"/>
  <c r="AM510" i="2"/>
  <c r="AM534" i="2"/>
  <c r="AM558" i="2"/>
  <c r="AM582" i="2"/>
  <c r="AM606" i="2"/>
  <c r="AM630" i="2"/>
  <c r="AM654" i="2"/>
  <c r="AM678" i="2"/>
  <c r="AM702" i="2"/>
  <c r="AM726" i="2"/>
  <c r="AM750" i="2"/>
  <c r="AM774" i="2"/>
  <c r="AM798" i="2"/>
  <c r="AM822" i="2"/>
  <c r="AM846" i="2"/>
  <c r="AM870" i="2"/>
  <c r="AM894" i="2"/>
  <c r="AM918" i="2"/>
  <c r="AM942" i="2"/>
  <c r="AM966" i="2"/>
  <c r="AM990" i="2"/>
  <c r="AM1014" i="2"/>
  <c r="AM1038" i="2"/>
  <c r="AM1062" i="2"/>
  <c r="AM1086" i="2"/>
  <c r="AM1110" i="2"/>
  <c r="AM1134" i="2"/>
  <c r="AM1158" i="2"/>
  <c r="AM1182" i="2"/>
  <c r="AM192" i="2"/>
  <c r="AM624" i="2"/>
  <c r="AM960" i="2"/>
  <c r="AM7" i="2"/>
  <c r="AM31" i="2"/>
  <c r="AM55" i="2"/>
  <c r="AM79" i="2"/>
  <c r="AM103" i="2"/>
  <c r="AM127" i="2"/>
  <c r="AM151" i="2"/>
  <c r="AM175" i="2"/>
  <c r="AM199" i="2"/>
  <c r="AM223" i="2"/>
  <c r="AM247" i="2"/>
  <c r="AM271" i="2"/>
  <c r="AM295" i="2"/>
  <c r="AM319" i="2"/>
  <c r="AM343" i="2"/>
  <c r="AM367" i="2"/>
  <c r="AM391" i="2"/>
  <c r="AM415" i="2"/>
  <c r="AM439" i="2"/>
  <c r="AM463" i="2"/>
  <c r="AM487" i="2"/>
  <c r="AM511" i="2"/>
  <c r="AM535" i="2"/>
  <c r="AM559" i="2"/>
  <c r="AM583" i="2"/>
  <c r="AM607" i="2"/>
  <c r="AM631" i="2"/>
  <c r="AM655" i="2"/>
  <c r="AM679" i="2"/>
  <c r="AM703" i="2"/>
  <c r="AM727" i="2"/>
  <c r="AM751" i="2"/>
  <c r="AM775" i="2"/>
  <c r="AM799" i="2"/>
  <c r="AM823" i="2"/>
  <c r="AM847" i="2"/>
  <c r="AM871" i="2"/>
  <c r="AM895" i="2"/>
  <c r="AM919" i="2"/>
  <c r="AM943" i="2"/>
  <c r="AM967" i="2"/>
  <c r="AM991" i="2"/>
  <c r="AM1015" i="2"/>
  <c r="AM1039" i="2"/>
  <c r="AM1063" i="2"/>
  <c r="AM1087" i="2"/>
  <c r="AM1111" i="2"/>
  <c r="AM1135" i="2"/>
  <c r="AM1159" i="2"/>
  <c r="AM1183" i="2"/>
  <c r="AM456" i="2"/>
  <c r="AM768" i="2"/>
  <c r="AM1056" i="2"/>
  <c r="AM8" i="2"/>
  <c r="AM32" i="2"/>
  <c r="AM56" i="2"/>
  <c r="AM80" i="2"/>
  <c r="AM104" i="2"/>
  <c r="AM128" i="2"/>
  <c r="AM152" i="2"/>
  <c r="AM176" i="2"/>
  <c r="AM200" i="2"/>
  <c r="AM224" i="2"/>
  <c r="AM248" i="2"/>
  <c r="AM272" i="2"/>
  <c r="AM296" i="2"/>
  <c r="AM320" i="2"/>
  <c r="AM344" i="2"/>
  <c r="AM368" i="2"/>
  <c r="AM392" i="2"/>
  <c r="AM416" i="2"/>
  <c r="AM440" i="2"/>
  <c r="AM464" i="2"/>
  <c r="AM488" i="2"/>
  <c r="AM512" i="2"/>
  <c r="AM536" i="2"/>
  <c r="AM560" i="2"/>
  <c r="AM584" i="2"/>
  <c r="AM608" i="2"/>
  <c r="AM632" i="2"/>
  <c r="AM656" i="2"/>
  <c r="AM680" i="2"/>
  <c r="AM704" i="2"/>
  <c r="AM728" i="2"/>
  <c r="AM752" i="2"/>
  <c r="AM776" i="2"/>
  <c r="AM800" i="2"/>
  <c r="AM824" i="2"/>
  <c r="AM848" i="2"/>
  <c r="AM872" i="2"/>
  <c r="AM896" i="2"/>
  <c r="AM920" i="2"/>
  <c r="AM944" i="2"/>
  <c r="AM968" i="2"/>
  <c r="AM992" i="2"/>
  <c r="AM1016" i="2"/>
  <c r="AM1040" i="2"/>
  <c r="AM1064" i="2"/>
  <c r="AM1088" i="2"/>
  <c r="AM1112" i="2"/>
  <c r="AM1136" i="2"/>
  <c r="AM1160" i="2"/>
  <c r="AM1184" i="2"/>
  <c r="AM480" i="2"/>
  <c r="AM9" i="2"/>
  <c r="AM33" i="2"/>
  <c r="AM57" i="2"/>
  <c r="AM81" i="2"/>
  <c r="AM105" i="2"/>
  <c r="AM129" i="2"/>
  <c r="AM153" i="2"/>
  <c r="AM177" i="2"/>
  <c r="AM201" i="2"/>
  <c r="AM225" i="2"/>
  <c r="AM249" i="2"/>
  <c r="AM273" i="2"/>
  <c r="AM297" i="2"/>
  <c r="AM321" i="2"/>
  <c r="AM345" i="2"/>
  <c r="AM369" i="2"/>
  <c r="AM393" i="2"/>
  <c r="AM417" i="2"/>
  <c r="AM441" i="2"/>
  <c r="AM465" i="2"/>
  <c r="AM489" i="2"/>
  <c r="AM513" i="2"/>
  <c r="AM537" i="2"/>
  <c r="AM561" i="2"/>
  <c r="AM585" i="2"/>
  <c r="AM609" i="2"/>
  <c r="AM633" i="2"/>
  <c r="AM657" i="2"/>
  <c r="AM681" i="2"/>
  <c r="AM705" i="2"/>
  <c r="AM729" i="2"/>
  <c r="AM753" i="2"/>
  <c r="AM777" i="2"/>
  <c r="AM801" i="2"/>
  <c r="AM825" i="2"/>
  <c r="AM849" i="2"/>
  <c r="AM873" i="2"/>
  <c r="AM897" i="2"/>
  <c r="AM921" i="2"/>
  <c r="AM945" i="2"/>
  <c r="AM969" i="2"/>
  <c r="AM993" i="2"/>
  <c r="AM1017" i="2"/>
  <c r="AM1041" i="2"/>
  <c r="AM1065" i="2"/>
  <c r="AM1089" i="2"/>
  <c r="AM1113" i="2"/>
  <c r="AM1137" i="2"/>
  <c r="AM1161" i="2"/>
  <c r="AM1185" i="2"/>
  <c r="AM504" i="2"/>
  <c r="AM10" i="2"/>
  <c r="AM34" i="2"/>
  <c r="AM58" i="2"/>
  <c r="AM82" i="2"/>
  <c r="AM106" i="2"/>
  <c r="AM130" i="2"/>
  <c r="AM154" i="2"/>
  <c r="AM178" i="2"/>
  <c r="AM202" i="2"/>
  <c r="AM226" i="2"/>
  <c r="AM250" i="2"/>
  <c r="AM274" i="2"/>
  <c r="AM298" i="2"/>
  <c r="AM322" i="2"/>
  <c r="AM346" i="2"/>
  <c r="AM370" i="2"/>
  <c r="AM394" i="2"/>
  <c r="AM418" i="2"/>
  <c r="AM442" i="2"/>
  <c r="AM466" i="2"/>
  <c r="AM490" i="2"/>
  <c r="AM514" i="2"/>
  <c r="AM538" i="2"/>
  <c r="AM562" i="2"/>
  <c r="AM586" i="2"/>
  <c r="AM610" i="2"/>
  <c r="AM634" i="2"/>
  <c r="AM658" i="2"/>
  <c r="AM682" i="2"/>
  <c r="AM706" i="2"/>
  <c r="AM730" i="2"/>
  <c r="AM754" i="2"/>
  <c r="AM778" i="2"/>
  <c r="AM802" i="2"/>
  <c r="AM826" i="2"/>
  <c r="AM850" i="2"/>
  <c r="AM874" i="2"/>
  <c r="AM898" i="2"/>
  <c r="AM922" i="2"/>
  <c r="AM946" i="2"/>
  <c r="AM970" i="2"/>
  <c r="AM994" i="2"/>
  <c r="AM1018" i="2"/>
  <c r="AM1042" i="2"/>
  <c r="AM1066" i="2"/>
  <c r="AM1090" i="2"/>
  <c r="AM1114" i="2"/>
  <c r="AM1138" i="2"/>
  <c r="AM1162" i="2"/>
  <c r="AM1186" i="2"/>
  <c r="AM408" i="2"/>
  <c r="AM11" i="2"/>
  <c r="AM35" i="2"/>
  <c r="AM59" i="2"/>
  <c r="AM83" i="2"/>
  <c r="AM107" i="2"/>
  <c r="AM131" i="2"/>
  <c r="AM155" i="2"/>
  <c r="AM179" i="2"/>
  <c r="AM203" i="2"/>
  <c r="AM227" i="2"/>
  <c r="AM251" i="2"/>
  <c r="AM275" i="2"/>
  <c r="AM299" i="2"/>
  <c r="AM323" i="2"/>
  <c r="AM347" i="2"/>
  <c r="AM371" i="2"/>
  <c r="AM395" i="2"/>
  <c r="AM419" i="2"/>
  <c r="AM443" i="2"/>
  <c r="AM467" i="2"/>
  <c r="AM491" i="2"/>
  <c r="AM515" i="2"/>
  <c r="AM539" i="2"/>
  <c r="AM563" i="2"/>
  <c r="AM587" i="2"/>
  <c r="AM611" i="2"/>
  <c r="AM635" i="2"/>
  <c r="AM659" i="2"/>
  <c r="AM683" i="2"/>
  <c r="AM707" i="2"/>
  <c r="AM731" i="2"/>
  <c r="AM755" i="2"/>
  <c r="AM779" i="2"/>
  <c r="AM803" i="2"/>
  <c r="AM827" i="2"/>
  <c r="AM851" i="2"/>
  <c r="AM875" i="2"/>
  <c r="AM899" i="2"/>
  <c r="AM923" i="2"/>
  <c r="AM947" i="2"/>
  <c r="AM971" i="2"/>
  <c r="AM995" i="2"/>
  <c r="AM1019" i="2"/>
  <c r="AM1043" i="2"/>
  <c r="AM1067" i="2"/>
  <c r="AM1091" i="2"/>
  <c r="AM1115" i="2"/>
  <c r="AM1139" i="2"/>
  <c r="AM1163" i="2"/>
  <c r="AM1187" i="2"/>
  <c r="AM384" i="2"/>
  <c r="AM12" i="2"/>
  <c r="AM36" i="2"/>
  <c r="AM60" i="2"/>
  <c r="AM84" i="2"/>
  <c r="AM108" i="2"/>
  <c r="AM132" i="2"/>
  <c r="AM156" i="2"/>
  <c r="AM180" i="2"/>
  <c r="AM204" i="2"/>
  <c r="AM228" i="2"/>
  <c r="AM252" i="2"/>
  <c r="AM276" i="2"/>
  <c r="AM300" i="2"/>
  <c r="AM324" i="2"/>
  <c r="AM348" i="2"/>
  <c r="AM372" i="2"/>
  <c r="AM396" i="2"/>
  <c r="AM420" i="2"/>
  <c r="AM444" i="2"/>
  <c r="AM468" i="2"/>
  <c r="AM492" i="2"/>
  <c r="AM516" i="2"/>
  <c r="AM540" i="2"/>
  <c r="AM564" i="2"/>
  <c r="AM588" i="2"/>
  <c r="AM612" i="2"/>
  <c r="AM636" i="2"/>
  <c r="AM660" i="2"/>
  <c r="AM684" i="2"/>
  <c r="AM708" i="2"/>
  <c r="AM732" i="2"/>
  <c r="AM756" i="2"/>
  <c r="AM780" i="2"/>
  <c r="AM804" i="2"/>
  <c r="AM828" i="2"/>
  <c r="AM852" i="2"/>
  <c r="AM876" i="2"/>
  <c r="AM900" i="2"/>
  <c r="AM924" i="2"/>
  <c r="AM948" i="2"/>
  <c r="AM972" i="2"/>
  <c r="AM996" i="2"/>
  <c r="AM1020" i="2"/>
  <c r="AM1044" i="2"/>
  <c r="AM1068" i="2"/>
  <c r="AM1092" i="2"/>
  <c r="AM1116" i="2"/>
  <c r="AM1140" i="2"/>
  <c r="AM1164" i="2"/>
  <c r="AM1188" i="2"/>
  <c r="AM360" i="2"/>
  <c r="AM1032" i="2"/>
  <c r="AM13" i="2"/>
  <c r="AM37" i="2"/>
  <c r="AM61" i="2"/>
  <c r="AM85" i="2"/>
  <c r="AM109" i="2"/>
  <c r="AM133" i="2"/>
  <c r="AM157" i="2"/>
  <c r="AM181" i="2"/>
  <c r="AM205" i="2"/>
  <c r="AM229" i="2"/>
  <c r="AM253" i="2"/>
  <c r="AM277" i="2"/>
  <c r="AM301" i="2"/>
  <c r="AM325" i="2"/>
  <c r="AM349" i="2"/>
  <c r="AM373" i="2"/>
  <c r="AM397" i="2"/>
  <c r="AM421" i="2"/>
  <c r="AM445" i="2"/>
  <c r="AM469" i="2"/>
  <c r="AM493" i="2"/>
  <c r="AM517" i="2"/>
  <c r="AM541" i="2"/>
  <c r="AM565" i="2"/>
  <c r="AM589" i="2"/>
  <c r="AM613" i="2"/>
  <c r="AM637" i="2"/>
  <c r="AM661" i="2"/>
  <c r="AM685" i="2"/>
  <c r="AM709" i="2"/>
  <c r="AM733" i="2"/>
  <c r="AM757" i="2"/>
  <c r="AM781" i="2"/>
  <c r="AM805" i="2"/>
  <c r="AM829" i="2"/>
  <c r="AM853" i="2"/>
  <c r="AM877" i="2"/>
  <c r="AM901" i="2"/>
  <c r="AM925" i="2"/>
  <c r="AM949" i="2"/>
  <c r="AM973" i="2"/>
  <c r="AM997" i="2"/>
  <c r="AM1021" i="2"/>
  <c r="AM1045" i="2"/>
  <c r="AM1069" i="2"/>
  <c r="AM1093" i="2"/>
  <c r="AM1117" i="2"/>
  <c r="AM1141" i="2"/>
  <c r="AM1165" i="2"/>
  <c r="AM1189" i="2"/>
  <c r="AM432" i="2"/>
  <c r="AM14" i="2"/>
  <c r="AM38" i="2"/>
  <c r="AM62" i="2"/>
  <c r="AM86" i="2"/>
  <c r="AM110" i="2"/>
  <c r="AM134" i="2"/>
  <c r="AM158" i="2"/>
  <c r="AM182" i="2"/>
  <c r="AM206" i="2"/>
  <c r="AM230" i="2"/>
  <c r="AM254" i="2"/>
  <c r="AM278" i="2"/>
  <c r="AM302" i="2"/>
  <c r="AM326" i="2"/>
  <c r="AM350" i="2"/>
  <c r="AM374" i="2"/>
  <c r="AM398" i="2"/>
  <c r="AM422" i="2"/>
  <c r="AM446" i="2"/>
  <c r="AM470" i="2"/>
  <c r="AM494" i="2"/>
  <c r="AM518" i="2"/>
  <c r="AM542" i="2"/>
  <c r="AM566" i="2"/>
  <c r="AM590" i="2"/>
  <c r="AM614" i="2"/>
  <c r="AM638" i="2"/>
  <c r="AM662" i="2"/>
  <c r="AM686" i="2"/>
  <c r="AM710" i="2"/>
  <c r="AM734" i="2"/>
  <c r="AM758" i="2"/>
  <c r="AM782" i="2"/>
  <c r="AM806" i="2"/>
  <c r="AM830" i="2"/>
  <c r="AM854" i="2"/>
  <c r="AM878" i="2"/>
  <c r="AM902" i="2"/>
  <c r="AM926" i="2"/>
  <c r="AM950" i="2"/>
  <c r="AM974" i="2"/>
  <c r="AM998" i="2"/>
  <c r="AM1022" i="2"/>
  <c r="AM1046" i="2"/>
  <c r="AM1070" i="2"/>
  <c r="AM1094" i="2"/>
  <c r="AM1118" i="2"/>
  <c r="AM1142" i="2"/>
  <c r="AM1166" i="2"/>
  <c r="AM1190" i="2"/>
  <c r="AM48" i="2"/>
  <c r="AM720" i="2"/>
  <c r="AM1128" i="2"/>
  <c r="AM15" i="2"/>
  <c r="AM39" i="2"/>
  <c r="AM63" i="2"/>
  <c r="AM87" i="2"/>
  <c r="AM111" i="2"/>
  <c r="AM135" i="2"/>
  <c r="AM159" i="2"/>
  <c r="AM183" i="2"/>
  <c r="AM207" i="2"/>
  <c r="AM231" i="2"/>
  <c r="AM255" i="2"/>
  <c r="AM279" i="2"/>
  <c r="AM303" i="2"/>
  <c r="AM327" i="2"/>
  <c r="AM351" i="2"/>
  <c r="AM375" i="2"/>
  <c r="AM399" i="2"/>
  <c r="AM423" i="2"/>
  <c r="AM447" i="2"/>
  <c r="AM471" i="2"/>
  <c r="AM495" i="2"/>
  <c r="AM519" i="2"/>
  <c r="AM543" i="2"/>
  <c r="AM567" i="2"/>
  <c r="AM591" i="2"/>
  <c r="AM615" i="2"/>
  <c r="AM639" i="2"/>
  <c r="AM663" i="2"/>
  <c r="AM687" i="2"/>
  <c r="AM711" i="2"/>
  <c r="AM735" i="2"/>
  <c r="AM759" i="2"/>
  <c r="AM783" i="2"/>
  <c r="AM807" i="2"/>
  <c r="AM831" i="2"/>
  <c r="AM855" i="2"/>
  <c r="AM879" i="2"/>
  <c r="AM903" i="2"/>
  <c r="AM927" i="2"/>
  <c r="AM951" i="2"/>
  <c r="AM975" i="2"/>
  <c r="AM999" i="2"/>
  <c r="AM1023" i="2"/>
  <c r="AM1047" i="2"/>
  <c r="AM1071" i="2"/>
  <c r="AM1095" i="2"/>
  <c r="AM1119" i="2"/>
  <c r="AM1143" i="2"/>
  <c r="AM1167" i="2"/>
  <c r="AM1191" i="2"/>
  <c r="AM24" i="2"/>
  <c r="AM840" i="2"/>
  <c r="AM16" i="2"/>
  <c r="AM40" i="2"/>
  <c r="AM64" i="2"/>
  <c r="AM88" i="2"/>
  <c r="AM112" i="2"/>
  <c r="AM136" i="2"/>
  <c r="AM160" i="2"/>
  <c r="AM184" i="2"/>
  <c r="AM208" i="2"/>
  <c r="AM232" i="2"/>
  <c r="AM256" i="2"/>
  <c r="AM280" i="2"/>
  <c r="AM304" i="2"/>
  <c r="AM328" i="2"/>
  <c r="AM352" i="2"/>
  <c r="AM376" i="2"/>
  <c r="AM400" i="2"/>
  <c r="AM424" i="2"/>
  <c r="AM448" i="2"/>
  <c r="AM472" i="2"/>
  <c r="AM496" i="2"/>
  <c r="AM520" i="2"/>
  <c r="AM544" i="2"/>
  <c r="AM568" i="2"/>
  <c r="AM592" i="2"/>
  <c r="AM616" i="2"/>
  <c r="AM640" i="2"/>
  <c r="AM664" i="2"/>
  <c r="AM688" i="2"/>
  <c r="AM712" i="2"/>
  <c r="AM736" i="2"/>
  <c r="AM760" i="2"/>
  <c r="AM784" i="2"/>
  <c r="AM808" i="2"/>
  <c r="AM832" i="2"/>
  <c r="AM856" i="2"/>
  <c r="AM880" i="2"/>
  <c r="AM904" i="2"/>
  <c r="AM928" i="2"/>
  <c r="AM952" i="2"/>
  <c r="AM976" i="2"/>
  <c r="AM1000" i="2"/>
  <c r="AM1024" i="2"/>
  <c r="AM1048" i="2"/>
  <c r="AM1072" i="2"/>
  <c r="AM1096" i="2"/>
  <c r="AM1120" i="2"/>
  <c r="AM1144" i="2"/>
  <c r="AM1168" i="2"/>
  <c r="AM1192" i="2"/>
  <c r="AM72" i="2"/>
  <c r="AM744" i="2"/>
  <c r="AM1152" i="2"/>
  <c r="AM17" i="2"/>
  <c r="AM41" i="2"/>
  <c r="AM65" i="2"/>
  <c r="AM89" i="2"/>
  <c r="AM113" i="2"/>
  <c r="AM137" i="2"/>
  <c r="AM161" i="2"/>
  <c r="AM185" i="2"/>
  <c r="AM209" i="2"/>
  <c r="AM233" i="2"/>
  <c r="AM257" i="2"/>
  <c r="AM281" i="2"/>
  <c r="AM305" i="2"/>
  <c r="AM329" i="2"/>
  <c r="AM353" i="2"/>
  <c r="AM377" i="2"/>
  <c r="AM401" i="2"/>
  <c r="AM425" i="2"/>
  <c r="AM449" i="2"/>
  <c r="AM473" i="2"/>
  <c r="AM497" i="2"/>
  <c r="AM521" i="2"/>
  <c r="AM545" i="2"/>
  <c r="AM569" i="2"/>
  <c r="AM593" i="2"/>
  <c r="AM617" i="2"/>
  <c r="AM641" i="2"/>
  <c r="AM665" i="2"/>
  <c r="AM689" i="2"/>
  <c r="AM713" i="2"/>
  <c r="AM737" i="2"/>
  <c r="AM761" i="2"/>
  <c r="AM785" i="2"/>
  <c r="AM809" i="2"/>
  <c r="AM833" i="2"/>
  <c r="AM857" i="2"/>
  <c r="AM881" i="2"/>
  <c r="AM905" i="2"/>
  <c r="AM929" i="2"/>
  <c r="AM953" i="2"/>
  <c r="AM977" i="2"/>
  <c r="AM1001" i="2"/>
  <c r="AM1025" i="2"/>
  <c r="AM1049" i="2"/>
  <c r="AM1073" i="2"/>
  <c r="AM1097" i="2"/>
  <c r="AM1121" i="2"/>
  <c r="AM1145" i="2"/>
  <c r="AM1169" i="2"/>
  <c r="AM1193" i="2"/>
  <c r="AM96" i="2"/>
  <c r="AM696" i="2"/>
  <c r="AM1104" i="2"/>
  <c r="AM18" i="2"/>
  <c r="AM42" i="2"/>
  <c r="AM66" i="2"/>
  <c r="AM90" i="2"/>
  <c r="AM114" i="2"/>
  <c r="AM138" i="2"/>
  <c r="AM162" i="2"/>
  <c r="AM186" i="2"/>
  <c r="AM210" i="2"/>
  <c r="AM234" i="2"/>
  <c r="AM258" i="2"/>
  <c r="AM282" i="2"/>
  <c r="AM306" i="2"/>
  <c r="AM330" i="2"/>
  <c r="AM354" i="2"/>
  <c r="AM378" i="2"/>
  <c r="AM402" i="2"/>
  <c r="AM426" i="2"/>
  <c r="AM450" i="2"/>
  <c r="AM474" i="2"/>
  <c r="AM498" i="2"/>
  <c r="AM522" i="2"/>
  <c r="AM546" i="2"/>
  <c r="AM570" i="2"/>
  <c r="AM594" i="2"/>
  <c r="AM618" i="2"/>
  <c r="AM642" i="2"/>
  <c r="AM666" i="2"/>
  <c r="AM690" i="2"/>
  <c r="AM714" i="2"/>
  <c r="AM738" i="2"/>
  <c r="AM762" i="2"/>
  <c r="AM786" i="2"/>
  <c r="AM810" i="2"/>
  <c r="AM834" i="2"/>
  <c r="AM858" i="2"/>
  <c r="AM882" i="2"/>
  <c r="AM906" i="2"/>
  <c r="AM930" i="2"/>
  <c r="AM954" i="2"/>
  <c r="AM978" i="2"/>
  <c r="AM1002" i="2"/>
  <c r="AM1026" i="2"/>
  <c r="AM1050" i="2"/>
  <c r="AM1074" i="2"/>
  <c r="AM1098" i="2"/>
  <c r="AM1122" i="2"/>
  <c r="AM1146" i="2"/>
  <c r="AM1170" i="2"/>
  <c r="AM1194" i="2"/>
  <c r="AM120" i="2"/>
  <c r="AM648" i="2"/>
  <c r="AM936" i="2"/>
  <c r="AM1200" i="2"/>
  <c r="AM19" i="2"/>
  <c r="AM43" i="2"/>
  <c r="AM67" i="2"/>
  <c r="AM91" i="2"/>
  <c r="AM115" i="2"/>
  <c r="AM139" i="2"/>
  <c r="AM163" i="2"/>
  <c r="AM187" i="2"/>
  <c r="AM211" i="2"/>
  <c r="AM235" i="2"/>
  <c r="AM259" i="2"/>
  <c r="AM283" i="2"/>
  <c r="AM307" i="2"/>
  <c r="AM331" i="2"/>
  <c r="AM355" i="2"/>
  <c r="AM379" i="2"/>
  <c r="AM403" i="2"/>
  <c r="AM427" i="2"/>
  <c r="AM451" i="2"/>
  <c r="AM475" i="2"/>
  <c r="AM499" i="2"/>
  <c r="AM523" i="2"/>
  <c r="AM547" i="2"/>
  <c r="AM571" i="2"/>
  <c r="AM595" i="2"/>
  <c r="AM619" i="2"/>
  <c r="AM643" i="2"/>
  <c r="AM667" i="2"/>
  <c r="AM691" i="2"/>
  <c r="AM715" i="2"/>
  <c r="AM739" i="2"/>
  <c r="AM763" i="2"/>
  <c r="AM787" i="2"/>
  <c r="AM811" i="2"/>
  <c r="AM835" i="2"/>
  <c r="AM859" i="2"/>
  <c r="AM883" i="2"/>
  <c r="AM907" i="2"/>
  <c r="AM931" i="2"/>
  <c r="AM955" i="2"/>
  <c r="AM979" i="2"/>
  <c r="AM1003" i="2"/>
  <c r="AM1027" i="2"/>
  <c r="AM1051" i="2"/>
  <c r="AM1075" i="2"/>
  <c r="AM1099" i="2"/>
  <c r="AM1123" i="2"/>
  <c r="AM1147" i="2"/>
  <c r="AM1171" i="2"/>
  <c r="AM1195" i="2"/>
  <c r="AM144" i="2"/>
  <c r="AM672" i="2"/>
  <c r="AM984" i="2"/>
  <c r="AM20" i="2"/>
  <c r="AM44" i="2"/>
  <c r="AM68" i="2"/>
  <c r="AM92" i="2"/>
  <c r="AM116" i="2"/>
  <c r="AM140" i="2"/>
  <c r="AM164" i="2"/>
  <c r="AM188" i="2"/>
  <c r="AM212" i="2"/>
  <c r="AM236" i="2"/>
  <c r="AM260" i="2"/>
  <c r="AM284" i="2"/>
  <c r="AM308" i="2"/>
  <c r="AM332" i="2"/>
  <c r="AM356" i="2"/>
  <c r="AM380" i="2"/>
  <c r="AM404" i="2"/>
  <c r="AM428" i="2"/>
  <c r="AM452" i="2"/>
  <c r="AM476" i="2"/>
  <c r="AM500" i="2"/>
  <c r="AM524" i="2"/>
  <c r="AM548" i="2"/>
  <c r="AM572" i="2"/>
  <c r="AM596" i="2"/>
  <c r="AM620" i="2"/>
  <c r="AM644" i="2"/>
  <c r="AM668" i="2"/>
  <c r="AM692" i="2"/>
  <c r="AM716" i="2"/>
  <c r="AM740" i="2"/>
  <c r="AM764" i="2"/>
  <c r="AM788" i="2"/>
  <c r="AM812" i="2"/>
  <c r="AM836" i="2"/>
  <c r="AM860" i="2"/>
  <c r="AM884" i="2"/>
  <c r="AM908" i="2"/>
  <c r="AM932" i="2"/>
  <c r="AM956" i="2"/>
  <c r="AM980" i="2"/>
  <c r="AM1004" i="2"/>
  <c r="AM1028" i="2"/>
  <c r="AM1052" i="2"/>
  <c r="AM1076" i="2"/>
  <c r="AM1100" i="2"/>
  <c r="AM1124" i="2"/>
  <c r="AM1148" i="2"/>
  <c r="AM1172" i="2"/>
  <c r="AM1196" i="2"/>
  <c r="AM288" i="2"/>
  <c r="AM888" i="2"/>
  <c r="AM21" i="2"/>
  <c r="AM45" i="2"/>
  <c r="AM69" i="2"/>
  <c r="AM93" i="2"/>
  <c r="AM117" i="2"/>
  <c r="AM141" i="2"/>
  <c r="AM165" i="2"/>
  <c r="AM189" i="2"/>
  <c r="AM213" i="2"/>
  <c r="AM237" i="2"/>
  <c r="AM261" i="2"/>
  <c r="AM285" i="2"/>
  <c r="AM309" i="2"/>
  <c r="AM333" i="2"/>
  <c r="AM357" i="2"/>
  <c r="AM381" i="2"/>
  <c r="AM405" i="2"/>
  <c r="AM429" i="2"/>
  <c r="AM453" i="2"/>
  <c r="AM477" i="2"/>
  <c r="AM501" i="2"/>
  <c r="AM525" i="2"/>
  <c r="AM549" i="2"/>
  <c r="AM573" i="2"/>
  <c r="AM597" i="2"/>
  <c r="AM621" i="2"/>
  <c r="AM645" i="2"/>
  <c r="AM669" i="2"/>
  <c r="AM693" i="2"/>
  <c r="AM717" i="2"/>
  <c r="AM741" i="2"/>
  <c r="AM765" i="2"/>
  <c r="AM789" i="2"/>
  <c r="AM813" i="2"/>
  <c r="AM837" i="2"/>
  <c r="AM861" i="2"/>
  <c r="AM885" i="2"/>
  <c r="AM909" i="2"/>
  <c r="AM933" i="2"/>
  <c r="AM957" i="2"/>
  <c r="AM981" i="2"/>
  <c r="AM1005" i="2"/>
  <c r="AM1029" i="2"/>
  <c r="AM1053" i="2"/>
  <c r="AM1077" i="2"/>
  <c r="AM1101" i="2"/>
  <c r="AM1125" i="2"/>
  <c r="AM1149" i="2"/>
  <c r="AM1173" i="2"/>
  <c r="AM1197" i="2"/>
  <c r="AM336" i="2"/>
  <c r="AM22" i="2"/>
  <c r="AM46" i="2"/>
  <c r="AM70" i="2"/>
  <c r="AM94" i="2"/>
  <c r="AM118" i="2"/>
  <c r="AM142" i="2"/>
  <c r="AM166" i="2"/>
  <c r="AM190" i="2"/>
  <c r="AM214" i="2"/>
  <c r="AM238" i="2"/>
  <c r="AM262" i="2"/>
  <c r="AM286" i="2"/>
  <c r="AM310" i="2"/>
  <c r="AM334" i="2"/>
  <c r="AM358" i="2"/>
  <c r="AM382" i="2"/>
  <c r="AM406" i="2"/>
  <c r="AM430" i="2"/>
  <c r="AM454" i="2"/>
  <c r="AM478" i="2"/>
  <c r="AM502" i="2"/>
  <c r="AM526" i="2"/>
  <c r="AM550" i="2"/>
  <c r="AM574" i="2"/>
  <c r="AM598" i="2"/>
  <c r="AM622" i="2"/>
  <c r="AM646" i="2"/>
  <c r="AM670" i="2"/>
  <c r="AM694" i="2"/>
  <c r="AM718" i="2"/>
  <c r="AM742" i="2"/>
  <c r="AM766" i="2"/>
  <c r="AM790" i="2"/>
  <c r="AM814" i="2"/>
  <c r="AM838" i="2"/>
  <c r="AM862" i="2"/>
  <c r="AM886" i="2"/>
  <c r="AM910" i="2"/>
  <c r="AM934" i="2"/>
  <c r="AM958" i="2"/>
  <c r="AM982" i="2"/>
  <c r="AM1006" i="2"/>
  <c r="AM1030" i="2"/>
  <c r="AM1054" i="2"/>
  <c r="AM1078" i="2"/>
  <c r="AM1102" i="2"/>
  <c r="AM1126" i="2"/>
  <c r="AM1150" i="2"/>
  <c r="AM1174" i="2"/>
  <c r="AM1198" i="2"/>
  <c r="AM312" i="2"/>
  <c r="AM23" i="2"/>
  <c r="AM47" i="2"/>
  <c r="AM71" i="2"/>
  <c r="AM95" i="2"/>
  <c r="AM119" i="2"/>
  <c r="AM143" i="2"/>
  <c r="AM167" i="2"/>
  <c r="AM191" i="2"/>
  <c r="AM215" i="2"/>
  <c r="AM239" i="2"/>
  <c r="AM263" i="2"/>
  <c r="AM287" i="2"/>
  <c r="AM311" i="2"/>
  <c r="AM335" i="2"/>
  <c r="AM359" i="2"/>
  <c r="AM383" i="2"/>
  <c r="AM407" i="2"/>
  <c r="AM431" i="2"/>
  <c r="AM455" i="2"/>
  <c r="AM479" i="2"/>
  <c r="AM503" i="2"/>
  <c r="AM527" i="2"/>
  <c r="AM551" i="2"/>
  <c r="AM575" i="2"/>
  <c r="AM599" i="2"/>
  <c r="AM623" i="2"/>
  <c r="AM647" i="2"/>
  <c r="AM671" i="2"/>
  <c r="AM695" i="2"/>
  <c r="AM719" i="2"/>
  <c r="AM743" i="2"/>
  <c r="AM767" i="2"/>
  <c r="AM791" i="2"/>
  <c r="AM815" i="2"/>
  <c r="AM839" i="2"/>
  <c r="AM863" i="2"/>
  <c r="AM887" i="2"/>
  <c r="AM911" i="2"/>
  <c r="AM935" i="2"/>
  <c r="AM959" i="2"/>
  <c r="AM983" i="2"/>
  <c r="AM1007" i="2"/>
  <c r="AM1031" i="2"/>
  <c r="AM1055" i="2"/>
  <c r="AM1079" i="2"/>
  <c r="AM1103" i="2"/>
  <c r="AM1127" i="2"/>
  <c r="AM1151" i="2"/>
  <c r="AM1175" i="2"/>
  <c r="AM1199" i="2"/>
  <c r="AM264" i="2"/>
  <c r="AM25" i="2"/>
  <c r="AM49" i="2"/>
  <c r="AM73" i="2"/>
  <c r="AM97" i="2"/>
  <c r="AM121" i="2"/>
  <c r="AM145" i="2"/>
  <c r="AM169" i="2"/>
  <c r="AM193" i="2"/>
  <c r="AM217" i="2"/>
  <c r="AM241" i="2"/>
  <c r="AM265" i="2"/>
  <c r="AM289" i="2"/>
  <c r="AM313" i="2"/>
  <c r="AM337" i="2"/>
  <c r="AM361" i="2"/>
  <c r="AM385" i="2"/>
  <c r="AM409" i="2"/>
  <c r="AM433" i="2"/>
  <c r="AM457" i="2"/>
  <c r="AM481" i="2"/>
  <c r="AM505" i="2"/>
  <c r="AM529" i="2"/>
  <c r="AM553" i="2"/>
  <c r="AM577" i="2"/>
  <c r="AM601" i="2"/>
  <c r="AM625" i="2"/>
  <c r="AM649" i="2"/>
  <c r="AM673" i="2"/>
  <c r="AM697" i="2"/>
  <c r="AM721" i="2"/>
  <c r="AM745" i="2"/>
  <c r="AM769" i="2"/>
  <c r="AM793" i="2"/>
  <c r="AM817" i="2"/>
  <c r="AM841" i="2"/>
  <c r="AM865" i="2"/>
  <c r="AM889" i="2"/>
  <c r="AM913" i="2"/>
  <c r="AM937" i="2"/>
  <c r="AM961" i="2"/>
  <c r="AM985" i="2"/>
  <c r="AM1009" i="2"/>
  <c r="AM1033" i="2"/>
  <c r="AM1057" i="2"/>
  <c r="AM1081" i="2"/>
  <c r="AM1105" i="2"/>
  <c r="AM1129" i="2"/>
  <c r="AM1153" i="2"/>
  <c r="AM1177" i="2"/>
  <c r="AM1201" i="2"/>
  <c r="AM528" i="2"/>
  <c r="AM864" i="2"/>
  <c r="AM26" i="2"/>
  <c r="AM50" i="2"/>
  <c r="AM74" i="2"/>
  <c r="AM98" i="2"/>
  <c r="AM122" i="2"/>
  <c r="AM146" i="2"/>
  <c r="AM170" i="2"/>
  <c r="AM194" i="2"/>
  <c r="AM218" i="2"/>
  <c r="AM242" i="2"/>
  <c r="AM266" i="2"/>
  <c r="AM290" i="2"/>
  <c r="AM314" i="2"/>
  <c r="AM338" i="2"/>
  <c r="AM362" i="2"/>
  <c r="AM386" i="2"/>
  <c r="AM410" i="2"/>
  <c r="AM434" i="2"/>
  <c r="AM458" i="2"/>
  <c r="AM482" i="2"/>
  <c r="AM506" i="2"/>
  <c r="AM530" i="2"/>
  <c r="AM554" i="2"/>
  <c r="AM578" i="2"/>
  <c r="AM602" i="2"/>
  <c r="AM626" i="2"/>
  <c r="AM650" i="2"/>
  <c r="AM674" i="2"/>
  <c r="AM698" i="2"/>
  <c r="AM722" i="2"/>
  <c r="AM746" i="2"/>
  <c r="AM770" i="2"/>
  <c r="AM794" i="2"/>
  <c r="AM818" i="2"/>
  <c r="AM842" i="2"/>
  <c r="AM866" i="2"/>
  <c r="AM890" i="2"/>
  <c r="AM914" i="2"/>
  <c r="AM938" i="2"/>
  <c r="AM962" i="2"/>
  <c r="AM986" i="2"/>
  <c r="AM1010" i="2"/>
  <c r="AM1034" i="2"/>
  <c r="AM1058" i="2"/>
  <c r="AM1082" i="2"/>
  <c r="AM1106" i="2"/>
  <c r="AM1130" i="2"/>
  <c r="AM1154" i="2"/>
  <c r="AM1178" i="2"/>
  <c r="AM2" i="2"/>
  <c r="AQ4" i="3"/>
  <c r="AS4" i="3" s="1"/>
  <c r="AT4" i="3" s="1"/>
  <c r="AS5" i="3"/>
  <c r="AT5" i="3" s="1"/>
  <c r="AR5" i="3"/>
  <c r="E17" i="3"/>
  <c r="E18" i="3"/>
  <c r="D18" i="3"/>
  <c r="F18" i="3" s="1"/>
  <c r="G18" i="3" s="1"/>
  <c r="D17" i="3"/>
  <c r="C19" i="3"/>
  <c r="CC21" i="3"/>
  <c r="I2" i="2"/>
  <c r="I4" i="2"/>
  <c r="CA23" i="3"/>
  <c r="CB22" i="3"/>
  <c r="CC22" i="3" s="1"/>
  <c r="Z2" i="2"/>
  <c r="G4" i="2"/>
  <c r="G2" i="2"/>
  <c r="T5" i="2"/>
  <c r="U4" i="2"/>
  <c r="U3" i="2"/>
  <c r="EQ9" i="3"/>
  <c r="ER8" i="3"/>
  <c r="E5" i="2"/>
  <c r="E6" i="2" s="1"/>
  <c r="E7" i="2" s="1"/>
  <c r="F3" i="2"/>
  <c r="I3" i="2" s="1"/>
  <c r="G2" i="1"/>
  <c r="H2" i="1"/>
  <c r="D4" i="1"/>
  <c r="E4" i="1" s="1"/>
  <c r="I4" i="1" s="1"/>
  <c r="F3" i="1"/>
  <c r="BU1069" i="3" l="1"/>
  <c r="BU1187" i="3"/>
  <c r="BU1111" i="3"/>
  <c r="BU1014" i="3"/>
  <c r="BU1129" i="3"/>
  <c r="BU1113" i="3"/>
  <c r="BU1146" i="3"/>
  <c r="BU1119" i="3"/>
  <c r="BU1153" i="3"/>
  <c r="BU1123" i="3"/>
  <c r="BU1166" i="3"/>
  <c r="BU1089" i="3"/>
  <c r="BU1132" i="3"/>
  <c r="BU1087" i="3"/>
  <c r="BU1122" i="3"/>
  <c r="BU1084" i="3"/>
  <c r="BU1163" i="3"/>
  <c r="BU1167" i="3"/>
  <c r="BU1152" i="3"/>
  <c r="BU1150" i="3"/>
  <c r="BU963" i="3"/>
  <c r="BU1121" i="3"/>
  <c r="BU1001" i="3"/>
  <c r="BU1110" i="3"/>
  <c r="BU1036" i="3"/>
  <c r="BU992" i="3"/>
  <c r="BU1096" i="3"/>
  <c r="BU995" i="3"/>
  <c r="BU1081" i="3"/>
  <c r="BU931" i="3"/>
  <c r="BU978" i="3"/>
  <c r="BU1072" i="3"/>
  <c r="BU1074" i="3"/>
  <c r="BU1030" i="3"/>
  <c r="BU1199" i="3"/>
  <c r="BU1053" i="3"/>
  <c r="BU969" i="3"/>
  <c r="BU1062" i="3"/>
  <c r="BU961" i="3"/>
  <c r="BU949" i="3"/>
  <c r="BU1195" i="3"/>
  <c r="BU1029" i="3"/>
  <c r="BU950" i="3"/>
  <c r="BU1039" i="3"/>
  <c r="BU999" i="3"/>
  <c r="BU1191" i="3"/>
  <c r="BU1115" i="3"/>
  <c r="BU1038" i="3"/>
  <c r="BU1046" i="3"/>
  <c r="BU967" i="3"/>
  <c r="BU973" i="3"/>
  <c r="BU939" i="3"/>
  <c r="BU1117" i="3"/>
  <c r="BU981" i="3"/>
  <c r="BU998" i="3"/>
  <c r="BU1022" i="3"/>
  <c r="BU928" i="3"/>
  <c r="BU1013" i="3"/>
  <c r="BU1200" i="3"/>
  <c r="BU958" i="3"/>
  <c r="BU940" i="3"/>
  <c r="BU1079" i="3"/>
  <c r="BU1040" i="3"/>
  <c r="BU1065" i="3"/>
  <c r="BU1145" i="3"/>
  <c r="AP6" i="3"/>
  <c r="BE6" i="3"/>
  <c r="BG5" i="3"/>
  <c r="BF5" i="3"/>
  <c r="BH5" i="3" s="1"/>
  <c r="BI5" i="3" s="1"/>
  <c r="B23" i="3"/>
  <c r="BD9" i="3"/>
  <c r="AO9" i="3"/>
  <c r="BG4" i="3"/>
  <c r="BF4" i="3"/>
  <c r="BH4" i="3" s="1"/>
  <c r="BI4" i="3" s="1"/>
  <c r="V3" i="2"/>
  <c r="Z3" i="2"/>
  <c r="V4" i="2"/>
  <c r="Z4" i="2"/>
  <c r="AR6" i="3"/>
  <c r="AQ6" i="3"/>
  <c r="AS6" i="3" s="1"/>
  <c r="AT6" i="3" s="1"/>
  <c r="F17" i="3"/>
  <c r="G17" i="3" s="1"/>
  <c r="E19" i="3"/>
  <c r="D19" i="3"/>
  <c r="F19" i="3" s="1"/>
  <c r="G19" i="3" s="1"/>
  <c r="C20" i="3"/>
  <c r="CD22" i="3"/>
  <c r="CE22" i="3" s="1"/>
  <c r="CA24" i="3"/>
  <c r="CB23" i="3"/>
  <c r="CD23" i="3" s="1"/>
  <c r="CE23" i="3" s="1"/>
  <c r="F5" i="2"/>
  <c r="I5" i="2" s="1"/>
  <c r="F6" i="2"/>
  <c r="I6" i="2" s="1"/>
  <c r="G3" i="2"/>
  <c r="G6" i="2"/>
  <c r="G5" i="2"/>
  <c r="T6" i="2"/>
  <c r="U5" i="2"/>
  <c r="Z5" i="2" s="1"/>
  <c r="EQ10" i="3"/>
  <c r="ER9" i="3"/>
  <c r="E8" i="2"/>
  <c r="F7" i="2"/>
  <c r="I7" i="2" s="1"/>
  <c r="J2" i="1"/>
  <c r="K2" i="1" s="1"/>
  <c r="G3" i="1"/>
  <c r="H3" i="1"/>
  <c r="D5" i="1"/>
  <c r="E5" i="1" s="1"/>
  <c r="I5" i="1" s="1"/>
  <c r="F4" i="1"/>
  <c r="B24" i="3" l="1"/>
  <c r="BD10" i="3"/>
  <c r="AO10" i="3"/>
  <c r="BG6" i="3"/>
  <c r="BF6" i="3"/>
  <c r="BH6" i="3" s="1"/>
  <c r="BI6" i="3" s="1"/>
  <c r="AP7" i="3"/>
  <c r="BE7" i="3"/>
  <c r="AR7" i="3"/>
  <c r="AQ7" i="3"/>
  <c r="AS7" i="3" s="1"/>
  <c r="AT7" i="3" s="1"/>
  <c r="E20" i="3"/>
  <c r="D20" i="3"/>
  <c r="F20" i="3" s="1"/>
  <c r="G20" i="3" s="1"/>
  <c r="C21" i="3"/>
  <c r="CA25" i="3"/>
  <c r="CC23" i="3"/>
  <c r="CB24" i="3"/>
  <c r="CD24" i="3" s="1"/>
  <c r="CE24" i="3" s="1"/>
  <c r="V5" i="2"/>
  <c r="G7" i="2"/>
  <c r="T7" i="2"/>
  <c r="U6" i="2"/>
  <c r="Z6" i="2" s="1"/>
  <c r="ER10" i="3"/>
  <c r="EQ11" i="3"/>
  <c r="E9" i="2"/>
  <c r="F8" i="2"/>
  <c r="I8" i="2" s="1"/>
  <c r="J3" i="1"/>
  <c r="K3" i="1" s="1"/>
  <c r="G4" i="1"/>
  <c r="H4" i="1"/>
  <c r="D6" i="1"/>
  <c r="E6" i="1" s="1"/>
  <c r="I6" i="1" s="1"/>
  <c r="F5" i="1"/>
  <c r="AP8" i="3" l="1"/>
  <c r="AR8" i="3" s="1"/>
  <c r="BE8" i="3"/>
  <c r="BG7" i="3"/>
  <c r="BF7" i="3"/>
  <c r="BH7" i="3" s="1"/>
  <c r="BI7" i="3" s="1"/>
  <c r="B25" i="3"/>
  <c r="BD11" i="3"/>
  <c r="AO11" i="3"/>
  <c r="AQ8" i="3"/>
  <c r="AS8" i="3" s="1"/>
  <c r="AT8" i="3" s="1"/>
  <c r="E21" i="3"/>
  <c r="D21" i="3"/>
  <c r="F21" i="3" s="1"/>
  <c r="G21" i="3" s="1"/>
  <c r="C22" i="3"/>
  <c r="CC24" i="3"/>
  <c r="CA26" i="3"/>
  <c r="CB25" i="3"/>
  <c r="CD25" i="3" s="1"/>
  <c r="CE25" i="3" s="1"/>
  <c r="V6" i="2"/>
  <c r="G8" i="2"/>
  <c r="T8" i="2"/>
  <c r="U7" i="2"/>
  <c r="Z7" i="2" s="1"/>
  <c r="EQ12" i="3"/>
  <c r="ER11" i="3"/>
  <c r="E10" i="2"/>
  <c r="F9" i="2"/>
  <c r="I9" i="2" s="1"/>
  <c r="J4" i="1"/>
  <c r="K4" i="1" s="1"/>
  <c r="H5" i="1"/>
  <c r="G5" i="1"/>
  <c r="D7" i="1"/>
  <c r="E7" i="1" s="1"/>
  <c r="I7" i="1" s="1"/>
  <c r="F6" i="1"/>
  <c r="AP9" i="3" l="1"/>
  <c r="BE9" i="3"/>
  <c r="B26" i="3"/>
  <c r="BD12" i="3"/>
  <c r="AO12" i="3"/>
  <c r="BG8" i="3"/>
  <c r="BF8" i="3"/>
  <c r="BH8" i="3" s="1"/>
  <c r="BI8" i="3" s="1"/>
  <c r="AR9" i="3"/>
  <c r="AQ9" i="3"/>
  <c r="AS9" i="3" s="1"/>
  <c r="AT9" i="3" s="1"/>
  <c r="E22" i="3"/>
  <c r="D22" i="3"/>
  <c r="F22" i="3" s="1"/>
  <c r="G22" i="3" s="1"/>
  <c r="C23" i="3"/>
  <c r="CA27" i="3"/>
  <c r="CC25" i="3"/>
  <c r="CB26" i="3"/>
  <c r="CD26" i="3" s="1"/>
  <c r="CE26" i="3" s="1"/>
  <c r="V7" i="2"/>
  <c r="G9" i="2"/>
  <c r="T9" i="2"/>
  <c r="U8" i="2"/>
  <c r="Z8" i="2" s="1"/>
  <c r="EQ13" i="3"/>
  <c r="ER12" i="3"/>
  <c r="F10" i="2"/>
  <c r="I10" i="2" s="1"/>
  <c r="E11" i="2"/>
  <c r="J5" i="1"/>
  <c r="K5" i="1" s="1"/>
  <c r="H6" i="1"/>
  <c r="G6" i="1"/>
  <c r="D8" i="1"/>
  <c r="E8" i="1" s="1"/>
  <c r="I8" i="1" s="1"/>
  <c r="F7" i="1"/>
  <c r="AP10" i="3" l="1"/>
  <c r="BE10" i="3"/>
  <c r="BG9" i="3"/>
  <c r="BF9" i="3"/>
  <c r="BH9" i="3" s="1"/>
  <c r="BI9" i="3" s="1"/>
  <c r="B27" i="3"/>
  <c r="BD13" i="3"/>
  <c r="AO13" i="3"/>
  <c r="AR10" i="3"/>
  <c r="AQ10" i="3"/>
  <c r="AS10" i="3" s="1"/>
  <c r="AT10" i="3" s="1"/>
  <c r="E23" i="3"/>
  <c r="D23" i="3"/>
  <c r="F23" i="3" s="1"/>
  <c r="G23" i="3" s="1"/>
  <c r="C24" i="3"/>
  <c r="CC26" i="3"/>
  <c r="CA28" i="3"/>
  <c r="CB27" i="3"/>
  <c r="CD27" i="3" s="1"/>
  <c r="CE27" i="3" s="1"/>
  <c r="V8" i="2"/>
  <c r="G10" i="2"/>
  <c r="U9" i="2"/>
  <c r="Z9" i="2" s="1"/>
  <c r="T10" i="2"/>
  <c r="EQ14" i="3"/>
  <c r="ER13" i="3"/>
  <c r="E12" i="2"/>
  <c r="F11" i="2"/>
  <c r="I11" i="2" s="1"/>
  <c r="G7" i="1"/>
  <c r="H7" i="1"/>
  <c r="J6" i="1"/>
  <c r="K6" i="1" s="1"/>
  <c r="D9" i="1"/>
  <c r="E9" i="1" s="1"/>
  <c r="I9" i="1" s="1"/>
  <c r="F8" i="1"/>
  <c r="AP11" i="3" l="1"/>
  <c r="BE11" i="3"/>
  <c r="BG10" i="3"/>
  <c r="BF10" i="3"/>
  <c r="BH10" i="3" s="1"/>
  <c r="BI10" i="3" s="1"/>
  <c r="B28" i="3"/>
  <c r="BD14" i="3"/>
  <c r="AO14" i="3"/>
  <c r="AR11" i="3"/>
  <c r="AQ11" i="3"/>
  <c r="AS11" i="3" s="1"/>
  <c r="AT11" i="3" s="1"/>
  <c r="E24" i="3"/>
  <c r="D24" i="3"/>
  <c r="F24" i="3" s="1"/>
  <c r="G24" i="3" s="1"/>
  <c r="C25" i="3"/>
  <c r="CC27" i="3"/>
  <c r="CA29" i="3"/>
  <c r="CB28" i="3"/>
  <c r="CD28" i="3" s="1"/>
  <c r="CE28" i="3" s="1"/>
  <c r="V9" i="2"/>
  <c r="G11" i="2"/>
  <c r="U10" i="2"/>
  <c r="Z10" i="2" s="1"/>
  <c r="T11" i="2"/>
  <c r="EQ15" i="3"/>
  <c r="ER14" i="3"/>
  <c r="E13" i="2"/>
  <c r="F12" i="2"/>
  <c r="I12" i="2" s="1"/>
  <c r="J7" i="1"/>
  <c r="K7" i="1" s="1"/>
  <c r="H8" i="1"/>
  <c r="G8" i="1"/>
  <c r="D10" i="1"/>
  <c r="E10" i="1" s="1"/>
  <c r="I10" i="1" s="1"/>
  <c r="F9" i="1"/>
  <c r="AP12" i="3" l="1"/>
  <c r="BE12" i="3"/>
  <c r="BG11" i="3"/>
  <c r="BF11" i="3"/>
  <c r="BH11" i="3" s="1"/>
  <c r="BI11" i="3" s="1"/>
  <c r="B29" i="3"/>
  <c r="BD15" i="3"/>
  <c r="AO15" i="3"/>
  <c r="AR12" i="3"/>
  <c r="AQ12" i="3"/>
  <c r="AS12" i="3" s="1"/>
  <c r="AT12" i="3" s="1"/>
  <c r="E25" i="3"/>
  <c r="D25" i="3"/>
  <c r="F25" i="3" s="1"/>
  <c r="G25" i="3" s="1"/>
  <c r="C26" i="3"/>
  <c r="CA30" i="3"/>
  <c r="CC28" i="3"/>
  <c r="CB29" i="3"/>
  <c r="CD29" i="3" s="1"/>
  <c r="CE29" i="3" s="1"/>
  <c r="V10" i="2"/>
  <c r="G12" i="2"/>
  <c r="T12" i="2"/>
  <c r="U11" i="2"/>
  <c r="Z11" i="2" s="1"/>
  <c r="ER15" i="3"/>
  <c r="EQ16" i="3"/>
  <c r="E14" i="2"/>
  <c r="F13" i="2"/>
  <c r="I13" i="2" s="1"/>
  <c r="J8" i="1"/>
  <c r="K8" i="1" s="1"/>
  <c r="H9" i="1"/>
  <c r="G9" i="1"/>
  <c r="D11" i="1"/>
  <c r="E11" i="1" s="1"/>
  <c r="I11" i="1" s="1"/>
  <c r="F10" i="1"/>
  <c r="AP13" i="3" l="1"/>
  <c r="BE13" i="3"/>
  <c r="B30" i="3"/>
  <c r="BD16" i="3"/>
  <c r="AO16" i="3"/>
  <c r="BF12" i="3"/>
  <c r="BH12" i="3" s="1"/>
  <c r="BI12" i="3" s="1"/>
  <c r="BG12" i="3"/>
  <c r="AR13" i="3"/>
  <c r="AQ13" i="3"/>
  <c r="AS13" i="3" s="1"/>
  <c r="AT13" i="3" s="1"/>
  <c r="E26" i="3"/>
  <c r="D26" i="3"/>
  <c r="F26" i="3" s="1"/>
  <c r="G26" i="3" s="1"/>
  <c r="C27" i="3"/>
  <c r="CC29" i="3"/>
  <c r="CA31" i="3"/>
  <c r="CB30" i="3"/>
  <c r="CC30" i="3" s="1"/>
  <c r="V11" i="2"/>
  <c r="G13" i="2"/>
  <c r="U12" i="2"/>
  <c r="Z12" i="2" s="1"/>
  <c r="T13" i="2"/>
  <c r="EQ17" i="3"/>
  <c r="ER16" i="3"/>
  <c r="E15" i="2"/>
  <c r="F14" i="2"/>
  <c r="I14" i="2" s="1"/>
  <c r="J9" i="1"/>
  <c r="K9" i="1" s="1"/>
  <c r="H10" i="1"/>
  <c r="G10" i="1"/>
  <c r="D12" i="1"/>
  <c r="E12" i="1" s="1"/>
  <c r="I12" i="1" s="1"/>
  <c r="F11" i="1"/>
  <c r="AP14" i="3" l="1"/>
  <c r="BE14" i="3"/>
  <c r="B31" i="3"/>
  <c r="BD17" i="3"/>
  <c r="AO17" i="3"/>
  <c r="BF13" i="3"/>
  <c r="BH13" i="3" s="1"/>
  <c r="BI13" i="3" s="1"/>
  <c r="BG13" i="3"/>
  <c r="AR14" i="3"/>
  <c r="AQ14" i="3"/>
  <c r="AS14" i="3" s="1"/>
  <c r="AT14" i="3" s="1"/>
  <c r="E27" i="3"/>
  <c r="D27" i="3"/>
  <c r="F27" i="3" s="1"/>
  <c r="G27" i="3" s="1"/>
  <c r="C28" i="3"/>
  <c r="CD30" i="3"/>
  <c r="CE30" i="3" s="1"/>
  <c r="CA32" i="3"/>
  <c r="CB31" i="3"/>
  <c r="CD31" i="3" s="1"/>
  <c r="CE31" i="3" s="1"/>
  <c r="V12" i="2"/>
  <c r="G14" i="2"/>
  <c r="T14" i="2"/>
  <c r="U13" i="2"/>
  <c r="Z13" i="2" s="1"/>
  <c r="EQ18" i="3"/>
  <c r="ER17" i="3"/>
  <c r="E16" i="2"/>
  <c r="F15" i="2"/>
  <c r="I15" i="2" s="1"/>
  <c r="J10" i="1"/>
  <c r="K10" i="1" s="1"/>
  <c r="H11" i="1"/>
  <c r="G11" i="1"/>
  <c r="D13" i="1"/>
  <c r="E13" i="1" s="1"/>
  <c r="I13" i="1" s="1"/>
  <c r="F12" i="1"/>
  <c r="AP15" i="3" l="1"/>
  <c r="BE15" i="3"/>
  <c r="B32" i="3"/>
  <c r="BD18" i="3"/>
  <c r="AO18" i="3"/>
  <c r="BF14" i="3"/>
  <c r="BH14" i="3" s="1"/>
  <c r="BI14" i="3" s="1"/>
  <c r="BG14" i="3"/>
  <c r="AR15" i="3"/>
  <c r="AQ15" i="3"/>
  <c r="AS15" i="3" s="1"/>
  <c r="AT15" i="3" s="1"/>
  <c r="E28" i="3"/>
  <c r="D28" i="3"/>
  <c r="F28" i="3" s="1"/>
  <c r="G28" i="3" s="1"/>
  <c r="C29" i="3"/>
  <c r="CA33" i="3"/>
  <c r="CC31" i="3"/>
  <c r="CB32" i="3"/>
  <c r="CD32" i="3" s="1"/>
  <c r="CE32" i="3" s="1"/>
  <c r="V13" i="2"/>
  <c r="G15" i="2"/>
  <c r="T15" i="2"/>
  <c r="U14" i="2"/>
  <c r="Z14" i="2" s="1"/>
  <c r="EQ19" i="3"/>
  <c r="ER18" i="3"/>
  <c r="F16" i="2"/>
  <c r="I16" i="2" s="1"/>
  <c r="E17" i="2"/>
  <c r="J11" i="1"/>
  <c r="K11" i="1" s="1"/>
  <c r="H12" i="1"/>
  <c r="G12" i="1"/>
  <c r="D14" i="1"/>
  <c r="E14" i="1" s="1"/>
  <c r="I14" i="1" s="1"/>
  <c r="F13" i="1"/>
  <c r="AP16" i="3" l="1"/>
  <c r="BE16" i="3"/>
  <c r="B33" i="3"/>
  <c r="BD19" i="3"/>
  <c r="AO19" i="3"/>
  <c r="BF15" i="3"/>
  <c r="BH15" i="3" s="1"/>
  <c r="BI15" i="3" s="1"/>
  <c r="BG15" i="3"/>
  <c r="AR16" i="3"/>
  <c r="AQ16" i="3"/>
  <c r="AS16" i="3" s="1"/>
  <c r="AT16" i="3" s="1"/>
  <c r="E29" i="3"/>
  <c r="D29" i="3"/>
  <c r="F29" i="3" s="1"/>
  <c r="G29" i="3" s="1"/>
  <c r="C30" i="3"/>
  <c r="CC32" i="3"/>
  <c r="CA34" i="3"/>
  <c r="CB33" i="3"/>
  <c r="CD33" i="3" s="1"/>
  <c r="CE33" i="3" s="1"/>
  <c r="V14" i="2"/>
  <c r="G16" i="2"/>
  <c r="U15" i="2"/>
  <c r="Z15" i="2" s="1"/>
  <c r="T16" i="2"/>
  <c r="EQ20" i="3"/>
  <c r="ER19" i="3"/>
  <c r="E18" i="2"/>
  <c r="F17" i="2"/>
  <c r="I17" i="2" s="1"/>
  <c r="J12" i="1"/>
  <c r="K12" i="1" s="1"/>
  <c r="H13" i="1"/>
  <c r="G13" i="1"/>
  <c r="D15" i="1"/>
  <c r="E15" i="1" s="1"/>
  <c r="I15" i="1" s="1"/>
  <c r="F14" i="1"/>
  <c r="AP17" i="3" l="1"/>
  <c r="BE17" i="3"/>
  <c r="B34" i="3"/>
  <c r="BD20" i="3"/>
  <c r="AO20" i="3"/>
  <c r="BF16" i="3"/>
  <c r="BH16" i="3" s="1"/>
  <c r="BI16" i="3" s="1"/>
  <c r="BG16" i="3"/>
  <c r="AR17" i="3"/>
  <c r="AQ17" i="3"/>
  <c r="AS17" i="3" s="1"/>
  <c r="AT17" i="3" s="1"/>
  <c r="E30" i="3"/>
  <c r="D30" i="3"/>
  <c r="F30" i="3" s="1"/>
  <c r="G30" i="3" s="1"/>
  <c r="C31" i="3"/>
  <c r="CA35" i="3"/>
  <c r="CC33" i="3"/>
  <c r="CB34" i="3"/>
  <c r="CD34" i="3" s="1"/>
  <c r="CE34" i="3" s="1"/>
  <c r="V15" i="2"/>
  <c r="G17" i="2"/>
  <c r="T17" i="2"/>
  <c r="U16" i="2"/>
  <c r="Z16" i="2" s="1"/>
  <c r="EQ21" i="3"/>
  <c r="ER20" i="3"/>
  <c r="E19" i="2"/>
  <c r="F18" i="2"/>
  <c r="I18" i="2" s="1"/>
  <c r="J13" i="1"/>
  <c r="K13" i="1" s="1"/>
  <c r="H14" i="1"/>
  <c r="G14" i="1"/>
  <c r="D16" i="1"/>
  <c r="E16" i="1" s="1"/>
  <c r="I16" i="1" s="1"/>
  <c r="F15" i="1"/>
  <c r="AP18" i="3" l="1"/>
  <c r="BE18" i="3"/>
  <c r="BG17" i="3"/>
  <c r="BF17" i="3"/>
  <c r="BH17" i="3" s="1"/>
  <c r="BI17" i="3" s="1"/>
  <c r="B35" i="3"/>
  <c r="BD21" i="3"/>
  <c r="AO21" i="3"/>
  <c r="AR18" i="3"/>
  <c r="AQ18" i="3"/>
  <c r="AS18" i="3" s="1"/>
  <c r="AT18" i="3" s="1"/>
  <c r="E31" i="3"/>
  <c r="D31" i="3"/>
  <c r="F31" i="3" s="1"/>
  <c r="G31" i="3" s="1"/>
  <c r="C32" i="3"/>
  <c r="CC34" i="3"/>
  <c r="CA36" i="3"/>
  <c r="CB35" i="3"/>
  <c r="CD35" i="3" s="1"/>
  <c r="CE35" i="3" s="1"/>
  <c r="V16" i="2"/>
  <c r="G18" i="2"/>
  <c r="T18" i="2"/>
  <c r="U17" i="2"/>
  <c r="Z17" i="2" s="1"/>
  <c r="EQ22" i="3"/>
  <c r="ER21" i="3"/>
  <c r="E20" i="2"/>
  <c r="F19" i="2"/>
  <c r="I19" i="2" s="1"/>
  <c r="J14" i="1"/>
  <c r="K14" i="1" s="1"/>
  <c r="G15" i="1"/>
  <c r="H15" i="1"/>
  <c r="D17" i="1"/>
  <c r="E17" i="1" s="1"/>
  <c r="I17" i="1" s="1"/>
  <c r="F16" i="1"/>
  <c r="AP19" i="3" l="1"/>
  <c r="BE19" i="3"/>
  <c r="BF18" i="3"/>
  <c r="BH18" i="3" s="1"/>
  <c r="BI18" i="3" s="1"/>
  <c r="BG18" i="3"/>
  <c r="B36" i="3"/>
  <c r="BD22" i="3"/>
  <c r="AO22" i="3"/>
  <c r="AR19" i="3"/>
  <c r="AQ19" i="3"/>
  <c r="AS19" i="3" s="1"/>
  <c r="AT19" i="3" s="1"/>
  <c r="E32" i="3"/>
  <c r="D32" i="3"/>
  <c r="F32" i="3" s="1"/>
  <c r="G32" i="3" s="1"/>
  <c r="C33" i="3"/>
  <c r="CC35" i="3"/>
  <c r="CA37" i="3"/>
  <c r="CB36" i="3"/>
  <c r="CD36" i="3" s="1"/>
  <c r="CE36" i="3" s="1"/>
  <c r="V17" i="2"/>
  <c r="G19" i="2"/>
  <c r="U18" i="2"/>
  <c r="Z18" i="2" s="1"/>
  <c r="T19" i="2"/>
  <c r="EQ23" i="3"/>
  <c r="ER22" i="3"/>
  <c r="E21" i="2"/>
  <c r="F20" i="2"/>
  <c r="I20" i="2" s="1"/>
  <c r="J15" i="1"/>
  <c r="K15" i="1" s="1"/>
  <c r="H16" i="1"/>
  <c r="G16" i="1"/>
  <c r="D18" i="1"/>
  <c r="E18" i="1" s="1"/>
  <c r="I18" i="1" s="1"/>
  <c r="F17" i="1"/>
  <c r="AP20" i="3" l="1"/>
  <c r="BE20" i="3"/>
  <c r="B37" i="3"/>
  <c r="BD23" i="3"/>
  <c r="AO23" i="3"/>
  <c r="BG19" i="3"/>
  <c r="BF19" i="3"/>
  <c r="BH19" i="3" s="1"/>
  <c r="BI19" i="3" s="1"/>
  <c r="AR20" i="3"/>
  <c r="AQ20" i="3"/>
  <c r="AS20" i="3" s="1"/>
  <c r="AT20" i="3" s="1"/>
  <c r="E33" i="3"/>
  <c r="D33" i="3"/>
  <c r="F33" i="3" s="1"/>
  <c r="G33" i="3" s="1"/>
  <c r="C34" i="3"/>
  <c r="CC36" i="3"/>
  <c r="CA38" i="3"/>
  <c r="CB37" i="3"/>
  <c r="CC37" i="3" s="1"/>
  <c r="V18" i="2"/>
  <c r="G20" i="2"/>
  <c r="T20" i="2"/>
  <c r="U19" i="2"/>
  <c r="Z19" i="2" s="1"/>
  <c r="EQ24" i="3"/>
  <c r="EQ25" i="3" s="1"/>
  <c r="EQ26" i="3" s="1"/>
  <c r="EQ27" i="3" s="1"/>
  <c r="EQ28" i="3" s="1"/>
  <c r="EQ29" i="3" s="1"/>
  <c r="EQ30" i="3" s="1"/>
  <c r="EQ31" i="3" s="1"/>
  <c r="ER23" i="3"/>
  <c r="E22" i="2"/>
  <c r="F21" i="2"/>
  <c r="I21" i="2" s="1"/>
  <c r="J16" i="1"/>
  <c r="K16" i="1" s="1"/>
  <c r="H17" i="1"/>
  <c r="G17" i="1"/>
  <c r="D19" i="1"/>
  <c r="E19" i="1" s="1"/>
  <c r="I19" i="1" s="1"/>
  <c r="F18" i="1"/>
  <c r="AP21" i="3" l="1"/>
  <c r="BE21" i="3"/>
  <c r="B38" i="3"/>
  <c r="AO24" i="3"/>
  <c r="BD24" i="3"/>
  <c r="BG20" i="3"/>
  <c r="BF20" i="3"/>
  <c r="BH20" i="3" s="1"/>
  <c r="BI20" i="3" s="1"/>
  <c r="AR21" i="3"/>
  <c r="AQ21" i="3"/>
  <c r="AS21" i="3" s="1"/>
  <c r="AT21" i="3" s="1"/>
  <c r="E34" i="3"/>
  <c r="D34" i="3"/>
  <c r="F34" i="3" s="1"/>
  <c r="G34" i="3" s="1"/>
  <c r="C35" i="3"/>
  <c r="CD37" i="3"/>
  <c r="CE37" i="3" s="1"/>
  <c r="CA39" i="3"/>
  <c r="CB38" i="3"/>
  <c r="CC38" i="3" s="1"/>
  <c r="V19" i="2"/>
  <c r="G21" i="2"/>
  <c r="T21" i="2"/>
  <c r="U20" i="2"/>
  <c r="Z20" i="2" s="1"/>
  <c r="F22" i="2"/>
  <c r="I22" i="2" s="1"/>
  <c r="E23" i="2"/>
  <c r="J17" i="1"/>
  <c r="K17" i="1" s="1"/>
  <c r="H18" i="1"/>
  <c r="G18" i="1"/>
  <c r="D20" i="1"/>
  <c r="E20" i="1" s="1"/>
  <c r="I20" i="1" s="1"/>
  <c r="F19" i="1"/>
  <c r="AP22" i="3" l="1"/>
  <c r="BE22" i="3"/>
  <c r="B39" i="3"/>
  <c r="AO25" i="3"/>
  <c r="BD25" i="3"/>
  <c r="BG21" i="3"/>
  <c r="BF21" i="3"/>
  <c r="BH21" i="3" s="1"/>
  <c r="BI21" i="3" s="1"/>
  <c r="AR22" i="3"/>
  <c r="AQ22" i="3"/>
  <c r="AS22" i="3" s="1"/>
  <c r="AT22" i="3" s="1"/>
  <c r="E35" i="3"/>
  <c r="D35" i="3"/>
  <c r="F35" i="3" s="1"/>
  <c r="G35" i="3" s="1"/>
  <c r="C36" i="3"/>
  <c r="CD38" i="3"/>
  <c r="CE38" i="3" s="1"/>
  <c r="CA40" i="3"/>
  <c r="CB39" i="3"/>
  <c r="CD39" i="3" s="1"/>
  <c r="CE39" i="3" s="1"/>
  <c r="V20" i="2"/>
  <c r="G22" i="2"/>
  <c r="T22" i="2"/>
  <c r="U21" i="2"/>
  <c r="Z21" i="2" s="1"/>
  <c r="E24" i="2"/>
  <c r="F23" i="2"/>
  <c r="I23" i="2" s="1"/>
  <c r="J18" i="1"/>
  <c r="K18" i="1" s="1"/>
  <c r="G19" i="1"/>
  <c r="H19" i="1"/>
  <c r="D21" i="1"/>
  <c r="E21" i="1" s="1"/>
  <c r="I21" i="1" s="1"/>
  <c r="F20" i="1"/>
  <c r="AP23" i="3" l="1"/>
  <c r="BE23" i="3"/>
  <c r="B40" i="3"/>
  <c r="AO26" i="3"/>
  <c r="BD26" i="3"/>
  <c r="BF22" i="3"/>
  <c r="BH22" i="3" s="1"/>
  <c r="BI22" i="3" s="1"/>
  <c r="BG22" i="3"/>
  <c r="AR23" i="3"/>
  <c r="AQ23" i="3"/>
  <c r="AS23" i="3" s="1"/>
  <c r="AT23" i="3" s="1"/>
  <c r="E36" i="3"/>
  <c r="D36" i="3"/>
  <c r="F36" i="3" s="1"/>
  <c r="G36" i="3" s="1"/>
  <c r="C37" i="3"/>
  <c r="CA41" i="3"/>
  <c r="CC39" i="3"/>
  <c r="CB40" i="3"/>
  <c r="CC40" i="3" s="1"/>
  <c r="V21" i="2"/>
  <c r="G23" i="2"/>
  <c r="U22" i="2"/>
  <c r="Z22" i="2" s="1"/>
  <c r="T23" i="2"/>
  <c r="E25" i="2"/>
  <c r="F24" i="2"/>
  <c r="I24" i="2" s="1"/>
  <c r="J19" i="1"/>
  <c r="K19" i="1" s="1"/>
  <c r="H20" i="1"/>
  <c r="G20" i="1"/>
  <c r="D22" i="1"/>
  <c r="E22" i="1" s="1"/>
  <c r="I22" i="1" s="1"/>
  <c r="F21" i="1"/>
  <c r="AP24" i="3" l="1"/>
  <c r="BE24" i="3"/>
  <c r="B41" i="3"/>
  <c r="AO27" i="3"/>
  <c r="BD27" i="3"/>
  <c r="BG23" i="3"/>
  <c r="BF23" i="3"/>
  <c r="BH23" i="3" s="1"/>
  <c r="BI23" i="3" s="1"/>
  <c r="AR24" i="3"/>
  <c r="AQ24" i="3"/>
  <c r="AS24" i="3" s="1"/>
  <c r="AT24" i="3" s="1"/>
  <c r="E37" i="3"/>
  <c r="D37" i="3"/>
  <c r="F37" i="3" s="1"/>
  <c r="G37" i="3" s="1"/>
  <c r="C38" i="3"/>
  <c r="CA42" i="3"/>
  <c r="CD40" i="3"/>
  <c r="CE40" i="3" s="1"/>
  <c r="CB41" i="3"/>
  <c r="CC41" i="3" s="1"/>
  <c r="V22" i="2"/>
  <c r="G24" i="2"/>
  <c r="T24" i="2"/>
  <c r="U23" i="2"/>
  <c r="Z23" i="2" s="1"/>
  <c r="E26" i="2"/>
  <c r="F25" i="2"/>
  <c r="I25" i="2" s="1"/>
  <c r="J20" i="1"/>
  <c r="K20" i="1" s="1"/>
  <c r="H21" i="1"/>
  <c r="G21" i="1"/>
  <c r="D23" i="1"/>
  <c r="E23" i="1" s="1"/>
  <c r="I23" i="1" s="1"/>
  <c r="F22" i="1"/>
  <c r="AP25" i="3" l="1"/>
  <c r="BE25" i="3"/>
  <c r="B42" i="3"/>
  <c r="AO28" i="3"/>
  <c r="BD28" i="3"/>
  <c r="BG24" i="3"/>
  <c r="BF24" i="3"/>
  <c r="BH24" i="3" s="1"/>
  <c r="BI24" i="3" s="1"/>
  <c r="AQ25" i="3"/>
  <c r="AS25" i="3" s="1"/>
  <c r="AT25" i="3" s="1"/>
  <c r="AR25" i="3"/>
  <c r="E38" i="3"/>
  <c r="D38" i="3"/>
  <c r="F38" i="3" s="1"/>
  <c r="G38" i="3" s="1"/>
  <c r="C39" i="3"/>
  <c r="CD41" i="3"/>
  <c r="CE41" i="3" s="1"/>
  <c r="CA43" i="3"/>
  <c r="CB42" i="3"/>
  <c r="CD42" i="3" s="1"/>
  <c r="CE42" i="3" s="1"/>
  <c r="V23" i="2"/>
  <c r="G25" i="2"/>
  <c r="U24" i="2"/>
  <c r="Z24" i="2" s="1"/>
  <c r="T25" i="2"/>
  <c r="E27" i="2"/>
  <c r="F26" i="2"/>
  <c r="I26" i="2" s="1"/>
  <c r="J21" i="1"/>
  <c r="K21" i="1" s="1"/>
  <c r="H22" i="1"/>
  <c r="G22" i="1"/>
  <c r="D24" i="1"/>
  <c r="E24" i="1" s="1"/>
  <c r="I24" i="1" s="1"/>
  <c r="F23" i="1"/>
  <c r="AP26" i="3" l="1"/>
  <c r="BE26" i="3"/>
  <c r="B43" i="3"/>
  <c r="AO29" i="3"/>
  <c r="BD29" i="3"/>
  <c r="BG25" i="3"/>
  <c r="BF25" i="3"/>
  <c r="BH25" i="3" s="1"/>
  <c r="BI25" i="3" s="1"/>
  <c r="AR26" i="3"/>
  <c r="AQ26" i="3"/>
  <c r="AS26" i="3" s="1"/>
  <c r="AT26" i="3" s="1"/>
  <c r="E39" i="3"/>
  <c r="D39" i="3"/>
  <c r="F39" i="3" s="1"/>
  <c r="G39" i="3" s="1"/>
  <c r="C40" i="3"/>
  <c r="CC42" i="3"/>
  <c r="CA44" i="3"/>
  <c r="CB43" i="3"/>
  <c r="CD43" i="3" s="1"/>
  <c r="CE43" i="3" s="1"/>
  <c r="V24" i="2"/>
  <c r="G26" i="2"/>
  <c r="T26" i="2"/>
  <c r="U25" i="2"/>
  <c r="Z25" i="2" s="1"/>
  <c r="E28" i="2"/>
  <c r="F27" i="2"/>
  <c r="I27" i="2" s="1"/>
  <c r="J22" i="1"/>
  <c r="K22" i="1" s="1"/>
  <c r="G23" i="1"/>
  <c r="H23" i="1"/>
  <c r="D25" i="1"/>
  <c r="E25" i="1" s="1"/>
  <c r="I25" i="1" s="1"/>
  <c r="F24" i="1"/>
  <c r="BG26" i="3" l="1"/>
  <c r="BF26" i="3"/>
  <c r="BH26" i="3" s="1"/>
  <c r="BI26" i="3" s="1"/>
  <c r="AP27" i="3"/>
  <c r="BE27" i="3"/>
  <c r="B44" i="3"/>
  <c r="AO30" i="3"/>
  <c r="BD30" i="3"/>
  <c r="AR27" i="3"/>
  <c r="AQ27" i="3"/>
  <c r="AS27" i="3" s="1"/>
  <c r="AT27" i="3" s="1"/>
  <c r="E40" i="3"/>
  <c r="D40" i="3"/>
  <c r="F40" i="3" s="1"/>
  <c r="G40" i="3" s="1"/>
  <c r="C41" i="3"/>
  <c r="CC43" i="3"/>
  <c r="CA45" i="3"/>
  <c r="CB44" i="3"/>
  <c r="CC44" i="3" s="1"/>
  <c r="V25" i="2"/>
  <c r="G27" i="2"/>
  <c r="U26" i="2"/>
  <c r="Z26" i="2" s="1"/>
  <c r="T27" i="2"/>
  <c r="F28" i="2"/>
  <c r="I28" i="2" s="1"/>
  <c r="E29" i="2"/>
  <c r="J23" i="1"/>
  <c r="K23" i="1" s="1"/>
  <c r="H24" i="1"/>
  <c r="G24" i="1"/>
  <c r="D26" i="1"/>
  <c r="E26" i="1" s="1"/>
  <c r="I26" i="1" s="1"/>
  <c r="F25" i="1"/>
  <c r="AP28" i="3" l="1"/>
  <c r="BE28" i="3"/>
  <c r="B45" i="3"/>
  <c r="AO31" i="3"/>
  <c r="BD31" i="3"/>
  <c r="BG27" i="3"/>
  <c r="BF27" i="3"/>
  <c r="BH27" i="3" s="1"/>
  <c r="BI27" i="3" s="1"/>
  <c r="AR28" i="3"/>
  <c r="AQ28" i="3"/>
  <c r="AS28" i="3" s="1"/>
  <c r="AT28" i="3" s="1"/>
  <c r="E41" i="3"/>
  <c r="D41" i="3"/>
  <c r="F41" i="3" s="1"/>
  <c r="G41" i="3" s="1"/>
  <c r="C42" i="3"/>
  <c r="CD44" i="3"/>
  <c r="CE44" i="3" s="1"/>
  <c r="CA46" i="3"/>
  <c r="CB45" i="3"/>
  <c r="CD45" i="3" s="1"/>
  <c r="CE45" i="3" s="1"/>
  <c r="V26" i="2"/>
  <c r="G28" i="2"/>
  <c r="T28" i="2"/>
  <c r="U27" i="2"/>
  <c r="Z27" i="2" s="1"/>
  <c r="E30" i="2"/>
  <c r="F29" i="2"/>
  <c r="I29" i="2" s="1"/>
  <c r="J24" i="1"/>
  <c r="K24" i="1" s="1"/>
  <c r="H25" i="1"/>
  <c r="G25" i="1"/>
  <c r="D27" i="1"/>
  <c r="E27" i="1" s="1"/>
  <c r="I27" i="1" s="1"/>
  <c r="F26" i="1"/>
  <c r="AP29" i="3" l="1"/>
  <c r="BE29" i="3"/>
  <c r="B46" i="3"/>
  <c r="AO32" i="3"/>
  <c r="BD32" i="3"/>
  <c r="BG28" i="3"/>
  <c r="BF28" i="3"/>
  <c r="BH28" i="3" s="1"/>
  <c r="BI28" i="3" s="1"/>
  <c r="AR29" i="3"/>
  <c r="AQ29" i="3"/>
  <c r="AS29" i="3" s="1"/>
  <c r="AT29" i="3" s="1"/>
  <c r="E42" i="3"/>
  <c r="D42" i="3"/>
  <c r="F42" i="3" s="1"/>
  <c r="G42" i="3" s="1"/>
  <c r="C43" i="3"/>
  <c r="CC45" i="3"/>
  <c r="CA47" i="3"/>
  <c r="CB46" i="3"/>
  <c r="CD46" i="3" s="1"/>
  <c r="CE46" i="3" s="1"/>
  <c r="V27" i="2"/>
  <c r="G29" i="2"/>
  <c r="T29" i="2"/>
  <c r="U28" i="2"/>
  <c r="Z28" i="2" s="1"/>
  <c r="E31" i="2"/>
  <c r="F30" i="2"/>
  <c r="I30" i="2" s="1"/>
  <c r="J25" i="1"/>
  <c r="K25" i="1" s="1"/>
  <c r="H26" i="1"/>
  <c r="G26" i="1"/>
  <c r="D28" i="1"/>
  <c r="E28" i="1" s="1"/>
  <c r="I28" i="1" s="1"/>
  <c r="F27" i="1"/>
  <c r="AP30" i="3" l="1"/>
  <c r="BE30" i="3"/>
  <c r="B47" i="3"/>
  <c r="BD33" i="3"/>
  <c r="AO33" i="3"/>
  <c r="BG29" i="3"/>
  <c r="BF29" i="3"/>
  <c r="BH29" i="3" s="1"/>
  <c r="BI29" i="3" s="1"/>
  <c r="AR30" i="3"/>
  <c r="AQ30" i="3"/>
  <c r="AS30" i="3" s="1"/>
  <c r="AT30" i="3" s="1"/>
  <c r="E43" i="3"/>
  <c r="D43" i="3"/>
  <c r="F43" i="3" s="1"/>
  <c r="G43" i="3" s="1"/>
  <c r="C44" i="3"/>
  <c r="CC46" i="3"/>
  <c r="CA48" i="3"/>
  <c r="CB47" i="3"/>
  <c r="CD47" i="3" s="1"/>
  <c r="CE47" i="3" s="1"/>
  <c r="V28" i="2"/>
  <c r="G30" i="2"/>
  <c r="T30" i="2"/>
  <c r="U29" i="2"/>
  <c r="Z29" i="2" s="1"/>
  <c r="E32" i="2"/>
  <c r="F31" i="2"/>
  <c r="I31" i="2" s="1"/>
  <c r="J26" i="1"/>
  <c r="K26" i="1" s="1"/>
  <c r="G27" i="1"/>
  <c r="H27" i="1"/>
  <c r="D29" i="1"/>
  <c r="E29" i="1" s="1"/>
  <c r="I29" i="1" s="1"/>
  <c r="F28" i="1"/>
  <c r="AP31" i="3" l="1"/>
  <c r="BE31" i="3"/>
  <c r="BG30" i="3"/>
  <c r="BF30" i="3"/>
  <c r="BH30" i="3" s="1"/>
  <c r="BI30" i="3" s="1"/>
  <c r="B48" i="3"/>
  <c r="AO34" i="3"/>
  <c r="BD34" i="3"/>
  <c r="AR31" i="3"/>
  <c r="AQ31" i="3"/>
  <c r="AS31" i="3" s="1"/>
  <c r="AT31" i="3" s="1"/>
  <c r="E44" i="3"/>
  <c r="D44" i="3"/>
  <c r="F44" i="3" s="1"/>
  <c r="G44" i="3" s="1"/>
  <c r="C45" i="3"/>
  <c r="CC47" i="3"/>
  <c r="CA49" i="3"/>
  <c r="CB48" i="3"/>
  <c r="CC48" i="3" s="1"/>
  <c r="V29" i="2"/>
  <c r="G31" i="2"/>
  <c r="T31" i="2"/>
  <c r="U30" i="2"/>
  <c r="Z30" i="2" s="1"/>
  <c r="E33" i="2"/>
  <c r="F32" i="2"/>
  <c r="I32" i="2" s="1"/>
  <c r="J27" i="1"/>
  <c r="K27" i="1" s="1"/>
  <c r="G28" i="1"/>
  <c r="H28" i="1"/>
  <c r="D30" i="1"/>
  <c r="E30" i="1" s="1"/>
  <c r="I30" i="1" s="1"/>
  <c r="F29" i="1"/>
  <c r="AP32" i="3" l="1"/>
  <c r="BE32" i="3"/>
  <c r="B49" i="3"/>
  <c r="AO35" i="3"/>
  <c r="BD35" i="3"/>
  <c r="BG31" i="3"/>
  <c r="BF31" i="3"/>
  <c r="BH31" i="3" s="1"/>
  <c r="BI31" i="3" s="1"/>
  <c r="AR32" i="3"/>
  <c r="AQ32" i="3"/>
  <c r="AS32" i="3" s="1"/>
  <c r="AT32" i="3" s="1"/>
  <c r="E45" i="3"/>
  <c r="D45" i="3"/>
  <c r="F45" i="3" s="1"/>
  <c r="G45" i="3" s="1"/>
  <c r="C46" i="3"/>
  <c r="CD48" i="3"/>
  <c r="CE48" i="3" s="1"/>
  <c r="CA50" i="3"/>
  <c r="CB49" i="3"/>
  <c r="CC49" i="3" s="1"/>
  <c r="V30" i="2"/>
  <c r="G32" i="2"/>
  <c r="T32" i="2"/>
  <c r="U31" i="2"/>
  <c r="Z31" i="2" s="1"/>
  <c r="E34" i="2"/>
  <c r="F33" i="2"/>
  <c r="I33" i="2" s="1"/>
  <c r="J28" i="1"/>
  <c r="K28" i="1" s="1"/>
  <c r="H29" i="1"/>
  <c r="G29" i="1"/>
  <c r="D31" i="1"/>
  <c r="E31" i="1" s="1"/>
  <c r="I31" i="1" s="1"/>
  <c r="F30" i="1"/>
  <c r="AP33" i="3" l="1"/>
  <c r="BE33" i="3"/>
  <c r="B50" i="3"/>
  <c r="BD36" i="3"/>
  <c r="AO36" i="3"/>
  <c r="BG32" i="3"/>
  <c r="BF32" i="3"/>
  <c r="BH32" i="3" s="1"/>
  <c r="BI32" i="3" s="1"/>
  <c r="AR33" i="3"/>
  <c r="AQ33" i="3"/>
  <c r="AS33" i="3" s="1"/>
  <c r="AT33" i="3" s="1"/>
  <c r="E46" i="3"/>
  <c r="D46" i="3"/>
  <c r="F46" i="3" s="1"/>
  <c r="G46" i="3" s="1"/>
  <c r="C47" i="3"/>
  <c r="CD49" i="3"/>
  <c r="CE49" i="3" s="1"/>
  <c r="CA51" i="3"/>
  <c r="CB50" i="3"/>
  <c r="CD50" i="3" s="1"/>
  <c r="CE50" i="3" s="1"/>
  <c r="V31" i="2"/>
  <c r="G33" i="2"/>
  <c r="T33" i="2"/>
  <c r="U32" i="2"/>
  <c r="Z32" i="2" s="1"/>
  <c r="F34" i="2"/>
  <c r="I34" i="2" s="1"/>
  <c r="E35" i="2"/>
  <c r="J29" i="1"/>
  <c r="K29" i="1" s="1"/>
  <c r="H30" i="1"/>
  <c r="G30" i="1"/>
  <c r="D32" i="1"/>
  <c r="E32" i="1" s="1"/>
  <c r="I32" i="1" s="1"/>
  <c r="F31" i="1"/>
  <c r="AP34" i="3" l="1"/>
  <c r="BE34" i="3"/>
  <c r="B51" i="3"/>
  <c r="BD37" i="3"/>
  <c r="AO37" i="3"/>
  <c r="BG33" i="3"/>
  <c r="BF33" i="3"/>
  <c r="BH33" i="3" s="1"/>
  <c r="BI33" i="3" s="1"/>
  <c r="AR34" i="3"/>
  <c r="AQ34" i="3"/>
  <c r="AS34" i="3" s="1"/>
  <c r="AT34" i="3" s="1"/>
  <c r="E47" i="3"/>
  <c r="D47" i="3"/>
  <c r="F47" i="3" s="1"/>
  <c r="G47" i="3" s="1"/>
  <c r="C48" i="3"/>
  <c r="CC50" i="3"/>
  <c r="CA52" i="3"/>
  <c r="CB51" i="3"/>
  <c r="CC51" i="3" s="1"/>
  <c r="V32" i="2"/>
  <c r="G34" i="2"/>
  <c r="T34" i="2"/>
  <c r="U33" i="2"/>
  <c r="Z33" i="2" s="1"/>
  <c r="E36" i="2"/>
  <c r="F35" i="2"/>
  <c r="I35" i="2" s="1"/>
  <c r="J30" i="1"/>
  <c r="K30" i="1" s="1"/>
  <c r="H31" i="1"/>
  <c r="G31" i="1"/>
  <c r="D33" i="1"/>
  <c r="E33" i="1" s="1"/>
  <c r="I33" i="1" s="1"/>
  <c r="F32" i="1"/>
  <c r="AP35" i="3" l="1"/>
  <c r="BE35" i="3"/>
  <c r="B52" i="3"/>
  <c r="BD38" i="3"/>
  <c r="AO38" i="3"/>
  <c r="BG34" i="3"/>
  <c r="BF34" i="3"/>
  <c r="BH34" i="3" s="1"/>
  <c r="BI34" i="3" s="1"/>
  <c r="AR35" i="3"/>
  <c r="AQ35" i="3"/>
  <c r="AS35" i="3" s="1"/>
  <c r="AT35" i="3" s="1"/>
  <c r="E48" i="3"/>
  <c r="D48" i="3"/>
  <c r="F48" i="3" s="1"/>
  <c r="G48" i="3" s="1"/>
  <c r="C49" i="3"/>
  <c r="CD51" i="3"/>
  <c r="CE51" i="3" s="1"/>
  <c r="CA53" i="3"/>
  <c r="CB52" i="3"/>
  <c r="CD52" i="3" s="1"/>
  <c r="CE52" i="3" s="1"/>
  <c r="V33" i="2"/>
  <c r="G35" i="2"/>
  <c r="U34" i="2"/>
  <c r="Z34" i="2" s="1"/>
  <c r="T35" i="2"/>
  <c r="E37" i="2"/>
  <c r="F36" i="2"/>
  <c r="I36" i="2" s="1"/>
  <c r="J31" i="1"/>
  <c r="K31" i="1" s="1"/>
  <c r="H32" i="1"/>
  <c r="G32" i="1"/>
  <c r="D34" i="1"/>
  <c r="E34" i="1" s="1"/>
  <c r="I34" i="1" s="1"/>
  <c r="F33" i="1"/>
  <c r="AP36" i="3" l="1"/>
  <c r="BE36" i="3"/>
  <c r="BF35" i="3"/>
  <c r="BH35" i="3" s="1"/>
  <c r="BI35" i="3" s="1"/>
  <c r="BG35" i="3"/>
  <c r="B53" i="3"/>
  <c r="BD39" i="3"/>
  <c r="AO39" i="3"/>
  <c r="AQ36" i="3"/>
  <c r="AS36" i="3" s="1"/>
  <c r="AT36" i="3" s="1"/>
  <c r="AR36" i="3"/>
  <c r="E49" i="3"/>
  <c r="D49" i="3"/>
  <c r="F49" i="3" s="1"/>
  <c r="G49" i="3" s="1"/>
  <c r="C50" i="3"/>
  <c r="CC52" i="3"/>
  <c r="CA54" i="3"/>
  <c r="CB53" i="3"/>
  <c r="CD53" i="3" s="1"/>
  <c r="CE53" i="3" s="1"/>
  <c r="V34" i="2"/>
  <c r="G36" i="2"/>
  <c r="T36" i="2"/>
  <c r="U35" i="2"/>
  <c r="Z35" i="2" s="1"/>
  <c r="E38" i="2"/>
  <c r="F37" i="2"/>
  <c r="I37" i="2" s="1"/>
  <c r="J32" i="1"/>
  <c r="K32" i="1" s="1"/>
  <c r="H33" i="1"/>
  <c r="G33" i="1"/>
  <c r="D35" i="1"/>
  <c r="E35" i="1" s="1"/>
  <c r="I35" i="1" s="1"/>
  <c r="F34" i="1"/>
  <c r="AP37" i="3" l="1"/>
  <c r="BE37" i="3"/>
  <c r="B54" i="3"/>
  <c r="BD40" i="3"/>
  <c r="AO40" i="3"/>
  <c r="BF36" i="3"/>
  <c r="BH36" i="3" s="1"/>
  <c r="BI36" i="3" s="1"/>
  <c r="BG36" i="3"/>
  <c r="AQ37" i="3"/>
  <c r="AS37" i="3" s="1"/>
  <c r="AT37" i="3" s="1"/>
  <c r="AR37" i="3"/>
  <c r="E50" i="3"/>
  <c r="D50" i="3"/>
  <c r="F50" i="3" s="1"/>
  <c r="G50" i="3" s="1"/>
  <c r="C51" i="3"/>
  <c r="CC53" i="3"/>
  <c r="CA55" i="3"/>
  <c r="CB54" i="3"/>
  <c r="CD54" i="3" s="1"/>
  <c r="CE54" i="3" s="1"/>
  <c r="V35" i="2"/>
  <c r="G37" i="2"/>
  <c r="U36" i="2"/>
  <c r="Z36" i="2" s="1"/>
  <c r="T37" i="2"/>
  <c r="E39" i="2"/>
  <c r="F38" i="2"/>
  <c r="I38" i="2" s="1"/>
  <c r="J33" i="1"/>
  <c r="K33" i="1" s="1"/>
  <c r="H34" i="1"/>
  <c r="G34" i="1"/>
  <c r="D36" i="1"/>
  <c r="E36" i="1" s="1"/>
  <c r="I36" i="1" s="1"/>
  <c r="F35" i="1"/>
  <c r="AP38" i="3" l="1"/>
  <c r="BE38" i="3"/>
  <c r="B55" i="3"/>
  <c r="BD41" i="3"/>
  <c r="AO41" i="3"/>
  <c r="BG37" i="3"/>
  <c r="BF37" i="3"/>
  <c r="BH37" i="3" s="1"/>
  <c r="BI37" i="3" s="1"/>
  <c r="AQ38" i="3"/>
  <c r="AS38" i="3" s="1"/>
  <c r="AT38" i="3" s="1"/>
  <c r="AR38" i="3"/>
  <c r="E51" i="3"/>
  <c r="D51" i="3"/>
  <c r="F51" i="3" s="1"/>
  <c r="G51" i="3" s="1"/>
  <c r="C52" i="3"/>
  <c r="CC54" i="3"/>
  <c r="CA56" i="3"/>
  <c r="CB55" i="3"/>
  <c r="CD55" i="3" s="1"/>
  <c r="CE55" i="3" s="1"/>
  <c r="V36" i="2"/>
  <c r="G38" i="2"/>
  <c r="T38" i="2"/>
  <c r="U37" i="2"/>
  <c r="Z37" i="2" s="1"/>
  <c r="E40" i="2"/>
  <c r="F39" i="2"/>
  <c r="I39" i="2" s="1"/>
  <c r="J34" i="1"/>
  <c r="K34" i="1" s="1"/>
  <c r="G35" i="1"/>
  <c r="H35" i="1"/>
  <c r="D37" i="1"/>
  <c r="E37" i="1" s="1"/>
  <c r="I37" i="1" s="1"/>
  <c r="F36" i="1"/>
  <c r="AP39" i="3" l="1"/>
  <c r="BE39" i="3"/>
  <c r="B56" i="3"/>
  <c r="BD42" i="3"/>
  <c r="AO42" i="3"/>
  <c r="BF38" i="3"/>
  <c r="BH38" i="3" s="1"/>
  <c r="BI38" i="3" s="1"/>
  <c r="BG38" i="3"/>
  <c r="AQ39" i="3"/>
  <c r="AS39" i="3" s="1"/>
  <c r="AT39" i="3" s="1"/>
  <c r="AR39" i="3"/>
  <c r="E52" i="3"/>
  <c r="D52" i="3"/>
  <c r="F52" i="3" s="1"/>
  <c r="G52" i="3" s="1"/>
  <c r="C53" i="3"/>
  <c r="CC55" i="3"/>
  <c r="CA57" i="3"/>
  <c r="CB56" i="3"/>
  <c r="CD56" i="3" s="1"/>
  <c r="CE56" i="3" s="1"/>
  <c r="V37" i="2"/>
  <c r="G39" i="2"/>
  <c r="U38" i="2"/>
  <c r="Z38" i="2" s="1"/>
  <c r="T39" i="2"/>
  <c r="F40" i="2"/>
  <c r="I40" i="2" s="1"/>
  <c r="E41" i="2"/>
  <c r="J35" i="1"/>
  <c r="K35" i="1" s="1"/>
  <c r="G36" i="1"/>
  <c r="H36" i="1"/>
  <c r="D38" i="1"/>
  <c r="E38" i="1" s="1"/>
  <c r="I38" i="1" s="1"/>
  <c r="F37" i="1"/>
  <c r="AP40" i="3" l="1"/>
  <c r="BE40" i="3"/>
  <c r="B57" i="3"/>
  <c r="BD43" i="3"/>
  <c r="AO43" i="3"/>
  <c r="BF39" i="3"/>
  <c r="BH39" i="3" s="1"/>
  <c r="BI39" i="3" s="1"/>
  <c r="BG39" i="3"/>
  <c r="AR40" i="3"/>
  <c r="AQ40" i="3"/>
  <c r="AS40" i="3" s="1"/>
  <c r="AT40" i="3" s="1"/>
  <c r="E53" i="3"/>
  <c r="D53" i="3"/>
  <c r="F53" i="3" s="1"/>
  <c r="G53" i="3" s="1"/>
  <c r="C54" i="3"/>
  <c r="CC56" i="3"/>
  <c r="CA58" i="3"/>
  <c r="CB57" i="3"/>
  <c r="CD57" i="3" s="1"/>
  <c r="CE57" i="3" s="1"/>
  <c r="V38" i="2"/>
  <c r="G40" i="2"/>
  <c r="T40" i="2"/>
  <c r="U39" i="2"/>
  <c r="Z39" i="2" s="1"/>
  <c r="E42" i="2"/>
  <c r="F41" i="2"/>
  <c r="I41" i="2" s="1"/>
  <c r="J36" i="1"/>
  <c r="K36" i="1" s="1"/>
  <c r="H37" i="1"/>
  <c r="G37" i="1"/>
  <c r="D39" i="1"/>
  <c r="E39" i="1" s="1"/>
  <c r="I39" i="1" s="1"/>
  <c r="F38" i="1"/>
  <c r="AP41" i="3" l="1"/>
  <c r="BE41" i="3"/>
  <c r="B58" i="3"/>
  <c r="BD44" i="3"/>
  <c r="AO44" i="3"/>
  <c r="BF40" i="3"/>
  <c r="BH40" i="3" s="1"/>
  <c r="BI40" i="3" s="1"/>
  <c r="BG40" i="3"/>
  <c r="AQ41" i="3"/>
  <c r="AS41" i="3" s="1"/>
  <c r="AT41" i="3" s="1"/>
  <c r="AR41" i="3"/>
  <c r="E54" i="3"/>
  <c r="D54" i="3"/>
  <c r="F54" i="3" s="1"/>
  <c r="G54" i="3" s="1"/>
  <c r="C55" i="3"/>
  <c r="CC57" i="3"/>
  <c r="CA59" i="3"/>
  <c r="CB58" i="3"/>
  <c r="CD58" i="3" s="1"/>
  <c r="CE58" i="3" s="1"/>
  <c r="V39" i="2"/>
  <c r="G41" i="2"/>
  <c r="U40" i="2"/>
  <c r="Z40" i="2" s="1"/>
  <c r="T41" i="2"/>
  <c r="E43" i="2"/>
  <c r="F42" i="2"/>
  <c r="I42" i="2" s="1"/>
  <c r="J37" i="1"/>
  <c r="K37" i="1" s="1"/>
  <c r="H38" i="1"/>
  <c r="G38" i="1"/>
  <c r="D40" i="1"/>
  <c r="E40" i="1" s="1"/>
  <c r="I40" i="1" s="1"/>
  <c r="F39" i="1"/>
  <c r="AP42" i="3" l="1"/>
  <c r="BE42" i="3"/>
  <c r="B59" i="3"/>
  <c r="BD45" i="3"/>
  <c r="AO45" i="3"/>
  <c r="BG41" i="3"/>
  <c r="BF41" i="3"/>
  <c r="BH41" i="3" s="1"/>
  <c r="BI41" i="3" s="1"/>
  <c r="AQ42" i="3"/>
  <c r="AS42" i="3" s="1"/>
  <c r="AT42" i="3" s="1"/>
  <c r="AR42" i="3"/>
  <c r="E55" i="3"/>
  <c r="D55" i="3"/>
  <c r="F55" i="3" s="1"/>
  <c r="G55" i="3" s="1"/>
  <c r="C56" i="3"/>
  <c r="CA60" i="3"/>
  <c r="CC58" i="3"/>
  <c r="CB59" i="3"/>
  <c r="CC59" i="3" s="1"/>
  <c r="V40" i="2"/>
  <c r="G42" i="2"/>
  <c r="T42" i="2"/>
  <c r="U41" i="2"/>
  <c r="Z41" i="2" s="1"/>
  <c r="E44" i="2"/>
  <c r="F43" i="2"/>
  <c r="I43" i="2" s="1"/>
  <c r="J38" i="1"/>
  <c r="K38" i="1" s="1"/>
  <c r="G39" i="1"/>
  <c r="H39" i="1"/>
  <c r="D41" i="1"/>
  <c r="E41" i="1" s="1"/>
  <c r="I41" i="1" s="1"/>
  <c r="F40" i="1"/>
  <c r="AP43" i="3" l="1"/>
  <c r="BE43" i="3"/>
  <c r="B60" i="3"/>
  <c r="BD46" i="3"/>
  <c r="AO46" i="3"/>
  <c r="BF42" i="3"/>
  <c r="BH42" i="3" s="1"/>
  <c r="BI42" i="3" s="1"/>
  <c r="BG42" i="3"/>
  <c r="AQ43" i="3"/>
  <c r="AS43" i="3" s="1"/>
  <c r="AT43" i="3" s="1"/>
  <c r="AR43" i="3"/>
  <c r="E56" i="3"/>
  <c r="D56" i="3"/>
  <c r="F56" i="3" s="1"/>
  <c r="G56" i="3" s="1"/>
  <c r="C57" i="3"/>
  <c r="CD59" i="3"/>
  <c r="CE59" i="3" s="1"/>
  <c r="CA61" i="3"/>
  <c r="CB60" i="3"/>
  <c r="CC60" i="3" s="1"/>
  <c r="V41" i="2"/>
  <c r="G43" i="2"/>
  <c r="T43" i="2"/>
  <c r="U42" i="2"/>
  <c r="Z42" i="2" s="1"/>
  <c r="E45" i="2"/>
  <c r="F44" i="2"/>
  <c r="I44" i="2" s="1"/>
  <c r="J39" i="1"/>
  <c r="K39" i="1" s="1"/>
  <c r="H40" i="1"/>
  <c r="G40" i="1"/>
  <c r="D42" i="1"/>
  <c r="E42" i="1" s="1"/>
  <c r="I42" i="1" s="1"/>
  <c r="F41" i="1"/>
  <c r="AP44" i="3" l="1"/>
  <c r="BE44" i="3"/>
  <c r="B61" i="3"/>
  <c r="BD47" i="3"/>
  <c r="AO47" i="3"/>
  <c r="BG43" i="3"/>
  <c r="BF43" i="3"/>
  <c r="BH43" i="3" s="1"/>
  <c r="BI43" i="3" s="1"/>
  <c r="AR44" i="3"/>
  <c r="AQ44" i="3"/>
  <c r="AS44" i="3" s="1"/>
  <c r="AT44" i="3" s="1"/>
  <c r="E57" i="3"/>
  <c r="D57" i="3"/>
  <c r="F57" i="3" s="1"/>
  <c r="G57" i="3" s="1"/>
  <c r="C58" i="3"/>
  <c r="CD60" i="3"/>
  <c r="CE60" i="3" s="1"/>
  <c r="CA62" i="3"/>
  <c r="CB61" i="3"/>
  <c r="CD61" i="3" s="1"/>
  <c r="CE61" i="3" s="1"/>
  <c r="V42" i="2"/>
  <c r="G44" i="2"/>
  <c r="T44" i="2"/>
  <c r="U43" i="2"/>
  <c r="Z43" i="2" s="1"/>
  <c r="E46" i="2"/>
  <c r="F45" i="2"/>
  <c r="I45" i="2" s="1"/>
  <c r="J40" i="1"/>
  <c r="K40" i="1" s="1"/>
  <c r="H41" i="1"/>
  <c r="G41" i="1"/>
  <c r="D43" i="1"/>
  <c r="E43" i="1" s="1"/>
  <c r="I43" i="1" s="1"/>
  <c r="F42" i="1"/>
  <c r="AP45" i="3" l="1"/>
  <c r="BE45" i="3"/>
  <c r="B62" i="3"/>
  <c r="AO48" i="3"/>
  <c r="BD48" i="3"/>
  <c r="BG44" i="3"/>
  <c r="BF44" i="3"/>
  <c r="BH44" i="3" s="1"/>
  <c r="BI44" i="3" s="1"/>
  <c r="AR45" i="3"/>
  <c r="AQ45" i="3"/>
  <c r="AS45" i="3" s="1"/>
  <c r="AT45" i="3" s="1"/>
  <c r="E58" i="3"/>
  <c r="D58" i="3"/>
  <c r="F58" i="3" s="1"/>
  <c r="G58" i="3" s="1"/>
  <c r="C59" i="3"/>
  <c r="CC61" i="3"/>
  <c r="CA63" i="3"/>
  <c r="CB62" i="3"/>
  <c r="CC62" i="3" s="1"/>
  <c r="V43" i="2"/>
  <c r="G45" i="2"/>
  <c r="U44" i="2"/>
  <c r="Z44" i="2" s="1"/>
  <c r="T45" i="2"/>
  <c r="F46" i="2"/>
  <c r="I46" i="2" s="1"/>
  <c r="E47" i="2"/>
  <c r="J41" i="1"/>
  <c r="K41" i="1" s="1"/>
  <c r="H42" i="1"/>
  <c r="G42" i="1"/>
  <c r="D44" i="1"/>
  <c r="E44" i="1" s="1"/>
  <c r="I44" i="1" s="1"/>
  <c r="F43" i="1"/>
  <c r="AP46" i="3" l="1"/>
  <c r="BE46" i="3"/>
  <c r="BG45" i="3"/>
  <c r="BF45" i="3"/>
  <c r="BH45" i="3" s="1"/>
  <c r="BI45" i="3" s="1"/>
  <c r="B63" i="3"/>
  <c r="AO49" i="3"/>
  <c r="BD49" i="3"/>
  <c r="AR46" i="3"/>
  <c r="AQ46" i="3"/>
  <c r="AS46" i="3" s="1"/>
  <c r="AT46" i="3" s="1"/>
  <c r="E59" i="3"/>
  <c r="D59" i="3"/>
  <c r="F59" i="3" s="1"/>
  <c r="G59" i="3" s="1"/>
  <c r="C60" i="3"/>
  <c r="CD62" i="3"/>
  <c r="CE62" i="3" s="1"/>
  <c r="CA64" i="3"/>
  <c r="CB63" i="3"/>
  <c r="CD63" i="3" s="1"/>
  <c r="CE63" i="3" s="1"/>
  <c r="V44" i="2"/>
  <c r="G46" i="2"/>
  <c r="T46" i="2"/>
  <c r="U45" i="2"/>
  <c r="Z45" i="2" s="1"/>
  <c r="E48" i="2"/>
  <c r="F47" i="2"/>
  <c r="I47" i="2" s="1"/>
  <c r="J42" i="1"/>
  <c r="K42" i="1" s="1"/>
  <c r="H43" i="1"/>
  <c r="G43" i="1"/>
  <c r="D45" i="1"/>
  <c r="E45" i="1" s="1"/>
  <c r="I45" i="1" s="1"/>
  <c r="F44" i="1"/>
  <c r="AP47" i="3" l="1"/>
  <c r="BE47" i="3"/>
  <c r="B64" i="3"/>
  <c r="AO50" i="3"/>
  <c r="BD50" i="3"/>
  <c r="BF46" i="3"/>
  <c r="BH46" i="3" s="1"/>
  <c r="BI46" i="3" s="1"/>
  <c r="BG46" i="3"/>
  <c r="AR47" i="3"/>
  <c r="AQ47" i="3"/>
  <c r="AS47" i="3" s="1"/>
  <c r="AT47" i="3" s="1"/>
  <c r="E60" i="3"/>
  <c r="D60" i="3"/>
  <c r="F60" i="3" s="1"/>
  <c r="G60" i="3" s="1"/>
  <c r="C61" i="3"/>
  <c r="CA65" i="3"/>
  <c r="CC63" i="3"/>
  <c r="CB64" i="3"/>
  <c r="CD64" i="3" s="1"/>
  <c r="CE64" i="3" s="1"/>
  <c r="V45" i="2"/>
  <c r="G47" i="2"/>
  <c r="T47" i="2"/>
  <c r="U46" i="2"/>
  <c r="Z46" i="2" s="1"/>
  <c r="E49" i="2"/>
  <c r="F48" i="2"/>
  <c r="I48" i="2" s="1"/>
  <c r="J43" i="1"/>
  <c r="K43" i="1" s="1"/>
  <c r="H44" i="1"/>
  <c r="G44" i="1"/>
  <c r="D46" i="1"/>
  <c r="E46" i="1" s="1"/>
  <c r="I46" i="1" s="1"/>
  <c r="F45" i="1"/>
  <c r="AP48" i="3" l="1"/>
  <c r="BE48" i="3"/>
  <c r="B65" i="3"/>
  <c r="AO51" i="3"/>
  <c r="BD51" i="3"/>
  <c r="BG47" i="3"/>
  <c r="BF47" i="3"/>
  <c r="BH47" i="3" s="1"/>
  <c r="BI47" i="3" s="1"/>
  <c r="AR48" i="3"/>
  <c r="AQ48" i="3"/>
  <c r="AS48" i="3" s="1"/>
  <c r="AT48" i="3" s="1"/>
  <c r="D61" i="3"/>
  <c r="F61" i="3" s="1"/>
  <c r="G61" i="3" s="1"/>
  <c r="E61" i="3"/>
  <c r="C62" i="3"/>
  <c r="CC64" i="3"/>
  <c r="CA66" i="3"/>
  <c r="CB65" i="3"/>
  <c r="CD65" i="3" s="1"/>
  <c r="CE65" i="3" s="1"/>
  <c r="V46" i="2"/>
  <c r="G48" i="2"/>
  <c r="T48" i="2"/>
  <c r="U47" i="2"/>
  <c r="Z47" i="2" s="1"/>
  <c r="E50" i="2"/>
  <c r="F49" i="2"/>
  <c r="I49" i="2" s="1"/>
  <c r="J44" i="1"/>
  <c r="K44" i="1" s="1"/>
  <c r="H45" i="1"/>
  <c r="G45" i="1"/>
  <c r="D47" i="1"/>
  <c r="E47" i="1" s="1"/>
  <c r="I47" i="1" s="1"/>
  <c r="F46" i="1"/>
  <c r="AP49" i="3" l="1"/>
  <c r="BE49" i="3"/>
  <c r="B66" i="3"/>
  <c r="AO52" i="3"/>
  <c r="BD52" i="3"/>
  <c r="BG48" i="3"/>
  <c r="BF48" i="3"/>
  <c r="BH48" i="3" s="1"/>
  <c r="BI48" i="3" s="1"/>
  <c r="AR49" i="3"/>
  <c r="AQ49" i="3"/>
  <c r="AS49" i="3" s="1"/>
  <c r="AT49" i="3" s="1"/>
  <c r="D62" i="3"/>
  <c r="F62" i="3" s="1"/>
  <c r="G62" i="3" s="1"/>
  <c r="E62" i="3"/>
  <c r="C63" i="3"/>
  <c r="CC65" i="3"/>
  <c r="CA67" i="3"/>
  <c r="CB66" i="3"/>
  <c r="CD66" i="3" s="1"/>
  <c r="CE66" i="3" s="1"/>
  <c r="V47" i="2"/>
  <c r="G49" i="2"/>
  <c r="U48" i="2"/>
  <c r="Z48" i="2" s="1"/>
  <c r="T49" i="2"/>
  <c r="E51" i="2"/>
  <c r="F50" i="2"/>
  <c r="I50" i="2" s="1"/>
  <c r="J45" i="1"/>
  <c r="K45" i="1" s="1"/>
  <c r="H46" i="1"/>
  <c r="G46" i="1"/>
  <c r="D48" i="1"/>
  <c r="E48" i="1" s="1"/>
  <c r="I48" i="1" s="1"/>
  <c r="F47" i="1"/>
  <c r="AP50" i="3" l="1"/>
  <c r="BE50" i="3"/>
  <c r="B67" i="3"/>
  <c r="AO53" i="3"/>
  <c r="BD53" i="3"/>
  <c r="BG49" i="3"/>
  <c r="BF49" i="3"/>
  <c r="BH49" i="3" s="1"/>
  <c r="BI49" i="3" s="1"/>
  <c r="AR50" i="3"/>
  <c r="AQ50" i="3"/>
  <c r="AS50" i="3" s="1"/>
  <c r="AT50" i="3" s="1"/>
  <c r="D63" i="3"/>
  <c r="F63" i="3" s="1"/>
  <c r="G63" i="3" s="1"/>
  <c r="E63" i="3"/>
  <c r="C64" i="3"/>
  <c r="CC66" i="3"/>
  <c r="CA68" i="3"/>
  <c r="CB67" i="3"/>
  <c r="CD67" i="3" s="1"/>
  <c r="CE67" i="3" s="1"/>
  <c r="V48" i="2"/>
  <c r="G50" i="2"/>
  <c r="T50" i="2"/>
  <c r="U49" i="2"/>
  <c r="Z49" i="2" s="1"/>
  <c r="E52" i="2"/>
  <c r="F51" i="2"/>
  <c r="I51" i="2" s="1"/>
  <c r="J46" i="1"/>
  <c r="K46" i="1" s="1"/>
  <c r="G47" i="1"/>
  <c r="H47" i="1"/>
  <c r="D49" i="1"/>
  <c r="E49" i="1" s="1"/>
  <c r="I49" i="1" s="1"/>
  <c r="F48" i="1"/>
  <c r="AP51" i="3" l="1"/>
  <c r="BE51" i="3"/>
  <c r="B68" i="3"/>
  <c r="BD54" i="3"/>
  <c r="AO54" i="3"/>
  <c r="BG50" i="3"/>
  <c r="BF50" i="3"/>
  <c r="BH50" i="3" s="1"/>
  <c r="BI50" i="3" s="1"/>
  <c r="AR51" i="3"/>
  <c r="AQ51" i="3"/>
  <c r="AS51" i="3" s="1"/>
  <c r="AT51" i="3" s="1"/>
  <c r="E64" i="3"/>
  <c r="D64" i="3"/>
  <c r="F64" i="3" s="1"/>
  <c r="G64" i="3" s="1"/>
  <c r="C65" i="3"/>
  <c r="CC67" i="3"/>
  <c r="CA69" i="3"/>
  <c r="CB68" i="3"/>
  <c r="CD68" i="3" s="1"/>
  <c r="CE68" i="3" s="1"/>
  <c r="V49" i="2"/>
  <c r="G51" i="2"/>
  <c r="T51" i="2"/>
  <c r="U50" i="2"/>
  <c r="Z50" i="2" s="1"/>
  <c r="F52" i="2"/>
  <c r="I52" i="2" s="1"/>
  <c r="E53" i="2"/>
  <c r="J47" i="1"/>
  <c r="K47" i="1" s="1"/>
  <c r="H48" i="1"/>
  <c r="G48" i="1"/>
  <c r="D50" i="1"/>
  <c r="E50" i="1" s="1"/>
  <c r="I50" i="1" s="1"/>
  <c r="F49" i="1"/>
  <c r="AP52" i="3" l="1"/>
  <c r="BE52" i="3"/>
  <c r="B69" i="3"/>
  <c r="AO55" i="3"/>
  <c r="BD55" i="3"/>
  <c r="BG51" i="3"/>
  <c r="BF51" i="3"/>
  <c r="BH51" i="3" s="1"/>
  <c r="BI51" i="3" s="1"/>
  <c r="AR52" i="3"/>
  <c r="AQ52" i="3"/>
  <c r="AS52" i="3" s="1"/>
  <c r="AT52" i="3" s="1"/>
  <c r="D65" i="3"/>
  <c r="F65" i="3" s="1"/>
  <c r="G65" i="3" s="1"/>
  <c r="E65" i="3"/>
  <c r="C66" i="3"/>
  <c r="CC68" i="3"/>
  <c r="CA70" i="3"/>
  <c r="CB69" i="3"/>
  <c r="CD69" i="3" s="1"/>
  <c r="CE69" i="3" s="1"/>
  <c r="V50" i="2"/>
  <c r="G52" i="2"/>
  <c r="T52" i="2"/>
  <c r="U51" i="2"/>
  <c r="Z51" i="2" s="1"/>
  <c r="E54" i="2"/>
  <c r="F53" i="2"/>
  <c r="I53" i="2" s="1"/>
  <c r="J48" i="1"/>
  <c r="K48" i="1" s="1"/>
  <c r="H49" i="1"/>
  <c r="G49" i="1"/>
  <c r="D51" i="1"/>
  <c r="E51" i="1" s="1"/>
  <c r="I51" i="1" s="1"/>
  <c r="F50" i="1"/>
  <c r="AP53" i="3" l="1"/>
  <c r="BE53" i="3"/>
  <c r="B70" i="3"/>
  <c r="BD56" i="3"/>
  <c r="AO56" i="3"/>
  <c r="BG52" i="3"/>
  <c r="BF52" i="3"/>
  <c r="BH52" i="3" s="1"/>
  <c r="BI52" i="3" s="1"/>
  <c r="AR53" i="3"/>
  <c r="AQ53" i="3"/>
  <c r="AS53" i="3" s="1"/>
  <c r="AT53" i="3" s="1"/>
  <c r="E66" i="3"/>
  <c r="D66" i="3"/>
  <c r="F66" i="3" s="1"/>
  <c r="G66" i="3" s="1"/>
  <c r="C67" i="3"/>
  <c r="CC69" i="3"/>
  <c r="CA71" i="3"/>
  <c r="CB70" i="3"/>
  <c r="CC70" i="3" s="1"/>
  <c r="V51" i="2"/>
  <c r="G53" i="2"/>
  <c r="T53" i="2"/>
  <c r="U52" i="2"/>
  <c r="Z52" i="2" s="1"/>
  <c r="E55" i="2"/>
  <c r="F54" i="2"/>
  <c r="I54" i="2" s="1"/>
  <c r="J49" i="1"/>
  <c r="K49" i="1" s="1"/>
  <c r="H50" i="1"/>
  <c r="G50" i="1"/>
  <c r="D52" i="1"/>
  <c r="E52" i="1" s="1"/>
  <c r="I52" i="1" s="1"/>
  <c r="F51" i="1"/>
  <c r="AP54" i="3" l="1"/>
  <c r="BE54" i="3"/>
  <c r="B71" i="3"/>
  <c r="BD57" i="3"/>
  <c r="AO57" i="3"/>
  <c r="BG53" i="3"/>
  <c r="BF53" i="3"/>
  <c r="BH53" i="3" s="1"/>
  <c r="BI53" i="3" s="1"/>
  <c r="AR54" i="3"/>
  <c r="AQ54" i="3"/>
  <c r="AS54" i="3" s="1"/>
  <c r="AT54" i="3" s="1"/>
  <c r="E67" i="3"/>
  <c r="D67" i="3"/>
  <c r="F67" i="3" s="1"/>
  <c r="G67" i="3" s="1"/>
  <c r="C68" i="3"/>
  <c r="CD70" i="3"/>
  <c r="CE70" i="3" s="1"/>
  <c r="CA72" i="3"/>
  <c r="CB71" i="3"/>
  <c r="CC71" i="3" s="1"/>
  <c r="V52" i="2"/>
  <c r="G54" i="2"/>
  <c r="T54" i="2"/>
  <c r="U53" i="2"/>
  <c r="Z53" i="2" s="1"/>
  <c r="E56" i="2"/>
  <c r="F55" i="2"/>
  <c r="I55" i="2" s="1"/>
  <c r="J50" i="1"/>
  <c r="K50" i="1" s="1"/>
  <c r="G51" i="1"/>
  <c r="H51" i="1"/>
  <c r="D53" i="1"/>
  <c r="E53" i="1" s="1"/>
  <c r="I53" i="1" s="1"/>
  <c r="F52" i="1"/>
  <c r="AP55" i="3" l="1"/>
  <c r="BE55" i="3"/>
  <c r="BG54" i="3"/>
  <c r="BF54" i="3"/>
  <c r="BH54" i="3" s="1"/>
  <c r="BI54" i="3" s="1"/>
  <c r="B72" i="3"/>
  <c r="BD58" i="3"/>
  <c r="AO58" i="3"/>
  <c r="AR55" i="3"/>
  <c r="AQ55" i="3"/>
  <c r="AS55" i="3" s="1"/>
  <c r="AT55" i="3" s="1"/>
  <c r="E68" i="3"/>
  <c r="D68" i="3"/>
  <c r="F68" i="3" s="1"/>
  <c r="G68" i="3" s="1"/>
  <c r="C69" i="3"/>
  <c r="CD71" i="3"/>
  <c r="CE71" i="3" s="1"/>
  <c r="CA73" i="3"/>
  <c r="CB72" i="3"/>
  <c r="CD72" i="3" s="1"/>
  <c r="CE72" i="3" s="1"/>
  <c r="V53" i="2"/>
  <c r="G55" i="2"/>
  <c r="T55" i="2"/>
  <c r="U54" i="2"/>
  <c r="Z54" i="2" s="1"/>
  <c r="E57" i="2"/>
  <c r="F56" i="2"/>
  <c r="I56" i="2" s="1"/>
  <c r="J51" i="1"/>
  <c r="K51" i="1" s="1"/>
  <c r="H52" i="1"/>
  <c r="G52" i="1"/>
  <c r="D54" i="1"/>
  <c r="E54" i="1" s="1"/>
  <c r="I54" i="1" s="1"/>
  <c r="F53" i="1"/>
  <c r="AP56" i="3" l="1"/>
  <c r="BE56" i="3"/>
  <c r="B73" i="3"/>
  <c r="BD59" i="3"/>
  <c r="AO59" i="3"/>
  <c r="BG55" i="3"/>
  <c r="BF55" i="3"/>
  <c r="BH55" i="3" s="1"/>
  <c r="BI55" i="3" s="1"/>
  <c r="AR56" i="3"/>
  <c r="AQ56" i="3"/>
  <c r="AS56" i="3" s="1"/>
  <c r="AT56" i="3" s="1"/>
  <c r="E69" i="3"/>
  <c r="D69" i="3"/>
  <c r="F69" i="3" s="1"/>
  <c r="G69" i="3" s="1"/>
  <c r="C70" i="3"/>
  <c r="CC72" i="3"/>
  <c r="CA74" i="3"/>
  <c r="CB73" i="3"/>
  <c r="CD73" i="3" s="1"/>
  <c r="CE73" i="3" s="1"/>
  <c r="V54" i="2"/>
  <c r="G56" i="2"/>
  <c r="U55" i="2"/>
  <c r="Z55" i="2" s="1"/>
  <c r="T56" i="2"/>
  <c r="E58" i="2"/>
  <c r="F57" i="2"/>
  <c r="I57" i="2" s="1"/>
  <c r="J52" i="1"/>
  <c r="K52" i="1" s="1"/>
  <c r="H53" i="1"/>
  <c r="G53" i="1"/>
  <c r="D55" i="1"/>
  <c r="E55" i="1" s="1"/>
  <c r="I55" i="1" s="1"/>
  <c r="F54" i="1"/>
  <c r="AP57" i="3" l="1"/>
  <c r="BE57" i="3"/>
  <c r="B74" i="3"/>
  <c r="AO60" i="3"/>
  <c r="BD60" i="3"/>
  <c r="BG56" i="3"/>
  <c r="BF56" i="3"/>
  <c r="BH56" i="3" s="1"/>
  <c r="BI56" i="3" s="1"/>
  <c r="AR57" i="3"/>
  <c r="AQ57" i="3"/>
  <c r="AS57" i="3" s="1"/>
  <c r="AT57" i="3" s="1"/>
  <c r="E70" i="3"/>
  <c r="D70" i="3"/>
  <c r="F70" i="3" s="1"/>
  <c r="G70" i="3" s="1"/>
  <c r="C71" i="3"/>
  <c r="CC73" i="3"/>
  <c r="CA75" i="3"/>
  <c r="CB74" i="3"/>
  <c r="CD74" i="3" s="1"/>
  <c r="CE74" i="3" s="1"/>
  <c r="V55" i="2"/>
  <c r="G57" i="2"/>
  <c r="T57" i="2"/>
  <c r="U56" i="2"/>
  <c r="Z56" i="2" s="1"/>
  <c r="F58" i="2"/>
  <c r="I58" i="2" s="1"/>
  <c r="E59" i="2"/>
  <c r="J53" i="1"/>
  <c r="K53" i="1" s="1"/>
  <c r="H54" i="1"/>
  <c r="G54" i="1"/>
  <c r="D56" i="1"/>
  <c r="E56" i="1" s="1"/>
  <c r="I56" i="1" s="1"/>
  <c r="F55" i="1"/>
  <c r="AP58" i="3" l="1"/>
  <c r="BE58" i="3"/>
  <c r="B75" i="3"/>
  <c r="AO61" i="3"/>
  <c r="BD61" i="3"/>
  <c r="BF57" i="3"/>
  <c r="BH57" i="3" s="1"/>
  <c r="BI57" i="3" s="1"/>
  <c r="BG57" i="3"/>
  <c r="AR58" i="3"/>
  <c r="AQ58" i="3"/>
  <c r="AS58" i="3" s="1"/>
  <c r="AT58" i="3" s="1"/>
  <c r="E71" i="3"/>
  <c r="D71" i="3"/>
  <c r="F71" i="3" s="1"/>
  <c r="G71" i="3" s="1"/>
  <c r="C72" i="3"/>
  <c r="CC74" i="3"/>
  <c r="CA76" i="3"/>
  <c r="CB75" i="3"/>
  <c r="CC75" i="3" s="1"/>
  <c r="V56" i="2"/>
  <c r="G58" i="2"/>
  <c r="T58" i="2"/>
  <c r="U57" i="2"/>
  <c r="Z57" i="2" s="1"/>
  <c r="E60" i="2"/>
  <c r="F59" i="2"/>
  <c r="I59" i="2" s="1"/>
  <c r="J54" i="1"/>
  <c r="K54" i="1" s="1"/>
  <c r="G55" i="1"/>
  <c r="H55" i="1"/>
  <c r="D57" i="1"/>
  <c r="E57" i="1" s="1"/>
  <c r="I57" i="1" s="1"/>
  <c r="F56" i="1"/>
  <c r="BG58" i="3" l="1"/>
  <c r="BF58" i="3"/>
  <c r="BH58" i="3" s="1"/>
  <c r="BI58" i="3" s="1"/>
  <c r="AP59" i="3"/>
  <c r="BE59" i="3"/>
  <c r="B76" i="3"/>
  <c r="BD62" i="3"/>
  <c r="AO62" i="3"/>
  <c r="AR59" i="3"/>
  <c r="AQ59" i="3"/>
  <c r="AS59" i="3" s="1"/>
  <c r="AT59" i="3" s="1"/>
  <c r="E72" i="3"/>
  <c r="D72" i="3"/>
  <c r="F72" i="3" s="1"/>
  <c r="G72" i="3" s="1"/>
  <c r="C73" i="3"/>
  <c r="CD75" i="3"/>
  <c r="CE75" i="3" s="1"/>
  <c r="CA77" i="3"/>
  <c r="CB76" i="3"/>
  <c r="CC76" i="3" s="1"/>
  <c r="V57" i="2"/>
  <c r="G59" i="2"/>
  <c r="U58" i="2"/>
  <c r="Z58" i="2" s="1"/>
  <c r="T59" i="2"/>
  <c r="E61" i="2"/>
  <c r="F60" i="2"/>
  <c r="I60" i="2" s="1"/>
  <c r="J55" i="1"/>
  <c r="K55" i="1" s="1"/>
  <c r="H56" i="1"/>
  <c r="G56" i="1"/>
  <c r="D58" i="1"/>
  <c r="E58" i="1" s="1"/>
  <c r="I58" i="1" s="1"/>
  <c r="F57" i="1"/>
  <c r="B77" i="3" l="1"/>
  <c r="BD63" i="3"/>
  <c r="AO63" i="3"/>
  <c r="AP60" i="3"/>
  <c r="BE60" i="3"/>
  <c r="BF59" i="3"/>
  <c r="BH59" i="3" s="1"/>
  <c r="BI59" i="3" s="1"/>
  <c r="BG59" i="3"/>
  <c r="AR60" i="3"/>
  <c r="AQ60" i="3"/>
  <c r="AS60" i="3" s="1"/>
  <c r="AT60" i="3" s="1"/>
  <c r="E73" i="3"/>
  <c r="D73" i="3"/>
  <c r="F73" i="3" s="1"/>
  <c r="G73" i="3" s="1"/>
  <c r="C74" i="3"/>
  <c r="CD76" i="3"/>
  <c r="CE76" i="3" s="1"/>
  <c r="CA78" i="3"/>
  <c r="CB77" i="3"/>
  <c r="CD77" i="3" s="1"/>
  <c r="CE77" i="3" s="1"/>
  <c r="V58" i="2"/>
  <c r="G60" i="2"/>
  <c r="T60" i="2"/>
  <c r="U59" i="2"/>
  <c r="Z59" i="2" s="1"/>
  <c r="E62" i="2"/>
  <c r="F61" i="2"/>
  <c r="I61" i="2" s="1"/>
  <c r="J56" i="1"/>
  <c r="K56" i="1" s="1"/>
  <c r="H57" i="1"/>
  <c r="G57" i="1"/>
  <c r="D59" i="1"/>
  <c r="E59" i="1" s="1"/>
  <c r="I59" i="1" s="1"/>
  <c r="F58" i="1"/>
  <c r="AP61" i="3" l="1"/>
  <c r="BE61" i="3"/>
  <c r="BG60" i="3"/>
  <c r="BF60" i="3"/>
  <c r="BH60" i="3" s="1"/>
  <c r="BI60" i="3" s="1"/>
  <c r="B78" i="3"/>
  <c r="BD64" i="3"/>
  <c r="AO64" i="3"/>
  <c r="AR61" i="3"/>
  <c r="AQ61" i="3"/>
  <c r="AS61" i="3" s="1"/>
  <c r="AT61" i="3" s="1"/>
  <c r="E74" i="3"/>
  <c r="D74" i="3"/>
  <c r="F74" i="3" s="1"/>
  <c r="G74" i="3" s="1"/>
  <c r="C75" i="3"/>
  <c r="CC77" i="3"/>
  <c r="CA79" i="3"/>
  <c r="CB78" i="3"/>
  <c r="CD78" i="3" s="1"/>
  <c r="CE78" i="3" s="1"/>
  <c r="V59" i="2"/>
  <c r="G61" i="2"/>
  <c r="U60" i="2"/>
  <c r="Z60" i="2" s="1"/>
  <c r="T61" i="2"/>
  <c r="E63" i="2"/>
  <c r="F62" i="2"/>
  <c r="I62" i="2" s="1"/>
  <c r="J57" i="1"/>
  <c r="K57" i="1" s="1"/>
  <c r="H58" i="1"/>
  <c r="G58" i="1"/>
  <c r="D60" i="1"/>
  <c r="E60" i="1" s="1"/>
  <c r="I60" i="1" s="1"/>
  <c r="F59" i="1"/>
  <c r="AP62" i="3" l="1"/>
  <c r="BE62" i="3"/>
  <c r="B79" i="3"/>
  <c r="BD65" i="3"/>
  <c r="AO65" i="3"/>
  <c r="BF61" i="3"/>
  <c r="BH61" i="3" s="1"/>
  <c r="BI61" i="3" s="1"/>
  <c r="BG61" i="3"/>
  <c r="AR62" i="3"/>
  <c r="AQ62" i="3"/>
  <c r="AS62" i="3" s="1"/>
  <c r="AT62" i="3" s="1"/>
  <c r="E75" i="3"/>
  <c r="D75" i="3"/>
  <c r="F75" i="3" s="1"/>
  <c r="G75" i="3" s="1"/>
  <c r="C76" i="3"/>
  <c r="CC78" i="3"/>
  <c r="CA80" i="3"/>
  <c r="CB79" i="3"/>
  <c r="CC79" i="3" s="1"/>
  <c r="V60" i="2"/>
  <c r="G62" i="2"/>
  <c r="T62" i="2"/>
  <c r="U61" i="2"/>
  <c r="Z61" i="2" s="1"/>
  <c r="E64" i="2"/>
  <c r="F63" i="2"/>
  <c r="I63" i="2" s="1"/>
  <c r="J58" i="1"/>
  <c r="K58" i="1" s="1"/>
  <c r="G59" i="1"/>
  <c r="H59" i="1"/>
  <c r="D61" i="1"/>
  <c r="E61" i="1" s="1"/>
  <c r="I61" i="1" s="1"/>
  <c r="F60" i="1"/>
  <c r="AP63" i="3" l="1"/>
  <c r="BE63" i="3"/>
  <c r="B80" i="3"/>
  <c r="BD66" i="3"/>
  <c r="AO66" i="3"/>
  <c r="BF62" i="3"/>
  <c r="BH62" i="3" s="1"/>
  <c r="BI62" i="3" s="1"/>
  <c r="BG62" i="3"/>
  <c r="AR63" i="3"/>
  <c r="AQ63" i="3"/>
  <c r="AS63" i="3" s="1"/>
  <c r="AT63" i="3" s="1"/>
  <c r="E76" i="3"/>
  <c r="D76" i="3"/>
  <c r="F76" i="3" s="1"/>
  <c r="G76" i="3" s="1"/>
  <c r="C77" i="3"/>
  <c r="CD79" i="3"/>
  <c r="CE79" i="3" s="1"/>
  <c r="CA81" i="3"/>
  <c r="CB80" i="3"/>
  <c r="CC80" i="3" s="1"/>
  <c r="V61" i="2"/>
  <c r="G63" i="2"/>
  <c r="T63" i="2"/>
  <c r="U62" i="2"/>
  <c r="Z62" i="2" s="1"/>
  <c r="F64" i="2"/>
  <c r="I64" i="2" s="1"/>
  <c r="E65" i="2"/>
  <c r="J59" i="1"/>
  <c r="K59" i="1" s="1"/>
  <c r="G60" i="1"/>
  <c r="H60" i="1"/>
  <c r="D62" i="1"/>
  <c r="E62" i="1" s="1"/>
  <c r="I62" i="1" s="1"/>
  <c r="F61" i="1"/>
  <c r="AP64" i="3" l="1"/>
  <c r="BE64" i="3"/>
  <c r="B81" i="3"/>
  <c r="BD67" i="3"/>
  <c r="AO67" i="3"/>
  <c r="BG63" i="3"/>
  <c r="BF63" i="3"/>
  <c r="BH63" i="3" s="1"/>
  <c r="BI63" i="3" s="1"/>
  <c r="AR64" i="3"/>
  <c r="AQ64" i="3"/>
  <c r="AS64" i="3" s="1"/>
  <c r="AT64" i="3" s="1"/>
  <c r="E77" i="3"/>
  <c r="D77" i="3"/>
  <c r="F77" i="3" s="1"/>
  <c r="G77" i="3" s="1"/>
  <c r="C78" i="3"/>
  <c r="CD80" i="3"/>
  <c r="CE80" i="3" s="1"/>
  <c r="CA82" i="3"/>
  <c r="CB81" i="3"/>
  <c r="CC81" i="3" s="1"/>
  <c r="V62" i="2"/>
  <c r="G64" i="2"/>
  <c r="T64" i="2"/>
  <c r="U63" i="2"/>
  <c r="Z63" i="2" s="1"/>
  <c r="E66" i="2"/>
  <c r="F65" i="2"/>
  <c r="I65" i="2" s="1"/>
  <c r="J60" i="1"/>
  <c r="K60" i="1" s="1"/>
  <c r="H61" i="1"/>
  <c r="G61" i="1"/>
  <c r="D63" i="1"/>
  <c r="E63" i="1" s="1"/>
  <c r="I63" i="1" s="1"/>
  <c r="F62" i="1"/>
  <c r="AP65" i="3" l="1"/>
  <c r="BE65" i="3"/>
  <c r="B82" i="3"/>
  <c r="BD68" i="3"/>
  <c r="AO68" i="3"/>
  <c r="BG64" i="3"/>
  <c r="BF64" i="3"/>
  <c r="BH64" i="3" s="1"/>
  <c r="BI64" i="3" s="1"/>
  <c r="AR65" i="3"/>
  <c r="AQ65" i="3"/>
  <c r="AS65" i="3" s="1"/>
  <c r="AT65" i="3" s="1"/>
  <c r="E78" i="3"/>
  <c r="D78" i="3"/>
  <c r="F78" i="3" s="1"/>
  <c r="G78" i="3" s="1"/>
  <c r="C79" i="3"/>
  <c r="CD81" i="3"/>
  <c r="CE81" i="3" s="1"/>
  <c r="CA83" i="3"/>
  <c r="CB82" i="3"/>
  <c r="CD82" i="3" s="1"/>
  <c r="CE82" i="3" s="1"/>
  <c r="V63" i="2"/>
  <c r="G65" i="2"/>
  <c r="U64" i="2"/>
  <c r="Z64" i="2" s="1"/>
  <c r="T65" i="2"/>
  <c r="E67" i="2"/>
  <c r="F66" i="2"/>
  <c r="I66" i="2" s="1"/>
  <c r="J61" i="1"/>
  <c r="K61" i="1" s="1"/>
  <c r="H62" i="1"/>
  <c r="G62" i="1"/>
  <c r="D64" i="1"/>
  <c r="E64" i="1" s="1"/>
  <c r="I64" i="1" s="1"/>
  <c r="F63" i="1"/>
  <c r="AP66" i="3" l="1"/>
  <c r="BE66" i="3"/>
  <c r="B83" i="3"/>
  <c r="BD69" i="3"/>
  <c r="AO69" i="3"/>
  <c r="BG65" i="3"/>
  <c r="BF65" i="3"/>
  <c r="BH65" i="3" s="1"/>
  <c r="BI65" i="3" s="1"/>
  <c r="AR66" i="3"/>
  <c r="AQ66" i="3"/>
  <c r="AS66" i="3" s="1"/>
  <c r="AT66" i="3" s="1"/>
  <c r="E79" i="3"/>
  <c r="D79" i="3"/>
  <c r="F79" i="3" s="1"/>
  <c r="G79" i="3" s="1"/>
  <c r="C80" i="3"/>
  <c r="CC82" i="3"/>
  <c r="CA84" i="3"/>
  <c r="CB83" i="3"/>
  <c r="CD83" i="3" s="1"/>
  <c r="CE83" i="3" s="1"/>
  <c r="V64" i="2"/>
  <c r="G66" i="2"/>
  <c r="T66" i="2"/>
  <c r="U65" i="2"/>
  <c r="Z65" i="2" s="1"/>
  <c r="E68" i="2"/>
  <c r="F67" i="2"/>
  <c r="I67" i="2" s="1"/>
  <c r="J62" i="1"/>
  <c r="K62" i="1" s="1"/>
  <c r="H63" i="1"/>
  <c r="G63" i="1"/>
  <c r="D65" i="1"/>
  <c r="E65" i="1" s="1"/>
  <c r="I65" i="1" s="1"/>
  <c r="F64" i="1"/>
  <c r="AP67" i="3" l="1"/>
  <c r="BE67" i="3"/>
  <c r="BG66" i="3"/>
  <c r="BF66" i="3"/>
  <c r="BH66" i="3" s="1"/>
  <c r="BI66" i="3" s="1"/>
  <c r="B84" i="3"/>
  <c r="BD70" i="3"/>
  <c r="AO70" i="3"/>
  <c r="AQ67" i="3"/>
  <c r="AS67" i="3" s="1"/>
  <c r="AT67" i="3" s="1"/>
  <c r="AR67" i="3"/>
  <c r="E80" i="3"/>
  <c r="D80" i="3"/>
  <c r="F80" i="3" s="1"/>
  <c r="G80" i="3" s="1"/>
  <c r="C81" i="3"/>
  <c r="CA85" i="3"/>
  <c r="CC83" i="3"/>
  <c r="CB84" i="3"/>
  <c r="CD84" i="3" s="1"/>
  <c r="CE84" i="3" s="1"/>
  <c r="V65" i="2"/>
  <c r="G67" i="2"/>
  <c r="T67" i="2"/>
  <c r="U66" i="2"/>
  <c r="Z66" i="2" s="1"/>
  <c r="E69" i="2"/>
  <c r="F68" i="2"/>
  <c r="I68" i="2" s="1"/>
  <c r="J63" i="1"/>
  <c r="K63" i="1" s="1"/>
  <c r="H64" i="1"/>
  <c r="G64" i="1"/>
  <c r="D66" i="1"/>
  <c r="E66" i="1" s="1"/>
  <c r="I66" i="1" s="1"/>
  <c r="F65" i="1"/>
  <c r="AP68" i="3" l="1"/>
  <c r="BE68" i="3"/>
  <c r="B85" i="3"/>
  <c r="BD71" i="3"/>
  <c r="AO71" i="3"/>
  <c r="BG67" i="3"/>
  <c r="BF67" i="3"/>
  <c r="BH67" i="3" s="1"/>
  <c r="BI67" i="3" s="1"/>
  <c r="AQ68" i="3"/>
  <c r="AS68" i="3" s="1"/>
  <c r="AT68" i="3" s="1"/>
  <c r="AR68" i="3"/>
  <c r="E81" i="3"/>
  <c r="D81" i="3"/>
  <c r="F81" i="3" s="1"/>
  <c r="G81" i="3" s="1"/>
  <c r="C82" i="3"/>
  <c r="CC84" i="3"/>
  <c r="CA86" i="3"/>
  <c r="CB85" i="3"/>
  <c r="CD85" i="3" s="1"/>
  <c r="CE85" i="3" s="1"/>
  <c r="V66" i="2"/>
  <c r="G68" i="2"/>
  <c r="T68" i="2"/>
  <c r="U67" i="2"/>
  <c r="Z67" i="2" s="1"/>
  <c r="E70" i="2"/>
  <c r="F69" i="2"/>
  <c r="I69" i="2" s="1"/>
  <c r="J64" i="1"/>
  <c r="K64" i="1" s="1"/>
  <c r="H65" i="1"/>
  <c r="G65" i="1"/>
  <c r="D67" i="1"/>
  <c r="E67" i="1" s="1"/>
  <c r="I67" i="1" s="1"/>
  <c r="F66" i="1"/>
  <c r="AP69" i="3" l="1"/>
  <c r="BE69" i="3"/>
  <c r="B86" i="3"/>
  <c r="BD72" i="3"/>
  <c r="AO72" i="3"/>
  <c r="BG68" i="3"/>
  <c r="BF68" i="3"/>
  <c r="BH68" i="3" s="1"/>
  <c r="BI68" i="3" s="1"/>
  <c r="AQ69" i="3"/>
  <c r="AS69" i="3" s="1"/>
  <c r="AT69" i="3" s="1"/>
  <c r="AR69" i="3"/>
  <c r="E82" i="3"/>
  <c r="D82" i="3"/>
  <c r="F82" i="3" s="1"/>
  <c r="G82" i="3" s="1"/>
  <c r="C83" i="3"/>
  <c r="CC85" i="3"/>
  <c r="CA87" i="3"/>
  <c r="CB86" i="3"/>
  <c r="CD86" i="3" s="1"/>
  <c r="CE86" i="3" s="1"/>
  <c r="V67" i="2"/>
  <c r="G69" i="2"/>
  <c r="T69" i="2"/>
  <c r="U68" i="2"/>
  <c r="Z68" i="2" s="1"/>
  <c r="F70" i="2"/>
  <c r="I70" i="2" s="1"/>
  <c r="E71" i="2"/>
  <c r="J65" i="1"/>
  <c r="K65" i="1" s="1"/>
  <c r="H66" i="1"/>
  <c r="G66" i="1"/>
  <c r="D68" i="1"/>
  <c r="E68" i="1" s="1"/>
  <c r="I68" i="1" s="1"/>
  <c r="F67" i="1"/>
  <c r="BG69" i="3" l="1"/>
  <c r="BF69" i="3"/>
  <c r="BH69" i="3" s="1"/>
  <c r="BI69" i="3" s="1"/>
  <c r="AP70" i="3"/>
  <c r="BE70" i="3"/>
  <c r="B87" i="3"/>
  <c r="BD73" i="3"/>
  <c r="AO73" i="3"/>
  <c r="AQ70" i="3"/>
  <c r="AS70" i="3" s="1"/>
  <c r="AT70" i="3" s="1"/>
  <c r="AR70" i="3"/>
  <c r="E83" i="3"/>
  <c r="D83" i="3"/>
  <c r="F83" i="3" s="1"/>
  <c r="G83" i="3" s="1"/>
  <c r="C84" i="3"/>
  <c r="CC86" i="3"/>
  <c r="CA88" i="3"/>
  <c r="CB87" i="3"/>
  <c r="CD87" i="3" s="1"/>
  <c r="CE87" i="3" s="1"/>
  <c r="V68" i="2"/>
  <c r="G70" i="2"/>
  <c r="U69" i="2"/>
  <c r="Z69" i="2" s="1"/>
  <c r="T70" i="2"/>
  <c r="E72" i="2"/>
  <c r="F71" i="2"/>
  <c r="I71" i="2" s="1"/>
  <c r="J66" i="1"/>
  <c r="K66" i="1" s="1"/>
  <c r="G67" i="1"/>
  <c r="H67" i="1"/>
  <c r="D69" i="1"/>
  <c r="E69" i="1" s="1"/>
  <c r="I69" i="1" s="1"/>
  <c r="F68" i="1"/>
  <c r="B88" i="3" l="1"/>
  <c r="BD74" i="3"/>
  <c r="AO74" i="3"/>
  <c r="AP71" i="3"/>
  <c r="BE71" i="3"/>
  <c r="BG70" i="3"/>
  <c r="BF70" i="3"/>
  <c r="BH70" i="3" s="1"/>
  <c r="BI70" i="3" s="1"/>
  <c r="AR71" i="3"/>
  <c r="AQ71" i="3"/>
  <c r="AS71" i="3" s="1"/>
  <c r="AT71" i="3" s="1"/>
  <c r="E84" i="3"/>
  <c r="D84" i="3"/>
  <c r="F84" i="3" s="1"/>
  <c r="G84" i="3" s="1"/>
  <c r="C85" i="3"/>
  <c r="CC87" i="3"/>
  <c r="CA89" i="3"/>
  <c r="CB88" i="3"/>
  <c r="CD88" i="3" s="1"/>
  <c r="CE88" i="3" s="1"/>
  <c r="V69" i="2"/>
  <c r="G71" i="2"/>
  <c r="U70" i="2"/>
  <c r="Z70" i="2" s="1"/>
  <c r="T71" i="2"/>
  <c r="E73" i="2"/>
  <c r="F72" i="2"/>
  <c r="I72" i="2" s="1"/>
  <c r="J67" i="1"/>
  <c r="K67" i="1" s="1"/>
  <c r="G68" i="1"/>
  <c r="H68" i="1"/>
  <c r="D70" i="1"/>
  <c r="E70" i="1" s="1"/>
  <c r="I70" i="1" s="1"/>
  <c r="F69" i="1"/>
  <c r="AP72" i="3" l="1"/>
  <c r="BE72" i="3"/>
  <c r="BG71" i="3"/>
  <c r="BF71" i="3"/>
  <c r="BH71" i="3" s="1"/>
  <c r="BI71" i="3" s="1"/>
  <c r="B89" i="3"/>
  <c r="AO75" i="3"/>
  <c r="BD75" i="3"/>
  <c r="AQ72" i="3"/>
  <c r="AS72" i="3" s="1"/>
  <c r="AT72" i="3" s="1"/>
  <c r="AR72" i="3"/>
  <c r="E85" i="3"/>
  <c r="D85" i="3"/>
  <c r="F85" i="3" s="1"/>
  <c r="G85" i="3" s="1"/>
  <c r="C86" i="3"/>
  <c r="CC88" i="3"/>
  <c r="CA90" i="3"/>
  <c r="CB89" i="3"/>
  <c r="CD89" i="3" s="1"/>
  <c r="CE89" i="3" s="1"/>
  <c r="V70" i="2"/>
  <c r="G72" i="2"/>
  <c r="T72" i="2"/>
  <c r="U71" i="2"/>
  <c r="Z71" i="2" s="1"/>
  <c r="E74" i="2"/>
  <c r="F73" i="2"/>
  <c r="I73" i="2" s="1"/>
  <c r="J68" i="1"/>
  <c r="K68" i="1" s="1"/>
  <c r="H69" i="1"/>
  <c r="G69" i="1"/>
  <c r="D71" i="1"/>
  <c r="E71" i="1" s="1"/>
  <c r="I71" i="1" s="1"/>
  <c r="F70" i="1"/>
  <c r="AP73" i="3" l="1"/>
  <c r="BE73" i="3"/>
  <c r="B90" i="3"/>
  <c r="AO76" i="3"/>
  <c r="BD76" i="3"/>
  <c r="BG72" i="3"/>
  <c r="BF72" i="3"/>
  <c r="BH72" i="3" s="1"/>
  <c r="BI72" i="3" s="1"/>
  <c r="AQ73" i="3"/>
  <c r="AS73" i="3" s="1"/>
  <c r="AT73" i="3" s="1"/>
  <c r="AR73" i="3"/>
  <c r="E86" i="3"/>
  <c r="D86" i="3"/>
  <c r="F86" i="3" s="1"/>
  <c r="G86" i="3" s="1"/>
  <c r="C87" i="3"/>
  <c r="CC89" i="3"/>
  <c r="CA91" i="3"/>
  <c r="CB90" i="3"/>
  <c r="CD90" i="3" s="1"/>
  <c r="CE90" i="3" s="1"/>
  <c r="V71" i="2"/>
  <c r="G73" i="2"/>
  <c r="U72" i="2"/>
  <c r="Z72" i="2" s="1"/>
  <c r="T73" i="2"/>
  <c r="E75" i="2"/>
  <c r="F74" i="2"/>
  <c r="I74" i="2" s="1"/>
  <c r="J69" i="1"/>
  <c r="K69" i="1" s="1"/>
  <c r="H70" i="1"/>
  <c r="G70" i="1"/>
  <c r="D72" i="1"/>
  <c r="E72" i="1" s="1"/>
  <c r="I72" i="1" s="1"/>
  <c r="F71" i="1"/>
  <c r="AP74" i="3" l="1"/>
  <c r="BE74" i="3"/>
  <c r="B91" i="3"/>
  <c r="AO77" i="3"/>
  <c r="BD77" i="3"/>
  <c r="BG73" i="3"/>
  <c r="BF73" i="3"/>
  <c r="BH73" i="3" s="1"/>
  <c r="BI73" i="3" s="1"/>
  <c r="AQ74" i="3"/>
  <c r="AS74" i="3" s="1"/>
  <c r="AT74" i="3" s="1"/>
  <c r="AR74" i="3"/>
  <c r="E87" i="3"/>
  <c r="D87" i="3"/>
  <c r="F87" i="3" s="1"/>
  <c r="G87" i="3" s="1"/>
  <c r="C88" i="3"/>
  <c r="CC90" i="3"/>
  <c r="CA92" i="3"/>
  <c r="CB91" i="3"/>
  <c r="CD91" i="3" s="1"/>
  <c r="CE91" i="3" s="1"/>
  <c r="V72" i="2"/>
  <c r="G74" i="2"/>
  <c r="T74" i="2"/>
  <c r="U73" i="2"/>
  <c r="Z73" i="2" s="1"/>
  <c r="E76" i="2"/>
  <c r="F75" i="2"/>
  <c r="I75" i="2" s="1"/>
  <c r="J70" i="1"/>
  <c r="K70" i="1" s="1"/>
  <c r="G71" i="1"/>
  <c r="H71" i="1"/>
  <c r="D73" i="1"/>
  <c r="E73" i="1" s="1"/>
  <c r="I73" i="1" s="1"/>
  <c r="F72" i="1"/>
  <c r="AP75" i="3" l="1"/>
  <c r="BE75" i="3"/>
  <c r="BG74" i="3"/>
  <c r="BF74" i="3"/>
  <c r="BH74" i="3" s="1"/>
  <c r="BI74" i="3" s="1"/>
  <c r="B92" i="3"/>
  <c r="AO78" i="3"/>
  <c r="BD78" i="3"/>
  <c r="AR75" i="3"/>
  <c r="AQ75" i="3"/>
  <c r="AS75" i="3" s="1"/>
  <c r="AT75" i="3" s="1"/>
  <c r="E88" i="3"/>
  <c r="D88" i="3"/>
  <c r="F88" i="3" s="1"/>
  <c r="G88" i="3" s="1"/>
  <c r="C89" i="3"/>
  <c r="CC91" i="3"/>
  <c r="CA93" i="3"/>
  <c r="CB92" i="3"/>
  <c r="CC92" i="3" s="1"/>
  <c r="V73" i="2"/>
  <c r="G75" i="2"/>
  <c r="T75" i="2"/>
  <c r="U74" i="2"/>
  <c r="Z74" i="2" s="1"/>
  <c r="F76" i="2"/>
  <c r="I76" i="2" s="1"/>
  <c r="E77" i="2"/>
  <c r="J71" i="1"/>
  <c r="K71" i="1" s="1"/>
  <c r="H72" i="1"/>
  <c r="G72" i="1"/>
  <c r="D74" i="1"/>
  <c r="E74" i="1" s="1"/>
  <c r="I74" i="1" s="1"/>
  <c r="F73" i="1"/>
  <c r="BG75" i="3" l="1"/>
  <c r="BF75" i="3"/>
  <c r="BH75" i="3" s="1"/>
  <c r="BI75" i="3" s="1"/>
  <c r="AP76" i="3"/>
  <c r="BE76" i="3"/>
  <c r="B93" i="3"/>
  <c r="AO79" i="3"/>
  <c r="BD79" i="3"/>
  <c r="AR76" i="3"/>
  <c r="AQ76" i="3"/>
  <c r="AS76" i="3" s="1"/>
  <c r="AT76" i="3" s="1"/>
  <c r="E89" i="3"/>
  <c r="D89" i="3"/>
  <c r="F89" i="3" s="1"/>
  <c r="G89" i="3" s="1"/>
  <c r="C90" i="3"/>
  <c r="CD92" i="3"/>
  <c r="CE92" i="3" s="1"/>
  <c r="CA94" i="3"/>
  <c r="CB93" i="3"/>
  <c r="CD93" i="3" s="1"/>
  <c r="CE93" i="3" s="1"/>
  <c r="V74" i="2"/>
  <c r="G76" i="2"/>
  <c r="T76" i="2"/>
  <c r="U75" i="2"/>
  <c r="Z75" i="2" s="1"/>
  <c r="E78" i="2"/>
  <c r="F77" i="2"/>
  <c r="I77" i="2" s="1"/>
  <c r="J72" i="1"/>
  <c r="K72" i="1" s="1"/>
  <c r="H73" i="1"/>
  <c r="G73" i="1"/>
  <c r="D75" i="1"/>
  <c r="E75" i="1" s="1"/>
  <c r="I75" i="1" s="1"/>
  <c r="F74" i="1"/>
  <c r="AP77" i="3" l="1"/>
  <c r="BE77" i="3"/>
  <c r="B94" i="3"/>
  <c r="AO80" i="3"/>
  <c r="BD80" i="3"/>
  <c r="BG76" i="3"/>
  <c r="BF76" i="3"/>
  <c r="BH76" i="3" s="1"/>
  <c r="BI76" i="3" s="1"/>
  <c r="AR77" i="3"/>
  <c r="AQ77" i="3"/>
  <c r="AS77" i="3" s="1"/>
  <c r="AT77" i="3" s="1"/>
  <c r="E90" i="3"/>
  <c r="D90" i="3"/>
  <c r="F90" i="3" s="1"/>
  <c r="G90" i="3" s="1"/>
  <c r="C91" i="3"/>
  <c r="CC93" i="3"/>
  <c r="CA95" i="3"/>
  <c r="CB94" i="3"/>
  <c r="CC94" i="3" s="1"/>
  <c r="V75" i="2"/>
  <c r="G77" i="2"/>
  <c r="T77" i="2"/>
  <c r="U76" i="2"/>
  <c r="Z76" i="2" s="1"/>
  <c r="E79" i="2"/>
  <c r="F78" i="2"/>
  <c r="I78" i="2" s="1"/>
  <c r="J73" i="1"/>
  <c r="K73" i="1" s="1"/>
  <c r="H74" i="1"/>
  <c r="G74" i="1"/>
  <c r="D76" i="1"/>
  <c r="E76" i="1" s="1"/>
  <c r="I76" i="1" s="1"/>
  <c r="F75" i="1"/>
  <c r="AP78" i="3" l="1"/>
  <c r="BE78" i="3"/>
  <c r="B95" i="3"/>
  <c r="BD81" i="3"/>
  <c r="AO81" i="3"/>
  <c r="BG77" i="3"/>
  <c r="BF77" i="3"/>
  <c r="BH77" i="3" s="1"/>
  <c r="BI77" i="3" s="1"/>
  <c r="AR78" i="3"/>
  <c r="AQ78" i="3"/>
  <c r="AS78" i="3" s="1"/>
  <c r="AT78" i="3" s="1"/>
  <c r="E91" i="3"/>
  <c r="D91" i="3"/>
  <c r="F91" i="3" s="1"/>
  <c r="G91" i="3" s="1"/>
  <c r="C92" i="3"/>
  <c r="CD94" i="3"/>
  <c r="CE94" i="3" s="1"/>
  <c r="CA96" i="3"/>
  <c r="CB95" i="3"/>
  <c r="CD95" i="3" s="1"/>
  <c r="CE95" i="3" s="1"/>
  <c r="V76" i="2"/>
  <c r="G78" i="2"/>
  <c r="T78" i="2"/>
  <c r="U77" i="2"/>
  <c r="Z77" i="2" s="1"/>
  <c r="E80" i="2"/>
  <c r="F79" i="2"/>
  <c r="I79" i="2" s="1"/>
  <c r="J74" i="1"/>
  <c r="K74" i="1" s="1"/>
  <c r="H75" i="1"/>
  <c r="G75" i="1"/>
  <c r="D77" i="1"/>
  <c r="E77" i="1" s="1"/>
  <c r="I77" i="1" s="1"/>
  <c r="F76" i="1"/>
  <c r="AP79" i="3" l="1"/>
  <c r="BE79" i="3"/>
  <c r="B96" i="3"/>
  <c r="BD82" i="3"/>
  <c r="AO82" i="3"/>
  <c r="BG78" i="3"/>
  <c r="BF78" i="3"/>
  <c r="BH78" i="3" s="1"/>
  <c r="BI78" i="3" s="1"/>
  <c r="AR79" i="3"/>
  <c r="AQ79" i="3"/>
  <c r="AS79" i="3" s="1"/>
  <c r="AT79" i="3" s="1"/>
  <c r="E92" i="3"/>
  <c r="D92" i="3"/>
  <c r="F92" i="3" s="1"/>
  <c r="G92" i="3" s="1"/>
  <c r="C93" i="3"/>
  <c r="CC95" i="3"/>
  <c r="CA97" i="3"/>
  <c r="CB96" i="3"/>
  <c r="CD96" i="3" s="1"/>
  <c r="CE96" i="3" s="1"/>
  <c r="V77" i="2"/>
  <c r="G79" i="2"/>
  <c r="T79" i="2"/>
  <c r="U78" i="2"/>
  <c r="Z78" i="2" s="1"/>
  <c r="E81" i="2"/>
  <c r="F80" i="2"/>
  <c r="I80" i="2" s="1"/>
  <c r="J75" i="1"/>
  <c r="K75" i="1" s="1"/>
  <c r="H76" i="1"/>
  <c r="G76" i="1"/>
  <c r="D78" i="1"/>
  <c r="E78" i="1" s="1"/>
  <c r="I78" i="1" s="1"/>
  <c r="F77" i="1"/>
  <c r="AP80" i="3" l="1"/>
  <c r="BE80" i="3"/>
  <c r="BG79" i="3"/>
  <c r="BF79" i="3"/>
  <c r="BH79" i="3" s="1"/>
  <c r="BI79" i="3" s="1"/>
  <c r="B97" i="3"/>
  <c r="BD83" i="3"/>
  <c r="AO83" i="3"/>
  <c r="AR80" i="3"/>
  <c r="AQ80" i="3"/>
  <c r="AS80" i="3" s="1"/>
  <c r="AT80" i="3" s="1"/>
  <c r="E93" i="3"/>
  <c r="D93" i="3"/>
  <c r="F93" i="3" s="1"/>
  <c r="G93" i="3" s="1"/>
  <c r="C94" i="3"/>
  <c r="CC96" i="3"/>
  <c r="CA98" i="3"/>
  <c r="CB97" i="3"/>
  <c r="CC97" i="3" s="1"/>
  <c r="V78" i="2"/>
  <c r="G80" i="2"/>
  <c r="T80" i="2"/>
  <c r="U79" i="2"/>
  <c r="Z79" i="2" s="1"/>
  <c r="E82" i="2"/>
  <c r="F81" i="2"/>
  <c r="I81" i="2" s="1"/>
  <c r="J76" i="1"/>
  <c r="K76" i="1" s="1"/>
  <c r="H77" i="1"/>
  <c r="G77" i="1"/>
  <c r="D79" i="1"/>
  <c r="E79" i="1" s="1"/>
  <c r="I79" i="1" s="1"/>
  <c r="F78" i="1"/>
  <c r="AP81" i="3" l="1"/>
  <c r="BE81" i="3"/>
  <c r="B98" i="3"/>
  <c r="BD84" i="3"/>
  <c r="AO84" i="3"/>
  <c r="BG80" i="3"/>
  <c r="BF80" i="3"/>
  <c r="BH80" i="3" s="1"/>
  <c r="BI80" i="3" s="1"/>
  <c r="AR81" i="3"/>
  <c r="AQ81" i="3"/>
  <c r="AS81" i="3" s="1"/>
  <c r="AT81" i="3" s="1"/>
  <c r="E94" i="3"/>
  <c r="D94" i="3"/>
  <c r="F94" i="3" s="1"/>
  <c r="G94" i="3" s="1"/>
  <c r="C95" i="3"/>
  <c r="CD97" i="3"/>
  <c r="CE97" i="3" s="1"/>
  <c r="CA99" i="3"/>
  <c r="CB98" i="3"/>
  <c r="CC98" i="3" s="1"/>
  <c r="V79" i="2"/>
  <c r="G81" i="2"/>
  <c r="T81" i="2"/>
  <c r="U80" i="2"/>
  <c r="Z80" i="2" s="1"/>
  <c r="F82" i="2"/>
  <c r="I82" i="2" s="1"/>
  <c r="E83" i="2"/>
  <c r="J77" i="1"/>
  <c r="K77" i="1" s="1"/>
  <c r="H78" i="1"/>
  <c r="G78" i="1"/>
  <c r="D80" i="1"/>
  <c r="E80" i="1" s="1"/>
  <c r="I80" i="1" s="1"/>
  <c r="F79" i="1"/>
  <c r="AP82" i="3" l="1"/>
  <c r="BE82" i="3"/>
  <c r="B99" i="3"/>
  <c r="BD85" i="3"/>
  <c r="AO85" i="3"/>
  <c r="BG81" i="3"/>
  <c r="BF81" i="3"/>
  <c r="BH81" i="3" s="1"/>
  <c r="BI81" i="3" s="1"/>
  <c r="AR82" i="3"/>
  <c r="AQ82" i="3"/>
  <c r="AS82" i="3" s="1"/>
  <c r="AT82" i="3" s="1"/>
  <c r="E95" i="3"/>
  <c r="D95" i="3"/>
  <c r="F95" i="3" s="1"/>
  <c r="G95" i="3" s="1"/>
  <c r="C96" i="3"/>
  <c r="CD98" i="3"/>
  <c r="CE98" i="3" s="1"/>
  <c r="CA100" i="3"/>
  <c r="CB99" i="3"/>
  <c r="CD99" i="3" s="1"/>
  <c r="CE99" i="3" s="1"/>
  <c r="V80" i="2"/>
  <c r="G82" i="2"/>
  <c r="T82" i="2"/>
  <c r="U81" i="2"/>
  <c r="Z81" i="2" s="1"/>
  <c r="E84" i="2"/>
  <c r="F83" i="2"/>
  <c r="I83" i="2" s="1"/>
  <c r="J78" i="1"/>
  <c r="K78" i="1" s="1"/>
  <c r="G79" i="1"/>
  <c r="H79" i="1"/>
  <c r="D81" i="1"/>
  <c r="E81" i="1" s="1"/>
  <c r="I81" i="1" s="1"/>
  <c r="F80" i="1"/>
  <c r="AP83" i="3" l="1"/>
  <c r="BE83" i="3"/>
  <c r="B100" i="3"/>
  <c r="AO86" i="3"/>
  <c r="BD86" i="3"/>
  <c r="BG82" i="3"/>
  <c r="BF82" i="3"/>
  <c r="BH82" i="3" s="1"/>
  <c r="BI82" i="3" s="1"/>
  <c r="AR83" i="3"/>
  <c r="AQ83" i="3"/>
  <c r="AS83" i="3" s="1"/>
  <c r="AT83" i="3" s="1"/>
  <c r="E96" i="3"/>
  <c r="D96" i="3"/>
  <c r="F96" i="3" s="1"/>
  <c r="G96" i="3" s="1"/>
  <c r="C97" i="3"/>
  <c r="CA101" i="3"/>
  <c r="CC99" i="3"/>
  <c r="CB100" i="3"/>
  <c r="CD100" i="3" s="1"/>
  <c r="CE100" i="3" s="1"/>
  <c r="V81" i="2"/>
  <c r="G83" i="2"/>
  <c r="U82" i="2"/>
  <c r="Z82" i="2" s="1"/>
  <c r="T83" i="2"/>
  <c r="E85" i="2"/>
  <c r="F84" i="2"/>
  <c r="I84" i="2" s="1"/>
  <c r="J79" i="1"/>
  <c r="K79" i="1" s="1"/>
  <c r="H80" i="1"/>
  <c r="G80" i="1"/>
  <c r="D82" i="1"/>
  <c r="E82" i="1" s="1"/>
  <c r="I82" i="1" s="1"/>
  <c r="F81" i="1"/>
  <c r="AP84" i="3" l="1"/>
  <c r="BE84" i="3"/>
  <c r="BF83" i="3"/>
  <c r="BH83" i="3" s="1"/>
  <c r="BI83" i="3" s="1"/>
  <c r="BG83" i="3"/>
  <c r="B101" i="3"/>
  <c r="AO87" i="3"/>
  <c r="BD87" i="3"/>
  <c r="AR84" i="3"/>
  <c r="AQ84" i="3"/>
  <c r="AS84" i="3" s="1"/>
  <c r="AT84" i="3" s="1"/>
  <c r="E97" i="3"/>
  <c r="D97" i="3"/>
  <c r="F97" i="3" s="1"/>
  <c r="G97" i="3" s="1"/>
  <c r="C98" i="3"/>
  <c r="CC100" i="3"/>
  <c r="CA102" i="3"/>
  <c r="CB101" i="3"/>
  <c r="CD101" i="3" s="1"/>
  <c r="CE101" i="3" s="1"/>
  <c r="V82" i="2"/>
  <c r="G84" i="2"/>
  <c r="T84" i="2"/>
  <c r="U83" i="2"/>
  <c r="Z83" i="2" s="1"/>
  <c r="E86" i="2"/>
  <c r="F85" i="2"/>
  <c r="I85" i="2" s="1"/>
  <c r="J80" i="1"/>
  <c r="K80" i="1" s="1"/>
  <c r="H81" i="1"/>
  <c r="G81" i="1"/>
  <c r="D83" i="1"/>
  <c r="E83" i="1" s="1"/>
  <c r="I83" i="1" s="1"/>
  <c r="F82" i="1"/>
  <c r="AP85" i="3" l="1"/>
  <c r="BE85" i="3"/>
  <c r="B102" i="3"/>
  <c r="BD88" i="3"/>
  <c r="AO88" i="3"/>
  <c r="BG84" i="3"/>
  <c r="BF84" i="3"/>
  <c r="BH84" i="3" s="1"/>
  <c r="BI84" i="3" s="1"/>
  <c r="AR85" i="3"/>
  <c r="AQ85" i="3"/>
  <c r="AS85" i="3" s="1"/>
  <c r="AT85" i="3" s="1"/>
  <c r="E98" i="3"/>
  <c r="D98" i="3"/>
  <c r="F98" i="3" s="1"/>
  <c r="G98" i="3" s="1"/>
  <c r="C99" i="3"/>
  <c r="CC101" i="3"/>
  <c r="CA103" i="3"/>
  <c r="CB102" i="3"/>
  <c r="CD102" i="3" s="1"/>
  <c r="CE102" i="3" s="1"/>
  <c r="V83" i="2"/>
  <c r="G85" i="2"/>
  <c r="U84" i="2"/>
  <c r="Z84" i="2" s="1"/>
  <c r="T85" i="2"/>
  <c r="E87" i="2"/>
  <c r="F86" i="2"/>
  <c r="I86" i="2" s="1"/>
  <c r="J81" i="1"/>
  <c r="K81" i="1" s="1"/>
  <c r="H82" i="1"/>
  <c r="G82" i="1"/>
  <c r="D84" i="1"/>
  <c r="E84" i="1" s="1"/>
  <c r="I84" i="1" s="1"/>
  <c r="F83" i="1"/>
  <c r="AP86" i="3" l="1"/>
  <c r="BE86" i="3"/>
  <c r="B103" i="3"/>
  <c r="BD89" i="3"/>
  <c r="AO89" i="3"/>
  <c r="BF85" i="3"/>
  <c r="BH85" i="3" s="1"/>
  <c r="BI85" i="3" s="1"/>
  <c r="BG85" i="3"/>
  <c r="AR86" i="3"/>
  <c r="AQ86" i="3"/>
  <c r="AS86" i="3" s="1"/>
  <c r="AT86" i="3" s="1"/>
  <c r="E99" i="3"/>
  <c r="D99" i="3"/>
  <c r="F99" i="3" s="1"/>
  <c r="G99" i="3" s="1"/>
  <c r="C100" i="3"/>
  <c r="CC102" i="3"/>
  <c r="CA104" i="3"/>
  <c r="CB103" i="3"/>
  <c r="CD103" i="3" s="1"/>
  <c r="CE103" i="3" s="1"/>
  <c r="V84" i="2"/>
  <c r="G86" i="2"/>
  <c r="T86" i="2"/>
  <c r="U85" i="2"/>
  <c r="Z85" i="2" s="1"/>
  <c r="E88" i="2"/>
  <c r="F87" i="2"/>
  <c r="I87" i="2" s="1"/>
  <c r="J82" i="1"/>
  <c r="K82" i="1" s="1"/>
  <c r="G83" i="1"/>
  <c r="H83" i="1"/>
  <c r="D85" i="1"/>
  <c r="E85" i="1" s="1"/>
  <c r="I85" i="1" s="1"/>
  <c r="F84" i="1"/>
  <c r="AP87" i="3" l="1"/>
  <c r="BE87" i="3"/>
  <c r="B104" i="3"/>
  <c r="BD90" i="3"/>
  <c r="AO90" i="3"/>
  <c r="BG86" i="3"/>
  <c r="BF86" i="3"/>
  <c r="BH86" i="3" s="1"/>
  <c r="BI86" i="3" s="1"/>
  <c r="AR87" i="3"/>
  <c r="AQ87" i="3"/>
  <c r="AS87" i="3" s="1"/>
  <c r="AT87" i="3" s="1"/>
  <c r="E100" i="3"/>
  <c r="D100" i="3"/>
  <c r="F100" i="3" s="1"/>
  <c r="G100" i="3" s="1"/>
  <c r="C101" i="3"/>
  <c r="CC103" i="3"/>
  <c r="CA105" i="3"/>
  <c r="CB104" i="3"/>
  <c r="CD104" i="3" s="1"/>
  <c r="CE104" i="3" s="1"/>
  <c r="V85" i="2"/>
  <c r="G87" i="2"/>
  <c r="U86" i="2"/>
  <c r="Z86" i="2" s="1"/>
  <c r="T87" i="2"/>
  <c r="F88" i="2"/>
  <c r="I88" i="2" s="1"/>
  <c r="E89" i="2"/>
  <c r="J83" i="1"/>
  <c r="K83" i="1" s="1"/>
  <c r="H84" i="1"/>
  <c r="G84" i="1"/>
  <c r="D86" i="1"/>
  <c r="E86" i="1" s="1"/>
  <c r="I86" i="1" s="1"/>
  <c r="F85" i="1"/>
  <c r="AP88" i="3" l="1"/>
  <c r="BE88" i="3"/>
  <c r="B105" i="3"/>
  <c r="BD91" i="3"/>
  <c r="AO91" i="3"/>
  <c r="BF87" i="3"/>
  <c r="BH87" i="3" s="1"/>
  <c r="BI87" i="3" s="1"/>
  <c r="BG87" i="3"/>
  <c r="AR88" i="3"/>
  <c r="AQ88" i="3"/>
  <c r="AS88" i="3" s="1"/>
  <c r="AT88" i="3" s="1"/>
  <c r="E101" i="3"/>
  <c r="D101" i="3"/>
  <c r="F101" i="3" s="1"/>
  <c r="G101" i="3" s="1"/>
  <c r="C102" i="3"/>
  <c r="CC104" i="3"/>
  <c r="CA106" i="3"/>
  <c r="CB105" i="3"/>
  <c r="CC105" i="3" s="1"/>
  <c r="V86" i="2"/>
  <c r="G88" i="2"/>
  <c r="T88" i="2"/>
  <c r="U87" i="2"/>
  <c r="Z87" i="2" s="1"/>
  <c r="E90" i="2"/>
  <c r="F89" i="2"/>
  <c r="I89" i="2" s="1"/>
  <c r="J84" i="1"/>
  <c r="K84" i="1" s="1"/>
  <c r="H85" i="1"/>
  <c r="G85" i="1"/>
  <c r="D87" i="1"/>
  <c r="E87" i="1" s="1"/>
  <c r="I87" i="1" s="1"/>
  <c r="F86" i="1"/>
  <c r="AP89" i="3" l="1"/>
  <c r="BE89" i="3"/>
  <c r="B106" i="3"/>
  <c r="BD92" i="3"/>
  <c r="AO92" i="3"/>
  <c r="BF88" i="3"/>
  <c r="BH88" i="3" s="1"/>
  <c r="BI88" i="3" s="1"/>
  <c r="BG88" i="3"/>
  <c r="AR89" i="3"/>
  <c r="AQ89" i="3"/>
  <c r="AS89" i="3" s="1"/>
  <c r="AT89" i="3" s="1"/>
  <c r="E102" i="3"/>
  <c r="D102" i="3"/>
  <c r="F102" i="3" s="1"/>
  <c r="G102" i="3" s="1"/>
  <c r="C103" i="3"/>
  <c r="CD105" i="3"/>
  <c r="CE105" i="3" s="1"/>
  <c r="CA107" i="3"/>
  <c r="CB106" i="3"/>
  <c r="CC106" i="3" s="1"/>
  <c r="V87" i="2"/>
  <c r="G89" i="2"/>
  <c r="T89" i="2"/>
  <c r="U88" i="2"/>
  <c r="Z88" i="2" s="1"/>
  <c r="E91" i="2"/>
  <c r="F90" i="2"/>
  <c r="I90" i="2" s="1"/>
  <c r="J85" i="1"/>
  <c r="K85" i="1" s="1"/>
  <c r="H86" i="1"/>
  <c r="G86" i="1"/>
  <c r="D88" i="1"/>
  <c r="E88" i="1" s="1"/>
  <c r="I88" i="1" s="1"/>
  <c r="F87" i="1"/>
  <c r="AP90" i="3" l="1"/>
  <c r="BE90" i="3"/>
  <c r="BG89" i="3"/>
  <c r="BF89" i="3"/>
  <c r="BH89" i="3" s="1"/>
  <c r="BI89" i="3" s="1"/>
  <c r="B107" i="3"/>
  <c r="BD93" i="3"/>
  <c r="AO93" i="3"/>
  <c r="AR90" i="3"/>
  <c r="AQ90" i="3"/>
  <c r="AS90" i="3" s="1"/>
  <c r="AT90" i="3" s="1"/>
  <c r="E103" i="3"/>
  <c r="D103" i="3"/>
  <c r="F103" i="3" s="1"/>
  <c r="G103" i="3" s="1"/>
  <c r="C104" i="3"/>
  <c r="CD106" i="3"/>
  <c r="CE106" i="3" s="1"/>
  <c r="CA108" i="3"/>
  <c r="CB107" i="3"/>
  <c r="CD107" i="3" s="1"/>
  <c r="CE107" i="3" s="1"/>
  <c r="V88" i="2"/>
  <c r="G90" i="2"/>
  <c r="T90" i="2"/>
  <c r="U89" i="2"/>
  <c r="Z89" i="2" s="1"/>
  <c r="E92" i="2"/>
  <c r="F91" i="2"/>
  <c r="I91" i="2" s="1"/>
  <c r="J86" i="1"/>
  <c r="K86" i="1" s="1"/>
  <c r="H87" i="1"/>
  <c r="G87" i="1"/>
  <c r="D89" i="1"/>
  <c r="E89" i="1" s="1"/>
  <c r="I89" i="1" s="1"/>
  <c r="F88" i="1"/>
  <c r="AP91" i="3" l="1"/>
  <c r="BE91" i="3"/>
  <c r="BF90" i="3"/>
  <c r="BH90" i="3" s="1"/>
  <c r="BI90" i="3" s="1"/>
  <c r="BG90" i="3"/>
  <c r="B108" i="3"/>
  <c r="BD94" i="3"/>
  <c r="AO94" i="3"/>
  <c r="AR91" i="3"/>
  <c r="AQ91" i="3"/>
  <c r="AS91" i="3" s="1"/>
  <c r="AT91" i="3" s="1"/>
  <c r="E104" i="3"/>
  <c r="D104" i="3"/>
  <c r="F104" i="3" s="1"/>
  <c r="G104" i="3" s="1"/>
  <c r="C105" i="3"/>
  <c r="CC107" i="3"/>
  <c r="CA109" i="3"/>
  <c r="CB108" i="3"/>
  <c r="CC108" i="3" s="1"/>
  <c r="V89" i="2"/>
  <c r="G91" i="2"/>
  <c r="U90" i="2"/>
  <c r="Z90" i="2" s="1"/>
  <c r="T91" i="2"/>
  <c r="E93" i="2"/>
  <c r="F92" i="2"/>
  <c r="I92" i="2" s="1"/>
  <c r="J87" i="1"/>
  <c r="K87" i="1" s="1"/>
  <c r="H88" i="1"/>
  <c r="G88" i="1"/>
  <c r="D90" i="1"/>
  <c r="E90" i="1" s="1"/>
  <c r="I90" i="1" s="1"/>
  <c r="F89" i="1"/>
  <c r="AP92" i="3" l="1"/>
  <c r="BE92" i="3"/>
  <c r="B109" i="3"/>
  <c r="BD95" i="3"/>
  <c r="AO95" i="3"/>
  <c r="BF91" i="3"/>
  <c r="BH91" i="3" s="1"/>
  <c r="BI91" i="3" s="1"/>
  <c r="BG91" i="3"/>
  <c r="AR92" i="3"/>
  <c r="AQ92" i="3"/>
  <c r="AS92" i="3" s="1"/>
  <c r="AT92" i="3" s="1"/>
  <c r="E105" i="3"/>
  <c r="D105" i="3"/>
  <c r="F105" i="3" s="1"/>
  <c r="G105" i="3" s="1"/>
  <c r="C106" i="3"/>
  <c r="CD108" i="3"/>
  <c r="CE108" i="3" s="1"/>
  <c r="CA110" i="3"/>
  <c r="CB109" i="3"/>
  <c r="CD109" i="3" s="1"/>
  <c r="CE109" i="3" s="1"/>
  <c r="V90" i="2"/>
  <c r="G92" i="2"/>
  <c r="T92" i="2"/>
  <c r="U91" i="2"/>
  <c r="Z91" i="2" s="1"/>
  <c r="E94" i="2"/>
  <c r="F93" i="2"/>
  <c r="I93" i="2" s="1"/>
  <c r="J88" i="1"/>
  <c r="K88" i="1" s="1"/>
  <c r="H89" i="1"/>
  <c r="G89" i="1"/>
  <c r="D91" i="1"/>
  <c r="E91" i="1" s="1"/>
  <c r="I91" i="1" s="1"/>
  <c r="F90" i="1"/>
  <c r="AP93" i="3" l="1"/>
  <c r="BE93" i="3"/>
  <c r="B110" i="3"/>
  <c r="BD96" i="3"/>
  <c r="AO96" i="3"/>
  <c r="BG92" i="3"/>
  <c r="BF92" i="3"/>
  <c r="BH92" i="3" s="1"/>
  <c r="BI92" i="3" s="1"/>
  <c r="AR93" i="3"/>
  <c r="AQ93" i="3"/>
  <c r="AS93" i="3" s="1"/>
  <c r="AT93" i="3" s="1"/>
  <c r="E106" i="3"/>
  <c r="D106" i="3"/>
  <c r="F106" i="3" s="1"/>
  <c r="G106" i="3" s="1"/>
  <c r="C107" i="3"/>
  <c r="CC109" i="3"/>
  <c r="CA111" i="3"/>
  <c r="CB110" i="3"/>
  <c r="CD110" i="3" s="1"/>
  <c r="CE110" i="3" s="1"/>
  <c r="V91" i="2"/>
  <c r="G93" i="2"/>
  <c r="T93" i="2"/>
  <c r="U92" i="2"/>
  <c r="Z92" i="2" s="1"/>
  <c r="F94" i="2"/>
  <c r="I94" i="2" s="1"/>
  <c r="E95" i="2"/>
  <c r="J89" i="1"/>
  <c r="K89" i="1" s="1"/>
  <c r="H90" i="1"/>
  <c r="G90" i="1"/>
  <c r="D92" i="1"/>
  <c r="E92" i="1" s="1"/>
  <c r="I92" i="1" s="1"/>
  <c r="F91" i="1"/>
  <c r="AP94" i="3" l="1"/>
  <c r="BE94" i="3"/>
  <c r="B111" i="3"/>
  <c r="BD97" i="3"/>
  <c r="AO97" i="3"/>
  <c r="BG93" i="3"/>
  <c r="BF93" i="3"/>
  <c r="BH93" i="3" s="1"/>
  <c r="BI93" i="3" s="1"/>
  <c r="AR94" i="3"/>
  <c r="AQ94" i="3"/>
  <c r="AS94" i="3" s="1"/>
  <c r="AT94" i="3" s="1"/>
  <c r="E107" i="3"/>
  <c r="D107" i="3"/>
  <c r="F107" i="3" s="1"/>
  <c r="G107" i="3" s="1"/>
  <c r="C108" i="3"/>
  <c r="CC110" i="3"/>
  <c r="CA112" i="3"/>
  <c r="CB111" i="3"/>
  <c r="CD111" i="3" s="1"/>
  <c r="CE111" i="3" s="1"/>
  <c r="V92" i="2"/>
  <c r="G94" i="2"/>
  <c r="T94" i="2"/>
  <c r="U93" i="2"/>
  <c r="Z93" i="2" s="1"/>
  <c r="E96" i="2"/>
  <c r="F95" i="2"/>
  <c r="I95" i="2" s="1"/>
  <c r="J90" i="1"/>
  <c r="K90" i="1" s="1"/>
  <c r="G91" i="1"/>
  <c r="H91" i="1"/>
  <c r="D93" i="1"/>
  <c r="E93" i="1" s="1"/>
  <c r="I93" i="1" s="1"/>
  <c r="F92" i="1"/>
  <c r="BF94" i="3" l="1"/>
  <c r="BH94" i="3" s="1"/>
  <c r="BI94" i="3" s="1"/>
  <c r="BG94" i="3"/>
  <c r="AP95" i="3"/>
  <c r="BE95" i="3"/>
  <c r="B112" i="3"/>
  <c r="AO98" i="3"/>
  <c r="BD98" i="3"/>
  <c r="AR95" i="3"/>
  <c r="AQ95" i="3"/>
  <c r="AS95" i="3" s="1"/>
  <c r="AT95" i="3" s="1"/>
  <c r="E108" i="3"/>
  <c r="D108" i="3"/>
  <c r="F108" i="3" s="1"/>
  <c r="G108" i="3" s="1"/>
  <c r="C109" i="3"/>
  <c r="CC111" i="3"/>
  <c r="CA113" i="3"/>
  <c r="CB112" i="3"/>
  <c r="CD112" i="3" s="1"/>
  <c r="CE112" i="3" s="1"/>
  <c r="V93" i="2"/>
  <c r="G95" i="2"/>
  <c r="T95" i="2"/>
  <c r="U94" i="2"/>
  <c r="Z94" i="2" s="1"/>
  <c r="E97" i="2"/>
  <c r="F96" i="2"/>
  <c r="I96" i="2" s="1"/>
  <c r="J91" i="1"/>
  <c r="K91" i="1" s="1"/>
  <c r="H92" i="1"/>
  <c r="G92" i="1"/>
  <c r="D94" i="1"/>
  <c r="E94" i="1" s="1"/>
  <c r="I94" i="1" s="1"/>
  <c r="F93" i="1"/>
  <c r="AP96" i="3" l="1"/>
  <c r="BE96" i="3"/>
  <c r="B113" i="3"/>
  <c r="BD99" i="3"/>
  <c r="AO99" i="3"/>
  <c r="BF95" i="3"/>
  <c r="BH95" i="3" s="1"/>
  <c r="BI95" i="3" s="1"/>
  <c r="BG95" i="3"/>
  <c r="AR96" i="3"/>
  <c r="AQ96" i="3"/>
  <c r="AS96" i="3" s="1"/>
  <c r="AT96" i="3" s="1"/>
  <c r="D109" i="3"/>
  <c r="F109" i="3" s="1"/>
  <c r="G109" i="3" s="1"/>
  <c r="E109" i="3"/>
  <c r="C110" i="3"/>
  <c r="CC112" i="3"/>
  <c r="CA114" i="3"/>
  <c r="CB113" i="3"/>
  <c r="CD113" i="3" s="1"/>
  <c r="CE113" i="3" s="1"/>
  <c r="V94" i="2"/>
  <c r="G96" i="2"/>
  <c r="T96" i="2"/>
  <c r="U95" i="2"/>
  <c r="Z95" i="2" s="1"/>
  <c r="E98" i="2"/>
  <c r="F97" i="2"/>
  <c r="I97" i="2" s="1"/>
  <c r="J92" i="1"/>
  <c r="K92" i="1" s="1"/>
  <c r="H93" i="1"/>
  <c r="G93" i="1"/>
  <c r="D95" i="1"/>
  <c r="E95" i="1" s="1"/>
  <c r="I95" i="1" s="1"/>
  <c r="F94" i="1"/>
  <c r="AP97" i="3" l="1"/>
  <c r="BE97" i="3"/>
  <c r="B114" i="3"/>
  <c r="BD100" i="3"/>
  <c r="AO100" i="3"/>
  <c r="BG96" i="3"/>
  <c r="BF96" i="3"/>
  <c r="BH96" i="3" s="1"/>
  <c r="BI96" i="3" s="1"/>
  <c r="AR97" i="3"/>
  <c r="AQ97" i="3"/>
  <c r="AS97" i="3" s="1"/>
  <c r="AT97" i="3" s="1"/>
  <c r="D110" i="3"/>
  <c r="F110" i="3" s="1"/>
  <c r="G110" i="3" s="1"/>
  <c r="E110" i="3"/>
  <c r="C111" i="3"/>
  <c r="CC113" i="3"/>
  <c r="CA115" i="3"/>
  <c r="CB114" i="3"/>
  <c r="CD114" i="3" s="1"/>
  <c r="CE114" i="3" s="1"/>
  <c r="V95" i="2"/>
  <c r="G97" i="2"/>
  <c r="U96" i="2"/>
  <c r="Z96" i="2" s="1"/>
  <c r="T97" i="2"/>
  <c r="E99" i="2"/>
  <c r="F98" i="2"/>
  <c r="I98" i="2" s="1"/>
  <c r="J93" i="1"/>
  <c r="K93" i="1" s="1"/>
  <c r="H94" i="1"/>
  <c r="G94" i="1"/>
  <c r="D96" i="1"/>
  <c r="E96" i="1" s="1"/>
  <c r="I96" i="1" s="1"/>
  <c r="F95" i="1"/>
  <c r="AP98" i="3" l="1"/>
  <c r="BE98" i="3"/>
  <c r="B115" i="3"/>
  <c r="BD101" i="3"/>
  <c r="AO101" i="3"/>
  <c r="BG97" i="3"/>
  <c r="BF97" i="3"/>
  <c r="BH97" i="3" s="1"/>
  <c r="BI97" i="3" s="1"/>
  <c r="AQ98" i="3"/>
  <c r="AS98" i="3" s="1"/>
  <c r="AT98" i="3" s="1"/>
  <c r="AR98" i="3"/>
  <c r="D111" i="3"/>
  <c r="F111" i="3" s="1"/>
  <c r="G111" i="3" s="1"/>
  <c r="E111" i="3"/>
  <c r="C112" i="3"/>
  <c r="CC114" i="3"/>
  <c r="CA116" i="3"/>
  <c r="CB115" i="3"/>
  <c r="CD115" i="3" s="1"/>
  <c r="CE115" i="3" s="1"/>
  <c r="V96" i="2"/>
  <c r="G98" i="2"/>
  <c r="T98" i="2"/>
  <c r="U97" i="2"/>
  <c r="Z97" i="2" s="1"/>
  <c r="E100" i="2"/>
  <c r="F99" i="2"/>
  <c r="I99" i="2" s="1"/>
  <c r="J94" i="1"/>
  <c r="K94" i="1" s="1"/>
  <c r="H95" i="1"/>
  <c r="G95" i="1"/>
  <c r="D97" i="1"/>
  <c r="E97" i="1" s="1"/>
  <c r="I97" i="1" s="1"/>
  <c r="F96" i="1"/>
  <c r="BG98" i="3" l="1"/>
  <c r="BF98" i="3"/>
  <c r="BH98" i="3" s="1"/>
  <c r="BI98" i="3" s="1"/>
  <c r="AP99" i="3"/>
  <c r="BE99" i="3"/>
  <c r="B116" i="3"/>
  <c r="AO102" i="3"/>
  <c r="BD102" i="3"/>
  <c r="AR99" i="3"/>
  <c r="AQ99" i="3"/>
  <c r="AS99" i="3" s="1"/>
  <c r="AT99" i="3" s="1"/>
  <c r="E112" i="3"/>
  <c r="D112" i="3"/>
  <c r="F112" i="3" s="1"/>
  <c r="G112" i="3" s="1"/>
  <c r="C113" i="3"/>
  <c r="CC115" i="3"/>
  <c r="CA117" i="3"/>
  <c r="CB116" i="3"/>
  <c r="CC116" i="3" s="1"/>
  <c r="V97" i="2"/>
  <c r="G99" i="2"/>
  <c r="T99" i="2"/>
  <c r="U98" i="2"/>
  <c r="Z98" i="2" s="1"/>
  <c r="F100" i="2"/>
  <c r="I100" i="2" s="1"/>
  <c r="E101" i="2"/>
  <c r="J95" i="1"/>
  <c r="K95" i="1" s="1"/>
  <c r="H96" i="1"/>
  <c r="G96" i="1"/>
  <c r="D98" i="1"/>
  <c r="E98" i="1" s="1"/>
  <c r="I98" i="1" s="1"/>
  <c r="F97" i="1"/>
  <c r="AP100" i="3" l="1"/>
  <c r="BE100" i="3"/>
  <c r="B117" i="3"/>
  <c r="AO103" i="3"/>
  <c r="BD103" i="3"/>
  <c r="BG99" i="3"/>
  <c r="BF99" i="3"/>
  <c r="BH99" i="3" s="1"/>
  <c r="BI99" i="3" s="1"/>
  <c r="AR100" i="3"/>
  <c r="AQ100" i="3"/>
  <c r="AS100" i="3" s="1"/>
  <c r="AT100" i="3" s="1"/>
  <c r="D113" i="3"/>
  <c r="F113" i="3" s="1"/>
  <c r="G113" i="3" s="1"/>
  <c r="E113" i="3"/>
  <c r="C114" i="3"/>
  <c r="CD116" i="3"/>
  <c r="CE116" i="3" s="1"/>
  <c r="CA118" i="3"/>
  <c r="CB117" i="3"/>
  <c r="CD117" i="3" s="1"/>
  <c r="CE117" i="3" s="1"/>
  <c r="V98" i="2"/>
  <c r="G100" i="2"/>
  <c r="T100" i="2"/>
  <c r="U99" i="2"/>
  <c r="Z99" i="2" s="1"/>
  <c r="E102" i="2"/>
  <c r="F101" i="2"/>
  <c r="I101" i="2" s="1"/>
  <c r="J96" i="1"/>
  <c r="K96" i="1" s="1"/>
  <c r="H97" i="1"/>
  <c r="G97" i="1"/>
  <c r="D99" i="1"/>
  <c r="E99" i="1" s="1"/>
  <c r="I99" i="1" s="1"/>
  <c r="F98" i="1"/>
  <c r="AP101" i="3" l="1"/>
  <c r="BE101" i="3"/>
  <c r="B118" i="3"/>
  <c r="AO104" i="3"/>
  <c r="BD104" i="3"/>
  <c r="BG100" i="3"/>
  <c r="BF100" i="3"/>
  <c r="BH100" i="3" s="1"/>
  <c r="BI100" i="3" s="1"/>
  <c r="AR101" i="3"/>
  <c r="AQ101" i="3"/>
  <c r="AS101" i="3" s="1"/>
  <c r="AT101" i="3" s="1"/>
  <c r="E114" i="3"/>
  <c r="D114" i="3"/>
  <c r="F114" i="3" s="1"/>
  <c r="G114" i="3" s="1"/>
  <c r="C115" i="3"/>
  <c r="CC117" i="3"/>
  <c r="CA119" i="3"/>
  <c r="CB118" i="3"/>
  <c r="CD118" i="3" s="1"/>
  <c r="CE118" i="3" s="1"/>
  <c r="V99" i="2"/>
  <c r="G101" i="2"/>
  <c r="T101" i="2"/>
  <c r="U100" i="2"/>
  <c r="Z100" i="2" s="1"/>
  <c r="E103" i="2"/>
  <c r="F102" i="2"/>
  <c r="I102" i="2" s="1"/>
  <c r="J97" i="1"/>
  <c r="K97" i="1" s="1"/>
  <c r="H98" i="1"/>
  <c r="G98" i="1"/>
  <c r="D100" i="1"/>
  <c r="E100" i="1" s="1"/>
  <c r="I100" i="1" s="1"/>
  <c r="F99" i="1"/>
  <c r="AP102" i="3" l="1"/>
  <c r="BE102" i="3"/>
  <c r="BG101" i="3"/>
  <c r="BF101" i="3"/>
  <c r="BH101" i="3" s="1"/>
  <c r="BI101" i="3" s="1"/>
  <c r="B119" i="3"/>
  <c r="BD105" i="3"/>
  <c r="AO105" i="3"/>
  <c r="AR102" i="3"/>
  <c r="AQ102" i="3"/>
  <c r="AS102" i="3" s="1"/>
  <c r="AT102" i="3" s="1"/>
  <c r="E115" i="3"/>
  <c r="D115" i="3"/>
  <c r="F115" i="3" s="1"/>
  <c r="G115" i="3" s="1"/>
  <c r="C116" i="3"/>
  <c r="CC118" i="3"/>
  <c r="CA120" i="3"/>
  <c r="CB119" i="3"/>
  <c r="CC119" i="3" s="1"/>
  <c r="V100" i="2"/>
  <c r="G102" i="2"/>
  <c r="U101" i="2"/>
  <c r="Z101" i="2" s="1"/>
  <c r="T102" i="2"/>
  <c r="E104" i="2"/>
  <c r="F103" i="2"/>
  <c r="I103" i="2" s="1"/>
  <c r="J98" i="1"/>
  <c r="K98" i="1" s="1"/>
  <c r="H99" i="1"/>
  <c r="G99" i="1"/>
  <c r="D101" i="1"/>
  <c r="E101" i="1" s="1"/>
  <c r="I101" i="1" s="1"/>
  <c r="F100" i="1"/>
  <c r="AP103" i="3" l="1"/>
  <c r="BE103" i="3"/>
  <c r="BG102" i="3"/>
  <c r="BF102" i="3"/>
  <c r="BH102" i="3" s="1"/>
  <c r="BI102" i="3" s="1"/>
  <c r="B120" i="3"/>
  <c r="BD106" i="3"/>
  <c r="AO106" i="3"/>
  <c r="AR103" i="3"/>
  <c r="AQ103" i="3"/>
  <c r="AS103" i="3" s="1"/>
  <c r="AT103" i="3" s="1"/>
  <c r="E116" i="3"/>
  <c r="D116" i="3"/>
  <c r="F116" i="3" s="1"/>
  <c r="G116" i="3" s="1"/>
  <c r="C117" i="3"/>
  <c r="CD119" i="3"/>
  <c r="CE119" i="3" s="1"/>
  <c r="CA121" i="3"/>
  <c r="CB120" i="3"/>
  <c r="CC120" i="3" s="1"/>
  <c r="V101" i="2"/>
  <c r="G103" i="2"/>
  <c r="T103" i="2"/>
  <c r="U102" i="2"/>
  <c r="Z102" i="2" s="1"/>
  <c r="E105" i="2"/>
  <c r="F104" i="2"/>
  <c r="I104" i="2" s="1"/>
  <c r="J99" i="1"/>
  <c r="K99" i="1" s="1"/>
  <c r="H100" i="1"/>
  <c r="G100" i="1"/>
  <c r="D102" i="1"/>
  <c r="E102" i="1" s="1"/>
  <c r="I102" i="1" s="1"/>
  <c r="F101" i="1"/>
  <c r="AP104" i="3" l="1"/>
  <c r="BE104" i="3"/>
  <c r="B121" i="3"/>
  <c r="BD107" i="3"/>
  <c r="AO107" i="3"/>
  <c r="BG103" i="3"/>
  <c r="BF103" i="3"/>
  <c r="BH103" i="3" s="1"/>
  <c r="BI103" i="3" s="1"/>
  <c r="AR104" i="3"/>
  <c r="AQ104" i="3"/>
  <c r="AS104" i="3" s="1"/>
  <c r="AT104" i="3" s="1"/>
  <c r="E117" i="3"/>
  <c r="D117" i="3"/>
  <c r="F117" i="3" s="1"/>
  <c r="G117" i="3" s="1"/>
  <c r="C118" i="3"/>
  <c r="CD120" i="3"/>
  <c r="CE120" i="3" s="1"/>
  <c r="CA122" i="3"/>
  <c r="CB121" i="3"/>
  <c r="CD121" i="3" s="1"/>
  <c r="CE121" i="3" s="1"/>
  <c r="V102" i="2"/>
  <c r="G104" i="2"/>
  <c r="T104" i="2"/>
  <c r="U103" i="2"/>
  <c r="Z103" i="2" s="1"/>
  <c r="E106" i="2"/>
  <c r="F105" i="2"/>
  <c r="I105" i="2" s="1"/>
  <c r="J100" i="1"/>
  <c r="K100" i="1" s="1"/>
  <c r="H101" i="1"/>
  <c r="G101" i="1"/>
  <c r="D103" i="1"/>
  <c r="E103" i="1" s="1"/>
  <c r="I103" i="1" s="1"/>
  <c r="F102" i="1"/>
  <c r="AP105" i="3" l="1"/>
  <c r="BE105" i="3"/>
  <c r="B122" i="3"/>
  <c r="BD108" i="3"/>
  <c r="AO108" i="3"/>
  <c r="BG104" i="3"/>
  <c r="BF104" i="3"/>
  <c r="BH104" i="3" s="1"/>
  <c r="BI104" i="3" s="1"/>
  <c r="AR105" i="3"/>
  <c r="AQ105" i="3"/>
  <c r="AS105" i="3" s="1"/>
  <c r="AT105" i="3" s="1"/>
  <c r="E118" i="3"/>
  <c r="D118" i="3"/>
  <c r="F118" i="3" s="1"/>
  <c r="G118" i="3" s="1"/>
  <c r="C119" i="3"/>
  <c r="CC121" i="3"/>
  <c r="CA123" i="3"/>
  <c r="CB122" i="3"/>
  <c r="CD122" i="3" s="1"/>
  <c r="CE122" i="3" s="1"/>
  <c r="V103" i="2"/>
  <c r="G105" i="2"/>
  <c r="T105" i="2"/>
  <c r="U104" i="2"/>
  <c r="Z104" i="2" s="1"/>
  <c r="F106" i="2"/>
  <c r="I106" i="2" s="1"/>
  <c r="E107" i="2"/>
  <c r="J101" i="1"/>
  <c r="K101" i="1" s="1"/>
  <c r="H102" i="1"/>
  <c r="G102" i="1"/>
  <c r="D104" i="1"/>
  <c r="E104" i="1" s="1"/>
  <c r="I104" i="1" s="1"/>
  <c r="F103" i="1"/>
  <c r="BG105" i="3" l="1"/>
  <c r="BF105" i="3"/>
  <c r="BH105" i="3" s="1"/>
  <c r="BI105" i="3" s="1"/>
  <c r="AP106" i="3"/>
  <c r="BE106" i="3"/>
  <c r="B123" i="3"/>
  <c r="BD109" i="3"/>
  <c r="AO109" i="3"/>
  <c r="AR106" i="3"/>
  <c r="AQ106" i="3"/>
  <c r="AS106" i="3" s="1"/>
  <c r="AT106" i="3" s="1"/>
  <c r="E119" i="3"/>
  <c r="D119" i="3"/>
  <c r="F119" i="3" s="1"/>
  <c r="G119" i="3" s="1"/>
  <c r="C120" i="3"/>
  <c r="CC122" i="3"/>
  <c r="CA124" i="3"/>
  <c r="CB123" i="3"/>
  <c r="CD123" i="3" s="1"/>
  <c r="CE123" i="3" s="1"/>
  <c r="V104" i="2"/>
  <c r="G106" i="2"/>
  <c r="T106" i="2"/>
  <c r="U105" i="2"/>
  <c r="Z105" i="2" s="1"/>
  <c r="E108" i="2"/>
  <c r="F107" i="2"/>
  <c r="I107" i="2" s="1"/>
  <c r="J102" i="1"/>
  <c r="K102" i="1" s="1"/>
  <c r="G103" i="1"/>
  <c r="H103" i="1"/>
  <c r="D105" i="1"/>
  <c r="E105" i="1" s="1"/>
  <c r="I105" i="1" s="1"/>
  <c r="F104" i="1"/>
  <c r="AP107" i="3" l="1"/>
  <c r="BE107" i="3"/>
  <c r="B124" i="3"/>
  <c r="BD110" i="3"/>
  <c r="AO110" i="3"/>
  <c r="BG106" i="3"/>
  <c r="BF106" i="3"/>
  <c r="BH106" i="3" s="1"/>
  <c r="BI106" i="3" s="1"/>
  <c r="AR107" i="3"/>
  <c r="AQ107" i="3"/>
  <c r="AS107" i="3" s="1"/>
  <c r="AT107" i="3" s="1"/>
  <c r="E120" i="3"/>
  <c r="D120" i="3"/>
  <c r="F120" i="3" s="1"/>
  <c r="G120" i="3" s="1"/>
  <c r="C121" i="3"/>
  <c r="CC123" i="3"/>
  <c r="CA125" i="3"/>
  <c r="CB124" i="3"/>
  <c r="CD124" i="3" s="1"/>
  <c r="CE124" i="3" s="1"/>
  <c r="V105" i="2"/>
  <c r="G107" i="2"/>
  <c r="U106" i="2"/>
  <c r="Z106" i="2" s="1"/>
  <c r="T107" i="2"/>
  <c r="E109" i="2"/>
  <c r="F108" i="2"/>
  <c r="I108" i="2" s="1"/>
  <c r="J103" i="1"/>
  <c r="K103" i="1" s="1"/>
  <c r="H104" i="1"/>
  <c r="G104" i="1"/>
  <c r="D106" i="1"/>
  <c r="E106" i="1" s="1"/>
  <c r="I106" i="1" s="1"/>
  <c r="F105" i="1"/>
  <c r="AP108" i="3" l="1"/>
  <c r="BE108" i="3"/>
  <c r="BG107" i="3"/>
  <c r="BF107" i="3"/>
  <c r="BH107" i="3" s="1"/>
  <c r="BI107" i="3" s="1"/>
  <c r="B125" i="3"/>
  <c r="BD111" i="3"/>
  <c r="AO111" i="3"/>
  <c r="AR108" i="3"/>
  <c r="AQ108" i="3"/>
  <c r="AS108" i="3" s="1"/>
  <c r="AT108" i="3" s="1"/>
  <c r="E121" i="3"/>
  <c r="D121" i="3"/>
  <c r="F121" i="3" s="1"/>
  <c r="G121" i="3" s="1"/>
  <c r="C122" i="3"/>
  <c r="CC124" i="3"/>
  <c r="CA126" i="3"/>
  <c r="CB125" i="3"/>
  <c r="CD125" i="3" s="1"/>
  <c r="CE125" i="3" s="1"/>
  <c r="V106" i="2"/>
  <c r="G108" i="2"/>
  <c r="T108" i="2"/>
  <c r="U107" i="2"/>
  <c r="Z107" i="2" s="1"/>
  <c r="E110" i="2"/>
  <c r="F109" i="2"/>
  <c r="I109" i="2" s="1"/>
  <c r="J104" i="1"/>
  <c r="K104" i="1" s="1"/>
  <c r="H105" i="1"/>
  <c r="G105" i="1"/>
  <c r="D107" i="1"/>
  <c r="E107" i="1" s="1"/>
  <c r="I107" i="1" s="1"/>
  <c r="F106" i="1"/>
  <c r="BG108" i="3" l="1"/>
  <c r="BF108" i="3"/>
  <c r="BH108" i="3" s="1"/>
  <c r="BI108" i="3" s="1"/>
  <c r="AP109" i="3"/>
  <c r="BE109" i="3"/>
  <c r="B126" i="3"/>
  <c r="AO112" i="3"/>
  <c r="BD112" i="3"/>
  <c r="AR109" i="3"/>
  <c r="AQ109" i="3"/>
  <c r="AS109" i="3" s="1"/>
  <c r="AT109" i="3" s="1"/>
  <c r="E122" i="3"/>
  <c r="D122" i="3"/>
  <c r="F122" i="3" s="1"/>
  <c r="G122" i="3" s="1"/>
  <c r="C123" i="3"/>
  <c r="CC125" i="3"/>
  <c r="CA127" i="3"/>
  <c r="CB126" i="3"/>
  <c r="CD126" i="3" s="1"/>
  <c r="CE126" i="3" s="1"/>
  <c r="V107" i="2"/>
  <c r="G109" i="2"/>
  <c r="U108" i="2"/>
  <c r="Z108" i="2" s="1"/>
  <c r="T109" i="2"/>
  <c r="E111" i="2"/>
  <c r="F110" i="2"/>
  <c r="I110" i="2" s="1"/>
  <c r="J105" i="1"/>
  <c r="K105" i="1" s="1"/>
  <c r="H106" i="1"/>
  <c r="G106" i="1"/>
  <c r="D108" i="1"/>
  <c r="E108" i="1" s="1"/>
  <c r="I108" i="1" s="1"/>
  <c r="F107" i="1"/>
  <c r="AP110" i="3" l="1"/>
  <c r="BE110" i="3"/>
  <c r="B127" i="3"/>
  <c r="AO113" i="3"/>
  <c r="BD113" i="3"/>
  <c r="BF109" i="3"/>
  <c r="BH109" i="3" s="1"/>
  <c r="BI109" i="3" s="1"/>
  <c r="BG109" i="3"/>
  <c r="AR110" i="3"/>
  <c r="AQ110" i="3"/>
  <c r="AS110" i="3" s="1"/>
  <c r="AT110" i="3" s="1"/>
  <c r="E123" i="3"/>
  <c r="D123" i="3"/>
  <c r="F123" i="3" s="1"/>
  <c r="G123" i="3" s="1"/>
  <c r="C124" i="3"/>
  <c r="CC126" i="3"/>
  <c r="CA128" i="3"/>
  <c r="CB127" i="3"/>
  <c r="CD127" i="3" s="1"/>
  <c r="CE127" i="3" s="1"/>
  <c r="V108" i="2"/>
  <c r="G110" i="2"/>
  <c r="T110" i="2"/>
  <c r="U109" i="2"/>
  <c r="Z109" i="2" s="1"/>
  <c r="E112" i="2"/>
  <c r="F111" i="2"/>
  <c r="I111" i="2" s="1"/>
  <c r="J106" i="1"/>
  <c r="K106" i="1" s="1"/>
  <c r="H107" i="1"/>
  <c r="G107" i="1"/>
  <c r="D109" i="1"/>
  <c r="E109" i="1" s="1"/>
  <c r="I109" i="1" s="1"/>
  <c r="F108" i="1"/>
  <c r="AP111" i="3" l="1"/>
  <c r="BE111" i="3"/>
  <c r="BG110" i="3"/>
  <c r="BF110" i="3"/>
  <c r="BH110" i="3" s="1"/>
  <c r="BI110" i="3" s="1"/>
  <c r="B128" i="3"/>
  <c r="BD114" i="3"/>
  <c r="AO114" i="3"/>
  <c r="AR111" i="3"/>
  <c r="AQ111" i="3"/>
  <c r="AS111" i="3" s="1"/>
  <c r="AT111" i="3" s="1"/>
  <c r="E124" i="3"/>
  <c r="D124" i="3"/>
  <c r="F124" i="3" s="1"/>
  <c r="G124" i="3" s="1"/>
  <c r="C125" i="3"/>
  <c r="CC127" i="3"/>
  <c r="CA129" i="3"/>
  <c r="CB128" i="3"/>
  <c r="CC128" i="3" s="1"/>
  <c r="V109" i="2"/>
  <c r="G111" i="2"/>
  <c r="T111" i="2"/>
  <c r="U110" i="2"/>
  <c r="Z110" i="2" s="1"/>
  <c r="F112" i="2"/>
  <c r="I112" i="2" s="1"/>
  <c r="E113" i="2"/>
  <c r="J107" i="1"/>
  <c r="K107" i="1" s="1"/>
  <c r="H108" i="1"/>
  <c r="G108" i="1"/>
  <c r="D110" i="1"/>
  <c r="E110" i="1" s="1"/>
  <c r="I110" i="1" s="1"/>
  <c r="F109" i="1"/>
  <c r="AP112" i="3" l="1"/>
  <c r="BE112" i="3"/>
  <c r="B129" i="3"/>
  <c r="BD115" i="3"/>
  <c r="AO115" i="3"/>
  <c r="BF111" i="3"/>
  <c r="BH111" i="3" s="1"/>
  <c r="BI111" i="3" s="1"/>
  <c r="BG111" i="3"/>
  <c r="AQ112" i="3"/>
  <c r="AS112" i="3" s="1"/>
  <c r="AT112" i="3" s="1"/>
  <c r="AR112" i="3"/>
  <c r="E125" i="3"/>
  <c r="D125" i="3"/>
  <c r="F125" i="3" s="1"/>
  <c r="G125" i="3" s="1"/>
  <c r="C126" i="3"/>
  <c r="CD128" i="3"/>
  <c r="CE128" i="3" s="1"/>
  <c r="CA130" i="3"/>
  <c r="CB129" i="3"/>
  <c r="CC129" i="3" s="1"/>
  <c r="V110" i="2"/>
  <c r="G112" i="2"/>
  <c r="T112" i="2"/>
  <c r="U111" i="2"/>
  <c r="Z111" i="2" s="1"/>
  <c r="E114" i="2"/>
  <c r="F113" i="2"/>
  <c r="I113" i="2" s="1"/>
  <c r="J108" i="1"/>
  <c r="K108" i="1" s="1"/>
  <c r="H109" i="1"/>
  <c r="G109" i="1"/>
  <c r="D111" i="1"/>
  <c r="E111" i="1" s="1"/>
  <c r="I111" i="1" s="1"/>
  <c r="F110" i="1"/>
  <c r="BG112" i="3" l="1"/>
  <c r="BF112" i="3"/>
  <c r="BH112" i="3" s="1"/>
  <c r="BI112" i="3" s="1"/>
  <c r="AP113" i="3"/>
  <c r="BE113" i="3"/>
  <c r="B130" i="3"/>
  <c r="BD116" i="3"/>
  <c r="AO116" i="3"/>
  <c r="AR113" i="3"/>
  <c r="AQ113" i="3"/>
  <c r="AS113" i="3" s="1"/>
  <c r="AT113" i="3" s="1"/>
  <c r="E126" i="3"/>
  <c r="D126" i="3"/>
  <c r="F126" i="3" s="1"/>
  <c r="G126" i="3" s="1"/>
  <c r="C127" i="3"/>
  <c r="CD129" i="3"/>
  <c r="CE129" i="3" s="1"/>
  <c r="CA131" i="3"/>
  <c r="CB130" i="3"/>
  <c r="CC130" i="3" s="1"/>
  <c r="V111" i="2"/>
  <c r="G113" i="2"/>
  <c r="T113" i="2"/>
  <c r="U112" i="2"/>
  <c r="Z112" i="2" s="1"/>
  <c r="E115" i="2"/>
  <c r="F114" i="2"/>
  <c r="I114" i="2" s="1"/>
  <c r="J109" i="1"/>
  <c r="K109" i="1" s="1"/>
  <c r="H110" i="1"/>
  <c r="G110" i="1"/>
  <c r="D112" i="1"/>
  <c r="E112" i="1" s="1"/>
  <c r="I112" i="1" s="1"/>
  <c r="F111" i="1"/>
  <c r="AP114" i="3" l="1"/>
  <c r="BE114" i="3"/>
  <c r="BG113" i="3"/>
  <c r="BF113" i="3"/>
  <c r="BH113" i="3" s="1"/>
  <c r="BI113" i="3" s="1"/>
  <c r="B131" i="3"/>
  <c r="BD117" i="3"/>
  <c r="AO117" i="3"/>
  <c r="AR114" i="3"/>
  <c r="AQ114" i="3"/>
  <c r="AS114" i="3" s="1"/>
  <c r="AT114" i="3" s="1"/>
  <c r="E127" i="3"/>
  <c r="D127" i="3"/>
  <c r="F127" i="3" s="1"/>
  <c r="G127" i="3" s="1"/>
  <c r="C128" i="3"/>
  <c r="CD130" i="3"/>
  <c r="CE130" i="3" s="1"/>
  <c r="CA132" i="3"/>
  <c r="CB131" i="3"/>
  <c r="CD131" i="3" s="1"/>
  <c r="CE131" i="3" s="1"/>
  <c r="V112" i="2"/>
  <c r="G114" i="2"/>
  <c r="U113" i="2"/>
  <c r="Z113" i="2" s="1"/>
  <c r="T114" i="2"/>
  <c r="E116" i="2"/>
  <c r="F115" i="2"/>
  <c r="I115" i="2" s="1"/>
  <c r="J110" i="1"/>
  <c r="K110" i="1" s="1"/>
  <c r="H111" i="1"/>
  <c r="G111" i="1"/>
  <c r="D113" i="1"/>
  <c r="E113" i="1" s="1"/>
  <c r="I113" i="1" s="1"/>
  <c r="F112" i="1"/>
  <c r="AP115" i="3" l="1"/>
  <c r="BE115" i="3"/>
  <c r="B132" i="3"/>
  <c r="BD118" i="3"/>
  <c r="AO118" i="3"/>
  <c r="BF114" i="3"/>
  <c r="BH114" i="3" s="1"/>
  <c r="BI114" i="3" s="1"/>
  <c r="BG114" i="3"/>
  <c r="AR115" i="3"/>
  <c r="AQ115" i="3"/>
  <c r="AS115" i="3" s="1"/>
  <c r="AT115" i="3" s="1"/>
  <c r="E128" i="3"/>
  <c r="D128" i="3"/>
  <c r="F128" i="3" s="1"/>
  <c r="G128" i="3" s="1"/>
  <c r="C129" i="3"/>
  <c r="CC131" i="3"/>
  <c r="CA133" i="3"/>
  <c r="CB132" i="3"/>
  <c r="CC132" i="3" s="1"/>
  <c r="V113" i="2"/>
  <c r="G115" i="2"/>
  <c r="T115" i="2"/>
  <c r="U114" i="2"/>
  <c r="Z114" i="2" s="1"/>
  <c r="E117" i="2"/>
  <c r="F116" i="2"/>
  <c r="I116" i="2" s="1"/>
  <c r="J111" i="1"/>
  <c r="K111" i="1" s="1"/>
  <c r="H112" i="1"/>
  <c r="G112" i="1"/>
  <c r="D114" i="1"/>
  <c r="E114" i="1" s="1"/>
  <c r="I114" i="1" s="1"/>
  <c r="F113" i="1"/>
  <c r="AP116" i="3" l="1"/>
  <c r="BE116" i="3"/>
  <c r="B133" i="3"/>
  <c r="BD119" i="3"/>
  <c r="AO119" i="3"/>
  <c r="BG115" i="3"/>
  <c r="BF115" i="3"/>
  <c r="BH115" i="3" s="1"/>
  <c r="BI115" i="3" s="1"/>
  <c r="AR116" i="3"/>
  <c r="AQ116" i="3"/>
  <c r="AS116" i="3" s="1"/>
  <c r="AT116" i="3" s="1"/>
  <c r="E129" i="3"/>
  <c r="D129" i="3"/>
  <c r="F129" i="3" s="1"/>
  <c r="G129" i="3" s="1"/>
  <c r="C130" i="3"/>
  <c r="CD132" i="3"/>
  <c r="CE132" i="3" s="1"/>
  <c r="CA134" i="3"/>
  <c r="CB133" i="3"/>
  <c r="CD133" i="3" s="1"/>
  <c r="CE133" i="3" s="1"/>
  <c r="V114" i="2"/>
  <c r="G116" i="2"/>
  <c r="U115" i="2"/>
  <c r="Z115" i="2" s="1"/>
  <c r="T116" i="2"/>
  <c r="E118" i="2"/>
  <c r="F117" i="2"/>
  <c r="I117" i="2" s="1"/>
  <c r="J112" i="1"/>
  <c r="K112" i="1" s="1"/>
  <c r="H113" i="1"/>
  <c r="G113" i="1"/>
  <c r="D115" i="1"/>
  <c r="E115" i="1" s="1"/>
  <c r="I115" i="1" s="1"/>
  <c r="F114" i="1"/>
  <c r="BG116" i="3" l="1"/>
  <c r="BF116" i="3"/>
  <c r="BH116" i="3" s="1"/>
  <c r="BI116" i="3" s="1"/>
  <c r="AP117" i="3"/>
  <c r="BE117" i="3"/>
  <c r="B134" i="3"/>
  <c r="AO120" i="3"/>
  <c r="BD120" i="3"/>
  <c r="AR117" i="3"/>
  <c r="AQ117" i="3"/>
  <c r="AS117" i="3" s="1"/>
  <c r="AT117" i="3" s="1"/>
  <c r="E130" i="3"/>
  <c r="D130" i="3"/>
  <c r="F130" i="3" s="1"/>
  <c r="G130" i="3" s="1"/>
  <c r="C131" i="3"/>
  <c r="CC133" i="3"/>
  <c r="CA135" i="3"/>
  <c r="CB134" i="3"/>
  <c r="CC134" i="3" s="1"/>
  <c r="V115" i="2"/>
  <c r="G117" i="2"/>
  <c r="T117" i="2"/>
  <c r="U116" i="2"/>
  <c r="Z116" i="2" s="1"/>
  <c r="F118" i="2"/>
  <c r="I118" i="2" s="1"/>
  <c r="E119" i="2"/>
  <c r="J113" i="1"/>
  <c r="K113" i="1" s="1"/>
  <c r="H114" i="1"/>
  <c r="G114" i="1"/>
  <c r="D116" i="1"/>
  <c r="E116" i="1" s="1"/>
  <c r="I116" i="1" s="1"/>
  <c r="F115" i="1"/>
  <c r="AP118" i="3" l="1"/>
  <c r="BE118" i="3"/>
  <c r="B135" i="3"/>
  <c r="AO121" i="3"/>
  <c r="BD121" i="3"/>
  <c r="BG117" i="3"/>
  <c r="BF117" i="3"/>
  <c r="BH117" i="3" s="1"/>
  <c r="BI117" i="3" s="1"/>
  <c r="AR118" i="3"/>
  <c r="AQ118" i="3"/>
  <c r="AS118" i="3" s="1"/>
  <c r="AT118" i="3" s="1"/>
  <c r="E131" i="3"/>
  <c r="D131" i="3"/>
  <c r="F131" i="3" s="1"/>
  <c r="G131" i="3" s="1"/>
  <c r="C132" i="3"/>
  <c r="CD134" i="3"/>
  <c r="CE134" i="3" s="1"/>
  <c r="CA136" i="3"/>
  <c r="CB135" i="3"/>
  <c r="CD135" i="3" s="1"/>
  <c r="CE135" i="3" s="1"/>
  <c r="V116" i="2"/>
  <c r="G118" i="2"/>
  <c r="T118" i="2"/>
  <c r="U117" i="2"/>
  <c r="Z117" i="2" s="1"/>
  <c r="E120" i="2"/>
  <c r="F119" i="2"/>
  <c r="I119" i="2" s="1"/>
  <c r="J114" i="1"/>
  <c r="K114" i="1" s="1"/>
  <c r="G115" i="1"/>
  <c r="H115" i="1"/>
  <c r="D117" i="1"/>
  <c r="E117" i="1" s="1"/>
  <c r="I117" i="1" s="1"/>
  <c r="F116" i="1"/>
  <c r="AP119" i="3" l="1"/>
  <c r="BE119" i="3"/>
  <c r="B136" i="3"/>
  <c r="AO122" i="3"/>
  <c r="BD122" i="3"/>
  <c r="BF118" i="3"/>
  <c r="BH118" i="3" s="1"/>
  <c r="BI118" i="3" s="1"/>
  <c r="BG118" i="3"/>
  <c r="AR119" i="3"/>
  <c r="AQ119" i="3"/>
  <c r="AS119" i="3" s="1"/>
  <c r="AT119" i="3" s="1"/>
  <c r="E132" i="3"/>
  <c r="D132" i="3"/>
  <c r="F132" i="3" s="1"/>
  <c r="G132" i="3" s="1"/>
  <c r="C133" i="3"/>
  <c r="CA137" i="3"/>
  <c r="CC135" i="3"/>
  <c r="CB136" i="3"/>
  <c r="CD136" i="3" s="1"/>
  <c r="CE136" i="3" s="1"/>
  <c r="V117" i="2"/>
  <c r="G119" i="2"/>
  <c r="U118" i="2"/>
  <c r="Z118" i="2" s="1"/>
  <c r="T119" i="2"/>
  <c r="E121" i="2"/>
  <c r="F120" i="2"/>
  <c r="I120" i="2" s="1"/>
  <c r="J115" i="1"/>
  <c r="K115" i="1" s="1"/>
  <c r="H116" i="1"/>
  <c r="G116" i="1"/>
  <c r="D118" i="1"/>
  <c r="E118" i="1" s="1"/>
  <c r="I118" i="1" s="1"/>
  <c r="F117" i="1"/>
  <c r="BG119" i="3" l="1"/>
  <c r="BF119" i="3"/>
  <c r="BH119" i="3" s="1"/>
  <c r="BI119" i="3" s="1"/>
  <c r="AP120" i="3"/>
  <c r="BE120" i="3"/>
  <c r="B137" i="3"/>
  <c r="AO123" i="3"/>
  <c r="BD123" i="3"/>
  <c r="AR120" i="3"/>
  <c r="AQ120" i="3"/>
  <c r="AS120" i="3" s="1"/>
  <c r="AT120" i="3" s="1"/>
  <c r="D133" i="3"/>
  <c r="F133" i="3" s="1"/>
  <c r="G133" i="3" s="1"/>
  <c r="E133" i="3"/>
  <c r="C134" i="3"/>
  <c r="CC136" i="3"/>
  <c r="CA138" i="3"/>
  <c r="CB137" i="3"/>
  <c r="CD137" i="3" s="1"/>
  <c r="CE137" i="3" s="1"/>
  <c r="V118" i="2"/>
  <c r="G120" i="2"/>
  <c r="T120" i="2"/>
  <c r="U119" i="2"/>
  <c r="Z119" i="2" s="1"/>
  <c r="E122" i="2"/>
  <c r="F121" i="2"/>
  <c r="I121" i="2" s="1"/>
  <c r="J116" i="1"/>
  <c r="K116" i="1" s="1"/>
  <c r="H117" i="1"/>
  <c r="G117" i="1"/>
  <c r="D119" i="1"/>
  <c r="E119" i="1" s="1"/>
  <c r="I119" i="1" s="1"/>
  <c r="F118" i="1"/>
  <c r="AP121" i="3" l="1"/>
  <c r="BE121" i="3"/>
  <c r="B138" i="3"/>
  <c r="AO124" i="3"/>
  <c r="BD124" i="3"/>
  <c r="BG120" i="3"/>
  <c r="BF120" i="3"/>
  <c r="BH120" i="3" s="1"/>
  <c r="BI120" i="3" s="1"/>
  <c r="AR121" i="3"/>
  <c r="AQ121" i="3"/>
  <c r="AS121" i="3" s="1"/>
  <c r="AT121" i="3" s="1"/>
  <c r="D134" i="3"/>
  <c r="F134" i="3" s="1"/>
  <c r="G134" i="3" s="1"/>
  <c r="E134" i="3"/>
  <c r="C135" i="3"/>
  <c r="CC137" i="3"/>
  <c r="CA139" i="3"/>
  <c r="CB138" i="3"/>
  <c r="CD138" i="3" s="1"/>
  <c r="CE138" i="3" s="1"/>
  <c r="V119" i="2"/>
  <c r="G121" i="2"/>
  <c r="U120" i="2"/>
  <c r="Z120" i="2" s="1"/>
  <c r="T121" i="2"/>
  <c r="E123" i="2"/>
  <c r="F122" i="2"/>
  <c r="I122" i="2" s="1"/>
  <c r="J117" i="1"/>
  <c r="K117" i="1" s="1"/>
  <c r="H118" i="1"/>
  <c r="G118" i="1"/>
  <c r="D120" i="1"/>
  <c r="E120" i="1" s="1"/>
  <c r="I120" i="1" s="1"/>
  <c r="F119" i="1"/>
  <c r="AP122" i="3" l="1"/>
  <c r="BE122" i="3"/>
  <c r="BG121" i="3"/>
  <c r="BF121" i="3"/>
  <c r="BH121" i="3" s="1"/>
  <c r="BI121" i="3" s="1"/>
  <c r="B139" i="3"/>
  <c r="AO125" i="3"/>
  <c r="BD125" i="3"/>
  <c r="AR122" i="3"/>
  <c r="AQ122" i="3"/>
  <c r="AS122" i="3" s="1"/>
  <c r="AT122" i="3" s="1"/>
  <c r="D135" i="3"/>
  <c r="F135" i="3" s="1"/>
  <c r="G135" i="3" s="1"/>
  <c r="E135" i="3"/>
  <c r="C136" i="3"/>
  <c r="CC138" i="3"/>
  <c r="CA140" i="3"/>
  <c r="CB139" i="3"/>
  <c r="CD139" i="3" s="1"/>
  <c r="CE139" i="3" s="1"/>
  <c r="V120" i="2"/>
  <c r="G122" i="2"/>
  <c r="T122" i="2"/>
  <c r="U121" i="2"/>
  <c r="Z121" i="2" s="1"/>
  <c r="E124" i="2"/>
  <c r="F123" i="2"/>
  <c r="I123" i="2" s="1"/>
  <c r="J118" i="1"/>
  <c r="K118" i="1" s="1"/>
  <c r="H119" i="1"/>
  <c r="G119" i="1"/>
  <c r="D121" i="1"/>
  <c r="E121" i="1" s="1"/>
  <c r="I121" i="1" s="1"/>
  <c r="F120" i="1"/>
  <c r="B140" i="3" l="1"/>
  <c r="BD126" i="3"/>
  <c r="AO126" i="3"/>
  <c r="BG122" i="3"/>
  <c r="BF122" i="3"/>
  <c r="BH122" i="3" s="1"/>
  <c r="BI122" i="3" s="1"/>
  <c r="AP123" i="3"/>
  <c r="BE123" i="3"/>
  <c r="AR123" i="3"/>
  <c r="AQ123" i="3"/>
  <c r="AS123" i="3" s="1"/>
  <c r="AT123" i="3" s="1"/>
  <c r="E136" i="3"/>
  <c r="D136" i="3"/>
  <c r="F136" i="3" s="1"/>
  <c r="G136" i="3" s="1"/>
  <c r="C137" i="3"/>
  <c r="CC139" i="3"/>
  <c r="CA141" i="3"/>
  <c r="CB140" i="3"/>
  <c r="CD140" i="3" s="1"/>
  <c r="CE140" i="3" s="1"/>
  <c r="V121" i="2"/>
  <c r="G123" i="2"/>
  <c r="T123" i="2"/>
  <c r="U122" i="2"/>
  <c r="Z122" i="2" s="1"/>
  <c r="F124" i="2"/>
  <c r="I124" i="2" s="1"/>
  <c r="E125" i="2"/>
  <c r="J119" i="1"/>
  <c r="K119" i="1" s="1"/>
  <c r="H120" i="1"/>
  <c r="G120" i="1"/>
  <c r="D122" i="1"/>
  <c r="E122" i="1" s="1"/>
  <c r="I122" i="1" s="1"/>
  <c r="F121" i="1"/>
  <c r="AP124" i="3" l="1"/>
  <c r="BE124" i="3"/>
  <c r="BG123" i="3"/>
  <c r="BF123" i="3"/>
  <c r="BH123" i="3" s="1"/>
  <c r="BI123" i="3" s="1"/>
  <c r="B141" i="3"/>
  <c r="BD127" i="3"/>
  <c r="AO127" i="3"/>
  <c r="AR124" i="3"/>
  <c r="AQ124" i="3"/>
  <c r="AS124" i="3" s="1"/>
  <c r="AT124" i="3" s="1"/>
  <c r="E137" i="3"/>
  <c r="D137" i="3"/>
  <c r="F137" i="3" s="1"/>
  <c r="G137" i="3" s="1"/>
  <c r="C138" i="3"/>
  <c r="CC140" i="3"/>
  <c r="CA142" i="3"/>
  <c r="CB141" i="3"/>
  <c r="CD141" i="3" s="1"/>
  <c r="CE141" i="3" s="1"/>
  <c r="V122" i="2"/>
  <c r="G124" i="2"/>
  <c r="T124" i="2"/>
  <c r="U123" i="2"/>
  <c r="Z123" i="2" s="1"/>
  <c r="E126" i="2"/>
  <c r="F125" i="2"/>
  <c r="I125" i="2" s="1"/>
  <c r="J120" i="1"/>
  <c r="K120" i="1" s="1"/>
  <c r="H121" i="1"/>
  <c r="G121" i="1"/>
  <c r="D123" i="1"/>
  <c r="E123" i="1" s="1"/>
  <c r="I123" i="1" s="1"/>
  <c r="F122" i="1"/>
  <c r="AP125" i="3" l="1"/>
  <c r="BE125" i="3"/>
  <c r="BG124" i="3"/>
  <c r="BF124" i="3"/>
  <c r="BH124" i="3" s="1"/>
  <c r="BI124" i="3" s="1"/>
  <c r="B142" i="3"/>
  <c r="BD128" i="3"/>
  <c r="AO128" i="3"/>
  <c r="AR125" i="3"/>
  <c r="AQ125" i="3"/>
  <c r="AS125" i="3" s="1"/>
  <c r="AT125" i="3" s="1"/>
  <c r="E138" i="3"/>
  <c r="D138" i="3"/>
  <c r="F138" i="3" s="1"/>
  <c r="G138" i="3" s="1"/>
  <c r="C139" i="3"/>
  <c r="CC141" i="3"/>
  <c r="CA143" i="3"/>
  <c r="CB142" i="3"/>
  <c r="CD142" i="3" s="1"/>
  <c r="CE142" i="3" s="1"/>
  <c r="V123" i="2"/>
  <c r="G125" i="2"/>
  <c r="T125" i="2"/>
  <c r="U124" i="2"/>
  <c r="Z124" i="2" s="1"/>
  <c r="E127" i="2"/>
  <c r="F126" i="2"/>
  <c r="I126" i="2" s="1"/>
  <c r="J121" i="1"/>
  <c r="K121" i="1" s="1"/>
  <c r="H122" i="1"/>
  <c r="G122" i="1"/>
  <c r="D124" i="1"/>
  <c r="E124" i="1" s="1"/>
  <c r="I124" i="1" s="1"/>
  <c r="F123" i="1"/>
  <c r="B143" i="3" l="1"/>
  <c r="BD129" i="3"/>
  <c r="AO129" i="3"/>
  <c r="BG125" i="3"/>
  <c r="BF125" i="3"/>
  <c r="BH125" i="3" s="1"/>
  <c r="BI125" i="3" s="1"/>
  <c r="AP126" i="3"/>
  <c r="BE126" i="3"/>
  <c r="AR126" i="3"/>
  <c r="AQ126" i="3"/>
  <c r="AS126" i="3" s="1"/>
  <c r="AT126" i="3" s="1"/>
  <c r="E139" i="3"/>
  <c r="D139" i="3"/>
  <c r="F139" i="3" s="1"/>
  <c r="G139" i="3" s="1"/>
  <c r="C140" i="3"/>
  <c r="CC142" i="3"/>
  <c r="CA144" i="3"/>
  <c r="CB143" i="3"/>
  <c r="CD143" i="3" s="1"/>
  <c r="CE143" i="3" s="1"/>
  <c r="V124" i="2"/>
  <c r="G126" i="2"/>
  <c r="T126" i="2"/>
  <c r="U125" i="2"/>
  <c r="Z125" i="2" s="1"/>
  <c r="E128" i="2"/>
  <c r="F127" i="2"/>
  <c r="I127" i="2" s="1"/>
  <c r="J122" i="1"/>
  <c r="K122" i="1" s="1"/>
  <c r="H123" i="1"/>
  <c r="G123" i="1"/>
  <c r="D125" i="1"/>
  <c r="E125" i="1" s="1"/>
  <c r="I125" i="1" s="1"/>
  <c r="F124" i="1"/>
  <c r="AP127" i="3" l="1"/>
  <c r="BE127" i="3"/>
  <c r="BG126" i="3"/>
  <c r="BF126" i="3"/>
  <c r="BH126" i="3" s="1"/>
  <c r="BI126" i="3" s="1"/>
  <c r="B144" i="3"/>
  <c r="BD130" i="3"/>
  <c r="AO130" i="3"/>
  <c r="AR127" i="3"/>
  <c r="AQ127" i="3"/>
  <c r="AS127" i="3" s="1"/>
  <c r="AT127" i="3" s="1"/>
  <c r="E140" i="3"/>
  <c r="D140" i="3"/>
  <c r="F140" i="3" s="1"/>
  <c r="G140" i="3" s="1"/>
  <c r="C141" i="3"/>
  <c r="CC143" i="3"/>
  <c r="CA145" i="3"/>
  <c r="CB144" i="3"/>
  <c r="CD144" i="3" s="1"/>
  <c r="CE144" i="3" s="1"/>
  <c r="V125" i="2"/>
  <c r="G127" i="2"/>
  <c r="T127" i="2"/>
  <c r="U126" i="2"/>
  <c r="Z126" i="2" s="1"/>
  <c r="E129" i="2"/>
  <c r="F128" i="2"/>
  <c r="I128" i="2" s="1"/>
  <c r="J123" i="1"/>
  <c r="K123" i="1" s="1"/>
  <c r="H124" i="1"/>
  <c r="G124" i="1"/>
  <c r="D126" i="1"/>
  <c r="E126" i="1" s="1"/>
  <c r="I126" i="1" s="1"/>
  <c r="F125" i="1"/>
  <c r="AP128" i="3" l="1"/>
  <c r="BE128" i="3"/>
  <c r="B145" i="3"/>
  <c r="BD131" i="3"/>
  <c r="AO131" i="3"/>
  <c r="BG127" i="3"/>
  <c r="BF127" i="3"/>
  <c r="BH127" i="3" s="1"/>
  <c r="BI127" i="3" s="1"/>
  <c r="AR128" i="3"/>
  <c r="AQ128" i="3"/>
  <c r="AS128" i="3" s="1"/>
  <c r="AT128" i="3" s="1"/>
  <c r="E141" i="3"/>
  <c r="D141" i="3"/>
  <c r="F141" i="3" s="1"/>
  <c r="G141" i="3" s="1"/>
  <c r="C142" i="3"/>
  <c r="CC144" i="3"/>
  <c r="CA146" i="3"/>
  <c r="CB145" i="3"/>
  <c r="CC145" i="3" s="1"/>
  <c r="V126" i="2"/>
  <c r="G128" i="2"/>
  <c r="T128" i="2"/>
  <c r="U127" i="2"/>
  <c r="Z127" i="2" s="1"/>
  <c r="E130" i="2"/>
  <c r="F129" i="2"/>
  <c r="I129" i="2" s="1"/>
  <c r="J124" i="1"/>
  <c r="K124" i="1" s="1"/>
  <c r="H125" i="1"/>
  <c r="G125" i="1"/>
  <c r="D127" i="1"/>
  <c r="E127" i="1" s="1"/>
  <c r="I127" i="1" s="1"/>
  <c r="F126" i="1"/>
  <c r="AP129" i="3" l="1"/>
  <c r="BE129" i="3"/>
  <c r="B146" i="3"/>
  <c r="BD132" i="3"/>
  <c r="AO132" i="3"/>
  <c r="BG128" i="3"/>
  <c r="BF128" i="3"/>
  <c r="BH128" i="3" s="1"/>
  <c r="BI128" i="3" s="1"/>
  <c r="AR129" i="3"/>
  <c r="AQ129" i="3"/>
  <c r="AS129" i="3" s="1"/>
  <c r="AT129" i="3" s="1"/>
  <c r="E142" i="3"/>
  <c r="D142" i="3"/>
  <c r="F142" i="3" s="1"/>
  <c r="G142" i="3" s="1"/>
  <c r="C143" i="3"/>
  <c r="CD145" i="3"/>
  <c r="CE145" i="3" s="1"/>
  <c r="CA147" i="3"/>
  <c r="CB146" i="3"/>
  <c r="CC146" i="3" s="1"/>
  <c r="V127" i="2"/>
  <c r="G129" i="2"/>
  <c r="T129" i="2"/>
  <c r="U128" i="2"/>
  <c r="Z128" i="2" s="1"/>
  <c r="F130" i="2"/>
  <c r="I130" i="2" s="1"/>
  <c r="E131" i="2"/>
  <c r="J125" i="1"/>
  <c r="K125" i="1" s="1"/>
  <c r="H126" i="1"/>
  <c r="G126" i="1"/>
  <c r="D128" i="1"/>
  <c r="E128" i="1" s="1"/>
  <c r="I128" i="1" s="1"/>
  <c r="F127" i="1"/>
  <c r="AP130" i="3" l="1"/>
  <c r="BE130" i="3"/>
  <c r="BG129" i="3"/>
  <c r="BF129" i="3"/>
  <c r="BH129" i="3" s="1"/>
  <c r="BI129" i="3" s="1"/>
  <c r="B147" i="3"/>
  <c r="BD133" i="3"/>
  <c r="AO133" i="3"/>
  <c r="AR130" i="3"/>
  <c r="AQ130" i="3"/>
  <c r="AS130" i="3" s="1"/>
  <c r="AT130" i="3" s="1"/>
  <c r="E143" i="3"/>
  <c r="D143" i="3"/>
  <c r="F143" i="3" s="1"/>
  <c r="G143" i="3" s="1"/>
  <c r="C144" i="3"/>
  <c r="CD146" i="3"/>
  <c r="CE146" i="3" s="1"/>
  <c r="CA148" i="3"/>
  <c r="CB147" i="3"/>
  <c r="CD147" i="3" s="1"/>
  <c r="CE147" i="3" s="1"/>
  <c r="V128" i="2"/>
  <c r="G130" i="2"/>
  <c r="T130" i="2"/>
  <c r="U129" i="2"/>
  <c r="Z129" i="2" s="1"/>
  <c r="E132" i="2"/>
  <c r="F131" i="2"/>
  <c r="I131" i="2" s="1"/>
  <c r="J126" i="1"/>
  <c r="K126" i="1" s="1"/>
  <c r="H127" i="1"/>
  <c r="G127" i="1"/>
  <c r="D129" i="1"/>
  <c r="E129" i="1" s="1"/>
  <c r="I129" i="1" s="1"/>
  <c r="F128" i="1"/>
  <c r="AP131" i="3" l="1"/>
  <c r="BE131" i="3"/>
  <c r="B148" i="3"/>
  <c r="BD134" i="3"/>
  <c r="AO134" i="3"/>
  <c r="BG130" i="3"/>
  <c r="BF130" i="3"/>
  <c r="BH130" i="3"/>
  <c r="BI130" i="3" s="1"/>
  <c r="AR131" i="3"/>
  <c r="AQ131" i="3"/>
  <c r="AS131" i="3" s="1"/>
  <c r="AT131" i="3" s="1"/>
  <c r="E144" i="3"/>
  <c r="D144" i="3"/>
  <c r="F144" i="3" s="1"/>
  <c r="G144" i="3" s="1"/>
  <c r="C145" i="3"/>
  <c r="CA149" i="3"/>
  <c r="CC147" i="3"/>
  <c r="CB148" i="3"/>
  <c r="CC148" i="3" s="1"/>
  <c r="V129" i="2"/>
  <c r="G131" i="2"/>
  <c r="T131" i="2"/>
  <c r="U130" i="2"/>
  <c r="Z130" i="2" s="1"/>
  <c r="E133" i="2"/>
  <c r="F132" i="2"/>
  <c r="I132" i="2" s="1"/>
  <c r="J127" i="1"/>
  <c r="K127" i="1" s="1"/>
  <c r="H128" i="1"/>
  <c r="G128" i="1"/>
  <c r="D130" i="1"/>
  <c r="E130" i="1" s="1"/>
  <c r="I130" i="1" s="1"/>
  <c r="F129" i="1"/>
  <c r="BG131" i="3" l="1"/>
  <c r="BF131" i="3"/>
  <c r="BH131" i="3" s="1"/>
  <c r="BI131" i="3" s="1"/>
  <c r="AP132" i="3"/>
  <c r="BE132" i="3"/>
  <c r="B149" i="3"/>
  <c r="BD135" i="3"/>
  <c r="AO135" i="3"/>
  <c r="AR132" i="3"/>
  <c r="AQ132" i="3"/>
  <c r="AS132" i="3" s="1"/>
  <c r="AT132" i="3" s="1"/>
  <c r="E145" i="3"/>
  <c r="D145" i="3"/>
  <c r="F145" i="3" s="1"/>
  <c r="G145" i="3" s="1"/>
  <c r="C146" i="3"/>
  <c r="CD148" i="3"/>
  <c r="CE148" i="3" s="1"/>
  <c r="CA150" i="3"/>
  <c r="CB149" i="3"/>
  <c r="CD149" i="3" s="1"/>
  <c r="CE149" i="3" s="1"/>
  <c r="V130" i="2"/>
  <c r="G132" i="2"/>
  <c r="T132" i="2"/>
  <c r="U131" i="2"/>
  <c r="Z131" i="2" s="1"/>
  <c r="E134" i="2"/>
  <c r="F133" i="2"/>
  <c r="I133" i="2" s="1"/>
  <c r="J128" i="1"/>
  <c r="K128" i="1" s="1"/>
  <c r="H129" i="1"/>
  <c r="G129" i="1"/>
  <c r="D131" i="1"/>
  <c r="E131" i="1" s="1"/>
  <c r="I131" i="1" s="1"/>
  <c r="F130" i="1"/>
  <c r="AP133" i="3" l="1"/>
  <c r="BE133" i="3"/>
  <c r="B150" i="3"/>
  <c r="BD136" i="3"/>
  <c r="AO136" i="3"/>
  <c r="BG132" i="3"/>
  <c r="BF132" i="3"/>
  <c r="BH132" i="3"/>
  <c r="BI132" i="3" s="1"/>
  <c r="AR133" i="3"/>
  <c r="AQ133" i="3"/>
  <c r="AS133" i="3" s="1"/>
  <c r="AT133" i="3" s="1"/>
  <c r="E146" i="3"/>
  <c r="D146" i="3"/>
  <c r="F146" i="3" s="1"/>
  <c r="G146" i="3" s="1"/>
  <c r="C147" i="3"/>
  <c r="CA151" i="3"/>
  <c r="CC149" i="3"/>
  <c r="CB150" i="3"/>
  <c r="CD150" i="3" s="1"/>
  <c r="CE150" i="3" s="1"/>
  <c r="V131" i="2"/>
  <c r="G133" i="2"/>
  <c r="U132" i="2"/>
  <c r="Z132" i="2" s="1"/>
  <c r="T133" i="2"/>
  <c r="E135" i="2"/>
  <c r="F134" i="2"/>
  <c r="I134" i="2" s="1"/>
  <c r="J129" i="1"/>
  <c r="K129" i="1" s="1"/>
  <c r="H130" i="1"/>
  <c r="G130" i="1"/>
  <c r="D132" i="1"/>
  <c r="E132" i="1" s="1"/>
  <c r="I132" i="1" s="1"/>
  <c r="F131" i="1"/>
  <c r="AP134" i="3" l="1"/>
  <c r="BE134" i="3"/>
  <c r="BG133" i="3"/>
  <c r="BF133" i="3"/>
  <c r="BH133" i="3" s="1"/>
  <c r="BI133" i="3" s="1"/>
  <c r="B151" i="3"/>
  <c r="BD137" i="3"/>
  <c r="AO137" i="3"/>
  <c r="AR134" i="3"/>
  <c r="AQ134" i="3"/>
  <c r="AS134" i="3" s="1"/>
  <c r="AT134" i="3" s="1"/>
  <c r="E147" i="3"/>
  <c r="D147" i="3"/>
  <c r="F147" i="3" s="1"/>
  <c r="G147" i="3" s="1"/>
  <c r="C148" i="3"/>
  <c r="CC150" i="3"/>
  <c r="CA152" i="3"/>
  <c r="CB151" i="3"/>
  <c r="CC151" i="3" s="1"/>
  <c r="V132" i="2"/>
  <c r="G134" i="2"/>
  <c r="T134" i="2"/>
  <c r="U133" i="2"/>
  <c r="Z133" i="2" s="1"/>
  <c r="E136" i="2"/>
  <c r="F135" i="2"/>
  <c r="I135" i="2" s="1"/>
  <c r="J130" i="1"/>
  <c r="K130" i="1" s="1"/>
  <c r="H131" i="1"/>
  <c r="G131" i="1"/>
  <c r="D133" i="1"/>
  <c r="E133" i="1" s="1"/>
  <c r="I133" i="1" s="1"/>
  <c r="F132" i="1"/>
  <c r="AP135" i="3" l="1"/>
  <c r="BE135" i="3"/>
  <c r="B152" i="3"/>
  <c r="AO138" i="3"/>
  <c r="BD138" i="3"/>
  <c r="BG134" i="3"/>
  <c r="BF134" i="3"/>
  <c r="BH134" i="3" s="1"/>
  <c r="BI134" i="3" s="1"/>
  <c r="AR135" i="3"/>
  <c r="AQ135" i="3"/>
  <c r="AS135" i="3" s="1"/>
  <c r="AT135" i="3" s="1"/>
  <c r="E148" i="3"/>
  <c r="D148" i="3"/>
  <c r="F148" i="3" s="1"/>
  <c r="G148" i="3" s="1"/>
  <c r="C149" i="3"/>
  <c r="CD151" i="3"/>
  <c r="CE151" i="3" s="1"/>
  <c r="CA153" i="3"/>
  <c r="CB152" i="3"/>
  <c r="CC152" i="3" s="1"/>
  <c r="V133" i="2"/>
  <c r="G135" i="2"/>
  <c r="T135" i="2"/>
  <c r="U134" i="2"/>
  <c r="Z134" i="2" s="1"/>
  <c r="F136" i="2"/>
  <c r="I136" i="2" s="1"/>
  <c r="E137" i="2"/>
  <c r="J131" i="1"/>
  <c r="K131" i="1" s="1"/>
  <c r="H132" i="1"/>
  <c r="G132" i="1"/>
  <c r="D134" i="1"/>
  <c r="E134" i="1" s="1"/>
  <c r="I134" i="1" s="1"/>
  <c r="F133" i="1"/>
  <c r="AP136" i="3" l="1"/>
  <c r="BE136" i="3"/>
  <c r="B153" i="3"/>
  <c r="AO139" i="3"/>
  <c r="BD139" i="3"/>
  <c r="BG135" i="3"/>
  <c r="BF135" i="3"/>
  <c r="BH135" i="3" s="1"/>
  <c r="BI135" i="3" s="1"/>
  <c r="AR136" i="3"/>
  <c r="AQ136" i="3"/>
  <c r="AS136" i="3" s="1"/>
  <c r="AT136" i="3" s="1"/>
  <c r="E149" i="3"/>
  <c r="D149" i="3"/>
  <c r="F149" i="3" s="1"/>
  <c r="G149" i="3" s="1"/>
  <c r="C150" i="3"/>
  <c r="CD152" i="3"/>
  <c r="CE152" i="3" s="1"/>
  <c r="CA154" i="3"/>
  <c r="CB153" i="3"/>
  <c r="CC153" i="3" s="1"/>
  <c r="V134" i="2"/>
  <c r="G136" i="2"/>
  <c r="T136" i="2"/>
  <c r="U135" i="2"/>
  <c r="Z135" i="2" s="1"/>
  <c r="E138" i="2"/>
  <c r="F137" i="2"/>
  <c r="I137" i="2" s="1"/>
  <c r="J132" i="1"/>
  <c r="K132" i="1" s="1"/>
  <c r="H133" i="1"/>
  <c r="G133" i="1"/>
  <c r="D135" i="1"/>
  <c r="E135" i="1" s="1"/>
  <c r="I135" i="1" s="1"/>
  <c r="F134" i="1"/>
  <c r="AP137" i="3" l="1"/>
  <c r="BE137" i="3"/>
  <c r="B154" i="3"/>
  <c r="BD140" i="3"/>
  <c r="AO140" i="3"/>
  <c r="BG136" i="3"/>
  <c r="BF136" i="3"/>
  <c r="BH136" i="3" s="1"/>
  <c r="BI136" i="3" s="1"/>
  <c r="AR137" i="3"/>
  <c r="AQ137" i="3"/>
  <c r="AS137" i="3" s="1"/>
  <c r="AT137" i="3" s="1"/>
  <c r="E150" i="3"/>
  <c r="D150" i="3"/>
  <c r="F150" i="3" s="1"/>
  <c r="G150" i="3" s="1"/>
  <c r="C151" i="3"/>
  <c r="CA155" i="3"/>
  <c r="CD153" i="3"/>
  <c r="CE153" i="3" s="1"/>
  <c r="CB154" i="3"/>
  <c r="CD154" i="3" s="1"/>
  <c r="CE154" i="3" s="1"/>
  <c r="V135" i="2"/>
  <c r="G137" i="2"/>
  <c r="U136" i="2"/>
  <c r="Z136" i="2" s="1"/>
  <c r="T137" i="2"/>
  <c r="E139" i="2"/>
  <c r="F138" i="2"/>
  <c r="I138" i="2" s="1"/>
  <c r="J133" i="1"/>
  <c r="K133" i="1" s="1"/>
  <c r="H134" i="1"/>
  <c r="G134" i="1"/>
  <c r="D136" i="1"/>
  <c r="E136" i="1" s="1"/>
  <c r="I136" i="1" s="1"/>
  <c r="F135" i="1"/>
  <c r="AP138" i="3" l="1"/>
  <c r="BE138" i="3"/>
  <c r="B155" i="3"/>
  <c r="BD141" i="3"/>
  <c r="AO141" i="3"/>
  <c r="BG137" i="3"/>
  <c r="BF137" i="3"/>
  <c r="BH137" i="3" s="1"/>
  <c r="BI137" i="3" s="1"/>
  <c r="AR138" i="3"/>
  <c r="AQ138" i="3"/>
  <c r="AS138" i="3" s="1"/>
  <c r="AT138" i="3" s="1"/>
  <c r="E151" i="3"/>
  <c r="D151" i="3"/>
  <c r="F151" i="3" s="1"/>
  <c r="G151" i="3" s="1"/>
  <c r="C152" i="3"/>
  <c r="CC154" i="3"/>
  <c r="CA156" i="3"/>
  <c r="CB155" i="3"/>
  <c r="CD155" i="3" s="1"/>
  <c r="CE155" i="3" s="1"/>
  <c r="V136" i="2"/>
  <c r="G138" i="2"/>
  <c r="T138" i="2"/>
  <c r="U137" i="2"/>
  <c r="Z137" i="2" s="1"/>
  <c r="E140" i="2"/>
  <c r="F139" i="2"/>
  <c r="I139" i="2" s="1"/>
  <c r="J134" i="1"/>
  <c r="K134" i="1" s="1"/>
  <c r="G135" i="1"/>
  <c r="H135" i="1"/>
  <c r="D137" i="1"/>
  <c r="E137" i="1" s="1"/>
  <c r="I137" i="1" s="1"/>
  <c r="F136" i="1"/>
  <c r="AP139" i="3" l="1"/>
  <c r="BE139" i="3"/>
  <c r="BG138" i="3"/>
  <c r="BF138" i="3"/>
  <c r="BH138" i="3" s="1"/>
  <c r="BI138" i="3" s="1"/>
  <c r="B156" i="3"/>
  <c r="BD142" i="3"/>
  <c r="AO142" i="3"/>
  <c r="AR139" i="3"/>
  <c r="AQ139" i="3"/>
  <c r="AS139" i="3" s="1"/>
  <c r="AT139" i="3" s="1"/>
  <c r="E152" i="3"/>
  <c r="D152" i="3"/>
  <c r="F152" i="3" s="1"/>
  <c r="G152" i="3" s="1"/>
  <c r="C153" i="3"/>
  <c r="CC155" i="3"/>
  <c r="CA157" i="3"/>
  <c r="CB156" i="3"/>
  <c r="CD156" i="3" s="1"/>
  <c r="CE156" i="3" s="1"/>
  <c r="V137" i="2"/>
  <c r="G139" i="2"/>
  <c r="T139" i="2"/>
  <c r="U138" i="2"/>
  <c r="Z138" i="2" s="1"/>
  <c r="E141" i="2"/>
  <c r="F140" i="2"/>
  <c r="I140" i="2" s="1"/>
  <c r="J135" i="1"/>
  <c r="K135" i="1" s="1"/>
  <c r="H136" i="1"/>
  <c r="G136" i="1"/>
  <c r="D138" i="1"/>
  <c r="E138" i="1" s="1"/>
  <c r="I138" i="1" s="1"/>
  <c r="F137" i="1"/>
  <c r="AP140" i="3" l="1"/>
  <c r="BE140" i="3"/>
  <c r="B157" i="3"/>
  <c r="BD143" i="3"/>
  <c r="AO143" i="3"/>
  <c r="BG139" i="3"/>
  <c r="BF139" i="3"/>
  <c r="BH139" i="3" s="1"/>
  <c r="BI139" i="3" s="1"/>
  <c r="AR140" i="3"/>
  <c r="AQ140" i="3"/>
  <c r="AS140" i="3" s="1"/>
  <c r="AT140" i="3" s="1"/>
  <c r="E153" i="3"/>
  <c r="D153" i="3"/>
  <c r="F153" i="3" s="1"/>
  <c r="G153" i="3" s="1"/>
  <c r="C154" i="3"/>
  <c r="CC156" i="3"/>
  <c r="CA158" i="3"/>
  <c r="CB157" i="3"/>
  <c r="CC157" i="3" s="1"/>
  <c r="V138" i="2"/>
  <c r="G140" i="2"/>
  <c r="T140" i="2"/>
  <c r="U139" i="2"/>
  <c r="Z139" i="2" s="1"/>
  <c r="E142" i="2"/>
  <c r="F141" i="2"/>
  <c r="I141" i="2" s="1"/>
  <c r="J136" i="1"/>
  <c r="K136" i="1" s="1"/>
  <c r="H137" i="1"/>
  <c r="G137" i="1"/>
  <c r="D139" i="1"/>
  <c r="E139" i="1" s="1"/>
  <c r="I139" i="1" s="1"/>
  <c r="F138" i="1"/>
  <c r="AP141" i="3" l="1"/>
  <c r="BE141" i="3"/>
  <c r="B158" i="3"/>
  <c r="BD144" i="3"/>
  <c r="AO144" i="3"/>
  <c r="BG140" i="3"/>
  <c r="BF140" i="3"/>
  <c r="BH140" i="3" s="1"/>
  <c r="BI140" i="3" s="1"/>
  <c r="AR141" i="3"/>
  <c r="AQ141" i="3"/>
  <c r="AS141" i="3" s="1"/>
  <c r="AT141" i="3" s="1"/>
  <c r="E154" i="3"/>
  <c r="D154" i="3"/>
  <c r="F154" i="3" s="1"/>
  <c r="G154" i="3" s="1"/>
  <c r="C155" i="3"/>
  <c r="CD157" i="3"/>
  <c r="CE157" i="3" s="1"/>
  <c r="CA159" i="3"/>
  <c r="CB158" i="3"/>
  <c r="CC158" i="3" s="1"/>
  <c r="V139" i="2"/>
  <c r="G141" i="2"/>
  <c r="T141" i="2"/>
  <c r="U140" i="2"/>
  <c r="Z140" i="2" s="1"/>
  <c r="F142" i="2"/>
  <c r="I142" i="2" s="1"/>
  <c r="E143" i="2"/>
  <c r="J137" i="1"/>
  <c r="K137" i="1" s="1"/>
  <c r="H138" i="1"/>
  <c r="G138" i="1"/>
  <c r="D140" i="1"/>
  <c r="E140" i="1" s="1"/>
  <c r="I140" i="1" s="1"/>
  <c r="F139" i="1"/>
  <c r="AP142" i="3" l="1"/>
  <c r="BE142" i="3"/>
  <c r="B159" i="3"/>
  <c r="BD145" i="3"/>
  <c r="AO145" i="3"/>
  <c r="BG141" i="3"/>
  <c r="BF141" i="3"/>
  <c r="BH141" i="3" s="1"/>
  <c r="BI141" i="3" s="1"/>
  <c r="AR142" i="3"/>
  <c r="AQ142" i="3"/>
  <c r="AS142" i="3" s="1"/>
  <c r="AT142" i="3" s="1"/>
  <c r="E155" i="3"/>
  <c r="D155" i="3"/>
  <c r="F155" i="3" s="1"/>
  <c r="G155" i="3" s="1"/>
  <c r="C156" i="3"/>
  <c r="CD158" i="3"/>
  <c r="CE158" i="3" s="1"/>
  <c r="CA160" i="3"/>
  <c r="CB159" i="3"/>
  <c r="CD159" i="3" s="1"/>
  <c r="CE159" i="3" s="1"/>
  <c r="V140" i="2"/>
  <c r="G142" i="2"/>
  <c r="T142" i="2"/>
  <c r="U141" i="2"/>
  <c r="Z141" i="2" s="1"/>
  <c r="E144" i="2"/>
  <c r="F143" i="2"/>
  <c r="I143" i="2" s="1"/>
  <c r="J138" i="1"/>
  <c r="K138" i="1" s="1"/>
  <c r="H139" i="1"/>
  <c r="G139" i="1"/>
  <c r="D141" i="1"/>
  <c r="E141" i="1" s="1"/>
  <c r="I141" i="1" s="1"/>
  <c r="F140" i="1"/>
  <c r="AP143" i="3" l="1"/>
  <c r="BE143" i="3"/>
  <c r="B160" i="3"/>
  <c r="AO146" i="3"/>
  <c r="BD146" i="3"/>
  <c r="BG142" i="3"/>
  <c r="BF142" i="3"/>
  <c r="BH142" i="3" s="1"/>
  <c r="BI142" i="3" s="1"/>
  <c r="AR143" i="3"/>
  <c r="AQ143" i="3"/>
  <c r="AS143" i="3" s="1"/>
  <c r="AT143" i="3" s="1"/>
  <c r="E156" i="3"/>
  <c r="D156" i="3"/>
  <c r="F156" i="3" s="1"/>
  <c r="G156" i="3" s="1"/>
  <c r="C157" i="3"/>
  <c r="CA161" i="3"/>
  <c r="CC159" i="3"/>
  <c r="CB160" i="3"/>
  <c r="CD160" i="3" s="1"/>
  <c r="CE160" i="3" s="1"/>
  <c r="V141" i="2"/>
  <c r="G143" i="2"/>
  <c r="U142" i="2"/>
  <c r="Z142" i="2" s="1"/>
  <c r="T143" i="2"/>
  <c r="E145" i="2"/>
  <c r="F144" i="2"/>
  <c r="I144" i="2" s="1"/>
  <c r="J139" i="1"/>
  <c r="K139" i="1" s="1"/>
  <c r="H140" i="1"/>
  <c r="G140" i="1"/>
  <c r="D142" i="1"/>
  <c r="E142" i="1" s="1"/>
  <c r="I142" i="1" s="1"/>
  <c r="F141" i="1"/>
  <c r="BG143" i="3" l="1"/>
  <c r="BF143" i="3"/>
  <c r="BH143" i="3" s="1"/>
  <c r="BI143" i="3" s="1"/>
  <c r="AP144" i="3"/>
  <c r="BE144" i="3"/>
  <c r="B161" i="3"/>
  <c r="AO147" i="3"/>
  <c r="BD147" i="3"/>
  <c r="AR144" i="3"/>
  <c r="AQ144" i="3"/>
  <c r="AS144" i="3" s="1"/>
  <c r="AT144" i="3" s="1"/>
  <c r="E157" i="3"/>
  <c r="D157" i="3"/>
  <c r="F157" i="3" s="1"/>
  <c r="G157" i="3" s="1"/>
  <c r="C158" i="3"/>
  <c r="CC160" i="3"/>
  <c r="CA162" i="3"/>
  <c r="CB161" i="3"/>
  <c r="CD161" i="3" s="1"/>
  <c r="CE161" i="3" s="1"/>
  <c r="V142" i="2"/>
  <c r="G144" i="2"/>
  <c r="T144" i="2"/>
  <c r="U143" i="2"/>
  <c r="Z143" i="2" s="1"/>
  <c r="E146" i="2"/>
  <c r="F145" i="2"/>
  <c r="I145" i="2" s="1"/>
  <c r="J140" i="1"/>
  <c r="K140" i="1" s="1"/>
  <c r="H141" i="1"/>
  <c r="G141" i="1"/>
  <c r="D143" i="1"/>
  <c r="E143" i="1" s="1"/>
  <c r="I143" i="1" s="1"/>
  <c r="F142" i="1"/>
  <c r="AP145" i="3" l="1"/>
  <c r="BE145" i="3"/>
  <c r="B162" i="3"/>
  <c r="AO148" i="3"/>
  <c r="BD148" i="3"/>
  <c r="BG144" i="3"/>
  <c r="BF144" i="3"/>
  <c r="BH144" i="3" s="1"/>
  <c r="BI144" i="3" s="1"/>
  <c r="AQ145" i="3"/>
  <c r="AR145" i="3"/>
  <c r="AS145" i="3"/>
  <c r="AT145" i="3" s="1"/>
  <c r="D158" i="3"/>
  <c r="F158" i="3" s="1"/>
  <c r="G158" i="3" s="1"/>
  <c r="E158" i="3"/>
  <c r="C159" i="3"/>
  <c r="CC161" i="3"/>
  <c r="CA163" i="3"/>
  <c r="CB162" i="3"/>
  <c r="CD162" i="3" s="1"/>
  <c r="CE162" i="3" s="1"/>
  <c r="V143" i="2"/>
  <c r="G145" i="2"/>
  <c r="U144" i="2"/>
  <c r="Z144" i="2" s="1"/>
  <c r="T145" i="2"/>
  <c r="E147" i="2"/>
  <c r="F146" i="2"/>
  <c r="I146" i="2" s="1"/>
  <c r="J141" i="1"/>
  <c r="K141" i="1" s="1"/>
  <c r="H142" i="1"/>
  <c r="G142" i="1"/>
  <c r="D144" i="1"/>
  <c r="E144" i="1" s="1"/>
  <c r="I144" i="1" s="1"/>
  <c r="F143" i="1"/>
  <c r="BG145" i="3" l="1"/>
  <c r="BF145" i="3"/>
  <c r="BH145" i="3" s="1"/>
  <c r="BI145" i="3" s="1"/>
  <c r="AP146" i="3"/>
  <c r="BE146" i="3"/>
  <c r="B163" i="3"/>
  <c r="BD149" i="3"/>
  <c r="AO149" i="3"/>
  <c r="AQ146" i="3"/>
  <c r="AS146" i="3" s="1"/>
  <c r="AT146" i="3" s="1"/>
  <c r="AR146" i="3"/>
  <c r="D159" i="3"/>
  <c r="F159" i="3" s="1"/>
  <c r="G159" i="3" s="1"/>
  <c r="E159" i="3"/>
  <c r="C160" i="3"/>
  <c r="CC162" i="3"/>
  <c r="CA164" i="3"/>
  <c r="CB163" i="3"/>
  <c r="CD163" i="3" s="1"/>
  <c r="CE163" i="3" s="1"/>
  <c r="V144" i="2"/>
  <c r="G146" i="2"/>
  <c r="T146" i="2"/>
  <c r="U145" i="2"/>
  <c r="Z145" i="2" s="1"/>
  <c r="E148" i="2"/>
  <c r="F147" i="2"/>
  <c r="I147" i="2" s="1"/>
  <c r="J142" i="1"/>
  <c r="K142" i="1" s="1"/>
  <c r="H143" i="1"/>
  <c r="G143" i="1"/>
  <c r="D145" i="1"/>
  <c r="E145" i="1" s="1"/>
  <c r="I145" i="1" s="1"/>
  <c r="F144" i="1"/>
  <c r="B164" i="3" l="1"/>
  <c r="BD150" i="3"/>
  <c r="AO150" i="3"/>
  <c r="AP147" i="3"/>
  <c r="BE147" i="3"/>
  <c r="BG146" i="3"/>
  <c r="BF146" i="3"/>
  <c r="BH146" i="3" s="1"/>
  <c r="BI146" i="3" s="1"/>
  <c r="AR147" i="3"/>
  <c r="AQ147" i="3"/>
  <c r="AS147" i="3" s="1"/>
  <c r="AT147" i="3" s="1"/>
  <c r="E160" i="3"/>
  <c r="D160" i="3"/>
  <c r="F160" i="3" s="1"/>
  <c r="G160" i="3" s="1"/>
  <c r="C161" i="3"/>
  <c r="CC163" i="3"/>
  <c r="CA165" i="3"/>
  <c r="CB164" i="3"/>
  <c r="CD164" i="3" s="1"/>
  <c r="CE164" i="3" s="1"/>
  <c r="V145" i="2"/>
  <c r="G147" i="2"/>
  <c r="T147" i="2"/>
  <c r="U146" i="2"/>
  <c r="Z146" i="2" s="1"/>
  <c r="F148" i="2"/>
  <c r="I148" i="2" s="1"/>
  <c r="E149" i="2"/>
  <c r="J143" i="1"/>
  <c r="K143" i="1" s="1"/>
  <c r="H144" i="1"/>
  <c r="G144" i="1"/>
  <c r="D146" i="1"/>
  <c r="E146" i="1" s="1"/>
  <c r="I146" i="1" s="1"/>
  <c r="F145" i="1"/>
  <c r="AP148" i="3" l="1"/>
  <c r="BE148" i="3"/>
  <c r="BG147" i="3"/>
  <c r="BF147" i="3"/>
  <c r="BH147" i="3" s="1"/>
  <c r="BI147" i="3" s="1"/>
  <c r="B165" i="3"/>
  <c r="AO151" i="3"/>
  <c r="BD151" i="3"/>
  <c r="AR148" i="3"/>
  <c r="AQ148" i="3"/>
  <c r="AS148" i="3" s="1"/>
  <c r="AT148" i="3" s="1"/>
  <c r="D161" i="3"/>
  <c r="F161" i="3" s="1"/>
  <c r="G161" i="3" s="1"/>
  <c r="E161" i="3"/>
  <c r="C162" i="3"/>
  <c r="CC164" i="3"/>
  <c r="CA166" i="3"/>
  <c r="CB165" i="3"/>
  <c r="CC165" i="3" s="1"/>
  <c r="V146" i="2"/>
  <c r="G148" i="2"/>
  <c r="U147" i="2"/>
  <c r="Z147" i="2" s="1"/>
  <c r="T148" i="2"/>
  <c r="E150" i="2"/>
  <c r="F149" i="2"/>
  <c r="I149" i="2" s="1"/>
  <c r="J144" i="1"/>
  <c r="K144" i="1" s="1"/>
  <c r="H145" i="1"/>
  <c r="G145" i="1"/>
  <c r="D147" i="1"/>
  <c r="E147" i="1" s="1"/>
  <c r="I147" i="1" s="1"/>
  <c r="F146" i="1"/>
  <c r="AP149" i="3" l="1"/>
  <c r="BE149" i="3"/>
  <c r="B166" i="3"/>
  <c r="BD152" i="3"/>
  <c r="AO152" i="3"/>
  <c r="BG148" i="3"/>
  <c r="BF148" i="3"/>
  <c r="BH148" i="3" s="1"/>
  <c r="BI148" i="3" s="1"/>
  <c r="AR149" i="3"/>
  <c r="AQ149" i="3"/>
  <c r="AS149" i="3" s="1"/>
  <c r="AT149" i="3" s="1"/>
  <c r="E162" i="3"/>
  <c r="D162" i="3"/>
  <c r="F162" i="3" s="1"/>
  <c r="G162" i="3" s="1"/>
  <c r="C163" i="3"/>
  <c r="CD165" i="3"/>
  <c r="CE165" i="3" s="1"/>
  <c r="CA167" i="3"/>
  <c r="CB166" i="3"/>
  <c r="CD166" i="3" s="1"/>
  <c r="CE166" i="3" s="1"/>
  <c r="V147" i="2"/>
  <c r="G149" i="2"/>
  <c r="T149" i="2"/>
  <c r="U148" i="2"/>
  <c r="Z148" i="2" s="1"/>
  <c r="E151" i="2"/>
  <c r="F150" i="2"/>
  <c r="I150" i="2" s="1"/>
  <c r="J145" i="1"/>
  <c r="K145" i="1" s="1"/>
  <c r="H146" i="1"/>
  <c r="G146" i="1"/>
  <c r="D148" i="1"/>
  <c r="E148" i="1" s="1"/>
  <c r="I148" i="1" s="1"/>
  <c r="F147" i="1"/>
  <c r="AP150" i="3" l="1"/>
  <c r="BE150" i="3"/>
  <c r="B167" i="3"/>
  <c r="BD153" i="3"/>
  <c r="AO153" i="3"/>
  <c r="BG149" i="3"/>
  <c r="BF149" i="3"/>
  <c r="BH149" i="3" s="1"/>
  <c r="BI149" i="3" s="1"/>
  <c r="AR150" i="3"/>
  <c r="AQ150" i="3"/>
  <c r="AS150" i="3" s="1"/>
  <c r="AT150" i="3" s="1"/>
  <c r="E163" i="3"/>
  <c r="D163" i="3"/>
  <c r="F163" i="3" s="1"/>
  <c r="G163" i="3" s="1"/>
  <c r="C164" i="3"/>
  <c r="CC166" i="3"/>
  <c r="CA168" i="3"/>
  <c r="CB167" i="3"/>
  <c r="CD167" i="3" s="1"/>
  <c r="CE167" i="3" s="1"/>
  <c r="V148" i="2"/>
  <c r="G150" i="2"/>
  <c r="T150" i="2"/>
  <c r="U149" i="2"/>
  <c r="Z149" i="2" s="1"/>
  <c r="E152" i="2"/>
  <c r="F151" i="2"/>
  <c r="I151" i="2" s="1"/>
  <c r="J146" i="1"/>
  <c r="K146" i="1" s="1"/>
  <c r="H147" i="1"/>
  <c r="G147" i="1"/>
  <c r="D149" i="1"/>
  <c r="E149" i="1" s="1"/>
  <c r="I149" i="1" s="1"/>
  <c r="F148" i="1"/>
  <c r="AP151" i="3" l="1"/>
  <c r="BE151" i="3"/>
  <c r="BG150" i="3"/>
  <c r="BF150" i="3"/>
  <c r="BH150" i="3" s="1"/>
  <c r="BI150" i="3" s="1"/>
  <c r="B168" i="3"/>
  <c r="BD154" i="3"/>
  <c r="AO154" i="3"/>
  <c r="AR151" i="3"/>
  <c r="AQ151" i="3"/>
  <c r="AS151" i="3" s="1"/>
  <c r="AT151" i="3" s="1"/>
  <c r="E164" i="3"/>
  <c r="D164" i="3"/>
  <c r="F164" i="3" s="1"/>
  <c r="G164" i="3" s="1"/>
  <c r="C165" i="3"/>
  <c r="CC167" i="3"/>
  <c r="CA169" i="3"/>
  <c r="CB168" i="3"/>
  <c r="CD168" i="3" s="1"/>
  <c r="CE168" i="3" s="1"/>
  <c r="V149" i="2"/>
  <c r="G151" i="2"/>
  <c r="T151" i="2"/>
  <c r="U150" i="2"/>
  <c r="Z150" i="2" s="1"/>
  <c r="E153" i="2"/>
  <c r="F152" i="2"/>
  <c r="I152" i="2" s="1"/>
  <c r="J147" i="1"/>
  <c r="K147" i="1" s="1"/>
  <c r="H148" i="1"/>
  <c r="G148" i="1"/>
  <c r="D150" i="1"/>
  <c r="E150" i="1" s="1"/>
  <c r="I150" i="1" s="1"/>
  <c r="F149" i="1"/>
  <c r="B169" i="3" l="1"/>
  <c r="BD155" i="3"/>
  <c r="AO155" i="3"/>
  <c r="AP152" i="3"/>
  <c r="BE152" i="3"/>
  <c r="BG151" i="3"/>
  <c r="BF151" i="3"/>
  <c r="BH151" i="3" s="1"/>
  <c r="BI151" i="3" s="1"/>
  <c r="AR152" i="3"/>
  <c r="AQ152" i="3"/>
  <c r="AS152" i="3"/>
  <c r="AT152" i="3" s="1"/>
  <c r="E165" i="3"/>
  <c r="D165" i="3"/>
  <c r="F165" i="3" s="1"/>
  <c r="G165" i="3" s="1"/>
  <c r="C166" i="3"/>
  <c r="CC168" i="3"/>
  <c r="CA170" i="3"/>
  <c r="CB169" i="3"/>
  <c r="CD169" i="3" s="1"/>
  <c r="CE169" i="3" s="1"/>
  <c r="V150" i="2"/>
  <c r="G152" i="2"/>
  <c r="T152" i="2"/>
  <c r="U151" i="2"/>
  <c r="Z151" i="2" s="1"/>
  <c r="E154" i="2"/>
  <c r="F153" i="2"/>
  <c r="I153" i="2" s="1"/>
  <c r="J148" i="1"/>
  <c r="K148" i="1" s="1"/>
  <c r="H149" i="1"/>
  <c r="G149" i="1"/>
  <c r="D151" i="1"/>
  <c r="E151" i="1" s="1"/>
  <c r="I151" i="1" s="1"/>
  <c r="F150" i="1"/>
  <c r="AP153" i="3" l="1"/>
  <c r="BE153" i="3"/>
  <c r="BG152" i="3"/>
  <c r="BF152" i="3"/>
  <c r="BH152" i="3" s="1"/>
  <c r="BI152" i="3" s="1"/>
  <c r="B170" i="3"/>
  <c r="BD156" i="3"/>
  <c r="AO156" i="3"/>
  <c r="AR153" i="3"/>
  <c r="AQ153" i="3"/>
  <c r="AS153" i="3" s="1"/>
  <c r="AT153" i="3" s="1"/>
  <c r="E166" i="3"/>
  <c r="D166" i="3"/>
  <c r="F166" i="3" s="1"/>
  <c r="G166" i="3" s="1"/>
  <c r="C167" i="3"/>
  <c r="CC169" i="3"/>
  <c r="CA171" i="3"/>
  <c r="CB170" i="3"/>
  <c r="CD170" i="3" s="1"/>
  <c r="CE170" i="3" s="1"/>
  <c r="V151" i="2"/>
  <c r="G153" i="2"/>
  <c r="T153" i="2"/>
  <c r="U152" i="2"/>
  <c r="Z152" i="2" s="1"/>
  <c r="F154" i="2"/>
  <c r="I154" i="2" s="1"/>
  <c r="E155" i="2"/>
  <c r="J149" i="1"/>
  <c r="K149" i="1" s="1"/>
  <c r="H150" i="1"/>
  <c r="G150" i="1"/>
  <c r="D152" i="1"/>
  <c r="E152" i="1" s="1"/>
  <c r="I152" i="1" s="1"/>
  <c r="F151" i="1"/>
  <c r="AP154" i="3" l="1"/>
  <c r="BE154" i="3"/>
  <c r="B171" i="3"/>
  <c r="BD157" i="3"/>
  <c r="AO157" i="3"/>
  <c r="BG153" i="3"/>
  <c r="BF153" i="3"/>
  <c r="BH153" i="3" s="1"/>
  <c r="BI153" i="3" s="1"/>
  <c r="AR154" i="3"/>
  <c r="AQ154" i="3"/>
  <c r="AS154" i="3" s="1"/>
  <c r="AT154" i="3" s="1"/>
  <c r="E167" i="3"/>
  <c r="D167" i="3"/>
  <c r="F167" i="3" s="1"/>
  <c r="G167" i="3" s="1"/>
  <c r="C168" i="3"/>
  <c r="CC170" i="3"/>
  <c r="CA172" i="3"/>
  <c r="CB171" i="3"/>
  <c r="CD171" i="3" s="1"/>
  <c r="CE171" i="3" s="1"/>
  <c r="V152" i="2"/>
  <c r="G154" i="2"/>
  <c r="T154" i="2"/>
  <c r="U153" i="2"/>
  <c r="Z153" i="2" s="1"/>
  <c r="E156" i="2"/>
  <c r="F155" i="2"/>
  <c r="I155" i="2" s="1"/>
  <c r="J150" i="1"/>
  <c r="K150" i="1" s="1"/>
  <c r="H151" i="1"/>
  <c r="G151" i="1"/>
  <c r="D153" i="1"/>
  <c r="E153" i="1" s="1"/>
  <c r="I153" i="1" s="1"/>
  <c r="F152" i="1"/>
  <c r="AP155" i="3" l="1"/>
  <c r="BE155" i="3"/>
  <c r="BF154" i="3"/>
  <c r="BH154" i="3" s="1"/>
  <c r="BI154" i="3" s="1"/>
  <c r="BG154" i="3"/>
  <c r="B172" i="3"/>
  <c r="BD158" i="3"/>
  <c r="AO158" i="3"/>
  <c r="AQ155" i="3"/>
  <c r="AS155" i="3" s="1"/>
  <c r="AT155" i="3" s="1"/>
  <c r="AR155" i="3"/>
  <c r="E168" i="3"/>
  <c r="D168" i="3"/>
  <c r="F168" i="3" s="1"/>
  <c r="G168" i="3" s="1"/>
  <c r="C169" i="3"/>
  <c r="CC171" i="3"/>
  <c r="CA173" i="3"/>
  <c r="CB172" i="3"/>
  <c r="CC172" i="3" s="1"/>
  <c r="V153" i="2"/>
  <c r="G155" i="2"/>
  <c r="U154" i="2"/>
  <c r="Z154" i="2" s="1"/>
  <c r="T155" i="2"/>
  <c r="E157" i="2"/>
  <c r="F156" i="2"/>
  <c r="I156" i="2" s="1"/>
  <c r="J151" i="1"/>
  <c r="K151" i="1" s="1"/>
  <c r="H152" i="1"/>
  <c r="G152" i="1"/>
  <c r="D154" i="1"/>
  <c r="E154" i="1" s="1"/>
  <c r="I154" i="1" s="1"/>
  <c r="F153" i="1"/>
  <c r="AP156" i="3" l="1"/>
  <c r="BE156" i="3"/>
  <c r="B173" i="3"/>
  <c r="BD159" i="3"/>
  <c r="AO159" i="3"/>
  <c r="BF155" i="3"/>
  <c r="BH155" i="3" s="1"/>
  <c r="BI155" i="3" s="1"/>
  <c r="BG155" i="3"/>
  <c r="AR156" i="3"/>
  <c r="AQ156" i="3"/>
  <c r="AS156" i="3" s="1"/>
  <c r="AT156" i="3" s="1"/>
  <c r="E169" i="3"/>
  <c r="D169" i="3"/>
  <c r="F169" i="3" s="1"/>
  <c r="G169" i="3" s="1"/>
  <c r="C170" i="3"/>
  <c r="CD172" i="3"/>
  <c r="CE172" i="3" s="1"/>
  <c r="CA174" i="3"/>
  <c r="CB173" i="3"/>
  <c r="CD173" i="3" s="1"/>
  <c r="CE173" i="3" s="1"/>
  <c r="V154" i="2"/>
  <c r="G156" i="2"/>
  <c r="T156" i="2"/>
  <c r="U155" i="2"/>
  <c r="Z155" i="2" s="1"/>
  <c r="E158" i="2"/>
  <c r="F157" i="2"/>
  <c r="I157" i="2" s="1"/>
  <c r="J152" i="1"/>
  <c r="K152" i="1" s="1"/>
  <c r="H153" i="1"/>
  <c r="G153" i="1"/>
  <c r="D155" i="1"/>
  <c r="E155" i="1" s="1"/>
  <c r="I155" i="1" s="1"/>
  <c r="F154" i="1"/>
  <c r="BF156" i="3" l="1"/>
  <c r="BH156" i="3" s="1"/>
  <c r="BI156" i="3" s="1"/>
  <c r="BG156" i="3"/>
  <c r="AP157" i="3"/>
  <c r="BE157" i="3"/>
  <c r="B174" i="3"/>
  <c r="BD160" i="3"/>
  <c r="AO160" i="3"/>
  <c r="AR157" i="3"/>
  <c r="AQ157" i="3"/>
  <c r="AS157" i="3" s="1"/>
  <c r="AT157" i="3" s="1"/>
  <c r="E170" i="3"/>
  <c r="D170" i="3"/>
  <c r="F170" i="3" s="1"/>
  <c r="G170" i="3" s="1"/>
  <c r="C171" i="3"/>
  <c r="CC173" i="3"/>
  <c r="CA175" i="3"/>
  <c r="CB174" i="3"/>
  <c r="CC174" i="3" s="1"/>
  <c r="V155" i="2"/>
  <c r="G157" i="2"/>
  <c r="U156" i="2"/>
  <c r="Z156" i="2" s="1"/>
  <c r="T157" i="2"/>
  <c r="E159" i="2"/>
  <c r="F158" i="2"/>
  <c r="I158" i="2" s="1"/>
  <c r="J153" i="1"/>
  <c r="K153" i="1" s="1"/>
  <c r="H154" i="1"/>
  <c r="G154" i="1"/>
  <c r="D156" i="1"/>
  <c r="E156" i="1" s="1"/>
  <c r="I156" i="1" s="1"/>
  <c r="F155" i="1"/>
  <c r="B175" i="3" l="1"/>
  <c r="BD161" i="3"/>
  <c r="AO161" i="3"/>
  <c r="BF157" i="3"/>
  <c r="BH157" i="3" s="1"/>
  <c r="BI157" i="3" s="1"/>
  <c r="BG157" i="3"/>
  <c r="AP158" i="3"/>
  <c r="BE158" i="3"/>
  <c r="AR158" i="3"/>
  <c r="AQ158" i="3"/>
  <c r="AS158" i="3" s="1"/>
  <c r="AT158" i="3" s="1"/>
  <c r="E171" i="3"/>
  <c r="D171" i="3"/>
  <c r="F171" i="3" s="1"/>
  <c r="G171" i="3" s="1"/>
  <c r="C172" i="3"/>
  <c r="CD174" i="3"/>
  <c r="CE174" i="3" s="1"/>
  <c r="CA176" i="3"/>
  <c r="CB175" i="3"/>
  <c r="CD175" i="3" s="1"/>
  <c r="CE175" i="3" s="1"/>
  <c r="V156" i="2"/>
  <c r="G158" i="2"/>
  <c r="T158" i="2"/>
  <c r="U157" i="2"/>
  <c r="Z157" i="2" s="1"/>
  <c r="E160" i="2"/>
  <c r="F159" i="2"/>
  <c r="I159" i="2" s="1"/>
  <c r="J154" i="1"/>
  <c r="K154" i="1" s="1"/>
  <c r="H155" i="1"/>
  <c r="G155" i="1"/>
  <c r="D157" i="1"/>
  <c r="E157" i="1" s="1"/>
  <c r="I157" i="1" s="1"/>
  <c r="F156" i="1"/>
  <c r="AP159" i="3" l="1"/>
  <c r="BE159" i="3"/>
  <c r="BG158" i="3"/>
  <c r="BF158" i="3"/>
  <c r="BH158" i="3" s="1"/>
  <c r="BI158" i="3" s="1"/>
  <c r="B176" i="3"/>
  <c r="BD162" i="3"/>
  <c r="AO162" i="3"/>
  <c r="AR159" i="3"/>
  <c r="AQ159" i="3"/>
  <c r="AS159" i="3" s="1"/>
  <c r="AT159" i="3" s="1"/>
  <c r="E172" i="3"/>
  <c r="D172" i="3"/>
  <c r="F172" i="3" s="1"/>
  <c r="G172" i="3" s="1"/>
  <c r="C173" i="3"/>
  <c r="CC175" i="3"/>
  <c r="CA177" i="3"/>
  <c r="CB176" i="3"/>
  <c r="CD176" i="3" s="1"/>
  <c r="CE176" i="3" s="1"/>
  <c r="V157" i="2"/>
  <c r="G159" i="2"/>
  <c r="T159" i="2"/>
  <c r="U158" i="2"/>
  <c r="Z158" i="2" s="1"/>
  <c r="F160" i="2"/>
  <c r="I160" i="2" s="1"/>
  <c r="E161" i="2"/>
  <c r="J155" i="1"/>
  <c r="K155" i="1" s="1"/>
  <c r="H156" i="1"/>
  <c r="G156" i="1"/>
  <c r="D158" i="1"/>
  <c r="E158" i="1" s="1"/>
  <c r="I158" i="1" s="1"/>
  <c r="F157" i="1"/>
  <c r="BG159" i="3" l="1"/>
  <c r="BF159" i="3"/>
  <c r="BH159" i="3" s="1"/>
  <c r="BI159" i="3" s="1"/>
  <c r="AP160" i="3"/>
  <c r="BE160" i="3"/>
  <c r="B177" i="3"/>
  <c r="BD163" i="3"/>
  <c r="AO163" i="3"/>
  <c r="AR160" i="3"/>
  <c r="AQ160" i="3"/>
  <c r="AS160" i="3" s="1"/>
  <c r="AT160" i="3" s="1"/>
  <c r="E173" i="3"/>
  <c r="D173" i="3"/>
  <c r="F173" i="3" s="1"/>
  <c r="G173" i="3" s="1"/>
  <c r="C174" i="3"/>
  <c r="CC176" i="3"/>
  <c r="CA178" i="3"/>
  <c r="CB177" i="3"/>
  <c r="CD177" i="3" s="1"/>
  <c r="CE177" i="3" s="1"/>
  <c r="V158" i="2"/>
  <c r="G160" i="2"/>
  <c r="T160" i="2"/>
  <c r="U159" i="2"/>
  <c r="Z159" i="2" s="1"/>
  <c r="E162" i="2"/>
  <c r="F161" i="2"/>
  <c r="I161" i="2" s="1"/>
  <c r="J156" i="1"/>
  <c r="K156" i="1" s="1"/>
  <c r="H157" i="1"/>
  <c r="G157" i="1"/>
  <c r="D159" i="1"/>
  <c r="E159" i="1" s="1"/>
  <c r="I159" i="1" s="1"/>
  <c r="F158" i="1"/>
  <c r="B178" i="3" l="1"/>
  <c r="AO164" i="3"/>
  <c r="BD164" i="3"/>
  <c r="AP161" i="3"/>
  <c r="BE161" i="3"/>
  <c r="BG160" i="3"/>
  <c r="BF160" i="3"/>
  <c r="BH160" i="3" s="1"/>
  <c r="BI160" i="3" s="1"/>
  <c r="AR161" i="3"/>
  <c r="AQ161" i="3"/>
  <c r="AS161" i="3" s="1"/>
  <c r="AT161" i="3" s="1"/>
  <c r="E174" i="3"/>
  <c r="D174" i="3"/>
  <c r="F174" i="3" s="1"/>
  <c r="G174" i="3" s="1"/>
  <c r="C175" i="3"/>
  <c r="CC177" i="3"/>
  <c r="CA179" i="3"/>
  <c r="CB178" i="3"/>
  <c r="CC178" i="3" s="1"/>
  <c r="V159" i="2"/>
  <c r="G161" i="2"/>
  <c r="T161" i="2"/>
  <c r="U160" i="2"/>
  <c r="Z160" i="2" s="1"/>
  <c r="E163" i="2"/>
  <c r="F162" i="2"/>
  <c r="I162" i="2" s="1"/>
  <c r="J157" i="1"/>
  <c r="K157" i="1" s="1"/>
  <c r="H158" i="1"/>
  <c r="G158" i="1"/>
  <c r="D160" i="1"/>
  <c r="E160" i="1" s="1"/>
  <c r="I160" i="1" s="1"/>
  <c r="F159" i="1"/>
  <c r="AP162" i="3" l="1"/>
  <c r="BE162" i="3"/>
  <c r="BG161" i="3"/>
  <c r="BF161" i="3"/>
  <c r="BH161" i="3" s="1"/>
  <c r="BI161" i="3" s="1"/>
  <c r="B179" i="3"/>
  <c r="BD165" i="3"/>
  <c r="AO165" i="3"/>
  <c r="AR162" i="3"/>
  <c r="AQ162" i="3"/>
  <c r="AS162" i="3" s="1"/>
  <c r="AT162" i="3" s="1"/>
  <c r="E175" i="3"/>
  <c r="D175" i="3"/>
  <c r="F175" i="3" s="1"/>
  <c r="G175" i="3" s="1"/>
  <c r="C176" i="3"/>
  <c r="CD178" i="3"/>
  <c r="CE178" i="3" s="1"/>
  <c r="CA180" i="3"/>
  <c r="CB179" i="3"/>
  <c r="CC179" i="3" s="1"/>
  <c r="V160" i="2"/>
  <c r="G162" i="2"/>
  <c r="U161" i="2"/>
  <c r="Z161" i="2" s="1"/>
  <c r="T162" i="2"/>
  <c r="E164" i="2"/>
  <c r="F163" i="2"/>
  <c r="I163" i="2" s="1"/>
  <c r="J158" i="1"/>
  <c r="K158" i="1" s="1"/>
  <c r="H159" i="1"/>
  <c r="G159" i="1"/>
  <c r="D161" i="1"/>
  <c r="E161" i="1" s="1"/>
  <c r="I161" i="1" s="1"/>
  <c r="F160" i="1"/>
  <c r="AP163" i="3" l="1"/>
  <c r="BE163" i="3"/>
  <c r="B180" i="3"/>
  <c r="BD166" i="3"/>
  <c r="AO166" i="3"/>
  <c r="BG162" i="3"/>
  <c r="BF162" i="3"/>
  <c r="BH162" i="3" s="1"/>
  <c r="BI162" i="3" s="1"/>
  <c r="AR163" i="3"/>
  <c r="AQ163" i="3"/>
  <c r="AS163" i="3" s="1"/>
  <c r="AT163" i="3" s="1"/>
  <c r="E176" i="3"/>
  <c r="D176" i="3"/>
  <c r="F176" i="3" s="1"/>
  <c r="G176" i="3" s="1"/>
  <c r="C177" i="3"/>
  <c r="CA181" i="3"/>
  <c r="CD179" i="3"/>
  <c r="CE179" i="3" s="1"/>
  <c r="CB180" i="3"/>
  <c r="CC180" i="3" s="1"/>
  <c r="V161" i="2"/>
  <c r="G163" i="2"/>
  <c r="T163" i="2"/>
  <c r="U162" i="2"/>
  <c r="Z162" i="2" s="1"/>
  <c r="E165" i="2"/>
  <c r="F164" i="2"/>
  <c r="I164" i="2" s="1"/>
  <c r="J159" i="1"/>
  <c r="K159" i="1" s="1"/>
  <c r="H160" i="1"/>
  <c r="G160" i="1"/>
  <c r="D162" i="1"/>
  <c r="E162" i="1" s="1"/>
  <c r="I162" i="1" s="1"/>
  <c r="F161" i="1"/>
  <c r="AP164" i="3" l="1"/>
  <c r="BE164" i="3"/>
  <c r="B181" i="3"/>
  <c r="AO167" i="3"/>
  <c r="BD167" i="3"/>
  <c r="BG163" i="3"/>
  <c r="BF163" i="3"/>
  <c r="BH163" i="3" s="1"/>
  <c r="BI163" i="3" s="1"/>
  <c r="AR164" i="3"/>
  <c r="AQ164" i="3"/>
  <c r="AS164" i="3" s="1"/>
  <c r="AT164" i="3" s="1"/>
  <c r="E177" i="3"/>
  <c r="D177" i="3"/>
  <c r="F177" i="3" s="1"/>
  <c r="G177" i="3" s="1"/>
  <c r="C178" i="3"/>
  <c r="CD180" i="3"/>
  <c r="CE180" i="3" s="1"/>
  <c r="CA182" i="3"/>
  <c r="CB181" i="3"/>
  <c r="CD181" i="3" s="1"/>
  <c r="CE181" i="3" s="1"/>
  <c r="V162" i="2"/>
  <c r="G164" i="2"/>
  <c r="T164" i="2"/>
  <c r="U163" i="2"/>
  <c r="Z163" i="2" s="1"/>
  <c r="E166" i="2"/>
  <c r="F165" i="2"/>
  <c r="I165" i="2" s="1"/>
  <c r="J160" i="1"/>
  <c r="K160" i="1" s="1"/>
  <c r="H161" i="1"/>
  <c r="G161" i="1"/>
  <c r="D163" i="1"/>
  <c r="E163" i="1" s="1"/>
  <c r="I163" i="1" s="1"/>
  <c r="F162" i="1"/>
  <c r="B182" i="3" l="1"/>
  <c r="AO168" i="3"/>
  <c r="BD168" i="3"/>
  <c r="BG164" i="3"/>
  <c r="BF164" i="3"/>
  <c r="BH164" i="3" s="1"/>
  <c r="BI164" i="3" s="1"/>
  <c r="AP165" i="3"/>
  <c r="BE165" i="3"/>
  <c r="AR165" i="3"/>
  <c r="AQ165" i="3"/>
  <c r="AS165" i="3" s="1"/>
  <c r="AT165" i="3" s="1"/>
  <c r="E178" i="3"/>
  <c r="D178" i="3"/>
  <c r="F178" i="3" s="1"/>
  <c r="G178" i="3" s="1"/>
  <c r="C179" i="3"/>
  <c r="CC181" i="3"/>
  <c r="CA183" i="3"/>
  <c r="CB182" i="3"/>
  <c r="CC182" i="3" s="1"/>
  <c r="V163" i="2"/>
  <c r="G165" i="2"/>
  <c r="T165" i="2"/>
  <c r="U164" i="2"/>
  <c r="Z164" i="2" s="1"/>
  <c r="F166" i="2"/>
  <c r="I166" i="2" s="1"/>
  <c r="E167" i="2"/>
  <c r="J161" i="1"/>
  <c r="K161" i="1" s="1"/>
  <c r="H162" i="1"/>
  <c r="G162" i="1"/>
  <c r="D164" i="1"/>
  <c r="E164" i="1" s="1"/>
  <c r="I164" i="1" s="1"/>
  <c r="F163" i="1"/>
  <c r="AP166" i="3" l="1"/>
  <c r="BE166" i="3"/>
  <c r="BG165" i="3"/>
  <c r="BF165" i="3"/>
  <c r="BH165" i="3" s="1"/>
  <c r="BI165" i="3" s="1"/>
  <c r="B183" i="3"/>
  <c r="AO169" i="3"/>
  <c r="BD169" i="3"/>
  <c r="AR166" i="3"/>
  <c r="AQ166" i="3"/>
  <c r="AS166" i="3" s="1"/>
  <c r="AT166" i="3" s="1"/>
  <c r="E179" i="3"/>
  <c r="D179" i="3"/>
  <c r="F179" i="3" s="1"/>
  <c r="G179" i="3" s="1"/>
  <c r="C180" i="3"/>
  <c r="CD182" i="3"/>
  <c r="CE182" i="3" s="1"/>
  <c r="CA184" i="3"/>
  <c r="CB183" i="3"/>
  <c r="CD183" i="3" s="1"/>
  <c r="CE183" i="3" s="1"/>
  <c r="V164" i="2"/>
  <c r="G166" i="2"/>
  <c r="T166" i="2"/>
  <c r="U165" i="2"/>
  <c r="Z165" i="2" s="1"/>
  <c r="E168" i="2"/>
  <c r="F167" i="2"/>
  <c r="I167" i="2" s="1"/>
  <c r="J162" i="1"/>
  <c r="K162" i="1" s="1"/>
  <c r="H163" i="1"/>
  <c r="G163" i="1"/>
  <c r="D165" i="1"/>
  <c r="E165" i="1" s="1"/>
  <c r="I165" i="1" s="1"/>
  <c r="F164" i="1"/>
  <c r="AP167" i="3" l="1"/>
  <c r="BE167" i="3"/>
  <c r="B184" i="3"/>
  <c r="AO170" i="3"/>
  <c r="BD170" i="3"/>
  <c r="BF166" i="3"/>
  <c r="BH166" i="3" s="1"/>
  <c r="BI166" i="3" s="1"/>
  <c r="BG166" i="3"/>
  <c r="AR167" i="3"/>
  <c r="AQ167" i="3"/>
  <c r="AS167" i="3" s="1"/>
  <c r="AT167" i="3" s="1"/>
  <c r="E180" i="3"/>
  <c r="D180" i="3"/>
  <c r="F180" i="3" s="1"/>
  <c r="G180" i="3" s="1"/>
  <c r="C181" i="3"/>
  <c r="CC183" i="3"/>
  <c r="CA185" i="3"/>
  <c r="CB184" i="3"/>
  <c r="CD184" i="3" s="1"/>
  <c r="CE184" i="3" s="1"/>
  <c r="V165" i="2"/>
  <c r="G167" i="2"/>
  <c r="T167" i="2"/>
  <c r="U166" i="2"/>
  <c r="Z166" i="2" s="1"/>
  <c r="E169" i="2"/>
  <c r="F168" i="2"/>
  <c r="I168" i="2" s="1"/>
  <c r="J163" i="1"/>
  <c r="K163" i="1" s="1"/>
  <c r="H164" i="1"/>
  <c r="G164" i="1"/>
  <c r="D166" i="1"/>
  <c r="E166" i="1" s="1"/>
  <c r="I166" i="1" s="1"/>
  <c r="F165" i="1"/>
  <c r="AP168" i="3" l="1"/>
  <c r="BE168" i="3"/>
  <c r="B185" i="3"/>
  <c r="AO171" i="3"/>
  <c r="BD171" i="3"/>
  <c r="BG167" i="3"/>
  <c r="BF167" i="3"/>
  <c r="BH167" i="3" s="1"/>
  <c r="BI167" i="3" s="1"/>
  <c r="AR168" i="3"/>
  <c r="AQ168" i="3"/>
  <c r="AS168" i="3" s="1"/>
  <c r="AT168" i="3" s="1"/>
  <c r="E181" i="3"/>
  <c r="D181" i="3"/>
  <c r="F181" i="3" s="1"/>
  <c r="G181" i="3" s="1"/>
  <c r="C182" i="3"/>
  <c r="CC184" i="3"/>
  <c r="CA186" i="3"/>
  <c r="CB185" i="3"/>
  <c r="CC185" i="3" s="1"/>
  <c r="V166" i="2"/>
  <c r="G168" i="2"/>
  <c r="T168" i="2"/>
  <c r="U167" i="2"/>
  <c r="Z167" i="2" s="1"/>
  <c r="E170" i="2"/>
  <c r="F169" i="2"/>
  <c r="I169" i="2" s="1"/>
  <c r="J164" i="1"/>
  <c r="K164" i="1" s="1"/>
  <c r="H165" i="1"/>
  <c r="G165" i="1"/>
  <c r="D167" i="1"/>
  <c r="E167" i="1" s="1"/>
  <c r="I167" i="1" s="1"/>
  <c r="F166" i="1"/>
  <c r="AP169" i="3" l="1"/>
  <c r="BE169" i="3"/>
  <c r="B186" i="3"/>
  <c r="AO172" i="3"/>
  <c r="BD172" i="3"/>
  <c r="BG168" i="3"/>
  <c r="BF168" i="3"/>
  <c r="BH168" i="3" s="1"/>
  <c r="BI168" i="3" s="1"/>
  <c r="AR169" i="3"/>
  <c r="AQ169" i="3"/>
  <c r="AS169" i="3" s="1"/>
  <c r="AT169" i="3" s="1"/>
  <c r="E182" i="3"/>
  <c r="D182" i="3"/>
  <c r="F182" i="3" s="1"/>
  <c r="G182" i="3" s="1"/>
  <c r="C183" i="3"/>
  <c r="CD185" i="3"/>
  <c r="CE185" i="3" s="1"/>
  <c r="CA187" i="3"/>
  <c r="CB186" i="3"/>
  <c r="CC186" i="3" s="1"/>
  <c r="V167" i="2"/>
  <c r="G169" i="2"/>
  <c r="U168" i="2"/>
  <c r="Z168" i="2" s="1"/>
  <c r="T169" i="2"/>
  <c r="E171" i="2"/>
  <c r="F170" i="2"/>
  <c r="I170" i="2" s="1"/>
  <c r="J165" i="1"/>
  <c r="K165" i="1" s="1"/>
  <c r="H166" i="1"/>
  <c r="G166" i="1"/>
  <c r="D168" i="1"/>
  <c r="E168" i="1" s="1"/>
  <c r="I168" i="1" s="1"/>
  <c r="F167" i="1"/>
  <c r="AP170" i="3" l="1"/>
  <c r="BE170" i="3"/>
  <c r="BG169" i="3"/>
  <c r="BF169" i="3"/>
  <c r="BH169" i="3" s="1"/>
  <c r="BI169" i="3" s="1"/>
  <c r="B187" i="3"/>
  <c r="AO173" i="3"/>
  <c r="BD173" i="3"/>
  <c r="AR170" i="3"/>
  <c r="AQ170" i="3"/>
  <c r="AS170" i="3" s="1"/>
  <c r="AT170" i="3" s="1"/>
  <c r="E183" i="3"/>
  <c r="D183" i="3"/>
  <c r="F183" i="3" s="1"/>
  <c r="G183" i="3" s="1"/>
  <c r="C184" i="3"/>
  <c r="CA188" i="3"/>
  <c r="CD186" i="3"/>
  <c r="CE186" i="3" s="1"/>
  <c r="CB187" i="3"/>
  <c r="CC187" i="3" s="1"/>
  <c r="V168" i="2"/>
  <c r="G170" i="2"/>
  <c r="T170" i="2"/>
  <c r="U169" i="2"/>
  <c r="Z169" i="2" s="1"/>
  <c r="E172" i="2"/>
  <c r="F171" i="2"/>
  <c r="I171" i="2" s="1"/>
  <c r="J166" i="1"/>
  <c r="K166" i="1" s="1"/>
  <c r="G167" i="1"/>
  <c r="H167" i="1"/>
  <c r="D169" i="1"/>
  <c r="E169" i="1" s="1"/>
  <c r="I169" i="1" s="1"/>
  <c r="F168" i="1"/>
  <c r="BG170" i="3" l="1"/>
  <c r="BF170" i="3"/>
  <c r="BH170" i="3" s="1"/>
  <c r="BI170" i="3" s="1"/>
  <c r="AP171" i="3"/>
  <c r="BE171" i="3"/>
  <c r="B188" i="3"/>
  <c r="AO174" i="3"/>
  <c r="BD174" i="3"/>
  <c r="AQ171" i="3"/>
  <c r="AS171" i="3" s="1"/>
  <c r="AT171" i="3" s="1"/>
  <c r="AR171" i="3"/>
  <c r="E184" i="3"/>
  <c r="D184" i="3"/>
  <c r="F184" i="3" s="1"/>
  <c r="G184" i="3" s="1"/>
  <c r="C185" i="3"/>
  <c r="CD187" i="3"/>
  <c r="CE187" i="3" s="1"/>
  <c r="CA189" i="3"/>
  <c r="CB188" i="3"/>
  <c r="CD188" i="3" s="1"/>
  <c r="CE188" i="3" s="1"/>
  <c r="V169" i="2"/>
  <c r="G171" i="2"/>
  <c r="T171" i="2"/>
  <c r="U170" i="2"/>
  <c r="Z170" i="2" s="1"/>
  <c r="F172" i="2"/>
  <c r="I172" i="2" s="1"/>
  <c r="E173" i="2"/>
  <c r="J167" i="1"/>
  <c r="K167" i="1" s="1"/>
  <c r="H168" i="1"/>
  <c r="G168" i="1"/>
  <c r="D170" i="1"/>
  <c r="E170" i="1" s="1"/>
  <c r="I170" i="1" s="1"/>
  <c r="F169" i="1"/>
  <c r="B189" i="3" l="1"/>
  <c r="AO175" i="3"/>
  <c r="BD175" i="3"/>
  <c r="BG171" i="3"/>
  <c r="BF171" i="3"/>
  <c r="BH171" i="3" s="1"/>
  <c r="BI171" i="3" s="1"/>
  <c r="AP172" i="3"/>
  <c r="BE172" i="3"/>
  <c r="AR172" i="3"/>
  <c r="AQ172" i="3"/>
  <c r="AS172" i="3" s="1"/>
  <c r="AT172" i="3" s="1"/>
  <c r="E185" i="3"/>
  <c r="D185" i="3"/>
  <c r="F185" i="3" s="1"/>
  <c r="G185" i="3" s="1"/>
  <c r="C186" i="3"/>
  <c r="CC188" i="3"/>
  <c r="CA190" i="3"/>
  <c r="CB189" i="3"/>
  <c r="CD189" i="3" s="1"/>
  <c r="CE189" i="3" s="1"/>
  <c r="V170" i="2"/>
  <c r="G172" i="2"/>
  <c r="T172" i="2"/>
  <c r="U171" i="2"/>
  <c r="Z171" i="2" s="1"/>
  <c r="E174" i="2"/>
  <c r="F173" i="2"/>
  <c r="I173" i="2" s="1"/>
  <c r="J168" i="1"/>
  <c r="K168" i="1" s="1"/>
  <c r="H169" i="1"/>
  <c r="G169" i="1"/>
  <c r="D171" i="1"/>
  <c r="E171" i="1" s="1"/>
  <c r="I171" i="1" s="1"/>
  <c r="F170" i="1"/>
  <c r="AP173" i="3" l="1"/>
  <c r="BE173" i="3"/>
  <c r="BG172" i="3"/>
  <c r="BF172" i="3"/>
  <c r="BH172" i="3" s="1"/>
  <c r="BI172" i="3" s="1"/>
  <c r="B190" i="3"/>
  <c r="AO176" i="3"/>
  <c r="BD176" i="3"/>
  <c r="AR173" i="3"/>
  <c r="AQ173" i="3"/>
  <c r="AS173" i="3" s="1"/>
  <c r="AT173" i="3" s="1"/>
  <c r="E186" i="3"/>
  <c r="D186" i="3"/>
  <c r="F186" i="3" s="1"/>
  <c r="G186" i="3" s="1"/>
  <c r="C187" i="3"/>
  <c r="CC189" i="3"/>
  <c r="CA191" i="3"/>
  <c r="CB190" i="3"/>
  <c r="CD190" i="3" s="1"/>
  <c r="CE190" i="3" s="1"/>
  <c r="V171" i="2"/>
  <c r="G173" i="2"/>
  <c r="T173" i="2"/>
  <c r="U172" i="2"/>
  <c r="Z172" i="2" s="1"/>
  <c r="E175" i="2"/>
  <c r="F174" i="2"/>
  <c r="I174" i="2" s="1"/>
  <c r="J169" i="1"/>
  <c r="K169" i="1" s="1"/>
  <c r="H170" i="1"/>
  <c r="G170" i="1"/>
  <c r="D172" i="1"/>
  <c r="E172" i="1" s="1"/>
  <c r="I172" i="1" s="1"/>
  <c r="F171" i="1"/>
  <c r="AP174" i="3" l="1"/>
  <c r="BE174" i="3"/>
  <c r="B191" i="3"/>
  <c r="BD177" i="3"/>
  <c r="AO177" i="3"/>
  <c r="BG173" i="3"/>
  <c r="BF173" i="3"/>
  <c r="BH173" i="3" s="1"/>
  <c r="BI173" i="3" s="1"/>
  <c r="AR174" i="3"/>
  <c r="AQ174" i="3"/>
  <c r="AS174" i="3" s="1"/>
  <c r="AT174" i="3" s="1"/>
  <c r="E187" i="3"/>
  <c r="D187" i="3"/>
  <c r="F187" i="3" s="1"/>
  <c r="G187" i="3" s="1"/>
  <c r="C188" i="3"/>
  <c r="CC190" i="3"/>
  <c r="CA192" i="3"/>
  <c r="CB191" i="3"/>
  <c r="CD191" i="3" s="1"/>
  <c r="CE191" i="3" s="1"/>
  <c r="V172" i="2"/>
  <c r="G174" i="2"/>
  <c r="T174" i="2"/>
  <c r="U173" i="2"/>
  <c r="Z173" i="2" s="1"/>
  <c r="E176" i="2"/>
  <c r="F175" i="2"/>
  <c r="I175" i="2" s="1"/>
  <c r="J170" i="1"/>
  <c r="K170" i="1" s="1"/>
  <c r="H171" i="1"/>
  <c r="G171" i="1"/>
  <c r="D173" i="1"/>
  <c r="E173" i="1" s="1"/>
  <c r="I173" i="1" s="1"/>
  <c r="F172" i="1"/>
  <c r="AP175" i="3" l="1"/>
  <c r="BE175" i="3"/>
  <c r="BG174" i="3"/>
  <c r="BF174" i="3"/>
  <c r="BH174" i="3" s="1"/>
  <c r="BI174" i="3" s="1"/>
  <c r="B192" i="3"/>
  <c r="BD178" i="3"/>
  <c r="AO178" i="3"/>
  <c r="AR175" i="3"/>
  <c r="AQ175" i="3"/>
  <c r="AS175" i="3" s="1"/>
  <c r="AT175" i="3" s="1"/>
  <c r="E188" i="3"/>
  <c r="D188" i="3"/>
  <c r="F188" i="3" s="1"/>
  <c r="G188" i="3" s="1"/>
  <c r="C189" i="3"/>
  <c r="CC191" i="3"/>
  <c r="CA193" i="3"/>
  <c r="CB192" i="3"/>
  <c r="CD192" i="3" s="1"/>
  <c r="CE192" i="3" s="1"/>
  <c r="V173" i="2"/>
  <c r="G175" i="2"/>
  <c r="T175" i="2"/>
  <c r="U174" i="2"/>
  <c r="Z174" i="2" s="1"/>
  <c r="E177" i="2"/>
  <c r="F176" i="2"/>
  <c r="I176" i="2" s="1"/>
  <c r="J171" i="1"/>
  <c r="K171" i="1" s="1"/>
  <c r="H172" i="1"/>
  <c r="G172" i="1"/>
  <c r="D174" i="1"/>
  <c r="E174" i="1" s="1"/>
  <c r="I174" i="1" s="1"/>
  <c r="F173" i="1"/>
  <c r="B193" i="3" l="1"/>
  <c r="BD179" i="3"/>
  <c r="AO179" i="3"/>
  <c r="BG175" i="3"/>
  <c r="BF175" i="3"/>
  <c r="BH175" i="3" s="1"/>
  <c r="BI175" i="3" s="1"/>
  <c r="AP176" i="3"/>
  <c r="BE176" i="3"/>
  <c r="AR176" i="3"/>
  <c r="AQ176" i="3"/>
  <c r="AS176" i="3" s="1"/>
  <c r="AT176" i="3" s="1"/>
  <c r="E189" i="3"/>
  <c r="D189" i="3"/>
  <c r="F189" i="3" s="1"/>
  <c r="G189" i="3" s="1"/>
  <c r="C190" i="3"/>
  <c r="CC192" i="3"/>
  <c r="CA194" i="3"/>
  <c r="CB193" i="3"/>
  <c r="CD193" i="3" s="1"/>
  <c r="CE193" i="3" s="1"/>
  <c r="V174" i="2"/>
  <c r="G176" i="2"/>
  <c r="T176" i="2"/>
  <c r="U175" i="2"/>
  <c r="Z175" i="2" s="1"/>
  <c r="E178" i="2"/>
  <c r="F177" i="2"/>
  <c r="I177" i="2" s="1"/>
  <c r="J172" i="1"/>
  <c r="K172" i="1" s="1"/>
  <c r="H173" i="1"/>
  <c r="G173" i="1"/>
  <c r="J173" i="1" s="1"/>
  <c r="K173" i="1" s="1"/>
  <c r="D175" i="1"/>
  <c r="E175" i="1" s="1"/>
  <c r="I175" i="1" s="1"/>
  <c r="F174" i="1"/>
  <c r="AP177" i="3" l="1"/>
  <c r="BE177" i="3"/>
  <c r="BG176" i="3"/>
  <c r="BF176" i="3"/>
  <c r="BH176" i="3" s="1"/>
  <c r="BI176" i="3" s="1"/>
  <c r="B194" i="3"/>
  <c r="BD180" i="3"/>
  <c r="AO180" i="3"/>
  <c r="AR177" i="3"/>
  <c r="AQ177" i="3"/>
  <c r="AS177" i="3" s="1"/>
  <c r="AT177" i="3" s="1"/>
  <c r="E190" i="3"/>
  <c r="D190" i="3"/>
  <c r="F190" i="3" s="1"/>
  <c r="G190" i="3" s="1"/>
  <c r="C191" i="3"/>
  <c r="CC193" i="3"/>
  <c r="CA195" i="3"/>
  <c r="CB194" i="3"/>
  <c r="CD194" i="3" s="1"/>
  <c r="CE194" i="3" s="1"/>
  <c r="V175" i="2"/>
  <c r="G177" i="2"/>
  <c r="U176" i="2"/>
  <c r="Z176" i="2" s="1"/>
  <c r="T177" i="2"/>
  <c r="F178" i="2"/>
  <c r="I178" i="2" s="1"/>
  <c r="E179" i="2"/>
  <c r="H174" i="1"/>
  <c r="G174" i="1"/>
  <c r="D176" i="1"/>
  <c r="E176" i="1" s="1"/>
  <c r="I176" i="1" s="1"/>
  <c r="F175" i="1"/>
  <c r="AP178" i="3" l="1"/>
  <c r="BE178" i="3"/>
  <c r="BG177" i="3"/>
  <c r="BF177" i="3"/>
  <c r="BH177" i="3" s="1"/>
  <c r="BI177" i="3" s="1"/>
  <c r="B195" i="3"/>
  <c r="BD181" i="3"/>
  <c r="AO181" i="3"/>
  <c r="AQ178" i="3"/>
  <c r="AS178" i="3" s="1"/>
  <c r="AT178" i="3" s="1"/>
  <c r="AR178" i="3"/>
  <c r="E191" i="3"/>
  <c r="D191" i="3"/>
  <c r="F191" i="3" s="1"/>
  <c r="G191" i="3" s="1"/>
  <c r="C192" i="3"/>
  <c r="CC194" i="3"/>
  <c r="CA196" i="3"/>
  <c r="CB195" i="3"/>
  <c r="CD195" i="3" s="1"/>
  <c r="CE195" i="3" s="1"/>
  <c r="V176" i="2"/>
  <c r="G178" i="2"/>
  <c r="T178" i="2"/>
  <c r="U177" i="2"/>
  <c r="Z177" i="2" s="1"/>
  <c r="E180" i="2"/>
  <c r="F179" i="2"/>
  <c r="I179" i="2" s="1"/>
  <c r="J174" i="1"/>
  <c r="K174" i="1" s="1"/>
  <c r="G175" i="1"/>
  <c r="H175" i="1"/>
  <c r="D177" i="1"/>
  <c r="E177" i="1" s="1"/>
  <c r="I177" i="1" s="1"/>
  <c r="F176" i="1"/>
  <c r="AP179" i="3" l="1"/>
  <c r="BE179" i="3"/>
  <c r="B196" i="3"/>
  <c r="BD182" i="3"/>
  <c r="AO182" i="3"/>
  <c r="BF178" i="3"/>
  <c r="BG178" i="3"/>
  <c r="BH178" i="3"/>
  <c r="BI178" i="3" s="1"/>
  <c r="AQ179" i="3"/>
  <c r="AS179" i="3" s="1"/>
  <c r="AT179" i="3" s="1"/>
  <c r="AR179" i="3"/>
  <c r="E192" i="3"/>
  <c r="D192" i="3"/>
  <c r="F192" i="3" s="1"/>
  <c r="G192" i="3" s="1"/>
  <c r="C193" i="3"/>
  <c r="CC195" i="3"/>
  <c r="CA197" i="3"/>
  <c r="CB196" i="3"/>
  <c r="CC196" i="3" s="1"/>
  <c r="V177" i="2"/>
  <c r="G179" i="2"/>
  <c r="U178" i="2"/>
  <c r="Z178" i="2" s="1"/>
  <c r="T179" i="2"/>
  <c r="E181" i="2"/>
  <c r="F180" i="2"/>
  <c r="I180" i="2" s="1"/>
  <c r="J175" i="1"/>
  <c r="K175" i="1" s="1"/>
  <c r="H176" i="1"/>
  <c r="G176" i="1"/>
  <c r="D178" i="1"/>
  <c r="E178" i="1" s="1"/>
  <c r="I178" i="1" s="1"/>
  <c r="F177" i="1"/>
  <c r="AP180" i="3" l="1"/>
  <c r="BE180" i="3"/>
  <c r="B197" i="3"/>
  <c r="BD183" i="3"/>
  <c r="AO183" i="3"/>
  <c r="BF179" i="3"/>
  <c r="BG179" i="3"/>
  <c r="BH179" i="3"/>
  <c r="BI179" i="3" s="1"/>
  <c r="AQ180" i="3"/>
  <c r="AS180" i="3" s="1"/>
  <c r="AT180" i="3" s="1"/>
  <c r="AR180" i="3"/>
  <c r="E193" i="3"/>
  <c r="D193" i="3"/>
  <c r="F193" i="3" s="1"/>
  <c r="G193" i="3" s="1"/>
  <c r="C194" i="3"/>
  <c r="CD196" i="3"/>
  <c r="CE196" i="3" s="1"/>
  <c r="CA198" i="3"/>
  <c r="CB197" i="3"/>
  <c r="CD197" i="3" s="1"/>
  <c r="CE197" i="3" s="1"/>
  <c r="V178" i="2"/>
  <c r="G180" i="2"/>
  <c r="T180" i="2"/>
  <c r="U179" i="2"/>
  <c r="Z179" i="2" s="1"/>
  <c r="E182" i="2"/>
  <c r="F181" i="2"/>
  <c r="I181" i="2" s="1"/>
  <c r="J176" i="1"/>
  <c r="K176" i="1" s="1"/>
  <c r="G177" i="1"/>
  <c r="H177" i="1"/>
  <c r="D179" i="1"/>
  <c r="E179" i="1" s="1"/>
  <c r="I179" i="1" s="1"/>
  <c r="F178" i="1"/>
  <c r="AP181" i="3" l="1"/>
  <c r="BE181" i="3"/>
  <c r="B198" i="3"/>
  <c r="BD184" i="3"/>
  <c r="AO184" i="3"/>
  <c r="BF180" i="3"/>
  <c r="BG180" i="3"/>
  <c r="BH180" i="3"/>
  <c r="BI180" i="3" s="1"/>
  <c r="AQ181" i="3"/>
  <c r="AS181" i="3" s="1"/>
  <c r="AT181" i="3" s="1"/>
  <c r="AR181" i="3"/>
  <c r="E194" i="3"/>
  <c r="D194" i="3"/>
  <c r="F194" i="3" s="1"/>
  <c r="G194" i="3" s="1"/>
  <c r="C195" i="3"/>
  <c r="CC197" i="3"/>
  <c r="CA199" i="3"/>
  <c r="CB198" i="3"/>
  <c r="CD198" i="3" s="1"/>
  <c r="CE198" i="3" s="1"/>
  <c r="V179" i="2"/>
  <c r="G181" i="2"/>
  <c r="U180" i="2"/>
  <c r="Z180" i="2" s="1"/>
  <c r="T181" i="2"/>
  <c r="E183" i="2"/>
  <c r="F182" i="2"/>
  <c r="I182" i="2" s="1"/>
  <c r="H178" i="1"/>
  <c r="G178" i="1"/>
  <c r="J177" i="1"/>
  <c r="K177" i="1" s="1"/>
  <c r="D180" i="1"/>
  <c r="E180" i="1" s="1"/>
  <c r="I180" i="1" s="1"/>
  <c r="F179" i="1"/>
  <c r="AP182" i="3" l="1"/>
  <c r="BE182" i="3"/>
  <c r="BF181" i="3"/>
  <c r="BG181" i="3"/>
  <c r="BH181" i="3"/>
  <c r="BI181" i="3" s="1"/>
  <c r="B199" i="3"/>
  <c r="BD185" i="3"/>
  <c r="AO185" i="3"/>
  <c r="AQ182" i="3"/>
  <c r="AS182" i="3" s="1"/>
  <c r="AT182" i="3" s="1"/>
  <c r="AR182" i="3"/>
  <c r="E195" i="3"/>
  <c r="D195" i="3"/>
  <c r="F195" i="3" s="1"/>
  <c r="G195" i="3" s="1"/>
  <c r="C196" i="3"/>
  <c r="CC198" i="3"/>
  <c r="CA200" i="3"/>
  <c r="CB199" i="3"/>
  <c r="CD199" i="3" s="1"/>
  <c r="CE199" i="3" s="1"/>
  <c r="V180" i="2"/>
  <c r="G182" i="2"/>
  <c r="T182" i="2"/>
  <c r="U181" i="2"/>
  <c r="Z181" i="2" s="1"/>
  <c r="E184" i="2"/>
  <c r="F183" i="2"/>
  <c r="I183" i="2" s="1"/>
  <c r="J178" i="1"/>
  <c r="K178" i="1" s="1"/>
  <c r="H179" i="1"/>
  <c r="G179" i="1"/>
  <c r="D181" i="1"/>
  <c r="E181" i="1" s="1"/>
  <c r="I181" i="1" s="1"/>
  <c r="F180" i="1"/>
  <c r="AP183" i="3" l="1"/>
  <c r="BE183" i="3"/>
  <c r="B200" i="3"/>
  <c r="BD186" i="3"/>
  <c r="AO186" i="3"/>
  <c r="BF182" i="3"/>
  <c r="BG182" i="3"/>
  <c r="BH182" i="3"/>
  <c r="BI182" i="3" s="1"/>
  <c r="AQ183" i="3"/>
  <c r="AS183" i="3" s="1"/>
  <c r="AT183" i="3" s="1"/>
  <c r="AR183" i="3"/>
  <c r="E196" i="3"/>
  <c r="D196" i="3"/>
  <c r="F196" i="3" s="1"/>
  <c r="G196" i="3" s="1"/>
  <c r="C197" i="3"/>
  <c r="CC199" i="3"/>
  <c r="CA201" i="3"/>
  <c r="CB200" i="3"/>
  <c r="CD200" i="3" s="1"/>
  <c r="CE200" i="3" s="1"/>
  <c r="V181" i="2"/>
  <c r="G183" i="2"/>
  <c r="T183" i="2"/>
  <c r="U182" i="2"/>
  <c r="Z182" i="2" s="1"/>
  <c r="F184" i="2"/>
  <c r="I184" i="2" s="1"/>
  <c r="E185" i="2"/>
  <c r="J179" i="1"/>
  <c r="K179" i="1" s="1"/>
  <c r="H180" i="1"/>
  <c r="G180" i="1"/>
  <c r="D182" i="1"/>
  <c r="E182" i="1" s="1"/>
  <c r="I182" i="1" s="1"/>
  <c r="F181" i="1"/>
  <c r="AP184" i="3" l="1"/>
  <c r="BE184" i="3"/>
  <c r="B201" i="3"/>
  <c r="BD187" i="3"/>
  <c r="AO187" i="3"/>
  <c r="BF183" i="3"/>
  <c r="BH183" i="3" s="1"/>
  <c r="BI183" i="3" s="1"/>
  <c r="BG183" i="3"/>
  <c r="AQ184" i="3"/>
  <c r="AS184" i="3" s="1"/>
  <c r="AT184" i="3" s="1"/>
  <c r="AR184" i="3"/>
  <c r="E197" i="3"/>
  <c r="D197" i="3"/>
  <c r="F197" i="3" s="1"/>
  <c r="G197" i="3" s="1"/>
  <c r="C198" i="3"/>
  <c r="CC200" i="3"/>
  <c r="CA202" i="3"/>
  <c r="CB201" i="3"/>
  <c r="CC201" i="3" s="1"/>
  <c r="V182" i="2"/>
  <c r="G184" i="2"/>
  <c r="T184" i="2"/>
  <c r="U183" i="2"/>
  <c r="Z183" i="2" s="1"/>
  <c r="E186" i="2"/>
  <c r="F185" i="2"/>
  <c r="I185" i="2" s="1"/>
  <c r="J180" i="1"/>
  <c r="K180" i="1" s="1"/>
  <c r="H181" i="1"/>
  <c r="G181" i="1"/>
  <c r="D183" i="1"/>
  <c r="E183" i="1" s="1"/>
  <c r="I183" i="1" s="1"/>
  <c r="F182" i="1"/>
  <c r="AP185" i="3" l="1"/>
  <c r="BE185" i="3"/>
  <c r="B202" i="3"/>
  <c r="BD188" i="3"/>
  <c r="AO188" i="3"/>
  <c r="BG184" i="3"/>
  <c r="BF184" i="3"/>
  <c r="BH184" i="3" s="1"/>
  <c r="BI184" i="3" s="1"/>
  <c r="AR185" i="3"/>
  <c r="AQ185" i="3"/>
  <c r="AS185" i="3" s="1"/>
  <c r="AT185" i="3" s="1"/>
  <c r="E198" i="3"/>
  <c r="D198" i="3"/>
  <c r="F198" i="3" s="1"/>
  <c r="G198" i="3" s="1"/>
  <c r="C199" i="3"/>
  <c r="CD201" i="3"/>
  <c r="CE201" i="3" s="1"/>
  <c r="CA203" i="3"/>
  <c r="CB202" i="3"/>
  <c r="CD202" i="3" s="1"/>
  <c r="CE202" i="3" s="1"/>
  <c r="V183" i="2"/>
  <c r="G185" i="2"/>
  <c r="T185" i="2"/>
  <c r="U184" i="2"/>
  <c r="Z184" i="2" s="1"/>
  <c r="E187" i="2"/>
  <c r="F186" i="2"/>
  <c r="I186" i="2" s="1"/>
  <c r="J181" i="1"/>
  <c r="K181" i="1" s="1"/>
  <c r="H182" i="1"/>
  <c r="G182" i="1"/>
  <c r="D184" i="1"/>
  <c r="E184" i="1" s="1"/>
  <c r="I184" i="1" s="1"/>
  <c r="F183" i="1"/>
  <c r="AP186" i="3" l="1"/>
  <c r="BE186" i="3"/>
  <c r="BG185" i="3"/>
  <c r="BF185" i="3"/>
  <c r="BH185" i="3" s="1"/>
  <c r="BI185" i="3" s="1"/>
  <c r="B203" i="3"/>
  <c r="BD189" i="3"/>
  <c r="AO189" i="3"/>
  <c r="AR186" i="3"/>
  <c r="AQ186" i="3"/>
  <c r="AS186" i="3" s="1"/>
  <c r="AT186" i="3" s="1"/>
  <c r="E199" i="3"/>
  <c r="D199" i="3"/>
  <c r="F199" i="3" s="1"/>
  <c r="G199" i="3" s="1"/>
  <c r="C200" i="3"/>
  <c r="CA204" i="3"/>
  <c r="CC202" i="3"/>
  <c r="CB203" i="3"/>
  <c r="CC203" i="3" s="1"/>
  <c r="V184" i="2"/>
  <c r="G186" i="2"/>
  <c r="T186" i="2"/>
  <c r="U185" i="2"/>
  <c r="Z185" i="2" s="1"/>
  <c r="E188" i="2"/>
  <c r="F187" i="2"/>
  <c r="I187" i="2" s="1"/>
  <c r="J182" i="1"/>
  <c r="K182" i="1" s="1"/>
  <c r="H183" i="1"/>
  <c r="G183" i="1"/>
  <c r="D185" i="1"/>
  <c r="E185" i="1" s="1"/>
  <c r="I185" i="1" s="1"/>
  <c r="F184" i="1"/>
  <c r="AP187" i="3" l="1"/>
  <c r="BE187" i="3"/>
  <c r="B204" i="3"/>
  <c r="BD190" i="3"/>
  <c r="AO190" i="3"/>
  <c r="BG186" i="3"/>
  <c r="BF186" i="3"/>
  <c r="BH186" i="3" s="1"/>
  <c r="BI186" i="3" s="1"/>
  <c r="AR187" i="3"/>
  <c r="AQ187" i="3"/>
  <c r="AS187" i="3" s="1"/>
  <c r="AT187" i="3" s="1"/>
  <c r="E200" i="3"/>
  <c r="D200" i="3"/>
  <c r="F200" i="3" s="1"/>
  <c r="G200" i="3" s="1"/>
  <c r="C201" i="3"/>
  <c r="CD203" i="3"/>
  <c r="CE203" i="3" s="1"/>
  <c r="CA205" i="3"/>
  <c r="CB204" i="3"/>
  <c r="CC204" i="3" s="1"/>
  <c r="V185" i="2"/>
  <c r="G187" i="2"/>
  <c r="T187" i="2"/>
  <c r="U186" i="2"/>
  <c r="Z186" i="2" s="1"/>
  <c r="E189" i="2"/>
  <c r="F188" i="2"/>
  <c r="I188" i="2" s="1"/>
  <c r="J183" i="1"/>
  <c r="K183" i="1" s="1"/>
  <c r="H184" i="1"/>
  <c r="G184" i="1"/>
  <c r="D186" i="1"/>
  <c r="E186" i="1" s="1"/>
  <c r="I186" i="1" s="1"/>
  <c r="F185" i="1"/>
  <c r="AP188" i="3" l="1"/>
  <c r="BE188" i="3"/>
  <c r="B205" i="3"/>
  <c r="BD191" i="3"/>
  <c r="AO191" i="3"/>
  <c r="BF187" i="3"/>
  <c r="BH187" i="3" s="1"/>
  <c r="BI187" i="3" s="1"/>
  <c r="BG187" i="3"/>
  <c r="J184" i="1"/>
  <c r="K184" i="1" s="1"/>
  <c r="AR188" i="3"/>
  <c r="AQ188" i="3"/>
  <c r="AS188" i="3" s="1"/>
  <c r="AT188" i="3" s="1"/>
  <c r="E201" i="3"/>
  <c r="D201" i="3"/>
  <c r="F201" i="3" s="1"/>
  <c r="G201" i="3" s="1"/>
  <c r="C202" i="3"/>
  <c r="CD204" i="3"/>
  <c r="CE204" i="3" s="1"/>
  <c r="CA206" i="3"/>
  <c r="CB205" i="3"/>
  <c r="CC205" i="3" s="1"/>
  <c r="V186" i="2"/>
  <c r="G188" i="2"/>
  <c r="T188" i="2"/>
  <c r="U187" i="2"/>
  <c r="Z187" i="2" s="1"/>
  <c r="E190" i="2"/>
  <c r="F189" i="2"/>
  <c r="I189" i="2" s="1"/>
  <c r="G185" i="1"/>
  <c r="H185" i="1"/>
  <c r="D187" i="1"/>
  <c r="E187" i="1" s="1"/>
  <c r="I187" i="1" s="1"/>
  <c r="F186" i="1"/>
  <c r="AP189" i="3" l="1"/>
  <c r="BE189" i="3"/>
  <c r="B206" i="3"/>
  <c r="AO192" i="3"/>
  <c r="BD192" i="3"/>
  <c r="BG188" i="3"/>
  <c r="BF188" i="3"/>
  <c r="BH188" i="3" s="1"/>
  <c r="BI188" i="3" s="1"/>
  <c r="AR189" i="3"/>
  <c r="AQ189" i="3"/>
  <c r="AS189" i="3" s="1"/>
  <c r="AT189" i="3" s="1"/>
  <c r="E202" i="3"/>
  <c r="D202" i="3"/>
  <c r="F202" i="3" s="1"/>
  <c r="G202" i="3" s="1"/>
  <c r="C203" i="3"/>
  <c r="CD205" i="3"/>
  <c r="CE205" i="3" s="1"/>
  <c r="CA207" i="3"/>
  <c r="CB206" i="3"/>
  <c r="CC206" i="3" s="1"/>
  <c r="V187" i="2"/>
  <c r="G189" i="2"/>
  <c r="T189" i="2"/>
  <c r="U188" i="2"/>
  <c r="Z188" i="2" s="1"/>
  <c r="F190" i="2"/>
  <c r="I190" i="2" s="1"/>
  <c r="E191" i="2"/>
  <c r="J185" i="1"/>
  <c r="K185" i="1" s="1"/>
  <c r="G186" i="1"/>
  <c r="H186" i="1"/>
  <c r="D188" i="1"/>
  <c r="E188" i="1" s="1"/>
  <c r="I188" i="1" s="1"/>
  <c r="F187" i="1"/>
  <c r="AP190" i="3" l="1"/>
  <c r="BE190" i="3"/>
  <c r="BG189" i="3"/>
  <c r="BF189" i="3"/>
  <c r="BH189" i="3" s="1"/>
  <c r="BI189" i="3" s="1"/>
  <c r="B207" i="3"/>
  <c r="AO193" i="3"/>
  <c r="BD193" i="3"/>
  <c r="AR190" i="3"/>
  <c r="AQ190" i="3"/>
  <c r="AS190" i="3" s="1"/>
  <c r="AT190" i="3" s="1"/>
  <c r="E203" i="3"/>
  <c r="D203" i="3"/>
  <c r="F203" i="3" s="1"/>
  <c r="G203" i="3" s="1"/>
  <c r="C204" i="3"/>
  <c r="CD206" i="3"/>
  <c r="CE206" i="3" s="1"/>
  <c r="CA208" i="3"/>
  <c r="CB207" i="3"/>
  <c r="CC207" i="3" s="1"/>
  <c r="V188" i="2"/>
  <c r="G190" i="2"/>
  <c r="T190" i="2"/>
  <c r="U189" i="2"/>
  <c r="Z189" i="2" s="1"/>
  <c r="E192" i="2"/>
  <c r="F191" i="2"/>
  <c r="I191" i="2" s="1"/>
  <c r="J186" i="1"/>
  <c r="K186" i="1" s="1"/>
  <c r="H187" i="1"/>
  <c r="G187" i="1"/>
  <c r="D189" i="1"/>
  <c r="E189" i="1" s="1"/>
  <c r="I189" i="1" s="1"/>
  <c r="F188" i="1"/>
  <c r="AP191" i="3" l="1"/>
  <c r="BE191" i="3"/>
  <c r="BG190" i="3"/>
  <c r="BF190" i="3"/>
  <c r="BH190" i="3" s="1"/>
  <c r="BI190" i="3" s="1"/>
  <c r="B208" i="3"/>
  <c r="AO194" i="3"/>
  <c r="BD194" i="3"/>
  <c r="AR191" i="3"/>
  <c r="AQ191" i="3"/>
  <c r="AS191" i="3" s="1"/>
  <c r="AT191" i="3" s="1"/>
  <c r="E204" i="3"/>
  <c r="D204" i="3"/>
  <c r="F204" i="3" s="1"/>
  <c r="G204" i="3" s="1"/>
  <c r="C205" i="3"/>
  <c r="CD207" i="3"/>
  <c r="CE207" i="3" s="1"/>
  <c r="CA209" i="3"/>
  <c r="CB208" i="3"/>
  <c r="CD208" i="3" s="1"/>
  <c r="CE208" i="3" s="1"/>
  <c r="V189" i="2"/>
  <c r="G191" i="2"/>
  <c r="T191" i="2"/>
  <c r="U190" i="2"/>
  <c r="Z190" i="2" s="1"/>
  <c r="E193" i="2"/>
  <c r="F192" i="2"/>
  <c r="I192" i="2" s="1"/>
  <c r="J187" i="1"/>
  <c r="K187" i="1" s="1"/>
  <c r="H188" i="1"/>
  <c r="G188" i="1"/>
  <c r="D190" i="1"/>
  <c r="E190" i="1" s="1"/>
  <c r="I190" i="1" s="1"/>
  <c r="F189" i="1"/>
  <c r="B209" i="3" l="1"/>
  <c r="BD195" i="3"/>
  <c r="AO195" i="3"/>
  <c r="BG191" i="3"/>
  <c r="BF191" i="3"/>
  <c r="BH191" i="3" s="1"/>
  <c r="BI191" i="3" s="1"/>
  <c r="AP192" i="3"/>
  <c r="BE192" i="3"/>
  <c r="AR192" i="3"/>
  <c r="AQ192" i="3"/>
  <c r="AS192" i="3" s="1"/>
  <c r="AT192" i="3" s="1"/>
  <c r="E205" i="3"/>
  <c r="D205" i="3"/>
  <c r="F205" i="3" s="1"/>
  <c r="G205" i="3" s="1"/>
  <c r="C206" i="3"/>
  <c r="CC208" i="3"/>
  <c r="CA210" i="3"/>
  <c r="CB209" i="3"/>
  <c r="CD209" i="3" s="1"/>
  <c r="CE209" i="3" s="1"/>
  <c r="V190" i="2"/>
  <c r="G192" i="2"/>
  <c r="T192" i="2"/>
  <c r="U191" i="2"/>
  <c r="Z191" i="2" s="1"/>
  <c r="E194" i="2"/>
  <c r="F193" i="2"/>
  <c r="I193" i="2" s="1"/>
  <c r="J188" i="1"/>
  <c r="K188" i="1" s="1"/>
  <c r="H189" i="1"/>
  <c r="G189" i="1"/>
  <c r="D191" i="1"/>
  <c r="E191" i="1" s="1"/>
  <c r="I191" i="1" s="1"/>
  <c r="F190" i="1"/>
  <c r="AP193" i="3" l="1"/>
  <c r="BE193" i="3"/>
  <c r="BG192" i="3"/>
  <c r="BF192" i="3"/>
  <c r="BH192" i="3" s="1"/>
  <c r="BI192" i="3" s="1"/>
  <c r="B210" i="3"/>
  <c r="BD196" i="3"/>
  <c r="AO196" i="3"/>
  <c r="AR193" i="3"/>
  <c r="AQ193" i="3"/>
  <c r="AS193" i="3" s="1"/>
  <c r="AT193" i="3" s="1"/>
  <c r="E206" i="3"/>
  <c r="D206" i="3"/>
  <c r="F206" i="3" s="1"/>
  <c r="G206" i="3" s="1"/>
  <c r="C207" i="3"/>
  <c r="CC209" i="3"/>
  <c r="CA211" i="3"/>
  <c r="CB210" i="3"/>
  <c r="CC210" i="3" s="1"/>
  <c r="V191" i="2"/>
  <c r="G193" i="2"/>
  <c r="T193" i="2"/>
  <c r="U192" i="2"/>
  <c r="Z192" i="2" s="1"/>
  <c r="E195" i="2"/>
  <c r="F194" i="2"/>
  <c r="I194" i="2" s="1"/>
  <c r="J189" i="1"/>
  <c r="K189" i="1" s="1"/>
  <c r="H190" i="1"/>
  <c r="G190" i="1"/>
  <c r="D192" i="1"/>
  <c r="E192" i="1" s="1"/>
  <c r="I192" i="1" s="1"/>
  <c r="F191" i="1"/>
  <c r="B211" i="3" l="1"/>
  <c r="BD197" i="3"/>
  <c r="AO197" i="3"/>
  <c r="BG193" i="3"/>
  <c r="BF193" i="3"/>
  <c r="BH193" i="3" s="1"/>
  <c r="BI193" i="3" s="1"/>
  <c r="AP194" i="3"/>
  <c r="BE194" i="3"/>
  <c r="AR194" i="3"/>
  <c r="AQ194" i="3"/>
  <c r="AS194" i="3" s="1"/>
  <c r="AT194" i="3" s="1"/>
  <c r="E207" i="3"/>
  <c r="D207" i="3"/>
  <c r="F207" i="3" s="1"/>
  <c r="G207" i="3" s="1"/>
  <c r="C208" i="3"/>
  <c r="CD210" i="3"/>
  <c r="CE210" i="3" s="1"/>
  <c r="CA212" i="3"/>
  <c r="CB211" i="3"/>
  <c r="CC211" i="3" s="1"/>
  <c r="V192" i="2"/>
  <c r="G194" i="2"/>
  <c r="U193" i="2"/>
  <c r="Z193" i="2" s="1"/>
  <c r="T194" i="2"/>
  <c r="E196" i="2"/>
  <c r="F195" i="2"/>
  <c r="I195" i="2" s="1"/>
  <c r="J190" i="1"/>
  <c r="K190" i="1" s="1"/>
  <c r="H191" i="1"/>
  <c r="G191" i="1"/>
  <c r="D193" i="1"/>
  <c r="E193" i="1" s="1"/>
  <c r="I193" i="1" s="1"/>
  <c r="F192" i="1"/>
  <c r="AP195" i="3" l="1"/>
  <c r="BE195" i="3"/>
  <c r="BG194" i="3"/>
  <c r="BF194" i="3"/>
  <c r="BH194" i="3" s="1"/>
  <c r="BI194" i="3" s="1"/>
  <c r="B212" i="3"/>
  <c r="BD198" i="3"/>
  <c r="AO198" i="3"/>
  <c r="AR195" i="3"/>
  <c r="AQ195" i="3"/>
  <c r="AS195" i="3" s="1"/>
  <c r="AT195" i="3" s="1"/>
  <c r="E208" i="3"/>
  <c r="D208" i="3"/>
  <c r="F208" i="3" s="1"/>
  <c r="G208" i="3" s="1"/>
  <c r="C209" i="3"/>
  <c r="CD211" i="3"/>
  <c r="CE211" i="3" s="1"/>
  <c r="CA213" i="3"/>
  <c r="CB212" i="3"/>
  <c r="CD212" i="3" s="1"/>
  <c r="CE212" i="3" s="1"/>
  <c r="V193" i="2"/>
  <c r="G195" i="2"/>
  <c r="U194" i="2"/>
  <c r="Z194" i="2" s="1"/>
  <c r="T195" i="2"/>
  <c r="F196" i="2"/>
  <c r="I196" i="2" s="1"/>
  <c r="E197" i="2"/>
  <c r="J191" i="1"/>
  <c r="K191" i="1" s="1"/>
  <c r="H192" i="1"/>
  <c r="G192" i="1"/>
  <c r="D194" i="1"/>
  <c r="E194" i="1" s="1"/>
  <c r="I194" i="1" s="1"/>
  <c r="F193" i="1"/>
  <c r="B213" i="3" l="1"/>
  <c r="AO199" i="3"/>
  <c r="BD199" i="3"/>
  <c r="BG195" i="3"/>
  <c r="BF195" i="3"/>
  <c r="BH195" i="3" s="1"/>
  <c r="BI195" i="3" s="1"/>
  <c r="AP196" i="3"/>
  <c r="BE196" i="3"/>
  <c r="AR196" i="3"/>
  <c r="AQ196" i="3"/>
  <c r="AS196" i="3" s="1"/>
  <c r="AT196" i="3" s="1"/>
  <c r="E209" i="3"/>
  <c r="D209" i="3"/>
  <c r="F209" i="3" s="1"/>
  <c r="G209" i="3" s="1"/>
  <c r="C210" i="3"/>
  <c r="CC212" i="3"/>
  <c r="CA214" i="3"/>
  <c r="CB213" i="3"/>
  <c r="CD213" i="3" s="1"/>
  <c r="CE213" i="3" s="1"/>
  <c r="V194" i="2"/>
  <c r="G196" i="2"/>
  <c r="U195" i="2"/>
  <c r="Z195" i="2" s="1"/>
  <c r="T196" i="2"/>
  <c r="E198" i="2"/>
  <c r="F197" i="2"/>
  <c r="I197" i="2" s="1"/>
  <c r="J192" i="1"/>
  <c r="K192" i="1" s="1"/>
  <c r="G193" i="1"/>
  <c r="H193" i="1"/>
  <c r="D195" i="1"/>
  <c r="E195" i="1" s="1"/>
  <c r="I195" i="1" s="1"/>
  <c r="F194" i="1"/>
  <c r="AP197" i="3" l="1"/>
  <c r="BE197" i="3"/>
  <c r="BG196" i="3"/>
  <c r="BF196" i="3"/>
  <c r="BH196" i="3" s="1"/>
  <c r="BI196" i="3" s="1"/>
  <c r="B214" i="3"/>
  <c r="BD200" i="3"/>
  <c r="AO200" i="3"/>
  <c r="AR197" i="3"/>
  <c r="AQ197" i="3"/>
  <c r="AS197" i="3" s="1"/>
  <c r="AT197" i="3" s="1"/>
  <c r="E210" i="3"/>
  <c r="D210" i="3"/>
  <c r="F210" i="3" s="1"/>
  <c r="G210" i="3" s="1"/>
  <c r="C211" i="3"/>
  <c r="CC213" i="3"/>
  <c r="CA215" i="3"/>
  <c r="CB214" i="3"/>
  <c r="CD214" i="3" s="1"/>
  <c r="CE214" i="3" s="1"/>
  <c r="V195" i="2"/>
  <c r="G197" i="2"/>
  <c r="T197" i="2"/>
  <c r="U196" i="2"/>
  <c r="Z196" i="2" s="1"/>
  <c r="E199" i="2"/>
  <c r="F198" i="2"/>
  <c r="I198" i="2" s="1"/>
  <c r="J193" i="1"/>
  <c r="K193" i="1" s="1"/>
  <c r="G194" i="1"/>
  <c r="H194" i="1"/>
  <c r="D196" i="1"/>
  <c r="E196" i="1" s="1"/>
  <c r="I196" i="1" s="1"/>
  <c r="F195" i="1"/>
  <c r="B215" i="3" l="1"/>
  <c r="BD201" i="3"/>
  <c r="AO201" i="3"/>
  <c r="BG197" i="3"/>
  <c r="BF197" i="3"/>
  <c r="BH197" i="3" s="1"/>
  <c r="BI197" i="3" s="1"/>
  <c r="AP198" i="3"/>
  <c r="BE198" i="3"/>
  <c r="AR198" i="3"/>
  <c r="AQ198" i="3"/>
  <c r="AS198" i="3" s="1"/>
  <c r="AT198" i="3" s="1"/>
  <c r="E211" i="3"/>
  <c r="D211" i="3"/>
  <c r="F211" i="3" s="1"/>
  <c r="G211" i="3" s="1"/>
  <c r="C212" i="3"/>
  <c r="CC214" i="3"/>
  <c r="CA216" i="3"/>
  <c r="CB215" i="3"/>
  <c r="CC215" i="3" s="1"/>
  <c r="V196" i="2"/>
  <c r="G198" i="2"/>
  <c r="T198" i="2"/>
  <c r="U197" i="2"/>
  <c r="Z197" i="2" s="1"/>
  <c r="E200" i="2"/>
  <c r="F199" i="2"/>
  <c r="I199" i="2" s="1"/>
  <c r="J194" i="1"/>
  <c r="K194" i="1" s="1"/>
  <c r="H195" i="1"/>
  <c r="G195" i="1"/>
  <c r="D197" i="1"/>
  <c r="E197" i="1" s="1"/>
  <c r="I197" i="1" s="1"/>
  <c r="F196" i="1"/>
  <c r="BG198" i="3" l="1"/>
  <c r="BF198" i="3"/>
  <c r="BH198" i="3" s="1"/>
  <c r="BI198" i="3" s="1"/>
  <c r="AP199" i="3"/>
  <c r="BE199" i="3"/>
  <c r="B216" i="3"/>
  <c r="BD202" i="3"/>
  <c r="AO202" i="3"/>
  <c r="AR199" i="3"/>
  <c r="AQ199" i="3"/>
  <c r="AS199" i="3" s="1"/>
  <c r="AT199" i="3" s="1"/>
  <c r="E212" i="3"/>
  <c r="D212" i="3"/>
  <c r="F212" i="3" s="1"/>
  <c r="G212" i="3" s="1"/>
  <c r="C213" i="3"/>
  <c r="CD215" i="3"/>
  <c r="CE215" i="3" s="1"/>
  <c r="CA217" i="3"/>
  <c r="CB216" i="3"/>
  <c r="CC216" i="3" s="1"/>
  <c r="V197" i="2"/>
  <c r="G199" i="2"/>
  <c r="T199" i="2"/>
  <c r="U198" i="2"/>
  <c r="Z198" i="2" s="1"/>
  <c r="E201" i="2"/>
  <c r="F200" i="2"/>
  <c r="I200" i="2" s="1"/>
  <c r="J195" i="1"/>
  <c r="K195" i="1" s="1"/>
  <c r="H196" i="1"/>
  <c r="G196" i="1"/>
  <c r="D198" i="1"/>
  <c r="E198" i="1" s="1"/>
  <c r="I198" i="1" s="1"/>
  <c r="F197" i="1"/>
  <c r="AP200" i="3" l="1"/>
  <c r="BE200" i="3"/>
  <c r="B217" i="3"/>
  <c r="BD203" i="3"/>
  <c r="AO203" i="3"/>
  <c r="BG199" i="3"/>
  <c r="BF199" i="3"/>
  <c r="BH199" i="3" s="1"/>
  <c r="BI199" i="3" s="1"/>
  <c r="AQ200" i="3"/>
  <c r="AS200" i="3" s="1"/>
  <c r="AT200" i="3" s="1"/>
  <c r="AR200" i="3"/>
  <c r="E213" i="3"/>
  <c r="D213" i="3"/>
  <c r="F213" i="3" s="1"/>
  <c r="G213" i="3" s="1"/>
  <c r="C214" i="3"/>
  <c r="CD216" i="3"/>
  <c r="CE216" i="3" s="1"/>
  <c r="CA218" i="3"/>
  <c r="CB217" i="3"/>
  <c r="CD217" i="3" s="1"/>
  <c r="CE217" i="3" s="1"/>
  <c r="V198" i="2"/>
  <c r="G200" i="2"/>
  <c r="T200" i="2"/>
  <c r="U199" i="2"/>
  <c r="Z199" i="2" s="1"/>
  <c r="E202" i="2"/>
  <c r="F201" i="2"/>
  <c r="I201" i="2" s="1"/>
  <c r="J196" i="1"/>
  <c r="K196" i="1" s="1"/>
  <c r="H197" i="1"/>
  <c r="G197" i="1"/>
  <c r="D199" i="1"/>
  <c r="E199" i="1" s="1"/>
  <c r="I199" i="1" s="1"/>
  <c r="F198" i="1"/>
  <c r="AP201" i="3" l="1"/>
  <c r="BE201" i="3"/>
  <c r="BG200" i="3"/>
  <c r="BF200" i="3"/>
  <c r="BH200" i="3" s="1"/>
  <c r="BI200" i="3" s="1"/>
  <c r="B218" i="3"/>
  <c r="BD204" i="3"/>
  <c r="AO204" i="3"/>
  <c r="AR201" i="3"/>
  <c r="AQ201" i="3"/>
  <c r="AS201" i="3" s="1"/>
  <c r="AT201" i="3" s="1"/>
  <c r="E214" i="3"/>
  <c r="D214" i="3"/>
  <c r="F214" i="3" s="1"/>
  <c r="G214" i="3" s="1"/>
  <c r="C215" i="3"/>
  <c r="CC217" i="3"/>
  <c r="CA219" i="3"/>
  <c r="CB218" i="3"/>
  <c r="CC218" i="3" s="1"/>
  <c r="V199" i="2"/>
  <c r="G201" i="2"/>
  <c r="T201" i="2"/>
  <c r="U200" i="2"/>
  <c r="Z200" i="2" s="1"/>
  <c r="F202" i="2"/>
  <c r="I202" i="2" s="1"/>
  <c r="E203" i="2"/>
  <c r="J197" i="1"/>
  <c r="K197" i="1" s="1"/>
  <c r="H198" i="1"/>
  <c r="G198" i="1"/>
  <c r="D200" i="1"/>
  <c r="E200" i="1" s="1"/>
  <c r="I200" i="1" s="1"/>
  <c r="F199" i="1"/>
  <c r="AP202" i="3" l="1"/>
  <c r="BE202" i="3"/>
  <c r="B219" i="3"/>
  <c r="BD205" i="3"/>
  <c r="AO205" i="3"/>
  <c r="BG201" i="3"/>
  <c r="BF201" i="3"/>
  <c r="BH201" i="3" s="1"/>
  <c r="BI201" i="3" s="1"/>
  <c r="AR202" i="3"/>
  <c r="AQ202" i="3"/>
  <c r="AS202" i="3" s="1"/>
  <c r="AT202" i="3" s="1"/>
  <c r="E215" i="3"/>
  <c r="D215" i="3"/>
  <c r="F215" i="3" s="1"/>
  <c r="G215" i="3" s="1"/>
  <c r="C216" i="3"/>
  <c r="CD218" i="3"/>
  <c r="CE218" i="3" s="1"/>
  <c r="CA220" i="3"/>
  <c r="CB219" i="3"/>
  <c r="CC219" i="3" s="1"/>
  <c r="V200" i="2"/>
  <c r="G202" i="2"/>
  <c r="T202" i="2"/>
  <c r="U201" i="2"/>
  <c r="Z201" i="2" s="1"/>
  <c r="E204" i="2"/>
  <c r="F203" i="2"/>
  <c r="I203" i="2" s="1"/>
  <c r="J198" i="1"/>
  <c r="K198" i="1" s="1"/>
  <c r="H199" i="1"/>
  <c r="G199" i="1"/>
  <c r="D201" i="1"/>
  <c r="E201" i="1" s="1"/>
  <c r="I201" i="1" s="1"/>
  <c r="F200" i="1"/>
  <c r="BG202" i="3" l="1"/>
  <c r="BF202" i="3"/>
  <c r="BH202" i="3" s="1"/>
  <c r="BI202" i="3" s="1"/>
  <c r="AP203" i="3"/>
  <c r="BE203" i="3"/>
  <c r="B220" i="3"/>
  <c r="BD206" i="3"/>
  <c r="AO206" i="3"/>
  <c r="AR203" i="3"/>
  <c r="AQ203" i="3"/>
  <c r="AS203" i="3" s="1"/>
  <c r="AT203" i="3" s="1"/>
  <c r="E216" i="3"/>
  <c r="D216" i="3"/>
  <c r="F216" i="3" s="1"/>
  <c r="G216" i="3" s="1"/>
  <c r="C217" i="3"/>
  <c r="CD219" i="3"/>
  <c r="CE219" i="3" s="1"/>
  <c r="CA221" i="3"/>
  <c r="CB220" i="3"/>
  <c r="CD220" i="3" s="1"/>
  <c r="CE220" i="3" s="1"/>
  <c r="V201" i="2"/>
  <c r="G203" i="2"/>
  <c r="T203" i="2"/>
  <c r="U202" i="2"/>
  <c r="Z202" i="2" s="1"/>
  <c r="E205" i="2"/>
  <c r="F204" i="2"/>
  <c r="I204" i="2" s="1"/>
  <c r="J199" i="1"/>
  <c r="K199" i="1" s="1"/>
  <c r="H200" i="1"/>
  <c r="G200" i="1"/>
  <c r="D202" i="1"/>
  <c r="E202" i="1" s="1"/>
  <c r="I202" i="1" s="1"/>
  <c r="F201" i="1"/>
  <c r="B221" i="3" l="1"/>
  <c r="BD207" i="3"/>
  <c r="AO207" i="3"/>
  <c r="AP204" i="3"/>
  <c r="BE204" i="3"/>
  <c r="BG203" i="3"/>
  <c r="BF203" i="3"/>
  <c r="BH203" i="3" s="1"/>
  <c r="BI203" i="3" s="1"/>
  <c r="AQ204" i="3"/>
  <c r="AS204" i="3" s="1"/>
  <c r="AT204" i="3" s="1"/>
  <c r="AR204" i="3"/>
  <c r="E217" i="3"/>
  <c r="D217" i="3"/>
  <c r="F217" i="3" s="1"/>
  <c r="G217" i="3" s="1"/>
  <c r="C218" i="3"/>
  <c r="CC220" i="3"/>
  <c r="CA222" i="3"/>
  <c r="CB221" i="3"/>
  <c r="CD221" i="3" s="1"/>
  <c r="CE221" i="3" s="1"/>
  <c r="V202" i="2"/>
  <c r="G204" i="2"/>
  <c r="T204" i="2"/>
  <c r="U203" i="2"/>
  <c r="Z203" i="2" s="1"/>
  <c r="E206" i="2"/>
  <c r="F205" i="2"/>
  <c r="I205" i="2" s="1"/>
  <c r="J200" i="1"/>
  <c r="K200" i="1" s="1"/>
  <c r="G201" i="1"/>
  <c r="H201" i="1"/>
  <c r="D203" i="1"/>
  <c r="E203" i="1" s="1"/>
  <c r="I203" i="1" s="1"/>
  <c r="F202" i="1"/>
  <c r="AP205" i="3" l="1"/>
  <c r="BE205" i="3"/>
  <c r="BG204" i="3"/>
  <c r="BF204" i="3"/>
  <c r="BH204" i="3" s="1"/>
  <c r="BI204" i="3" s="1"/>
  <c r="B222" i="3"/>
  <c r="BD208" i="3"/>
  <c r="AO208" i="3"/>
  <c r="AQ205" i="3"/>
  <c r="AS205" i="3" s="1"/>
  <c r="AT205" i="3" s="1"/>
  <c r="AR205" i="3"/>
  <c r="E218" i="3"/>
  <c r="D218" i="3"/>
  <c r="F218" i="3" s="1"/>
  <c r="G218" i="3" s="1"/>
  <c r="C219" i="3"/>
  <c r="CC221" i="3"/>
  <c r="CA223" i="3"/>
  <c r="CB222" i="3"/>
  <c r="CD222" i="3" s="1"/>
  <c r="CE222" i="3" s="1"/>
  <c r="V203" i="2"/>
  <c r="G205" i="2"/>
  <c r="T205" i="2"/>
  <c r="U204" i="2"/>
  <c r="Z204" i="2" s="1"/>
  <c r="E207" i="2"/>
  <c r="F206" i="2"/>
  <c r="I206" i="2" s="1"/>
  <c r="J201" i="1"/>
  <c r="K201" i="1" s="1"/>
  <c r="G202" i="1"/>
  <c r="H202" i="1"/>
  <c r="D204" i="1"/>
  <c r="E204" i="1" s="1"/>
  <c r="I204" i="1" s="1"/>
  <c r="F203" i="1"/>
  <c r="AP206" i="3" l="1"/>
  <c r="BE206" i="3"/>
  <c r="B223" i="3"/>
  <c r="BD209" i="3"/>
  <c r="AO209" i="3"/>
  <c r="BG205" i="3"/>
  <c r="BF205" i="3"/>
  <c r="BH205" i="3" s="1"/>
  <c r="BI205" i="3" s="1"/>
  <c r="AR206" i="3"/>
  <c r="AQ206" i="3"/>
  <c r="AS206" i="3" s="1"/>
  <c r="AT206" i="3" s="1"/>
  <c r="E219" i="3"/>
  <c r="D219" i="3"/>
  <c r="F219" i="3" s="1"/>
  <c r="G219" i="3" s="1"/>
  <c r="C220" i="3"/>
  <c r="CC222" i="3"/>
  <c r="CA224" i="3"/>
  <c r="CB223" i="3"/>
  <c r="CD223" i="3" s="1"/>
  <c r="CE223" i="3" s="1"/>
  <c r="V204" i="2"/>
  <c r="G206" i="2"/>
  <c r="U205" i="2"/>
  <c r="Z205" i="2" s="1"/>
  <c r="T206" i="2"/>
  <c r="E208" i="2"/>
  <c r="F207" i="2"/>
  <c r="I207" i="2" s="1"/>
  <c r="J202" i="1"/>
  <c r="K202" i="1" s="1"/>
  <c r="H203" i="1"/>
  <c r="G203" i="1"/>
  <c r="D205" i="1"/>
  <c r="E205" i="1" s="1"/>
  <c r="I205" i="1" s="1"/>
  <c r="F204" i="1"/>
  <c r="AP207" i="3" l="1"/>
  <c r="BE207" i="3"/>
  <c r="B224" i="3"/>
  <c r="BD210" i="3"/>
  <c r="AO210" i="3"/>
  <c r="BG206" i="3"/>
  <c r="BF206" i="3"/>
  <c r="BH206" i="3" s="1"/>
  <c r="BI206" i="3" s="1"/>
  <c r="AR207" i="3"/>
  <c r="AQ207" i="3"/>
  <c r="AS207" i="3" s="1"/>
  <c r="AT207" i="3" s="1"/>
  <c r="E220" i="3"/>
  <c r="D220" i="3"/>
  <c r="F220" i="3" s="1"/>
  <c r="G220" i="3" s="1"/>
  <c r="C221" i="3"/>
  <c r="CC223" i="3"/>
  <c r="CA225" i="3"/>
  <c r="CB224" i="3"/>
  <c r="CC224" i="3" s="1"/>
  <c r="V205" i="2"/>
  <c r="G207" i="2"/>
  <c r="U206" i="2"/>
  <c r="Z206" i="2" s="1"/>
  <c r="T207" i="2"/>
  <c r="F208" i="2"/>
  <c r="I208" i="2" s="1"/>
  <c r="E209" i="2"/>
  <c r="J203" i="1"/>
  <c r="K203" i="1" s="1"/>
  <c r="H204" i="1"/>
  <c r="G204" i="1"/>
  <c r="D206" i="1"/>
  <c r="E206" i="1" s="1"/>
  <c r="I206" i="1" s="1"/>
  <c r="F205" i="1"/>
  <c r="AP208" i="3" l="1"/>
  <c r="BE208" i="3"/>
  <c r="BG207" i="3"/>
  <c r="BF207" i="3"/>
  <c r="BH207" i="3" s="1"/>
  <c r="BI207" i="3" s="1"/>
  <c r="B225" i="3"/>
  <c r="BD211" i="3"/>
  <c r="AO211" i="3"/>
  <c r="AR208" i="3"/>
  <c r="AQ208" i="3"/>
  <c r="AS208" i="3" s="1"/>
  <c r="AT208" i="3" s="1"/>
  <c r="E221" i="3"/>
  <c r="D221" i="3"/>
  <c r="F221" i="3" s="1"/>
  <c r="G221" i="3" s="1"/>
  <c r="C222" i="3"/>
  <c r="CD224" i="3"/>
  <c r="CE224" i="3" s="1"/>
  <c r="CA226" i="3"/>
  <c r="CB225" i="3"/>
  <c r="CD225" i="3" s="1"/>
  <c r="CE225" i="3" s="1"/>
  <c r="V206" i="2"/>
  <c r="G208" i="2"/>
  <c r="T208" i="2"/>
  <c r="U207" i="2"/>
  <c r="Z207" i="2" s="1"/>
  <c r="E210" i="2"/>
  <c r="F209" i="2"/>
  <c r="I209" i="2" s="1"/>
  <c r="J204" i="1"/>
  <c r="K204" i="1" s="1"/>
  <c r="H205" i="1"/>
  <c r="G205" i="1"/>
  <c r="D207" i="1"/>
  <c r="E207" i="1" s="1"/>
  <c r="I207" i="1" s="1"/>
  <c r="F206" i="1"/>
  <c r="AP209" i="3" l="1"/>
  <c r="BE209" i="3"/>
  <c r="B226" i="3"/>
  <c r="BD212" i="3"/>
  <c r="AO212" i="3"/>
  <c r="BG208" i="3"/>
  <c r="BF208" i="3"/>
  <c r="BH208" i="3" s="1"/>
  <c r="BI208" i="3" s="1"/>
  <c r="AR209" i="3"/>
  <c r="AQ209" i="3"/>
  <c r="AS209" i="3" s="1"/>
  <c r="AT209" i="3" s="1"/>
  <c r="E222" i="3"/>
  <c r="D222" i="3"/>
  <c r="F222" i="3" s="1"/>
  <c r="G222" i="3" s="1"/>
  <c r="C223" i="3"/>
  <c r="CC225" i="3"/>
  <c r="CA227" i="3"/>
  <c r="CB226" i="3"/>
  <c r="CC226" i="3" s="1"/>
  <c r="V207" i="2"/>
  <c r="G209" i="2"/>
  <c r="U208" i="2"/>
  <c r="Z208" i="2" s="1"/>
  <c r="T209" i="2"/>
  <c r="E211" i="2"/>
  <c r="F210" i="2"/>
  <c r="I210" i="2" s="1"/>
  <c r="J205" i="1"/>
  <c r="K205" i="1" s="1"/>
  <c r="H206" i="1"/>
  <c r="G206" i="1"/>
  <c r="D208" i="1"/>
  <c r="E208" i="1" s="1"/>
  <c r="I208" i="1" s="1"/>
  <c r="F207" i="1"/>
  <c r="AP210" i="3" l="1"/>
  <c r="BE210" i="3"/>
  <c r="BD213" i="3"/>
  <c r="B227" i="3"/>
  <c r="AO213" i="3"/>
  <c r="BG209" i="3"/>
  <c r="BF209" i="3"/>
  <c r="BH209" i="3" s="1"/>
  <c r="BI209" i="3" s="1"/>
  <c r="AR210" i="3"/>
  <c r="AQ210" i="3"/>
  <c r="AS210" i="3" s="1"/>
  <c r="AT210" i="3" s="1"/>
  <c r="E223" i="3"/>
  <c r="D223" i="3"/>
  <c r="F223" i="3" s="1"/>
  <c r="G223" i="3" s="1"/>
  <c r="C224" i="3"/>
  <c r="CD226" i="3"/>
  <c r="CE226" i="3" s="1"/>
  <c r="CA228" i="3"/>
  <c r="CB227" i="3"/>
  <c r="CC227" i="3" s="1"/>
  <c r="V208" i="2"/>
  <c r="G210" i="2"/>
  <c r="T210" i="2"/>
  <c r="U209" i="2"/>
  <c r="Z209" i="2" s="1"/>
  <c r="E212" i="2"/>
  <c r="F211" i="2"/>
  <c r="I211" i="2" s="1"/>
  <c r="J206" i="1"/>
  <c r="K206" i="1" s="1"/>
  <c r="H207" i="1"/>
  <c r="G207" i="1"/>
  <c r="D209" i="1"/>
  <c r="E209" i="1" s="1"/>
  <c r="I209" i="1" s="1"/>
  <c r="F208" i="1"/>
  <c r="BD214" i="3" l="1"/>
  <c r="B228" i="3"/>
  <c r="AO214" i="3"/>
  <c r="BG210" i="3"/>
  <c r="BF210" i="3"/>
  <c r="BH210" i="3" s="1"/>
  <c r="BI210" i="3" s="1"/>
  <c r="AP211" i="3"/>
  <c r="BE211" i="3"/>
  <c r="AR211" i="3"/>
  <c r="AQ211" i="3"/>
  <c r="AS211" i="3" s="1"/>
  <c r="AT211" i="3" s="1"/>
  <c r="E224" i="3"/>
  <c r="D224" i="3"/>
  <c r="F224" i="3" s="1"/>
  <c r="G224" i="3" s="1"/>
  <c r="C225" i="3"/>
  <c r="CD227" i="3"/>
  <c r="CE227" i="3" s="1"/>
  <c r="CA229" i="3"/>
  <c r="CB228" i="3"/>
  <c r="CC228" i="3" s="1"/>
  <c r="V209" i="2"/>
  <c r="G211" i="2"/>
  <c r="T211" i="2"/>
  <c r="U210" i="2"/>
  <c r="Z210" i="2" s="1"/>
  <c r="E213" i="2"/>
  <c r="F212" i="2"/>
  <c r="I212" i="2" s="1"/>
  <c r="J207" i="1"/>
  <c r="K207" i="1" s="1"/>
  <c r="H208" i="1"/>
  <c r="G208" i="1"/>
  <c r="D210" i="1"/>
  <c r="E210" i="1" s="1"/>
  <c r="I210" i="1" s="1"/>
  <c r="F209" i="1"/>
  <c r="AP212" i="3" l="1"/>
  <c r="BE212" i="3"/>
  <c r="BG211" i="3"/>
  <c r="BF211" i="3"/>
  <c r="BH211" i="3" s="1"/>
  <c r="BI211" i="3" s="1"/>
  <c r="BD215" i="3"/>
  <c r="B229" i="3"/>
  <c r="AO215" i="3"/>
  <c r="AR212" i="3"/>
  <c r="AQ212" i="3"/>
  <c r="AS212" i="3" s="1"/>
  <c r="AT212" i="3" s="1"/>
  <c r="E225" i="3"/>
  <c r="D225" i="3"/>
  <c r="F225" i="3" s="1"/>
  <c r="G225" i="3" s="1"/>
  <c r="C226" i="3"/>
  <c r="CD228" i="3"/>
  <c r="CE228" i="3" s="1"/>
  <c r="CA230" i="3"/>
  <c r="CB229" i="3"/>
  <c r="CD229" i="3" s="1"/>
  <c r="CE229" i="3" s="1"/>
  <c r="V210" i="2"/>
  <c r="G212" i="2"/>
  <c r="U211" i="2"/>
  <c r="Z211" i="2" s="1"/>
  <c r="T212" i="2"/>
  <c r="E214" i="2"/>
  <c r="F213" i="2"/>
  <c r="I213" i="2" s="1"/>
  <c r="J208" i="1"/>
  <c r="K208" i="1" s="1"/>
  <c r="G209" i="1"/>
  <c r="H209" i="1"/>
  <c r="D211" i="1"/>
  <c r="E211" i="1" s="1"/>
  <c r="I211" i="1" s="1"/>
  <c r="F210" i="1"/>
  <c r="AP213" i="3" l="1"/>
  <c r="BE213" i="3"/>
  <c r="BD216" i="3"/>
  <c r="B230" i="3"/>
  <c r="AO216" i="3"/>
  <c r="BG212" i="3"/>
  <c r="BF212" i="3"/>
  <c r="BH212" i="3" s="1"/>
  <c r="BI212" i="3" s="1"/>
  <c r="AR213" i="3"/>
  <c r="AQ213" i="3"/>
  <c r="AS213" i="3" s="1"/>
  <c r="AT213" i="3" s="1"/>
  <c r="E226" i="3"/>
  <c r="D226" i="3"/>
  <c r="F226" i="3" s="1"/>
  <c r="G226" i="3" s="1"/>
  <c r="C227" i="3"/>
  <c r="CA231" i="3"/>
  <c r="CC229" i="3"/>
  <c r="CB230" i="3"/>
  <c r="CD230" i="3" s="1"/>
  <c r="CE230" i="3" s="1"/>
  <c r="V211" i="2"/>
  <c r="G213" i="2"/>
  <c r="T213" i="2"/>
  <c r="U212" i="2"/>
  <c r="Z212" i="2" s="1"/>
  <c r="F214" i="2"/>
  <c r="I214" i="2" s="1"/>
  <c r="E215" i="2"/>
  <c r="J209" i="1"/>
  <c r="K209" i="1" s="1"/>
  <c r="G210" i="1"/>
  <c r="H210" i="1"/>
  <c r="D212" i="1"/>
  <c r="E212" i="1" s="1"/>
  <c r="I212" i="1" s="1"/>
  <c r="F211" i="1"/>
  <c r="AP214" i="3" l="1"/>
  <c r="BE214" i="3"/>
  <c r="BD217" i="3"/>
  <c r="AO217" i="3"/>
  <c r="B231" i="3"/>
  <c r="BG213" i="3"/>
  <c r="BF213" i="3"/>
  <c r="BH213" i="3" s="1"/>
  <c r="BI213" i="3" s="1"/>
  <c r="AR214" i="3"/>
  <c r="AQ214" i="3"/>
  <c r="AS214" i="3" s="1"/>
  <c r="AT214" i="3" s="1"/>
  <c r="E227" i="3"/>
  <c r="D227" i="3"/>
  <c r="F227" i="3" s="1"/>
  <c r="G227" i="3" s="1"/>
  <c r="C228" i="3"/>
  <c r="CC230" i="3"/>
  <c r="CA232" i="3"/>
  <c r="CB231" i="3"/>
  <c r="CC231" i="3" s="1"/>
  <c r="V212" i="2"/>
  <c r="G214" i="2"/>
  <c r="T214" i="2"/>
  <c r="U213" i="2"/>
  <c r="Z213" i="2" s="1"/>
  <c r="E216" i="2"/>
  <c r="F215" i="2"/>
  <c r="I215" i="2" s="1"/>
  <c r="J210" i="1"/>
  <c r="K210" i="1" s="1"/>
  <c r="H211" i="1"/>
  <c r="G211" i="1"/>
  <c r="D213" i="1"/>
  <c r="E213" i="1" s="1"/>
  <c r="I213" i="1" s="1"/>
  <c r="F212" i="1"/>
  <c r="AP215" i="3" l="1"/>
  <c r="BE215" i="3"/>
  <c r="BD218" i="3"/>
  <c r="B232" i="3"/>
  <c r="AO218" i="3"/>
  <c r="BG214" i="3"/>
  <c r="BF214" i="3"/>
  <c r="BH214" i="3" s="1"/>
  <c r="BI214" i="3" s="1"/>
  <c r="AR215" i="3"/>
  <c r="AQ215" i="3"/>
  <c r="AS215" i="3" s="1"/>
  <c r="AT215" i="3" s="1"/>
  <c r="E228" i="3"/>
  <c r="D228" i="3"/>
  <c r="F228" i="3" s="1"/>
  <c r="G228" i="3" s="1"/>
  <c r="C229" i="3"/>
  <c r="CD231" i="3"/>
  <c r="CE231" i="3" s="1"/>
  <c r="CA233" i="3"/>
  <c r="CB232" i="3"/>
  <c r="CD232" i="3" s="1"/>
  <c r="CE232" i="3" s="1"/>
  <c r="V213" i="2"/>
  <c r="G215" i="2"/>
  <c r="T215" i="2"/>
  <c r="U214" i="2"/>
  <c r="Z214" i="2" s="1"/>
  <c r="E217" i="2"/>
  <c r="F216" i="2"/>
  <c r="I216" i="2" s="1"/>
  <c r="J211" i="1"/>
  <c r="K211" i="1" s="1"/>
  <c r="H212" i="1"/>
  <c r="G212" i="1"/>
  <c r="D214" i="1"/>
  <c r="E214" i="1" s="1"/>
  <c r="I214" i="1" s="1"/>
  <c r="F213" i="1"/>
  <c r="AP216" i="3" l="1"/>
  <c r="BE216" i="3"/>
  <c r="BG215" i="3"/>
  <c r="BF215" i="3"/>
  <c r="BH215" i="3" s="1"/>
  <c r="BI215" i="3" s="1"/>
  <c r="BD219" i="3"/>
  <c r="B233" i="3"/>
  <c r="AO219" i="3"/>
  <c r="AR216" i="3"/>
  <c r="AQ216" i="3"/>
  <c r="AS216" i="3" s="1"/>
  <c r="AT216" i="3" s="1"/>
  <c r="E229" i="3"/>
  <c r="D229" i="3"/>
  <c r="F229" i="3" s="1"/>
  <c r="G229" i="3" s="1"/>
  <c r="C230" i="3"/>
  <c r="CA234" i="3"/>
  <c r="CC232" i="3"/>
  <c r="CB233" i="3"/>
  <c r="CD233" i="3" s="1"/>
  <c r="CE233" i="3" s="1"/>
  <c r="V214" i="2"/>
  <c r="G216" i="2"/>
  <c r="T216" i="2"/>
  <c r="U215" i="2"/>
  <c r="Z215" i="2" s="1"/>
  <c r="E218" i="2"/>
  <c r="F217" i="2"/>
  <c r="I217" i="2" s="1"/>
  <c r="J212" i="1"/>
  <c r="K212" i="1" s="1"/>
  <c r="H213" i="1"/>
  <c r="G213" i="1"/>
  <c r="D215" i="1"/>
  <c r="E215" i="1" s="1"/>
  <c r="I215" i="1" s="1"/>
  <c r="F214" i="1"/>
  <c r="BD220" i="3" l="1"/>
  <c r="B234" i="3"/>
  <c r="AO220" i="3"/>
  <c r="BG216" i="3"/>
  <c r="BF216" i="3"/>
  <c r="BH216" i="3" s="1"/>
  <c r="BI216" i="3" s="1"/>
  <c r="AP217" i="3"/>
  <c r="BE217" i="3"/>
  <c r="AR217" i="3"/>
  <c r="AQ217" i="3"/>
  <c r="AS217" i="3" s="1"/>
  <c r="AT217" i="3" s="1"/>
  <c r="E230" i="3"/>
  <c r="D230" i="3"/>
  <c r="F230" i="3" s="1"/>
  <c r="G230" i="3" s="1"/>
  <c r="C231" i="3"/>
  <c r="CC233" i="3"/>
  <c r="CA235" i="3"/>
  <c r="CB234" i="3"/>
  <c r="CD234" i="3" s="1"/>
  <c r="CE234" i="3" s="1"/>
  <c r="V215" i="2"/>
  <c r="G217" i="2"/>
  <c r="T217" i="2"/>
  <c r="U216" i="2"/>
  <c r="Z216" i="2" s="1"/>
  <c r="E219" i="2"/>
  <c r="F218" i="2"/>
  <c r="I218" i="2" s="1"/>
  <c r="J213" i="1"/>
  <c r="K213" i="1" s="1"/>
  <c r="H214" i="1"/>
  <c r="G214" i="1"/>
  <c r="D216" i="1"/>
  <c r="E216" i="1" s="1"/>
  <c r="I216" i="1" s="1"/>
  <c r="F215" i="1"/>
  <c r="BG217" i="3" l="1"/>
  <c r="BF217" i="3"/>
  <c r="BH217" i="3" s="1"/>
  <c r="BI217" i="3" s="1"/>
  <c r="BD221" i="3"/>
  <c r="B235" i="3"/>
  <c r="AO221" i="3"/>
  <c r="AP218" i="3"/>
  <c r="BE218" i="3"/>
  <c r="AR218" i="3"/>
  <c r="AQ218" i="3"/>
  <c r="AS218" i="3" s="1"/>
  <c r="AT218" i="3" s="1"/>
  <c r="E231" i="3"/>
  <c r="D231" i="3"/>
  <c r="F231" i="3" s="1"/>
  <c r="G231" i="3" s="1"/>
  <c r="C232" i="3"/>
  <c r="CC234" i="3"/>
  <c r="CA236" i="3"/>
  <c r="CB235" i="3"/>
  <c r="CD235" i="3" s="1"/>
  <c r="CE235" i="3" s="1"/>
  <c r="V216" i="2"/>
  <c r="G218" i="2"/>
  <c r="U217" i="2"/>
  <c r="Z217" i="2" s="1"/>
  <c r="T218" i="2"/>
  <c r="E220" i="2"/>
  <c r="F219" i="2"/>
  <c r="I219" i="2" s="1"/>
  <c r="J214" i="1"/>
  <c r="K214" i="1" s="1"/>
  <c r="H215" i="1"/>
  <c r="G215" i="1"/>
  <c r="D217" i="1"/>
  <c r="E217" i="1" s="1"/>
  <c r="I217" i="1" s="1"/>
  <c r="F216" i="1"/>
  <c r="AP219" i="3" l="1"/>
  <c r="BE219" i="3"/>
  <c r="BD222" i="3"/>
  <c r="AO222" i="3"/>
  <c r="B236" i="3"/>
  <c r="BG218" i="3"/>
  <c r="BF218" i="3"/>
  <c r="BH218" i="3" s="1"/>
  <c r="BI218" i="3" s="1"/>
  <c r="AR219" i="3"/>
  <c r="AQ219" i="3"/>
  <c r="AS219" i="3" s="1"/>
  <c r="AT219" i="3" s="1"/>
  <c r="E232" i="3"/>
  <c r="D232" i="3"/>
  <c r="F232" i="3" s="1"/>
  <c r="G232" i="3" s="1"/>
  <c r="C233" i="3"/>
  <c r="CC235" i="3"/>
  <c r="CA237" i="3"/>
  <c r="CB236" i="3"/>
  <c r="CC236" i="3" s="1"/>
  <c r="V217" i="2"/>
  <c r="G219" i="2"/>
  <c r="T219" i="2"/>
  <c r="U218" i="2"/>
  <c r="Z218" i="2" s="1"/>
  <c r="F220" i="2"/>
  <c r="I220" i="2" s="1"/>
  <c r="E221" i="2"/>
  <c r="J215" i="1"/>
  <c r="K215" i="1" s="1"/>
  <c r="H216" i="1"/>
  <c r="G216" i="1"/>
  <c r="D218" i="1"/>
  <c r="E218" i="1" s="1"/>
  <c r="I218" i="1" s="1"/>
  <c r="F217" i="1"/>
  <c r="BD223" i="3" l="1"/>
  <c r="B237" i="3"/>
  <c r="AO223" i="3"/>
  <c r="BG219" i="3"/>
  <c r="BF219" i="3"/>
  <c r="BH219" i="3" s="1"/>
  <c r="BI219" i="3" s="1"/>
  <c r="AP220" i="3"/>
  <c r="BE220" i="3"/>
  <c r="AR220" i="3"/>
  <c r="AQ220" i="3"/>
  <c r="AS220" i="3" s="1"/>
  <c r="AT220" i="3" s="1"/>
  <c r="E233" i="3"/>
  <c r="D233" i="3"/>
  <c r="F233" i="3" s="1"/>
  <c r="G233" i="3" s="1"/>
  <c r="C234" i="3"/>
  <c r="CD236" i="3"/>
  <c r="CE236" i="3" s="1"/>
  <c r="CA238" i="3"/>
  <c r="CB237" i="3"/>
  <c r="CD237" i="3" s="1"/>
  <c r="CE237" i="3" s="1"/>
  <c r="V218" i="2"/>
  <c r="G220" i="2"/>
  <c r="T220" i="2"/>
  <c r="U219" i="2"/>
  <c r="Z219" i="2" s="1"/>
  <c r="E222" i="2"/>
  <c r="F221" i="2"/>
  <c r="I221" i="2" s="1"/>
  <c r="J216" i="1"/>
  <c r="K216" i="1" s="1"/>
  <c r="G217" i="1"/>
  <c r="H217" i="1"/>
  <c r="D219" i="1"/>
  <c r="E219" i="1" s="1"/>
  <c r="I219" i="1" s="1"/>
  <c r="F218" i="1"/>
  <c r="BG220" i="3" l="1"/>
  <c r="BF220" i="3"/>
  <c r="BH220" i="3" s="1"/>
  <c r="BI220" i="3" s="1"/>
  <c r="BD224" i="3"/>
  <c r="B238" i="3"/>
  <c r="AO224" i="3"/>
  <c r="AP221" i="3"/>
  <c r="BE221" i="3"/>
  <c r="AR221" i="3"/>
  <c r="AQ221" i="3"/>
  <c r="AS221" i="3" s="1"/>
  <c r="AT221" i="3" s="1"/>
  <c r="E234" i="3"/>
  <c r="D234" i="3"/>
  <c r="F234" i="3" s="1"/>
  <c r="G234" i="3" s="1"/>
  <c r="C235" i="3"/>
  <c r="CC237" i="3"/>
  <c r="CA239" i="3"/>
  <c r="CB238" i="3"/>
  <c r="CD238" i="3" s="1"/>
  <c r="CE238" i="3" s="1"/>
  <c r="V219" i="2"/>
  <c r="G221" i="2"/>
  <c r="T221" i="2"/>
  <c r="U220" i="2"/>
  <c r="Z220" i="2" s="1"/>
  <c r="E223" i="2"/>
  <c r="F222" i="2"/>
  <c r="I222" i="2" s="1"/>
  <c r="J217" i="1"/>
  <c r="K217" i="1" s="1"/>
  <c r="G218" i="1"/>
  <c r="H218" i="1"/>
  <c r="D220" i="1"/>
  <c r="E220" i="1" s="1"/>
  <c r="I220" i="1" s="1"/>
  <c r="F219" i="1"/>
  <c r="BF221" i="3" l="1"/>
  <c r="BH221" i="3" s="1"/>
  <c r="BI221" i="3" s="1"/>
  <c r="BG221" i="3"/>
  <c r="AP222" i="3"/>
  <c r="BE222" i="3"/>
  <c r="BD225" i="3"/>
  <c r="AO225" i="3"/>
  <c r="B239" i="3"/>
  <c r="AR222" i="3"/>
  <c r="AQ222" i="3"/>
  <c r="AS222" i="3" s="1"/>
  <c r="AT222" i="3" s="1"/>
  <c r="E235" i="3"/>
  <c r="D235" i="3"/>
  <c r="F235" i="3" s="1"/>
  <c r="G235" i="3" s="1"/>
  <c r="C236" i="3"/>
  <c r="CA240" i="3"/>
  <c r="CC238" i="3"/>
  <c r="CB239" i="3"/>
  <c r="CD239" i="3" s="1"/>
  <c r="CE239" i="3" s="1"/>
  <c r="V220" i="2"/>
  <c r="G222" i="2"/>
  <c r="T222" i="2"/>
  <c r="U221" i="2"/>
  <c r="Z221" i="2" s="1"/>
  <c r="E224" i="2"/>
  <c r="F223" i="2"/>
  <c r="I223" i="2" s="1"/>
  <c r="J218" i="1"/>
  <c r="K218" i="1" s="1"/>
  <c r="H219" i="1"/>
  <c r="G219" i="1"/>
  <c r="D221" i="1"/>
  <c r="E221" i="1" s="1"/>
  <c r="I221" i="1" s="1"/>
  <c r="F220" i="1"/>
  <c r="AP223" i="3" l="1"/>
  <c r="BE223" i="3"/>
  <c r="BD226" i="3"/>
  <c r="B240" i="3"/>
  <c r="AO226" i="3"/>
  <c r="BG222" i="3"/>
  <c r="BF222" i="3"/>
  <c r="BH222" i="3" s="1"/>
  <c r="BI222" i="3" s="1"/>
  <c r="AR223" i="3"/>
  <c r="AQ223" i="3"/>
  <c r="AS223" i="3" s="1"/>
  <c r="AT223" i="3" s="1"/>
  <c r="E236" i="3"/>
  <c r="D236" i="3"/>
  <c r="F236" i="3" s="1"/>
  <c r="G236" i="3" s="1"/>
  <c r="C237" i="3"/>
  <c r="CC239" i="3"/>
  <c r="CA241" i="3"/>
  <c r="CB240" i="3"/>
  <c r="CC240" i="3" s="1"/>
  <c r="V221" i="2"/>
  <c r="G223" i="2"/>
  <c r="U222" i="2"/>
  <c r="Z222" i="2" s="1"/>
  <c r="T223" i="2"/>
  <c r="E225" i="2"/>
  <c r="F224" i="2"/>
  <c r="I224" i="2" s="1"/>
  <c r="J219" i="1"/>
  <c r="K219" i="1" s="1"/>
  <c r="H220" i="1"/>
  <c r="G220" i="1"/>
  <c r="D222" i="1"/>
  <c r="E222" i="1" s="1"/>
  <c r="I222" i="1" s="1"/>
  <c r="F221" i="1"/>
  <c r="AP224" i="3" l="1"/>
  <c r="BE224" i="3"/>
  <c r="BD227" i="3"/>
  <c r="B241" i="3"/>
  <c r="AO227" i="3"/>
  <c r="BG223" i="3"/>
  <c r="BF223" i="3"/>
  <c r="BH223" i="3" s="1"/>
  <c r="BI223" i="3" s="1"/>
  <c r="AR224" i="3"/>
  <c r="AQ224" i="3"/>
  <c r="AS224" i="3" s="1"/>
  <c r="AT224" i="3" s="1"/>
  <c r="E237" i="3"/>
  <c r="D237" i="3"/>
  <c r="F237" i="3" s="1"/>
  <c r="G237" i="3" s="1"/>
  <c r="C238" i="3"/>
  <c r="CD240" i="3"/>
  <c r="CE240" i="3" s="1"/>
  <c r="CA242" i="3"/>
  <c r="CB241" i="3"/>
  <c r="CD241" i="3" s="1"/>
  <c r="CE241" i="3" s="1"/>
  <c r="V222" i="2"/>
  <c r="G224" i="2"/>
  <c r="T224" i="2"/>
  <c r="U223" i="2"/>
  <c r="Z223" i="2" s="1"/>
  <c r="E226" i="2"/>
  <c r="F225" i="2"/>
  <c r="I225" i="2" s="1"/>
  <c r="J220" i="1"/>
  <c r="K220" i="1" s="1"/>
  <c r="H221" i="1"/>
  <c r="G221" i="1"/>
  <c r="D223" i="1"/>
  <c r="E223" i="1" s="1"/>
  <c r="I223" i="1" s="1"/>
  <c r="F222" i="1"/>
  <c r="BG224" i="3" l="1"/>
  <c r="BF224" i="3"/>
  <c r="BH224" i="3" s="1"/>
  <c r="BI224" i="3" s="1"/>
  <c r="AP225" i="3"/>
  <c r="BE225" i="3"/>
  <c r="BD228" i="3"/>
  <c r="B242" i="3"/>
  <c r="AO228" i="3"/>
  <c r="AR225" i="3"/>
  <c r="AQ225" i="3"/>
  <c r="AS225" i="3" s="1"/>
  <c r="AT225" i="3" s="1"/>
  <c r="E238" i="3"/>
  <c r="D238" i="3"/>
  <c r="F238" i="3" s="1"/>
  <c r="G238" i="3" s="1"/>
  <c r="C239" i="3"/>
  <c r="CC241" i="3"/>
  <c r="CA243" i="3"/>
  <c r="CB242" i="3"/>
  <c r="CC242" i="3" s="1"/>
  <c r="V223" i="2"/>
  <c r="G225" i="2"/>
  <c r="T225" i="2"/>
  <c r="U224" i="2"/>
  <c r="Z224" i="2" s="1"/>
  <c r="F226" i="2"/>
  <c r="I226" i="2" s="1"/>
  <c r="E227" i="2"/>
  <c r="H222" i="1"/>
  <c r="G222" i="1"/>
  <c r="J221" i="1"/>
  <c r="K221" i="1" s="1"/>
  <c r="D224" i="1"/>
  <c r="E224" i="1" s="1"/>
  <c r="I224" i="1" s="1"/>
  <c r="F223" i="1"/>
  <c r="AP226" i="3" l="1"/>
  <c r="BE226" i="3"/>
  <c r="BD229" i="3"/>
  <c r="B243" i="3"/>
  <c r="AO229" i="3"/>
  <c r="BG225" i="3"/>
  <c r="BF225" i="3"/>
  <c r="BH225" i="3" s="1"/>
  <c r="BI225" i="3" s="1"/>
  <c r="AR226" i="3"/>
  <c r="AQ226" i="3"/>
  <c r="AS226" i="3" s="1"/>
  <c r="AT226" i="3" s="1"/>
  <c r="E239" i="3"/>
  <c r="D239" i="3"/>
  <c r="F239" i="3" s="1"/>
  <c r="G239" i="3" s="1"/>
  <c r="C240" i="3"/>
  <c r="CA244" i="3"/>
  <c r="CD242" i="3"/>
  <c r="CE242" i="3" s="1"/>
  <c r="CB243" i="3"/>
  <c r="CD243" i="3" s="1"/>
  <c r="CE243" i="3" s="1"/>
  <c r="V224" i="2"/>
  <c r="G226" i="2"/>
  <c r="T226" i="2"/>
  <c r="U225" i="2"/>
  <c r="Z225" i="2" s="1"/>
  <c r="E228" i="2"/>
  <c r="F227" i="2"/>
  <c r="I227" i="2" s="1"/>
  <c r="J222" i="1"/>
  <c r="K222" i="1" s="1"/>
  <c r="H223" i="1"/>
  <c r="G223" i="1"/>
  <c r="D225" i="1"/>
  <c r="E225" i="1" s="1"/>
  <c r="I225" i="1" s="1"/>
  <c r="F224" i="1"/>
  <c r="BD230" i="3" l="1"/>
  <c r="AO230" i="3"/>
  <c r="B244" i="3"/>
  <c r="BF226" i="3"/>
  <c r="BH226" i="3" s="1"/>
  <c r="BI226" i="3" s="1"/>
  <c r="BG226" i="3"/>
  <c r="AP227" i="3"/>
  <c r="BE227" i="3"/>
  <c r="AR227" i="3"/>
  <c r="AQ227" i="3"/>
  <c r="AS227" i="3" s="1"/>
  <c r="AT227" i="3" s="1"/>
  <c r="E240" i="3"/>
  <c r="D240" i="3"/>
  <c r="F240" i="3" s="1"/>
  <c r="G240" i="3" s="1"/>
  <c r="C241" i="3"/>
  <c r="CC243" i="3"/>
  <c r="CA245" i="3"/>
  <c r="CB244" i="3"/>
  <c r="CD244" i="3" s="1"/>
  <c r="CE244" i="3" s="1"/>
  <c r="V225" i="2"/>
  <c r="G227" i="2"/>
  <c r="T227" i="2"/>
  <c r="U226" i="2"/>
  <c r="Z226" i="2" s="1"/>
  <c r="E229" i="2"/>
  <c r="F228" i="2"/>
  <c r="I228" i="2" s="1"/>
  <c r="J223" i="1"/>
  <c r="K223" i="1" s="1"/>
  <c r="H224" i="1"/>
  <c r="G224" i="1"/>
  <c r="D226" i="1"/>
  <c r="E226" i="1" s="1"/>
  <c r="I226" i="1" s="1"/>
  <c r="F225" i="1"/>
  <c r="AP228" i="3" l="1"/>
  <c r="BE228" i="3"/>
  <c r="BF227" i="3"/>
  <c r="BH227" i="3" s="1"/>
  <c r="BI227" i="3" s="1"/>
  <c r="BG227" i="3"/>
  <c r="BD231" i="3"/>
  <c r="B245" i="3"/>
  <c r="AO231" i="3"/>
  <c r="AQ228" i="3"/>
  <c r="AS228" i="3" s="1"/>
  <c r="AT228" i="3" s="1"/>
  <c r="AR228" i="3"/>
  <c r="E241" i="3"/>
  <c r="D241" i="3"/>
  <c r="F241" i="3" s="1"/>
  <c r="G241" i="3" s="1"/>
  <c r="C242" i="3"/>
  <c r="CC244" i="3"/>
  <c r="CA246" i="3"/>
  <c r="CB245" i="3"/>
  <c r="CD245" i="3" s="1"/>
  <c r="CE245" i="3" s="1"/>
  <c r="V226" i="2"/>
  <c r="G228" i="2"/>
  <c r="T228" i="2"/>
  <c r="U227" i="2"/>
  <c r="Z227" i="2" s="1"/>
  <c r="E230" i="2"/>
  <c r="F229" i="2"/>
  <c r="I229" i="2" s="1"/>
  <c r="J224" i="1"/>
  <c r="K224" i="1" s="1"/>
  <c r="G225" i="1"/>
  <c r="H225" i="1"/>
  <c r="D227" i="1"/>
  <c r="E227" i="1" s="1"/>
  <c r="I227" i="1" s="1"/>
  <c r="F226" i="1"/>
  <c r="AP229" i="3" l="1"/>
  <c r="BE229" i="3"/>
  <c r="BD232" i="3"/>
  <c r="B246" i="3"/>
  <c r="AO232" i="3"/>
  <c r="BF228" i="3"/>
  <c r="BH228" i="3" s="1"/>
  <c r="BI228" i="3" s="1"/>
  <c r="BG228" i="3"/>
  <c r="AR229" i="3"/>
  <c r="AQ229" i="3"/>
  <c r="AS229" i="3" s="1"/>
  <c r="AT229" i="3" s="1"/>
  <c r="E242" i="3"/>
  <c r="D242" i="3"/>
  <c r="F242" i="3" s="1"/>
  <c r="G242" i="3" s="1"/>
  <c r="C243" i="3"/>
  <c r="CC245" i="3"/>
  <c r="CA247" i="3"/>
  <c r="CB246" i="3"/>
  <c r="CD246" i="3" s="1"/>
  <c r="CE246" i="3" s="1"/>
  <c r="V227" i="2"/>
  <c r="G229" i="2"/>
  <c r="T229" i="2"/>
  <c r="U228" i="2"/>
  <c r="Z228" i="2" s="1"/>
  <c r="E231" i="2"/>
  <c r="F230" i="2"/>
  <c r="I230" i="2" s="1"/>
  <c r="J225" i="1"/>
  <c r="K225" i="1" s="1"/>
  <c r="G226" i="1"/>
  <c r="H226" i="1"/>
  <c r="D228" i="1"/>
  <c r="E228" i="1" s="1"/>
  <c r="I228" i="1" s="1"/>
  <c r="F227" i="1"/>
  <c r="AP230" i="3" l="1"/>
  <c r="BE230" i="3"/>
  <c r="BF229" i="3"/>
  <c r="BH229" i="3" s="1"/>
  <c r="BI229" i="3" s="1"/>
  <c r="BG229" i="3"/>
  <c r="BD233" i="3"/>
  <c r="B247" i="3"/>
  <c r="AO233" i="3"/>
  <c r="AQ230" i="3"/>
  <c r="AS230" i="3" s="1"/>
  <c r="AT230" i="3" s="1"/>
  <c r="AR230" i="3"/>
  <c r="E243" i="3"/>
  <c r="D243" i="3"/>
  <c r="F243" i="3" s="1"/>
  <c r="G243" i="3" s="1"/>
  <c r="C244" i="3"/>
  <c r="CC246" i="3"/>
  <c r="CA248" i="3"/>
  <c r="CB247" i="3"/>
  <c r="CD247" i="3" s="1"/>
  <c r="CE247" i="3" s="1"/>
  <c r="V228" i="2"/>
  <c r="G230" i="2"/>
  <c r="U229" i="2"/>
  <c r="Z229" i="2" s="1"/>
  <c r="T230" i="2"/>
  <c r="E232" i="2"/>
  <c r="F231" i="2"/>
  <c r="I231" i="2" s="1"/>
  <c r="J226" i="1"/>
  <c r="K226" i="1" s="1"/>
  <c r="H227" i="1"/>
  <c r="G227" i="1"/>
  <c r="D229" i="1"/>
  <c r="E229" i="1" s="1"/>
  <c r="I229" i="1" s="1"/>
  <c r="F228" i="1"/>
  <c r="AP231" i="3" l="1"/>
  <c r="BE231" i="3"/>
  <c r="BD234" i="3"/>
  <c r="B248" i="3"/>
  <c r="AO234" i="3"/>
  <c r="BF230" i="3"/>
  <c r="BH230" i="3" s="1"/>
  <c r="BI230" i="3" s="1"/>
  <c r="BG230" i="3"/>
  <c r="AQ231" i="3"/>
  <c r="AS231" i="3" s="1"/>
  <c r="AT231" i="3" s="1"/>
  <c r="AR231" i="3"/>
  <c r="E244" i="3"/>
  <c r="D244" i="3"/>
  <c r="F244" i="3" s="1"/>
  <c r="G244" i="3" s="1"/>
  <c r="C245" i="3"/>
  <c r="CC247" i="3"/>
  <c r="CA249" i="3"/>
  <c r="CB248" i="3"/>
  <c r="CC248" i="3" s="1"/>
  <c r="V229" i="2"/>
  <c r="G231" i="2"/>
  <c r="U230" i="2"/>
  <c r="Z230" i="2" s="1"/>
  <c r="T231" i="2"/>
  <c r="F232" i="2"/>
  <c r="I232" i="2" s="1"/>
  <c r="E233" i="2"/>
  <c r="J227" i="1"/>
  <c r="K227" i="1" s="1"/>
  <c r="H228" i="1"/>
  <c r="G228" i="1"/>
  <c r="D230" i="1"/>
  <c r="E230" i="1" s="1"/>
  <c r="I230" i="1" s="1"/>
  <c r="F229" i="1"/>
  <c r="AP232" i="3" l="1"/>
  <c r="BE232" i="3"/>
  <c r="BD235" i="3"/>
  <c r="B249" i="3"/>
  <c r="AO235" i="3"/>
  <c r="BF231" i="3"/>
  <c r="BH231" i="3" s="1"/>
  <c r="BI231" i="3" s="1"/>
  <c r="BG231" i="3"/>
  <c r="AQ232" i="3"/>
  <c r="AS232" i="3" s="1"/>
  <c r="AT232" i="3" s="1"/>
  <c r="AR232" i="3"/>
  <c r="E245" i="3"/>
  <c r="D245" i="3"/>
  <c r="F245" i="3" s="1"/>
  <c r="G245" i="3" s="1"/>
  <c r="C246" i="3"/>
  <c r="CD248" i="3"/>
  <c r="CE248" i="3" s="1"/>
  <c r="CA250" i="3"/>
  <c r="CB249" i="3"/>
  <c r="CD249" i="3" s="1"/>
  <c r="CE249" i="3" s="1"/>
  <c r="V230" i="2"/>
  <c r="G232" i="2"/>
  <c r="T232" i="2"/>
  <c r="U231" i="2"/>
  <c r="Z231" i="2" s="1"/>
  <c r="E234" i="2"/>
  <c r="F233" i="2"/>
  <c r="I233" i="2" s="1"/>
  <c r="J228" i="1"/>
  <c r="K228" i="1" s="1"/>
  <c r="H229" i="1"/>
  <c r="G229" i="1"/>
  <c r="D231" i="1"/>
  <c r="E231" i="1" s="1"/>
  <c r="I231" i="1" s="1"/>
  <c r="F230" i="1"/>
  <c r="AP233" i="3" l="1"/>
  <c r="BE233" i="3"/>
  <c r="BD236" i="3"/>
  <c r="B250" i="3"/>
  <c r="AO236" i="3"/>
  <c r="BF232" i="3"/>
  <c r="BH232" i="3" s="1"/>
  <c r="BI232" i="3" s="1"/>
  <c r="BG232" i="3"/>
  <c r="AQ233" i="3"/>
  <c r="AS233" i="3" s="1"/>
  <c r="AT233" i="3" s="1"/>
  <c r="AR233" i="3"/>
  <c r="E246" i="3"/>
  <c r="D246" i="3"/>
  <c r="F246" i="3" s="1"/>
  <c r="G246" i="3" s="1"/>
  <c r="C247" i="3"/>
  <c r="CC249" i="3"/>
  <c r="CA251" i="3"/>
  <c r="CB250" i="3"/>
  <c r="CD250" i="3" s="1"/>
  <c r="CE250" i="3" s="1"/>
  <c r="V231" i="2"/>
  <c r="G233" i="2"/>
  <c r="T233" i="2"/>
  <c r="U232" i="2"/>
  <c r="Z232" i="2" s="1"/>
  <c r="E235" i="2"/>
  <c r="F234" i="2"/>
  <c r="I234" i="2" s="1"/>
  <c r="J229" i="1"/>
  <c r="K229" i="1" s="1"/>
  <c r="H230" i="1"/>
  <c r="G230" i="1"/>
  <c r="D232" i="1"/>
  <c r="E232" i="1" s="1"/>
  <c r="I232" i="1" s="1"/>
  <c r="F231" i="1"/>
  <c r="AP234" i="3" l="1"/>
  <c r="BE234" i="3"/>
  <c r="BG233" i="3"/>
  <c r="BF233" i="3"/>
  <c r="BH233" i="3" s="1"/>
  <c r="BI233" i="3" s="1"/>
  <c r="BD237" i="3"/>
  <c r="AO237" i="3"/>
  <c r="B251" i="3"/>
  <c r="AQ234" i="3"/>
  <c r="AS234" i="3" s="1"/>
  <c r="AT234" i="3" s="1"/>
  <c r="AR234" i="3"/>
  <c r="E247" i="3"/>
  <c r="D247" i="3"/>
  <c r="F247" i="3" s="1"/>
  <c r="G247" i="3" s="1"/>
  <c r="C248" i="3"/>
  <c r="CC250" i="3"/>
  <c r="CA252" i="3"/>
  <c r="CB251" i="3"/>
  <c r="CD251" i="3" s="1"/>
  <c r="CE251" i="3" s="1"/>
  <c r="V232" i="2"/>
  <c r="G234" i="2"/>
  <c r="T234" i="2"/>
  <c r="U233" i="2"/>
  <c r="Z233" i="2" s="1"/>
  <c r="E236" i="2"/>
  <c r="F235" i="2"/>
  <c r="I235" i="2" s="1"/>
  <c r="J230" i="1"/>
  <c r="K230" i="1" s="1"/>
  <c r="H231" i="1"/>
  <c r="G231" i="1"/>
  <c r="D233" i="1"/>
  <c r="E233" i="1" s="1"/>
  <c r="I233" i="1" s="1"/>
  <c r="F232" i="1"/>
  <c r="AP235" i="3" l="1"/>
  <c r="BE235" i="3"/>
  <c r="BD238" i="3"/>
  <c r="B252" i="3"/>
  <c r="AO238" i="3"/>
  <c r="BG234" i="3"/>
  <c r="BF234" i="3"/>
  <c r="BH234" i="3" s="1"/>
  <c r="BI234" i="3" s="1"/>
  <c r="AQ235" i="3"/>
  <c r="AS235" i="3" s="1"/>
  <c r="AT235" i="3" s="1"/>
  <c r="AR235" i="3"/>
  <c r="E248" i="3"/>
  <c r="D248" i="3"/>
  <c r="F248" i="3" s="1"/>
  <c r="G248" i="3" s="1"/>
  <c r="C249" i="3"/>
  <c r="CC251" i="3"/>
  <c r="CA253" i="3"/>
  <c r="CB252" i="3"/>
  <c r="CD252" i="3" s="1"/>
  <c r="CE252" i="3" s="1"/>
  <c r="V233" i="2"/>
  <c r="G235" i="2"/>
  <c r="U234" i="2"/>
  <c r="Z234" i="2" s="1"/>
  <c r="T235" i="2"/>
  <c r="E237" i="2"/>
  <c r="F236" i="2"/>
  <c r="I236" i="2" s="1"/>
  <c r="J231" i="1"/>
  <c r="K231" i="1" s="1"/>
  <c r="H232" i="1"/>
  <c r="G232" i="1"/>
  <c r="D234" i="1"/>
  <c r="E234" i="1" s="1"/>
  <c r="I234" i="1" s="1"/>
  <c r="F233" i="1"/>
  <c r="AP236" i="3" l="1"/>
  <c r="BE236" i="3"/>
  <c r="BG235" i="3"/>
  <c r="BF235" i="3"/>
  <c r="BH235" i="3" s="1"/>
  <c r="BI235" i="3" s="1"/>
  <c r="BD239" i="3"/>
  <c r="B253" i="3"/>
  <c r="AO239" i="3"/>
  <c r="AQ236" i="3"/>
  <c r="AS236" i="3" s="1"/>
  <c r="AT236" i="3" s="1"/>
  <c r="AR236" i="3"/>
  <c r="E249" i="3"/>
  <c r="D249" i="3"/>
  <c r="F249" i="3" s="1"/>
  <c r="G249" i="3" s="1"/>
  <c r="C250" i="3"/>
  <c r="CC252" i="3"/>
  <c r="CA254" i="3"/>
  <c r="CB253" i="3"/>
  <c r="CC253" i="3" s="1"/>
  <c r="V234" i="2"/>
  <c r="G236" i="2"/>
  <c r="T236" i="2"/>
  <c r="U235" i="2"/>
  <c r="Z235" i="2" s="1"/>
  <c r="E238" i="2"/>
  <c r="F237" i="2"/>
  <c r="I237" i="2" s="1"/>
  <c r="J232" i="1"/>
  <c r="K232" i="1" s="1"/>
  <c r="G233" i="1"/>
  <c r="H233" i="1"/>
  <c r="D235" i="1"/>
  <c r="E235" i="1" s="1"/>
  <c r="I235" i="1" s="1"/>
  <c r="F234" i="1"/>
  <c r="BG236" i="3" l="1"/>
  <c r="BF236" i="3"/>
  <c r="BH236" i="3" s="1"/>
  <c r="BI236" i="3" s="1"/>
  <c r="AP237" i="3"/>
  <c r="BE237" i="3"/>
  <c r="BD240" i="3"/>
  <c r="B254" i="3"/>
  <c r="AO240" i="3"/>
  <c r="AR237" i="3"/>
  <c r="AQ237" i="3"/>
  <c r="AS237" i="3" s="1"/>
  <c r="AT237" i="3" s="1"/>
  <c r="E250" i="3"/>
  <c r="D250" i="3"/>
  <c r="F250" i="3" s="1"/>
  <c r="G250" i="3" s="1"/>
  <c r="C251" i="3"/>
  <c r="CD253" i="3"/>
  <c r="CE253" i="3" s="1"/>
  <c r="CA255" i="3"/>
  <c r="CB254" i="3"/>
  <c r="CC254" i="3" s="1"/>
  <c r="V235" i="2"/>
  <c r="G237" i="2"/>
  <c r="U236" i="2"/>
  <c r="Z236" i="2" s="1"/>
  <c r="T237" i="2"/>
  <c r="F238" i="2"/>
  <c r="I238" i="2" s="1"/>
  <c r="E239" i="2"/>
  <c r="J233" i="1"/>
  <c r="K233" i="1" s="1"/>
  <c r="G234" i="1"/>
  <c r="H234" i="1"/>
  <c r="D236" i="1"/>
  <c r="E236" i="1" s="1"/>
  <c r="I236" i="1" s="1"/>
  <c r="F235" i="1"/>
  <c r="AP238" i="3" l="1"/>
  <c r="BE238" i="3"/>
  <c r="BD241" i="3"/>
  <c r="AO241" i="3"/>
  <c r="B255" i="3"/>
  <c r="BG237" i="3"/>
  <c r="BF237" i="3"/>
  <c r="BH237" i="3" s="1"/>
  <c r="BI237" i="3" s="1"/>
  <c r="AR238" i="3"/>
  <c r="AQ238" i="3"/>
  <c r="AS238" i="3" s="1"/>
  <c r="AT238" i="3" s="1"/>
  <c r="E251" i="3"/>
  <c r="D251" i="3"/>
  <c r="F251" i="3" s="1"/>
  <c r="G251" i="3" s="1"/>
  <c r="C252" i="3"/>
  <c r="CD254" i="3"/>
  <c r="CE254" i="3" s="1"/>
  <c r="CA256" i="3"/>
  <c r="CB255" i="3"/>
  <c r="CD255" i="3" s="1"/>
  <c r="CE255" i="3" s="1"/>
  <c r="V236" i="2"/>
  <c r="G238" i="2"/>
  <c r="T238" i="2"/>
  <c r="U237" i="2"/>
  <c r="Z237" i="2" s="1"/>
  <c r="E240" i="2"/>
  <c r="F239" i="2"/>
  <c r="I239" i="2" s="1"/>
  <c r="J234" i="1"/>
  <c r="K234" i="1" s="1"/>
  <c r="H235" i="1"/>
  <c r="G235" i="1"/>
  <c r="D237" i="1"/>
  <c r="E237" i="1" s="1"/>
  <c r="I237" i="1" s="1"/>
  <c r="F236" i="1"/>
  <c r="AP239" i="3" l="1"/>
  <c r="BE239" i="3"/>
  <c r="BD242" i="3"/>
  <c r="B256" i="3"/>
  <c r="AO242" i="3"/>
  <c r="BG238" i="3"/>
  <c r="BF238" i="3"/>
  <c r="BH238" i="3" s="1"/>
  <c r="BI238" i="3" s="1"/>
  <c r="AR239" i="3"/>
  <c r="AQ239" i="3"/>
  <c r="AS239" i="3" s="1"/>
  <c r="AT239" i="3" s="1"/>
  <c r="E252" i="3"/>
  <c r="D252" i="3"/>
  <c r="F252" i="3" s="1"/>
  <c r="G252" i="3" s="1"/>
  <c r="C253" i="3"/>
  <c r="CC255" i="3"/>
  <c r="CA257" i="3"/>
  <c r="CB256" i="3"/>
  <c r="CD256" i="3" s="1"/>
  <c r="CE256" i="3" s="1"/>
  <c r="V237" i="2"/>
  <c r="G239" i="2"/>
  <c r="T239" i="2"/>
  <c r="U238" i="2"/>
  <c r="Z238" i="2" s="1"/>
  <c r="E241" i="2"/>
  <c r="F240" i="2"/>
  <c r="I240" i="2" s="1"/>
  <c r="J235" i="1"/>
  <c r="K235" i="1" s="1"/>
  <c r="H236" i="1"/>
  <c r="G236" i="1"/>
  <c r="D238" i="1"/>
  <c r="E238" i="1" s="1"/>
  <c r="I238" i="1" s="1"/>
  <c r="F237" i="1"/>
  <c r="BG239" i="3" l="1"/>
  <c r="BF239" i="3"/>
  <c r="BH239" i="3" s="1"/>
  <c r="BI239" i="3" s="1"/>
  <c r="AP240" i="3"/>
  <c r="BE240" i="3"/>
  <c r="BD243" i="3"/>
  <c r="B257" i="3"/>
  <c r="AO243" i="3"/>
  <c r="AR240" i="3"/>
  <c r="AQ240" i="3"/>
  <c r="AS240" i="3" s="1"/>
  <c r="AT240" i="3" s="1"/>
  <c r="D253" i="3"/>
  <c r="F253" i="3" s="1"/>
  <c r="G253" i="3" s="1"/>
  <c r="E253" i="3"/>
  <c r="C254" i="3"/>
  <c r="CC256" i="3"/>
  <c r="CA258" i="3"/>
  <c r="CB257" i="3"/>
  <c r="CD257" i="3" s="1"/>
  <c r="CE257" i="3" s="1"/>
  <c r="V238" i="2"/>
  <c r="G240" i="2"/>
  <c r="T240" i="2"/>
  <c r="U239" i="2"/>
  <c r="Z239" i="2" s="1"/>
  <c r="E242" i="2"/>
  <c r="F241" i="2"/>
  <c r="I241" i="2" s="1"/>
  <c r="J236" i="1"/>
  <c r="K236" i="1" s="1"/>
  <c r="H237" i="1"/>
  <c r="G237" i="1"/>
  <c r="D239" i="1"/>
  <c r="E239" i="1" s="1"/>
  <c r="I239" i="1" s="1"/>
  <c r="F238" i="1"/>
  <c r="BG240" i="3" l="1"/>
  <c r="BF240" i="3"/>
  <c r="BH240" i="3" s="1"/>
  <c r="BI240" i="3" s="1"/>
  <c r="AP241" i="3"/>
  <c r="BE241" i="3"/>
  <c r="BD244" i="3"/>
  <c r="AO244" i="3"/>
  <c r="B258" i="3"/>
  <c r="AR241" i="3"/>
  <c r="AQ241" i="3"/>
  <c r="AS241" i="3" s="1"/>
  <c r="AT241" i="3" s="1"/>
  <c r="D254" i="3"/>
  <c r="F254" i="3" s="1"/>
  <c r="G254" i="3" s="1"/>
  <c r="E254" i="3"/>
  <c r="C255" i="3"/>
  <c r="CC257" i="3"/>
  <c r="CA259" i="3"/>
  <c r="CB258" i="3"/>
  <c r="CD258" i="3" s="1"/>
  <c r="CE258" i="3" s="1"/>
  <c r="V239" i="2"/>
  <c r="G241" i="2"/>
  <c r="T241" i="2"/>
  <c r="U240" i="2"/>
  <c r="Z240" i="2" s="1"/>
  <c r="E243" i="2"/>
  <c r="F242" i="2"/>
  <c r="I242" i="2" s="1"/>
  <c r="J237" i="1"/>
  <c r="K237" i="1" s="1"/>
  <c r="H238" i="1"/>
  <c r="G238" i="1"/>
  <c r="D240" i="1"/>
  <c r="E240" i="1" s="1"/>
  <c r="I240" i="1" s="1"/>
  <c r="F239" i="1"/>
  <c r="BD245" i="3" l="1"/>
  <c r="B259" i="3"/>
  <c r="AO245" i="3"/>
  <c r="AP242" i="3"/>
  <c r="BE242" i="3"/>
  <c r="BG241" i="3"/>
  <c r="BF241" i="3"/>
  <c r="BH241" i="3" s="1"/>
  <c r="BI241" i="3" s="1"/>
  <c r="AR242" i="3"/>
  <c r="AQ242" i="3"/>
  <c r="AS242" i="3" s="1"/>
  <c r="AT242" i="3" s="1"/>
  <c r="D255" i="3"/>
  <c r="F255" i="3" s="1"/>
  <c r="G255" i="3" s="1"/>
  <c r="E255" i="3"/>
  <c r="C256" i="3"/>
  <c r="CC258" i="3"/>
  <c r="CA260" i="3"/>
  <c r="CB259" i="3"/>
  <c r="CC259" i="3" s="1"/>
  <c r="V240" i="2"/>
  <c r="G242" i="2"/>
  <c r="U241" i="2"/>
  <c r="Z241" i="2" s="1"/>
  <c r="T242" i="2"/>
  <c r="E244" i="2"/>
  <c r="F243" i="2"/>
  <c r="I243" i="2" s="1"/>
  <c r="J238" i="1"/>
  <c r="K238" i="1" s="1"/>
  <c r="H239" i="1"/>
  <c r="G239" i="1"/>
  <c r="D241" i="1"/>
  <c r="E241" i="1" s="1"/>
  <c r="I241" i="1" s="1"/>
  <c r="F240" i="1"/>
  <c r="BG242" i="3" l="1"/>
  <c r="BF242" i="3"/>
  <c r="BH242" i="3" s="1"/>
  <c r="BI242" i="3" s="1"/>
  <c r="BD246" i="3"/>
  <c r="AO246" i="3"/>
  <c r="B260" i="3"/>
  <c r="AP243" i="3"/>
  <c r="BE243" i="3"/>
  <c r="AR243" i="3"/>
  <c r="AQ243" i="3"/>
  <c r="AS243" i="3" s="1"/>
  <c r="AT243" i="3" s="1"/>
  <c r="E256" i="3"/>
  <c r="D256" i="3"/>
  <c r="F256" i="3" s="1"/>
  <c r="G256" i="3" s="1"/>
  <c r="C257" i="3"/>
  <c r="CD259" i="3"/>
  <c r="CE259" i="3" s="1"/>
  <c r="CA261" i="3"/>
  <c r="CB260" i="3"/>
  <c r="CD260" i="3" s="1"/>
  <c r="CE260" i="3" s="1"/>
  <c r="V241" i="2"/>
  <c r="G243" i="2"/>
  <c r="T243" i="2"/>
  <c r="U242" i="2"/>
  <c r="Z242" i="2" s="1"/>
  <c r="F244" i="2"/>
  <c r="I244" i="2" s="1"/>
  <c r="E245" i="2"/>
  <c r="J239" i="1"/>
  <c r="K239" i="1" s="1"/>
  <c r="H240" i="1"/>
  <c r="G240" i="1"/>
  <c r="D242" i="1"/>
  <c r="E242" i="1" s="1"/>
  <c r="I242" i="1" s="1"/>
  <c r="F241" i="1"/>
  <c r="AP244" i="3" l="1"/>
  <c r="BE244" i="3"/>
  <c r="BG243" i="3"/>
  <c r="BF243" i="3"/>
  <c r="BH243" i="3" s="1"/>
  <c r="BI243" i="3" s="1"/>
  <c r="BD247" i="3"/>
  <c r="B261" i="3"/>
  <c r="AO247" i="3"/>
  <c r="AR244" i="3"/>
  <c r="AQ244" i="3"/>
  <c r="AS244" i="3" s="1"/>
  <c r="AT244" i="3" s="1"/>
  <c r="D257" i="3"/>
  <c r="F257" i="3" s="1"/>
  <c r="G257" i="3" s="1"/>
  <c r="E257" i="3"/>
  <c r="C258" i="3"/>
  <c r="CC260" i="3"/>
  <c r="CA262" i="3"/>
  <c r="CB261" i="3"/>
  <c r="CC261" i="3" s="1"/>
  <c r="V242" i="2"/>
  <c r="G244" i="2"/>
  <c r="T244" i="2"/>
  <c r="U243" i="2"/>
  <c r="Z243" i="2" s="1"/>
  <c r="E246" i="2"/>
  <c r="F245" i="2"/>
  <c r="I245" i="2" s="1"/>
  <c r="J240" i="1"/>
  <c r="K240" i="1" s="1"/>
  <c r="G241" i="1"/>
  <c r="H241" i="1"/>
  <c r="D243" i="1"/>
  <c r="E243" i="1" s="1"/>
  <c r="I243" i="1" s="1"/>
  <c r="F242" i="1"/>
  <c r="AP245" i="3" l="1"/>
  <c r="BE245" i="3"/>
  <c r="BD248" i="3"/>
  <c r="B262" i="3"/>
  <c r="AO248" i="3"/>
  <c r="BG244" i="3"/>
  <c r="BF244" i="3"/>
  <c r="BH244" i="3" s="1"/>
  <c r="BI244" i="3" s="1"/>
  <c r="AR245" i="3"/>
  <c r="AQ245" i="3"/>
  <c r="AS245" i="3" s="1"/>
  <c r="AT245" i="3" s="1"/>
  <c r="E258" i="3"/>
  <c r="D258" i="3"/>
  <c r="F258" i="3" s="1"/>
  <c r="G258" i="3" s="1"/>
  <c r="C259" i="3"/>
  <c r="CD261" i="3"/>
  <c r="CE261" i="3" s="1"/>
  <c r="CA263" i="3"/>
  <c r="CB262" i="3"/>
  <c r="CD262" i="3" s="1"/>
  <c r="CE262" i="3" s="1"/>
  <c r="V243" i="2"/>
  <c r="G245" i="2"/>
  <c r="T245" i="2"/>
  <c r="U244" i="2"/>
  <c r="Z244" i="2" s="1"/>
  <c r="E247" i="2"/>
  <c r="F246" i="2"/>
  <c r="I246" i="2" s="1"/>
  <c r="J241" i="1"/>
  <c r="K241" i="1" s="1"/>
  <c r="G242" i="1"/>
  <c r="H242" i="1"/>
  <c r="D244" i="1"/>
  <c r="E244" i="1" s="1"/>
  <c r="I244" i="1" s="1"/>
  <c r="F243" i="1"/>
  <c r="AP246" i="3" l="1"/>
  <c r="BE246" i="3"/>
  <c r="BG245" i="3"/>
  <c r="BF245" i="3"/>
  <c r="BH245" i="3" s="1"/>
  <c r="BI245" i="3" s="1"/>
  <c r="BD249" i="3"/>
  <c r="AO249" i="3"/>
  <c r="B263" i="3"/>
  <c r="AR246" i="3"/>
  <c r="AQ246" i="3"/>
  <c r="AS246" i="3" s="1"/>
  <c r="AT246" i="3" s="1"/>
  <c r="E259" i="3"/>
  <c r="D259" i="3"/>
  <c r="F259" i="3" s="1"/>
  <c r="G259" i="3" s="1"/>
  <c r="C260" i="3"/>
  <c r="CC262" i="3"/>
  <c r="CA264" i="3"/>
  <c r="CB263" i="3"/>
  <c r="CC263" i="3" s="1"/>
  <c r="V244" i="2"/>
  <c r="G246" i="2"/>
  <c r="T246" i="2"/>
  <c r="U245" i="2"/>
  <c r="Z245" i="2" s="1"/>
  <c r="E248" i="2"/>
  <c r="F247" i="2"/>
  <c r="I247" i="2" s="1"/>
  <c r="J242" i="1"/>
  <c r="K242" i="1" s="1"/>
  <c r="H243" i="1"/>
  <c r="G243" i="1"/>
  <c r="D245" i="1"/>
  <c r="E245" i="1" s="1"/>
  <c r="I245" i="1" s="1"/>
  <c r="F244" i="1"/>
  <c r="BG246" i="3" l="1"/>
  <c r="BF246" i="3"/>
  <c r="BH246" i="3" s="1"/>
  <c r="BI246" i="3" s="1"/>
  <c r="AP247" i="3"/>
  <c r="BE247" i="3"/>
  <c r="BD250" i="3"/>
  <c r="B264" i="3"/>
  <c r="AO250" i="3"/>
  <c r="AR247" i="3"/>
  <c r="AQ247" i="3"/>
  <c r="AS247" i="3" s="1"/>
  <c r="AT247" i="3" s="1"/>
  <c r="E260" i="3"/>
  <c r="D260" i="3"/>
  <c r="F260" i="3" s="1"/>
  <c r="G260" i="3" s="1"/>
  <c r="C261" i="3"/>
  <c r="CD263" i="3"/>
  <c r="CE263" i="3" s="1"/>
  <c r="CA265" i="3"/>
  <c r="CB264" i="3"/>
  <c r="CC264" i="3" s="1"/>
  <c r="V245" i="2"/>
  <c r="G247" i="2"/>
  <c r="U246" i="2"/>
  <c r="Z246" i="2" s="1"/>
  <c r="T247" i="2"/>
  <c r="E249" i="2"/>
  <c r="F248" i="2"/>
  <c r="I248" i="2" s="1"/>
  <c r="J243" i="1"/>
  <c r="K243" i="1" s="1"/>
  <c r="H244" i="1"/>
  <c r="G244" i="1"/>
  <c r="D246" i="1"/>
  <c r="E246" i="1" s="1"/>
  <c r="I246" i="1" s="1"/>
  <c r="F245" i="1"/>
  <c r="BD251" i="3" l="1"/>
  <c r="B265" i="3"/>
  <c r="AO251" i="3"/>
  <c r="BG247" i="3"/>
  <c r="BF247" i="3"/>
  <c r="BH247" i="3" s="1"/>
  <c r="BI247" i="3" s="1"/>
  <c r="AP248" i="3"/>
  <c r="BE248" i="3"/>
  <c r="AR248" i="3"/>
  <c r="AQ248" i="3"/>
  <c r="AS248" i="3" s="1"/>
  <c r="AT248" i="3" s="1"/>
  <c r="E261" i="3"/>
  <c r="D261" i="3"/>
  <c r="F261" i="3" s="1"/>
  <c r="G261" i="3" s="1"/>
  <c r="C262" i="3"/>
  <c r="CD264" i="3"/>
  <c r="CE264" i="3" s="1"/>
  <c r="CA266" i="3"/>
  <c r="CB265" i="3"/>
  <c r="CD265" i="3" s="1"/>
  <c r="CE265" i="3" s="1"/>
  <c r="V246" i="2"/>
  <c r="G248" i="2"/>
  <c r="T248" i="2"/>
  <c r="U247" i="2"/>
  <c r="Z247" i="2" s="1"/>
  <c r="E250" i="2"/>
  <c r="F249" i="2"/>
  <c r="I249" i="2" s="1"/>
  <c r="J244" i="1"/>
  <c r="K244" i="1" s="1"/>
  <c r="H245" i="1"/>
  <c r="G245" i="1"/>
  <c r="D247" i="1"/>
  <c r="E247" i="1" s="1"/>
  <c r="I247" i="1" s="1"/>
  <c r="F246" i="1"/>
  <c r="BD252" i="3" l="1"/>
  <c r="B266" i="3"/>
  <c r="AO252" i="3"/>
  <c r="AP249" i="3"/>
  <c r="BE249" i="3"/>
  <c r="BG248" i="3"/>
  <c r="BF248" i="3"/>
  <c r="BH248" i="3" s="1"/>
  <c r="BI248" i="3" s="1"/>
  <c r="AR249" i="3"/>
  <c r="AQ249" i="3"/>
  <c r="AS249" i="3" s="1"/>
  <c r="AT249" i="3" s="1"/>
  <c r="E262" i="3"/>
  <c r="D262" i="3"/>
  <c r="F262" i="3" s="1"/>
  <c r="G262" i="3" s="1"/>
  <c r="C263" i="3"/>
  <c r="CC265" i="3"/>
  <c r="CA267" i="3"/>
  <c r="CB266" i="3"/>
  <c r="CD266" i="3" s="1"/>
  <c r="CE266" i="3" s="1"/>
  <c r="V247" i="2"/>
  <c r="G249" i="2"/>
  <c r="U248" i="2"/>
  <c r="Z248" i="2" s="1"/>
  <c r="T249" i="2"/>
  <c r="F250" i="2"/>
  <c r="I250" i="2" s="1"/>
  <c r="E251" i="2"/>
  <c r="J245" i="1"/>
  <c r="K245" i="1" s="1"/>
  <c r="H246" i="1"/>
  <c r="G246" i="1"/>
  <c r="D248" i="1"/>
  <c r="E248" i="1" s="1"/>
  <c r="I248" i="1" s="1"/>
  <c r="F247" i="1"/>
  <c r="AP250" i="3" l="1"/>
  <c r="BE250" i="3"/>
  <c r="BG249" i="3"/>
  <c r="BF249" i="3"/>
  <c r="BH249" i="3" s="1"/>
  <c r="BI249" i="3" s="1"/>
  <c r="BD253" i="3"/>
  <c r="AO253" i="3"/>
  <c r="B267" i="3"/>
  <c r="AR250" i="3"/>
  <c r="AQ250" i="3"/>
  <c r="AS250" i="3" s="1"/>
  <c r="AT250" i="3" s="1"/>
  <c r="E263" i="3"/>
  <c r="D263" i="3"/>
  <c r="F263" i="3" s="1"/>
  <c r="G263" i="3" s="1"/>
  <c r="C264" i="3"/>
  <c r="CC266" i="3"/>
  <c r="CA268" i="3"/>
  <c r="CB267" i="3"/>
  <c r="CD267" i="3" s="1"/>
  <c r="CE267" i="3" s="1"/>
  <c r="V248" i="2"/>
  <c r="G250" i="2"/>
  <c r="T250" i="2"/>
  <c r="U249" i="2"/>
  <c r="Z249" i="2" s="1"/>
  <c r="E252" i="2"/>
  <c r="F251" i="2"/>
  <c r="I251" i="2" s="1"/>
  <c r="J246" i="1"/>
  <c r="K246" i="1" s="1"/>
  <c r="H247" i="1"/>
  <c r="G247" i="1"/>
  <c r="D249" i="1"/>
  <c r="E249" i="1" s="1"/>
  <c r="I249" i="1" s="1"/>
  <c r="F248" i="1"/>
  <c r="BD254" i="3" l="1"/>
  <c r="AO254" i="3"/>
  <c r="B268" i="3"/>
  <c r="AP251" i="3"/>
  <c r="BE251" i="3"/>
  <c r="BF250" i="3"/>
  <c r="BH250" i="3" s="1"/>
  <c r="BI250" i="3" s="1"/>
  <c r="BG250" i="3"/>
  <c r="AR251" i="3"/>
  <c r="AQ251" i="3"/>
  <c r="AS251" i="3" s="1"/>
  <c r="AT251" i="3" s="1"/>
  <c r="E264" i="3"/>
  <c r="D264" i="3"/>
  <c r="F264" i="3" s="1"/>
  <c r="G264" i="3" s="1"/>
  <c r="C265" i="3"/>
  <c r="CC267" i="3"/>
  <c r="CA269" i="3"/>
  <c r="CB268" i="3"/>
  <c r="CD268" i="3" s="1"/>
  <c r="CE268" i="3" s="1"/>
  <c r="V249" i="2"/>
  <c r="G251" i="2"/>
  <c r="U250" i="2"/>
  <c r="Z250" i="2" s="1"/>
  <c r="T251" i="2"/>
  <c r="E253" i="2"/>
  <c r="F252" i="2"/>
  <c r="I252" i="2" s="1"/>
  <c r="J247" i="1"/>
  <c r="K247" i="1" s="1"/>
  <c r="H248" i="1"/>
  <c r="G248" i="1"/>
  <c r="D250" i="1"/>
  <c r="E250" i="1" s="1"/>
  <c r="I250" i="1" s="1"/>
  <c r="F249" i="1"/>
  <c r="AP252" i="3" l="1"/>
  <c r="BE252" i="3"/>
  <c r="BF251" i="3"/>
  <c r="BH251" i="3" s="1"/>
  <c r="BI251" i="3" s="1"/>
  <c r="BG251" i="3"/>
  <c r="BD255" i="3"/>
  <c r="B269" i="3"/>
  <c r="AO255" i="3"/>
  <c r="AR252" i="3"/>
  <c r="AQ252" i="3"/>
  <c r="AS252" i="3" s="1"/>
  <c r="AT252" i="3" s="1"/>
  <c r="E265" i="3"/>
  <c r="D265" i="3"/>
  <c r="F265" i="3" s="1"/>
  <c r="G265" i="3" s="1"/>
  <c r="C266" i="3"/>
  <c r="CC268" i="3"/>
  <c r="CA270" i="3"/>
  <c r="CB269" i="3"/>
  <c r="CD269" i="3" s="1"/>
  <c r="CE269" i="3" s="1"/>
  <c r="V250" i="2"/>
  <c r="G252" i="2"/>
  <c r="T252" i="2"/>
  <c r="U251" i="2"/>
  <c r="Z251" i="2" s="1"/>
  <c r="E254" i="2"/>
  <c r="F253" i="2"/>
  <c r="I253" i="2" s="1"/>
  <c r="J248" i="1"/>
  <c r="K248" i="1" s="1"/>
  <c r="G249" i="1"/>
  <c r="H249" i="1"/>
  <c r="D251" i="1"/>
  <c r="E251" i="1" s="1"/>
  <c r="I251" i="1" s="1"/>
  <c r="F250" i="1"/>
  <c r="AP253" i="3" l="1"/>
  <c r="BE253" i="3"/>
  <c r="BD256" i="3"/>
  <c r="AO256" i="3"/>
  <c r="B270" i="3"/>
  <c r="BF252" i="3"/>
  <c r="BH252" i="3" s="1"/>
  <c r="BI252" i="3" s="1"/>
  <c r="BG252" i="3"/>
  <c r="AR253" i="3"/>
  <c r="AQ253" i="3"/>
  <c r="AS253" i="3" s="1"/>
  <c r="AT253" i="3" s="1"/>
  <c r="E266" i="3"/>
  <c r="D266" i="3"/>
  <c r="F266" i="3" s="1"/>
  <c r="G266" i="3" s="1"/>
  <c r="C267" i="3"/>
  <c r="CC269" i="3"/>
  <c r="CA271" i="3"/>
  <c r="CB270" i="3"/>
  <c r="CD270" i="3" s="1"/>
  <c r="CE270" i="3" s="1"/>
  <c r="V251" i="2"/>
  <c r="G253" i="2"/>
  <c r="T253" i="2"/>
  <c r="U252" i="2"/>
  <c r="Z252" i="2" s="1"/>
  <c r="E255" i="2"/>
  <c r="F254" i="2"/>
  <c r="I254" i="2" s="1"/>
  <c r="J249" i="1"/>
  <c r="K249" i="1" s="1"/>
  <c r="G250" i="1"/>
  <c r="H250" i="1"/>
  <c r="D252" i="1"/>
  <c r="E252" i="1" s="1"/>
  <c r="I252" i="1" s="1"/>
  <c r="F251" i="1"/>
  <c r="AP254" i="3" l="1"/>
  <c r="BE254" i="3"/>
  <c r="BD257" i="3"/>
  <c r="B271" i="3"/>
  <c r="AO257" i="3"/>
  <c r="BF253" i="3"/>
  <c r="BH253" i="3" s="1"/>
  <c r="BI253" i="3" s="1"/>
  <c r="BG253" i="3"/>
  <c r="AR254" i="3"/>
  <c r="AQ254" i="3"/>
  <c r="AS254" i="3" s="1"/>
  <c r="AT254" i="3" s="1"/>
  <c r="E267" i="3"/>
  <c r="D267" i="3"/>
  <c r="F267" i="3" s="1"/>
  <c r="G267" i="3" s="1"/>
  <c r="C268" i="3"/>
  <c r="CC270" i="3"/>
  <c r="CA272" i="3"/>
  <c r="CB271" i="3"/>
  <c r="CD271" i="3" s="1"/>
  <c r="CE271" i="3" s="1"/>
  <c r="V252" i="2"/>
  <c r="G254" i="2"/>
  <c r="U253" i="2"/>
  <c r="Z253" i="2" s="1"/>
  <c r="T254" i="2"/>
  <c r="E256" i="2"/>
  <c r="F255" i="2"/>
  <c r="I255" i="2" s="1"/>
  <c r="J250" i="1"/>
  <c r="K250" i="1" s="1"/>
  <c r="H251" i="1"/>
  <c r="G251" i="1"/>
  <c r="D253" i="1"/>
  <c r="E253" i="1" s="1"/>
  <c r="I253" i="1" s="1"/>
  <c r="F252" i="1"/>
  <c r="BF254" i="3" l="1"/>
  <c r="BH254" i="3" s="1"/>
  <c r="BI254" i="3" s="1"/>
  <c r="BG254" i="3"/>
  <c r="AP255" i="3"/>
  <c r="BE255" i="3"/>
  <c r="BD258" i="3"/>
  <c r="B272" i="3"/>
  <c r="AO258" i="3"/>
  <c r="AQ255" i="3"/>
  <c r="AS255" i="3" s="1"/>
  <c r="AT255" i="3" s="1"/>
  <c r="AR255" i="3"/>
  <c r="E268" i="3"/>
  <c r="D268" i="3"/>
  <c r="F268" i="3" s="1"/>
  <c r="G268" i="3" s="1"/>
  <c r="C269" i="3"/>
  <c r="CC271" i="3"/>
  <c r="CA273" i="3"/>
  <c r="CB272" i="3"/>
  <c r="CD272" i="3" s="1"/>
  <c r="CE272" i="3" s="1"/>
  <c r="V253" i="2"/>
  <c r="G255" i="2"/>
  <c r="T255" i="2"/>
  <c r="U254" i="2"/>
  <c r="Z254" i="2" s="1"/>
  <c r="F256" i="2"/>
  <c r="I256" i="2" s="1"/>
  <c r="E257" i="2"/>
  <c r="J251" i="1"/>
  <c r="K251" i="1" s="1"/>
  <c r="H252" i="1"/>
  <c r="G252" i="1"/>
  <c r="D254" i="1"/>
  <c r="E254" i="1" s="1"/>
  <c r="I254" i="1" s="1"/>
  <c r="F253" i="1"/>
  <c r="BD259" i="3" l="1"/>
  <c r="AO259" i="3"/>
  <c r="B273" i="3"/>
  <c r="BF255" i="3"/>
  <c r="BH255" i="3" s="1"/>
  <c r="BI255" i="3" s="1"/>
  <c r="BG255" i="3"/>
  <c r="AP256" i="3"/>
  <c r="BE256" i="3"/>
  <c r="AR256" i="3"/>
  <c r="AQ256" i="3"/>
  <c r="AS256" i="3"/>
  <c r="AT256" i="3" s="1"/>
  <c r="E269" i="3"/>
  <c r="D269" i="3"/>
  <c r="F269" i="3" s="1"/>
  <c r="G269" i="3" s="1"/>
  <c r="C270" i="3"/>
  <c r="CC272" i="3"/>
  <c r="CA274" i="3"/>
  <c r="CB273" i="3"/>
  <c r="CD273" i="3" s="1"/>
  <c r="CE273" i="3" s="1"/>
  <c r="V254" i="2"/>
  <c r="G256" i="2"/>
  <c r="T256" i="2"/>
  <c r="U255" i="2"/>
  <c r="Z255" i="2" s="1"/>
  <c r="E258" i="2"/>
  <c r="F257" i="2"/>
  <c r="I257" i="2" s="1"/>
  <c r="J252" i="1"/>
  <c r="K252" i="1" s="1"/>
  <c r="H253" i="1"/>
  <c r="G253" i="1"/>
  <c r="D255" i="1"/>
  <c r="E255" i="1" s="1"/>
  <c r="I255" i="1" s="1"/>
  <c r="F254" i="1"/>
  <c r="AP257" i="3" l="1"/>
  <c r="BE257" i="3"/>
  <c r="BF256" i="3"/>
  <c r="BH256" i="3" s="1"/>
  <c r="BI256" i="3" s="1"/>
  <c r="BG256" i="3"/>
  <c r="BD260" i="3"/>
  <c r="AO260" i="3"/>
  <c r="B274" i="3"/>
  <c r="AQ257" i="3"/>
  <c r="AS257" i="3" s="1"/>
  <c r="AT257" i="3" s="1"/>
  <c r="AR257" i="3"/>
  <c r="E270" i="3"/>
  <c r="D270" i="3"/>
  <c r="F270" i="3" s="1"/>
  <c r="G270" i="3" s="1"/>
  <c r="C271" i="3"/>
  <c r="CC273" i="3"/>
  <c r="CA275" i="3"/>
  <c r="CB274" i="3"/>
  <c r="CC274" i="3" s="1"/>
  <c r="V255" i="2"/>
  <c r="G257" i="2"/>
  <c r="T257" i="2"/>
  <c r="U256" i="2"/>
  <c r="Z256" i="2" s="1"/>
  <c r="E259" i="2"/>
  <c r="F258" i="2"/>
  <c r="I258" i="2" s="1"/>
  <c r="J253" i="1"/>
  <c r="K253" i="1" s="1"/>
  <c r="H254" i="1"/>
  <c r="G254" i="1"/>
  <c r="D256" i="1"/>
  <c r="E256" i="1" s="1"/>
  <c r="I256" i="1" s="1"/>
  <c r="F255" i="1"/>
  <c r="AP258" i="3" l="1"/>
  <c r="BE258" i="3"/>
  <c r="BD261" i="3"/>
  <c r="B275" i="3"/>
  <c r="AO261" i="3"/>
  <c r="BG257" i="3"/>
  <c r="BF257" i="3"/>
  <c r="BH257" i="3" s="1"/>
  <c r="BI257" i="3" s="1"/>
  <c r="AQ258" i="3"/>
  <c r="AS258" i="3" s="1"/>
  <c r="AT258" i="3" s="1"/>
  <c r="AR258" i="3"/>
  <c r="E271" i="3"/>
  <c r="D271" i="3"/>
  <c r="F271" i="3" s="1"/>
  <c r="G271" i="3" s="1"/>
  <c r="C272" i="3"/>
  <c r="CD274" i="3"/>
  <c r="CE274" i="3" s="1"/>
  <c r="CA276" i="3"/>
  <c r="CB275" i="3"/>
  <c r="CD275" i="3" s="1"/>
  <c r="CE275" i="3" s="1"/>
  <c r="V256" i="2"/>
  <c r="G258" i="2"/>
  <c r="T258" i="2"/>
  <c r="U257" i="2"/>
  <c r="Z257" i="2" s="1"/>
  <c r="E260" i="2"/>
  <c r="F259" i="2"/>
  <c r="I259" i="2" s="1"/>
  <c r="J254" i="1"/>
  <c r="K254" i="1" s="1"/>
  <c r="H255" i="1"/>
  <c r="G255" i="1"/>
  <c r="D257" i="1"/>
  <c r="E257" i="1" s="1"/>
  <c r="I257" i="1" s="1"/>
  <c r="F256" i="1"/>
  <c r="AP259" i="3" l="1"/>
  <c r="BE259" i="3"/>
  <c r="BF258" i="3"/>
  <c r="BH258" i="3" s="1"/>
  <c r="BI258" i="3" s="1"/>
  <c r="BG258" i="3"/>
  <c r="BD262" i="3"/>
  <c r="B276" i="3"/>
  <c r="AO262" i="3"/>
  <c r="AQ259" i="3"/>
  <c r="AS259" i="3" s="1"/>
  <c r="AT259" i="3" s="1"/>
  <c r="AR259" i="3"/>
  <c r="E272" i="3"/>
  <c r="D272" i="3"/>
  <c r="F272" i="3" s="1"/>
  <c r="G272" i="3" s="1"/>
  <c r="C273" i="3"/>
  <c r="CC275" i="3"/>
  <c r="CA277" i="3"/>
  <c r="CB276" i="3"/>
  <c r="CC276" i="3" s="1"/>
  <c r="V257" i="2"/>
  <c r="G259" i="2"/>
  <c r="T259" i="2"/>
  <c r="U258" i="2"/>
  <c r="Z258" i="2" s="1"/>
  <c r="E261" i="2"/>
  <c r="F260" i="2"/>
  <c r="I260" i="2" s="1"/>
  <c r="J255" i="1"/>
  <c r="K255" i="1" s="1"/>
  <c r="H256" i="1"/>
  <c r="G256" i="1"/>
  <c r="D258" i="1"/>
  <c r="E258" i="1" s="1"/>
  <c r="I258" i="1" s="1"/>
  <c r="F257" i="1"/>
  <c r="BF259" i="3" l="1"/>
  <c r="BH259" i="3" s="1"/>
  <c r="BI259" i="3" s="1"/>
  <c r="BG259" i="3"/>
  <c r="AP260" i="3"/>
  <c r="BE260" i="3"/>
  <c r="BD263" i="3"/>
  <c r="B277" i="3"/>
  <c r="AO263" i="3"/>
  <c r="AQ260" i="3"/>
  <c r="AS260" i="3" s="1"/>
  <c r="AT260" i="3" s="1"/>
  <c r="AR260" i="3"/>
  <c r="E273" i="3"/>
  <c r="D273" i="3"/>
  <c r="F273" i="3" s="1"/>
  <c r="G273" i="3" s="1"/>
  <c r="C274" i="3"/>
  <c r="CD276" i="3"/>
  <c r="CE276" i="3" s="1"/>
  <c r="CA278" i="3"/>
  <c r="CB277" i="3"/>
  <c r="CD277" i="3" s="1"/>
  <c r="CE277" i="3" s="1"/>
  <c r="V258" i="2"/>
  <c r="J256" i="1"/>
  <c r="K256" i="1" s="1"/>
  <c r="G260" i="2"/>
  <c r="T260" i="2"/>
  <c r="U259" i="2"/>
  <c r="Z259" i="2" s="1"/>
  <c r="E262" i="2"/>
  <c r="F261" i="2"/>
  <c r="I261" i="2" s="1"/>
  <c r="G257" i="1"/>
  <c r="H257" i="1"/>
  <c r="D259" i="1"/>
  <c r="E259" i="1" s="1"/>
  <c r="I259" i="1" s="1"/>
  <c r="F258" i="1"/>
  <c r="AP261" i="3" l="1"/>
  <c r="BE261" i="3"/>
  <c r="BD264" i="3"/>
  <c r="B278" i="3"/>
  <c r="AO264" i="3"/>
  <c r="BF260" i="3"/>
  <c r="BH260" i="3" s="1"/>
  <c r="BI260" i="3" s="1"/>
  <c r="BG260" i="3"/>
  <c r="AQ261" i="3"/>
  <c r="AS261" i="3" s="1"/>
  <c r="AT261" i="3" s="1"/>
  <c r="AR261" i="3"/>
  <c r="E274" i="3"/>
  <c r="D274" i="3"/>
  <c r="F274" i="3" s="1"/>
  <c r="G274" i="3" s="1"/>
  <c r="C275" i="3"/>
  <c r="CC277" i="3"/>
  <c r="CA279" i="3"/>
  <c r="CB278" i="3"/>
  <c r="CC278" i="3" s="1"/>
  <c r="V259" i="2"/>
  <c r="G261" i="2"/>
  <c r="T261" i="2"/>
  <c r="U260" i="2"/>
  <c r="Z260" i="2" s="1"/>
  <c r="F262" i="2"/>
  <c r="I262" i="2" s="1"/>
  <c r="E263" i="2"/>
  <c r="J257" i="1"/>
  <c r="K257" i="1" s="1"/>
  <c r="G258" i="1"/>
  <c r="H258" i="1"/>
  <c r="D260" i="1"/>
  <c r="E260" i="1" s="1"/>
  <c r="I260" i="1" s="1"/>
  <c r="F259" i="1"/>
  <c r="AP262" i="3" l="1"/>
  <c r="BE262" i="3"/>
  <c r="BD265" i="3"/>
  <c r="B279" i="3"/>
  <c r="AO265" i="3"/>
  <c r="BG261" i="3"/>
  <c r="BF261" i="3"/>
  <c r="BH261" i="3" s="1"/>
  <c r="BI261" i="3" s="1"/>
  <c r="AR262" i="3"/>
  <c r="AQ262" i="3"/>
  <c r="AS262" i="3" s="1"/>
  <c r="AT262" i="3" s="1"/>
  <c r="E275" i="3"/>
  <c r="D275" i="3"/>
  <c r="F275" i="3" s="1"/>
  <c r="G275" i="3" s="1"/>
  <c r="C276" i="3"/>
  <c r="CD278" i="3"/>
  <c r="CE278" i="3" s="1"/>
  <c r="CA280" i="3"/>
  <c r="CB279" i="3"/>
  <c r="CD279" i="3" s="1"/>
  <c r="CE279" i="3" s="1"/>
  <c r="V260" i="2"/>
  <c r="G262" i="2"/>
  <c r="T262" i="2"/>
  <c r="U261" i="2"/>
  <c r="Z261" i="2" s="1"/>
  <c r="E264" i="2"/>
  <c r="F263" i="2"/>
  <c r="I263" i="2" s="1"/>
  <c r="J258" i="1"/>
  <c r="K258" i="1" s="1"/>
  <c r="H259" i="1"/>
  <c r="G259" i="1"/>
  <c r="D261" i="1"/>
  <c r="E261" i="1" s="1"/>
  <c r="I261" i="1" s="1"/>
  <c r="F260" i="1"/>
  <c r="AP263" i="3" l="1"/>
  <c r="BE263" i="3"/>
  <c r="BD266" i="3"/>
  <c r="B280" i="3"/>
  <c r="AO266" i="3"/>
  <c r="BG262" i="3"/>
  <c r="BF262" i="3"/>
  <c r="BH262" i="3" s="1"/>
  <c r="BI262" i="3" s="1"/>
  <c r="AR263" i="3"/>
  <c r="AQ263" i="3"/>
  <c r="AS263" i="3" s="1"/>
  <c r="AT263" i="3" s="1"/>
  <c r="E276" i="3"/>
  <c r="D276" i="3"/>
  <c r="F276" i="3" s="1"/>
  <c r="G276" i="3" s="1"/>
  <c r="C277" i="3"/>
  <c r="CC279" i="3"/>
  <c r="CA281" i="3"/>
  <c r="CB280" i="3"/>
  <c r="CD280" i="3" s="1"/>
  <c r="CE280" i="3" s="1"/>
  <c r="V261" i="2"/>
  <c r="G263" i="2"/>
  <c r="T263" i="2"/>
  <c r="U262" i="2"/>
  <c r="Z262" i="2" s="1"/>
  <c r="E265" i="2"/>
  <c r="F264" i="2"/>
  <c r="I264" i="2" s="1"/>
  <c r="J259" i="1"/>
  <c r="K259" i="1" s="1"/>
  <c r="H260" i="1"/>
  <c r="G260" i="1"/>
  <c r="D262" i="1"/>
  <c r="E262" i="1" s="1"/>
  <c r="I262" i="1" s="1"/>
  <c r="F261" i="1"/>
  <c r="BG263" i="3" l="1"/>
  <c r="BF263" i="3"/>
  <c r="BH263" i="3" s="1"/>
  <c r="BI263" i="3" s="1"/>
  <c r="AP264" i="3"/>
  <c r="BE264" i="3"/>
  <c r="BD267" i="3"/>
  <c r="AO267" i="3"/>
  <c r="B281" i="3"/>
  <c r="AR264" i="3"/>
  <c r="AQ264" i="3"/>
  <c r="AS264" i="3" s="1"/>
  <c r="AT264" i="3" s="1"/>
  <c r="D277" i="3"/>
  <c r="F277" i="3" s="1"/>
  <c r="G277" i="3" s="1"/>
  <c r="E277" i="3"/>
  <c r="C278" i="3"/>
  <c r="CC280" i="3"/>
  <c r="CA282" i="3"/>
  <c r="CB281" i="3"/>
  <c r="CD281" i="3" s="1"/>
  <c r="CE281" i="3" s="1"/>
  <c r="V262" i="2"/>
  <c r="G264" i="2"/>
  <c r="T264" i="2"/>
  <c r="U263" i="2"/>
  <c r="Z263" i="2" s="1"/>
  <c r="E266" i="2"/>
  <c r="F265" i="2"/>
  <c r="I265" i="2" s="1"/>
  <c r="J260" i="1"/>
  <c r="K260" i="1" s="1"/>
  <c r="H261" i="1"/>
  <c r="G261" i="1"/>
  <c r="D263" i="1"/>
  <c r="E263" i="1" s="1"/>
  <c r="I263" i="1" s="1"/>
  <c r="F262" i="1"/>
  <c r="AP265" i="3" l="1"/>
  <c r="BE265" i="3"/>
  <c r="BD268" i="3"/>
  <c r="B282" i="3"/>
  <c r="AO268" i="3"/>
  <c r="BG264" i="3"/>
  <c r="BF264" i="3"/>
  <c r="BH264" i="3" s="1"/>
  <c r="BI264" i="3" s="1"/>
  <c r="AR265" i="3"/>
  <c r="AQ265" i="3"/>
  <c r="AS265" i="3" s="1"/>
  <c r="AT265" i="3" s="1"/>
  <c r="D278" i="3"/>
  <c r="F278" i="3" s="1"/>
  <c r="G278" i="3" s="1"/>
  <c r="E278" i="3"/>
  <c r="C279" i="3"/>
  <c r="CC281" i="3"/>
  <c r="CA283" i="3"/>
  <c r="CB282" i="3"/>
  <c r="CC282" i="3" s="1"/>
  <c r="V263" i="2"/>
  <c r="G265" i="2"/>
  <c r="T265" i="2"/>
  <c r="U264" i="2"/>
  <c r="Z264" i="2" s="1"/>
  <c r="E267" i="2"/>
  <c r="F266" i="2"/>
  <c r="I266" i="2" s="1"/>
  <c r="J261" i="1"/>
  <c r="K261" i="1" s="1"/>
  <c r="H262" i="1"/>
  <c r="G262" i="1"/>
  <c r="D264" i="1"/>
  <c r="E264" i="1" s="1"/>
  <c r="I264" i="1" s="1"/>
  <c r="F263" i="1"/>
  <c r="AP266" i="3" l="1"/>
  <c r="BE266" i="3"/>
  <c r="BD269" i="3"/>
  <c r="B283" i="3"/>
  <c r="AO269" i="3"/>
  <c r="BG265" i="3"/>
  <c r="BF265" i="3"/>
  <c r="BH265" i="3" s="1"/>
  <c r="BI265" i="3" s="1"/>
  <c r="AR266" i="3"/>
  <c r="AQ266" i="3"/>
  <c r="AS266" i="3" s="1"/>
  <c r="AT266" i="3" s="1"/>
  <c r="D279" i="3"/>
  <c r="F279" i="3" s="1"/>
  <c r="G279" i="3" s="1"/>
  <c r="E279" i="3"/>
  <c r="C280" i="3"/>
  <c r="CD282" i="3"/>
  <c r="CE282" i="3" s="1"/>
  <c r="CA284" i="3"/>
  <c r="CB283" i="3"/>
  <c r="CD283" i="3" s="1"/>
  <c r="CE283" i="3" s="1"/>
  <c r="V264" i="2"/>
  <c r="G266" i="2"/>
  <c r="U265" i="2"/>
  <c r="Z265" i="2" s="1"/>
  <c r="T266" i="2"/>
  <c r="E268" i="2"/>
  <c r="F267" i="2"/>
  <c r="I267" i="2" s="1"/>
  <c r="J262" i="1"/>
  <c r="K262" i="1" s="1"/>
  <c r="H263" i="1"/>
  <c r="G263" i="1"/>
  <c r="D265" i="1"/>
  <c r="E265" i="1" s="1"/>
  <c r="I265" i="1" s="1"/>
  <c r="F264" i="1"/>
  <c r="AP267" i="3" l="1"/>
  <c r="BE267" i="3"/>
  <c r="BG266" i="3"/>
  <c r="BF266" i="3"/>
  <c r="BH266" i="3" s="1"/>
  <c r="BI266" i="3" s="1"/>
  <c r="BD270" i="3"/>
  <c r="B284" i="3"/>
  <c r="AO270" i="3"/>
  <c r="AR267" i="3"/>
  <c r="AQ267" i="3"/>
  <c r="AS267" i="3" s="1"/>
  <c r="AT267" i="3" s="1"/>
  <c r="E280" i="3"/>
  <c r="D280" i="3"/>
  <c r="F280" i="3" s="1"/>
  <c r="G280" i="3" s="1"/>
  <c r="C281" i="3"/>
  <c r="CC283" i="3"/>
  <c r="CA285" i="3"/>
  <c r="CB284" i="3"/>
  <c r="CD284" i="3" s="1"/>
  <c r="CE284" i="3" s="1"/>
  <c r="V265" i="2"/>
  <c r="G267" i="2"/>
  <c r="U266" i="2"/>
  <c r="Z266" i="2" s="1"/>
  <c r="T267" i="2"/>
  <c r="F268" i="2"/>
  <c r="I268" i="2" s="1"/>
  <c r="E269" i="2"/>
  <c r="J263" i="1"/>
  <c r="K263" i="1" s="1"/>
  <c r="H264" i="1"/>
  <c r="G264" i="1"/>
  <c r="D266" i="1"/>
  <c r="E266" i="1" s="1"/>
  <c r="I266" i="1" s="1"/>
  <c r="F265" i="1"/>
  <c r="AP268" i="3" l="1"/>
  <c r="BE268" i="3"/>
  <c r="BD271" i="3"/>
  <c r="B285" i="3"/>
  <c r="AO271" i="3"/>
  <c r="BG267" i="3"/>
  <c r="BF267" i="3"/>
  <c r="BH267" i="3" s="1"/>
  <c r="BI267" i="3" s="1"/>
  <c r="AR268" i="3"/>
  <c r="AQ268" i="3"/>
  <c r="AS268" i="3" s="1"/>
  <c r="AT268" i="3" s="1"/>
  <c r="E281" i="3"/>
  <c r="D281" i="3"/>
  <c r="F281" i="3" s="1"/>
  <c r="G281" i="3" s="1"/>
  <c r="C282" i="3"/>
  <c r="CC284" i="3"/>
  <c r="CA286" i="3"/>
  <c r="CB285" i="3"/>
  <c r="CD285" i="3" s="1"/>
  <c r="CE285" i="3" s="1"/>
  <c r="V266" i="2"/>
  <c r="G268" i="2"/>
  <c r="U267" i="2"/>
  <c r="Z267" i="2" s="1"/>
  <c r="T268" i="2"/>
  <c r="E270" i="2"/>
  <c r="F269" i="2"/>
  <c r="I269" i="2" s="1"/>
  <c r="J264" i="1"/>
  <c r="K264" i="1" s="1"/>
  <c r="G265" i="1"/>
  <c r="H265" i="1"/>
  <c r="D267" i="1"/>
  <c r="E267" i="1" s="1"/>
  <c r="I267" i="1" s="1"/>
  <c r="F266" i="1"/>
  <c r="AP269" i="3" l="1"/>
  <c r="BE269" i="3"/>
  <c r="BD272" i="3"/>
  <c r="B286" i="3"/>
  <c r="AO272" i="3"/>
  <c r="BG268" i="3"/>
  <c r="BF268" i="3"/>
  <c r="BH268" i="3" s="1"/>
  <c r="BI268" i="3" s="1"/>
  <c r="AR269" i="3"/>
  <c r="AQ269" i="3"/>
  <c r="AS269" i="3" s="1"/>
  <c r="AT269" i="3" s="1"/>
  <c r="E282" i="3"/>
  <c r="D282" i="3"/>
  <c r="F282" i="3" s="1"/>
  <c r="G282" i="3" s="1"/>
  <c r="C283" i="3"/>
  <c r="CC285" i="3"/>
  <c r="CA287" i="3"/>
  <c r="CB286" i="3"/>
  <c r="CD286" i="3" s="1"/>
  <c r="CE286" i="3" s="1"/>
  <c r="V267" i="2"/>
  <c r="G269" i="2"/>
  <c r="T269" i="2"/>
  <c r="U268" i="2"/>
  <c r="Z268" i="2" s="1"/>
  <c r="E271" i="2"/>
  <c r="F270" i="2"/>
  <c r="I270" i="2" s="1"/>
  <c r="J265" i="1"/>
  <c r="K265" i="1" s="1"/>
  <c r="G266" i="1"/>
  <c r="H266" i="1"/>
  <c r="D268" i="1"/>
  <c r="E268" i="1" s="1"/>
  <c r="I268" i="1" s="1"/>
  <c r="F267" i="1"/>
  <c r="AP270" i="3" l="1"/>
  <c r="BE270" i="3"/>
  <c r="BG269" i="3"/>
  <c r="BF269" i="3"/>
  <c r="BH269" i="3" s="1"/>
  <c r="BI269" i="3" s="1"/>
  <c r="BD273" i="3"/>
  <c r="B287" i="3"/>
  <c r="AO273" i="3"/>
  <c r="AR270" i="3"/>
  <c r="AQ270" i="3"/>
  <c r="AS270" i="3" s="1"/>
  <c r="AT270" i="3" s="1"/>
  <c r="E283" i="3"/>
  <c r="D283" i="3"/>
  <c r="F283" i="3" s="1"/>
  <c r="G283" i="3" s="1"/>
  <c r="C284" i="3"/>
  <c r="CC286" i="3"/>
  <c r="CA288" i="3"/>
  <c r="CB287" i="3"/>
  <c r="CD287" i="3" s="1"/>
  <c r="CE287" i="3" s="1"/>
  <c r="V268" i="2"/>
  <c r="G270" i="2"/>
  <c r="T270" i="2"/>
  <c r="U269" i="2"/>
  <c r="Z269" i="2" s="1"/>
  <c r="E272" i="2"/>
  <c r="F271" i="2"/>
  <c r="I271" i="2" s="1"/>
  <c r="J266" i="1"/>
  <c r="K266" i="1" s="1"/>
  <c r="H267" i="1"/>
  <c r="G267" i="1"/>
  <c r="D269" i="1"/>
  <c r="E269" i="1" s="1"/>
  <c r="I269" i="1" s="1"/>
  <c r="F268" i="1"/>
  <c r="BG270" i="3" l="1"/>
  <c r="BF270" i="3"/>
  <c r="BH270" i="3" s="1"/>
  <c r="BI270" i="3" s="1"/>
  <c r="AP271" i="3"/>
  <c r="BE271" i="3"/>
  <c r="BD274" i="3"/>
  <c r="B288" i="3"/>
  <c r="AO274" i="3"/>
  <c r="AR271" i="3"/>
  <c r="AQ271" i="3"/>
  <c r="AS271" i="3" s="1"/>
  <c r="AT271" i="3" s="1"/>
  <c r="E284" i="3"/>
  <c r="D284" i="3"/>
  <c r="F284" i="3" s="1"/>
  <c r="G284" i="3" s="1"/>
  <c r="C285" i="3"/>
  <c r="CC287" i="3"/>
  <c r="CA289" i="3"/>
  <c r="CB288" i="3"/>
  <c r="CD288" i="3" s="1"/>
  <c r="CE288" i="3" s="1"/>
  <c r="V269" i="2"/>
  <c r="G271" i="2"/>
  <c r="T271" i="2"/>
  <c r="U270" i="2"/>
  <c r="Z270" i="2" s="1"/>
  <c r="E273" i="2"/>
  <c r="F272" i="2"/>
  <c r="I272" i="2" s="1"/>
  <c r="J267" i="1"/>
  <c r="K267" i="1" s="1"/>
  <c r="H268" i="1"/>
  <c r="G268" i="1"/>
  <c r="D270" i="1"/>
  <c r="E270" i="1" s="1"/>
  <c r="I270" i="1" s="1"/>
  <c r="F269" i="1"/>
  <c r="AP272" i="3" l="1"/>
  <c r="BE272" i="3"/>
  <c r="BD275" i="3"/>
  <c r="B289" i="3"/>
  <c r="AO275" i="3"/>
  <c r="BG271" i="3"/>
  <c r="BF271" i="3"/>
  <c r="BH271" i="3" s="1"/>
  <c r="BI271" i="3" s="1"/>
  <c r="AR272" i="3"/>
  <c r="AQ272" i="3"/>
  <c r="AS272" i="3" s="1"/>
  <c r="AT272" i="3" s="1"/>
  <c r="E285" i="3"/>
  <c r="D285" i="3"/>
  <c r="F285" i="3" s="1"/>
  <c r="G285" i="3" s="1"/>
  <c r="C286" i="3"/>
  <c r="CC288" i="3"/>
  <c r="CA290" i="3"/>
  <c r="CB289" i="3"/>
  <c r="CD289" i="3" s="1"/>
  <c r="CE289" i="3" s="1"/>
  <c r="V270" i="2"/>
  <c r="G272" i="2"/>
  <c r="T272" i="2"/>
  <c r="U271" i="2"/>
  <c r="Z271" i="2" s="1"/>
  <c r="E274" i="2"/>
  <c r="F273" i="2"/>
  <c r="I273" i="2" s="1"/>
  <c r="J268" i="1"/>
  <c r="K268" i="1" s="1"/>
  <c r="H269" i="1"/>
  <c r="G269" i="1"/>
  <c r="D271" i="1"/>
  <c r="E271" i="1" s="1"/>
  <c r="I271" i="1" s="1"/>
  <c r="F270" i="1"/>
  <c r="BG272" i="3" l="1"/>
  <c r="BF272" i="3"/>
  <c r="BH272" i="3" s="1"/>
  <c r="BI272" i="3" s="1"/>
  <c r="AP273" i="3"/>
  <c r="BE273" i="3"/>
  <c r="BD276" i="3"/>
  <c r="AO276" i="3"/>
  <c r="B290" i="3"/>
  <c r="AR273" i="3"/>
  <c r="AQ273" i="3"/>
  <c r="AS273" i="3" s="1"/>
  <c r="AT273" i="3" s="1"/>
  <c r="E286" i="3"/>
  <c r="D286" i="3"/>
  <c r="F286" i="3" s="1"/>
  <c r="G286" i="3" s="1"/>
  <c r="C287" i="3"/>
  <c r="CC289" i="3"/>
  <c r="CA291" i="3"/>
  <c r="CB290" i="3"/>
  <c r="CC290" i="3" s="1"/>
  <c r="V271" i="2"/>
  <c r="G273" i="2"/>
  <c r="T273" i="2"/>
  <c r="U272" i="2"/>
  <c r="Z272" i="2" s="1"/>
  <c r="F274" i="2"/>
  <c r="I274" i="2" s="1"/>
  <c r="E275" i="2"/>
  <c r="J269" i="1"/>
  <c r="K269" i="1" s="1"/>
  <c r="H270" i="1"/>
  <c r="G270" i="1"/>
  <c r="D272" i="1"/>
  <c r="E272" i="1" s="1"/>
  <c r="I272" i="1" s="1"/>
  <c r="F271" i="1"/>
  <c r="AP274" i="3" l="1"/>
  <c r="BE274" i="3"/>
  <c r="BD277" i="3"/>
  <c r="B291" i="3"/>
  <c r="AO277" i="3"/>
  <c r="BG273" i="3"/>
  <c r="BF273" i="3"/>
  <c r="BH273" i="3" s="1"/>
  <c r="BI273" i="3" s="1"/>
  <c r="AR274" i="3"/>
  <c r="AQ274" i="3"/>
  <c r="AS274" i="3" s="1"/>
  <c r="AT274" i="3" s="1"/>
  <c r="E287" i="3"/>
  <c r="D287" i="3"/>
  <c r="F287" i="3" s="1"/>
  <c r="G287" i="3" s="1"/>
  <c r="C288" i="3"/>
  <c r="CD290" i="3"/>
  <c r="CE290" i="3" s="1"/>
  <c r="CA292" i="3"/>
  <c r="CB291" i="3"/>
  <c r="CD291" i="3" s="1"/>
  <c r="CE291" i="3" s="1"/>
  <c r="V272" i="2"/>
  <c r="G274" i="2"/>
  <c r="T274" i="2"/>
  <c r="U273" i="2"/>
  <c r="Z273" i="2" s="1"/>
  <c r="E276" i="2"/>
  <c r="F275" i="2"/>
  <c r="I275" i="2" s="1"/>
  <c r="J270" i="1"/>
  <c r="K270" i="1" s="1"/>
  <c r="H271" i="1"/>
  <c r="G271" i="1"/>
  <c r="D273" i="1"/>
  <c r="E273" i="1" s="1"/>
  <c r="I273" i="1" s="1"/>
  <c r="F272" i="1"/>
  <c r="AP275" i="3" l="1"/>
  <c r="BE275" i="3"/>
  <c r="BD278" i="3"/>
  <c r="B292" i="3"/>
  <c r="AO278" i="3"/>
  <c r="BF274" i="3"/>
  <c r="BH274" i="3" s="1"/>
  <c r="BI274" i="3" s="1"/>
  <c r="BG274" i="3"/>
  <c r="AR275" i="3"/>
  <c r="AQ275" i="3"/>
  <c r="AS275" i="3" s="1"/>
  <c r="AT275" i="3" s="1"/>
  <c r="E288" i="3"/>
  <c r="D288" i="3"/>
  <c r="F288" i="3" s="1"/>
  <c r="G288" i="3" s="1"/>
  <c r="C289" i="3"/>
  <c r="CC291" i="3"/>
  <c r="CA293" i="3"/>
  <c r="CB292" i="3"/>
  <c r="CD292" i="3" s="1"/>
  <c r="CE292" i="3" s="1"/>
  <c r="V273" i="2"/>
  <c r="G275" i="2"/>
  <c r="T275" i="2"/>
  <c r="U274" i="2"/>
  <c r="Z274" i="2" s="1"/>
  <c r="E277" i="2"/>
  <c r="F276" i="2"/>
  <c r="I276" i="2" s="1"/>
  <c r="J271" i="1"/>
  <c r="K271" i="1" s="1"/>
  <c r="H272" i="1"/>
  <c r="G272" i="1"/>
  <c r="D274" i="1"/>
  <c r="E274" i="1" s="1"/>
  <c r="I274" i="1" s="1"/>
  <c r="F273" i="1"/>
  <c r="AP276" i="3" l="1"/>
  <c r="BE276" i="3"/>
  <c r="BD279" i="3"/>
  <c r="B293" i="3"/>
  <c r="AO279" i="3"/>
  <c r="BF275" i="3"/>
  <c r="BH275" i="3" s="1"/>
  <c r="BI275" i="3" s="1"/>
  <c r="BG275" i="3"/>
  <c r="AR276" i="3"/>
  <c r="AQ276" i="3"/>
  <c r="AS276" i="3" s="1"/>
  <c r="AT276" i="3" s="1"/>
  <c r="E289" i="3"/>
  <c r="D289" i="3"/>
  <c r="F289" i="3" s="1"/>
  <c r="G289" i="3" s="1"/>
  <c r="C290" i="3"/>
  <c r="CC292" i="3"/>
  <c r="CA294" i="3"/>
  <c r="CB293" i="3"/>
  <c r="CC293" i="3" s="1"/>
  <c r="V274" i="2"/>
  <c r="G276" i="2"/>
  <c r="T276" i="2"/>
  <c r="U275" i="2"/>
  <c r="Z275" i="2" s="1"/>
  <c r="E278" i="2"/>
  <c r="F277" i="2"/>
  <c r="I277" i="2" s="1"/>
  <c r="J272" i="1"/>
  <c r="K272" i="1" s="1"/>
  <c r="G273" i="1"/>
  <c r="H273" i="1"/>
  <c r="D275" i="1"/>
  <c r="E275" i="1" s="1"/>
  <c r="I275" i="1" s="1"/>
  <c r="F274" i="1"/>
  <c r="AP277" i="3" l="1"/>
  <c r="BE277" i="3"/>
  <c r="BD280" i="3"/>
  <c r="AO280" i="3"/>
  <c r="B294" i="3"/>
  <c r="BF276" i="3"/>
  <c r="BH276" i="3" s="1"/>
  <c r="BI276" i="3" s="1"/>
  <c r="BG276" i="3"/>
  <c r="AR277" i="3"/>
  <c r="AQ277" i="3"/>
  <c r="AS277" i="3" s="1"/>
  <c r="AT277" i="3" s="1"/>
  <c r="E290" i="3"/>
  <c r="D290" i="3"/>
  <c r="F290" i="3" s="1"/>
  <c r="G290" i="3" s="1"/>
  <c r="C291" i="3"/>
  <c r="CD293" i="3"/>
  <c r="CE293" i="3" s="1"/>
  <c r="CA295" i="3"/>
  <c r="CB294" i="3"/>
  <c r="CD294" i="3" s="1"/>
  <c r="CE294" i="3" s="1"/>
  <c r="V275" i="2"/>
  <c r="G277" i="2"/>
  <c r="T277" i="2"/>
  <c r="U276" i="2"/>
  <c r="Z276" i="2" s="1"/>
  <c r="E279" i="2"/>
  <c r="F278" i="2"/>
  <c r="I278" i="2" s="1"/>
  <c r="J273" i="1"/>
  <c r="K273" i="1" s="1"/>
  <c r="G274" i="1"/>
  <c r="H274" i="1"/>
  <c r="D276" i="1"/>
  <c r="E276" i="1" s="1"/>
  <c r="I276" i="1" s="1"/>
  <c r="F275" i="1"/>
  <c r="AP278" i="3" l="1"/>
  <c r="BE278" i="3"/>
  <c r="BD281" i="3"/>
  <c r="B295" i="3"/>
  <c r="AO281" i="3"/>
  <c r="BF277" i="3"/>
  <c r="BH277" i="3" s="1"/>
  <c r="BI277" i="3" s="1"/>
  <c r="BG277" i="3"/>
  <c r="AR278" i="3"/>
  <c r="AQ278" i="3"/>
  <c r="AS278" i="3" s="1"/>
  <c r="AT278" i="3" s="1"/>
  <c r="E291" i="3"/>
  <c r="D291" i="3"/>
  <c r="F291" i="3" s="1"/>
  <c r="G291" i="3" s="1"/>
  <c r="C292" i="3"/>
  <c r="CC294" i="3"/>
  <c r="CA296" i="3"/>
  <c r="CB295" i="3"/>
  <c r="CD295" i="3" s="1"/>
  <c r="CE295" i="3" s="1"/>
  <c r="V276" i="2"/>
  <c r="G278" i="2"/>
  <c r="U277" i="2"/>
  <c r="Z277" i="2" s="1"/>
  <c r="T278" i="2"/>
  <c r="E280" i="2"/>
  <c r="F279" i="2"/>
  <c r="I279" i="2" s="1"/>
  <c r="J274" i="1"/>
  <c r="K274" i="1" s="1"/>
  <c r="H275" i="1"/>
  <c r="G275" i="1"/>
  <c r="D277" i="1"/>
  <c r="E277" i="1" s="1"/>
  <c r="I277" i="1" s="1"/>
  <c r="F276" i="1"/>
  <c r="AP279" i="3" l="1"/>
  <c r="BE279" i="3"/>
  <c r="BD282" i="3"/>
  <c r="AO282" i="3"/>
  <c r="B296" i="3"/>
  <c r="BF278" i="3"/>
  <c r="BH278" i="3" s="1"/>
  <c r="BI278" i="3" s="1"/>
  <c r="BG278" i="3"/>
  <c r="AR279" i="3"/>
  <c r="AQ279" i="3"/>
  <c r="AS279" i="3" s="1"/>
  <c r="AT279" i="3" s="1"/>
  <c r="E292" i="3"/>
  <c r="D292" i="3"/>
  <c r="F292" i="3" s="1"/>
  <c r="G292" i="3" s="1"/>
  <c r="C293" i="3"/>
  <c r="CC295" i="3"/>
  <c r="CA297" i="3"/>
  <c r="CB296" i="3"/>
  <c r="CD296" i="3" s="1"/>
  <c r="CE296" i="3" s="1"/>
  <c r="V277" i="2"/>
  <c r="G279" i="2"/>
  <c r="U278" i="2"/>
  <c r="Z278" i="2" s="1"/>
  <c r="T279" i="2"/>
  <c r="F280" i="2"/>
  <c r="I280" i="2" s="1"/>
  <c r="E281" i="2"/>
  <c r="H276" i="1"/>
  <c r="G276" i="1"/>
  <c r="J275" i="1"/>
  <c r="K275" i="1" s="1"/>
  <c r="D278" i="1"/>
  <c r="E278" i="1" s="1"/>
  <c r="I278" i="1" s="1"/>
  <c r="F277" i="1"/>
  <c r="AP280" i="3" l="1"/>
  <c r="BE280" i="3"/>
  <c r="BD283" i="3"/>
  <c r="B297" i="3"/>
  <c r="AO283" i="3"/>
  <c r="BF279" i="3"/>
  <c r="BH279" i="3" s="1"/>
  <c r="BI279" i="3" s="1"/>
  <c r="BG279" i="3"/>
  <c r="AR280" i="3"/>
  <c r="AQ280" i="3"/>
  <c r="AS280" i="3" s="1"/>
  <c r="AT280" i="3" s="1"/>
  <c r="E293" i="3"/>
  <c r="D293" i="3"/>
  <c r="F293" i="3" s="1"/>
  <c r="G293" i="3" s="1"/>
  <c r="C294" i="3"/>
  <c r="CC296" i="3"/>
  <c r="CA298" i="3"/>
  <c r="CB297" i="3"/>
  <c r="CC297" i="3" s="1"/>
  <c r="V278" i="2"/>
  <c r="G280" i="2"/>
  <c r="T280" i="2"/>
  <c r="U279" i="2"/>
  <c r="Z279" i="2" s="1"/>
  <c r="E282" i="2"/>
  <c r="F281" i="2"/>
  <c r="I281" i="2" s="1"/>
  <c r="J276" i="1"/>
  <c r="K276" i="1" s="1"/>
  <c r="H277" i="1"/>
  <c r="G277" i="1"/>
  <c r="D279" i="1"/>
  <c r="E279" i="1" s="1"/>
  <c r="I279" i="1" s="1"/>
  <c r="F278" i="1"/>
  <c r="BF280" i="3" l="1"/>
  <c r="BH280" i="3" s="1"/>
  <c r="BI280" i="3" s="1"/>
  <c r="BG280" i="3"/>
  <c r="AP281" i="3"/>
  <c r="BE281" i="3"/>
  <c r="BD284" i="3"/>
  <c r="B298" i="3"/>
  <c r="AO284" i="3"/>
  <c r="AR281" i="3"/>
  <c r="AQ281" i="3"/>
  <c r="AS281" i="3" s="1"/>
  <c r="AT281" i="3" s="1"/>
  <c r="E294" i="3"/>
  <c r="D294" i="3"/>
  <c r="F294" i="3" s="1"/>
  <c r="G294" i="3" s="1"/>
  <c r="C295" i="3"/>
  <c r="CD297" i="3"/>
  <c r="CE297" i="3" s="1"/>
  <c r="CA299" i="3"/>
  <c r="CB298" i="3"/>
  <c r="CC298" i="3" s="1"/>
  <c r="V279" i="2"/>
  <c r="G281" i="2"/>
  <c r="U280" i="2"/>
  <c r="Z280" i="2" s="1"/>
  <c r="T281" i="2"/>
  <c r="E283" i="2"/>
  <c r="F282" i="2"/>
  <c r="I282" i="2" s="1"/>
  <c r="J277" i="1"/>
  <c r="K277" i="1" s="1"/>
  <c r="H278" i="1"/>
  <c r="G278" i="1"/>
  <c r="D280" i="1"/>
  <c r="E280" i="1" s="1"/>
  <c r="I280" i="1" s="1"/>
  <c r="F279" i="1"/>
  <c r="AP282" i="3" l="1"/>
  <c r="BE282" i="3"/>
  <c r="BD285" i="3"/>
  <c r="B299" i="3"/>
  <c r="AO285" i="3"/>
  <c r="BG281" i="3"/>
  <c r="BF281" i="3"/>
  <c r="BH281" i="3" s="1"/>
  <c r="BI281" i="3" s="1"/>
  <c r="AR282" i="3"/>
  <c r="AQ282" i="3"/>
  <c r="AS282" i="3" s="1"/>
  <c r="AT282" i="3" s="1"/>
  <c r="E295" i="3"/>
  <c r="D295" i="3"/>
  <c r="F295" i="3" s="1"/>
  <c r="G295" i="3" s="1"/>
  <c r="C296" i="3"/>
  <c r="CD298" i="3"/>
  <c r="CE298" i="3" s="1"/>
  <c r="CA300" i="3"/>
  <c r="CB299" i="3"/>
  <c r="CD299" i="3" s="1"/>
  <c r="CE299" i="3" s="1"/>
  <c r="V280" i="2"/>
  <c r="G282" i="2"/>
  <c r="T282" i="2"/>
  <c r="U281" i="2"/>
  <c r="Z281" i="2" s="1"/>
  <c r="E284" i="2"/>
  <c r="F283" i="2"/>
  <c r="I283" i="2" s="1"/>
  <c r="J278" i="1"/>
  <c r="K278" i="1" s="1"/>
  <c r="H279" i="1"/>
  <c r="G279" i="1"/>
  <c r="D281" i="1"/>
  <c r="E281" i="1" s="1"/>
  <c r="I281" i="1" s="1"/>
  <c r="F280" i="1"/>
  <c r="AP283" i="3" l="1"/>
  <c r="BE283" i="3"/>
  <c r="BF282" i="3"/>
  <c r="BH282" i="3" s="1"/>
  <c r="BI282" i="3" s="1"/>
  <c r="BG282" i="3"/>
  <c r="BD286" i="3"/>
  <c r="B300" i="3"/>
  <c r="AO286" i="3"/>
  <c r="AR283" i="3"/>
  <c r="AQ283" i="3"/>
  <c r="AS283" i="3" s="1"/>
  <c r="AT283" i="3" s="1"/>
  <c r="E296" i="3"/>
  <c r="D296" i="3"/>
  <c r="F296" i="3" s="1"/>
  <c r="G296" i="3" s="1"/>
  <c r="C297" i="3"/>
  <c r="CC299" i="3"/>
  <c r="CA301" i="3"/>
  <c r="CB300" i="3"/>
  <c r="CD300" i="3" s="1"/>
  <c r="CE300" i="3" s="1"/>
  <c r="V281" i="2"/>
  <c r="G283" i="2"/>
  <c r="U282" i="2"/>
  <c r="Z282" i="2" s="1"/>
  <c r="T283" i="2"/>
  <c r="E285" i="2"/>
  <c r="F284" i="2"/>
  <c r="I284" i="2" s="1"/>
  <c r="J279" i="1"/>
  <c r="K279" i="1" s="1"/>
  <c r="H280" i="1"/>
  <c r="G280" i="1"/>
  <c r="D282" i="1"/>
  <c r="E282" i="1" s="1"/>
  <c r="I282" i="1" s="1"/>
  <c r="F281" i="1"/>
  <c r="AP284" i="3" l="1"/>
  <c r="BE284" i="3"/>
  <c r="BD287" i="3"/>
  <c r="B301" i="3"/>
  <c r="AO287" i="3"/>
  <c r="BG283" i="3"/>
  <c r="BF283" i="3"/>
  <c r="BH283" i="3" s="1"/>
  <c r="BI283" i="3" s="1"/>
  <c r="AR284" i="3"/>
  <c r="AQ284" i="3"/>
  <c r="AS284" i="3" s="1"/>
  <c r="AT284" i="3" s="1"/>
  <c r="E297" i="3"/>
  <c r="D297" i="3"/>
  <c r="F297" i="3" s="1"/>
  <c r="G297" i="3" s="1"/>
  <c r="C298" i="3"/>
  <c r="CC300" i="3"/>
  <c r="CA302" i="3"/>
  <c r="CB301" i="3"/>
  <c r="CD301" i="3" s="1"/>
  <c r="CE301" i="3" s="1"/>
  <c r="V282" i="2"/>
  <c r="G284" i="2"/>
  <c r="T284" i="2"/>
  <c r="U283" i="2"/>
  <c r="Z283" i="2" s="1"/>
  <c r="E286" i="2"/>
  <c r="F285" i="2"/>
  <c r="I285" i="2" s="1"/>
  <c r="J280" i="1"/>
  <c r="K280" i="1" s="1"/>
  <c r="G281" i="1"/>
  <c r="H281" i="1"/>
  <c r="D283" i="1"/>
  <c r="E283" i="1" s="1"/>
  <c r="I283" i="1" s="1"/>
  <c r="F282" i="1"/>
  <c r="AP285" i="3" l="1"/>
  <c r="BE285" i="3"/>
  <c r="BD288" i="3"/>
  <c r="AO288" i="3"/>
  <c r="B302" i="3"/>
  <c r="BG284" i="3"/>
  <c r="BF284" i="3"/>
  <c r="BH284" i="3" s="1"/>
  <c r="BI284" i="3" s="1"/>
  <c r="AR285" i="3"/>
  <c r="AQ285" i="3"/>
  <c r="AS285" i="3" s="1"/>
  <c r="AT285" i="3" s="1"/>
  <c r="E298" i="3"/>
  <c r="D298" i="3"/>
  <c r="F298" i="3" s="1"/>
  <c r="G298" i="3" s="1"/>
  <c r="C299" i="3"/>
  <c r="CC301" i="3"/>
  <c r="CA303" i="3"/>
  <c r="CB302" i="3"/>
  <c r="CD302" i="3" s="1"/>
  <c r="CE302" i="3" s="1"/>
  <c r="V283" i="2"/>
  <c r="G285" i="2"/>
  <c r="U284" i="2"/>
  <c r="Z284" i="2" s="1"/>
  <c r="T285" i="2"/>
  <c r="F286" i="2"/>
  <c r="I286" i="2" s="1"/>
  <c r="E287" i="2"/>
  <c r="J281" i="1"/>
  <c r="K281" i="1" s="1"/>
  <c r="G282" i="1"/>
  <c r="H282" i="1"/>
  <c r="D284" i="1"/>
  <c r="E284" i="1" s="1"/>
  <c r="I284" i="1" s="1"/>
  <c r="F283" i="1"/>
  <c r="AP286" i="3" l="1"/>
  <c r="AR286" i="3" s="1"/>
  <c r="BE286" i="3"/>
  <c r="BD289" i="3"/>
  <c r="B303" i="3"/>
  <c r="AO289" i="3"/>
  <c r="BF285" i="3"/>
  <c r="BH285" i="3" s="1"/>
  <c r="BI285" i="3" s="1"/>
  <c r="BG285" i="3"/>
  <c r="E299" i="3"/>
  <c r="D299" i="3"/>
  <c r="F299" i="3" s="1"/>
  <c r="G299" i="3" s="1"/>
  <c r="C300" i="3"/>
  <c r="CC302" i="3"/>
  <c r="CA304" i="3"/>
  <c r="CB303" i="3"/>
  <c r="CD303" i="3" s="1"/>
  <c r="CE303" i="3" s="1"/>
  <c r="V284" i="2"/>
  <c r="G286" i="2"/>
  <c r="T286" i="2"/>
  <c r="U285" i="2"/>
  <c r="Z285" i="2" s="1"/>
  <c r="E288" i="2"/>
  <c r="F287" i="2"/>
  <c r="I287" i="2" s="1"/>
  <c r="J282" i="1"/>
  <c r="K282" i="1" s="1"/>
  <c r="H283" i="1"/>
  <c r="G283" i="1"/>
  <c r="D285" i="1"/>
  <c r="E285" i="1" s="1"/>
  <c r="I285" i="1" s="1"/>
  <c r="F284" i="1"/>
  <c r="AP287" i="3" l="1"/>
  <c r="BE287" i="3"/>
  <c r="AQ286" i="3"/>
  <c r="AS286" i="3" s="1"/>
  <c r="AT286" i="3" s="1"/>
  <c r="BD290" i="3"/>
  <c r="AO290" i="3"/>
  <c r="B304" i="3"/>
  <c r="BG286" i="3"/>
  <c r="BF286" i="3"/>
  <c r="BH286" i="3" s="1"/>
  <c r="BI286" i="3" s="1"/>
  <c r="AR287" i="3"/>
  <c r="AQ287" i="3"/>
  <c r="AS287" i="3" s="1"/>
  <c r="AT287" i="3" s="1"/>
  <c r="E300" i="3"/>
  <c r="D300" i="3"/>
  <c r="F300" i="3" s="1"/>
  <c r="G300" i="3" s="1"/>
  <c r="C301" i="3"/>
  <c r="CC303" i="3"/>
  <c r="CA305" i="3"/>
  <c r="CB304" i="3"/>
  <c r="CD304" i="3" s="1"/>
  <c r="CE304" i="3" s="1"/>
  <c r="V285" i="2"/>
  <c r="G287" i="2"/>
  <c r="T287" i="2"/>
  <c r="U286" i="2"/>
  <c r="Z286" i="2" s="1"/>
  <c r="E289" i="2"/>
  <c r="F288" i="2"/>
  <c r="I288" i="2" s="1"/>
  <c r="J283" i="1"/>
  <c r="K283" i="1" s="1"/>
  <c r="H284" i="1"/>
  <c r="G284" i="1"/>
  <c r="D286" i="1"/>
  <c r="E286" i="1" s="1"/>
  <c r="I286" i="1" s="1"/>
  <c r="F285" i="1"/>
  <c r="AP288" i="3" l="1"/>
  <c r="BE288" i="3"/>
  <c r="BD291" i="3"/>
  <c r="B305" i="3"/>
  <c r="AO291" i="3"/>
  <c r="BG287" i="3"/>
  <c r="BF287" i="3"/>
  <c r="BH287" i="3" s="1"/>
  <c r="BI287" i="3" s="1"/>
  <c r="AR288" i="3"/>
  <c r="AQ288" i="3"/>
  <c r="AS288" i="3" s="1"/>
  <c r="AT288" i="3" s="1"/>
  <c r="E301" i="3"/>
  <c r="D301" i="3"/>
  <c r="F301" i="3" s="1"/>
  <c r="G301" i="3" s="1"/>
  <c r="C302" i="3"/>
  <c r="CC304" i="3"/>
  <c r="CA306" i="3"/>
  <c r="CB305" i="3"/>
  <c r="CD305" i="3" s="1"/>
  <c r="CE305" i="3" s="1"/>
  <c r="V286" i="2"/>
  <c r="G288" i="2"/>
  <c r="T288" i="2"/>
  <c r="U287" i="2"/>
  <c r="Z287" i="2" s="1"/>
  <c r="E290" i="2"/>
  <c r="F289" i="2"/>
  <c r="I289" i="2" s="1"/>
  <c r="J284" i="1"/>
  <c r="K284" i="1" s="1"/>
  <c r="H285" i="1"/>
  <c r="G285" i="1"/>
  <c r="D287" i="1"/>
  <c r="E287" i="1" s="1"/>
  <c r="I287" i="1" s="1"/>
  <c r="F286" i="1"/>
  <c r="AP289" i="3" l="1"/>
  <c r="BE289" i="3"/>
  <c r="BD292" i="3"/>
  <c r="B306" i="3"/>
  <c r="AO292" i="3"/>
  <c r="BG288" i="3"/>
  <c r="BF288" i="3"/>
  <c r="BH288" i="3" s="1"/>
  <c r="BI288" i="3" s="1"/>
  <c r="AR289" i="3"/>
  <c r="AQ289" i="3"/>
  <c r="AS289" i="3" s="1"/>
  <c r="AT289" i="3" s="1"/>
  <c r="D302" i="3"/>
  <c r="F302" i="3" s="1"/>
  <c r="G302" i="3" s="1"/>
  <c r="E302" i="3"/>
  <c r="C303" i="3"/>
  <c r="CC305" i="3"/>
  <c r="CA307" i="3"/>
  <c r="CB306" i="3"/>
  <c r="CC306" i="3" s="1"/>
  <c r="V287" i="2"/>
  <c r="G289" i="2"/>
  <c r="T289" i="2"/>
  <c r="U288" i="2"/>
  <c r="Z288" i="2" s="1"/>
  <c r="E291" i="2"/>
  <c r="F290" i="2"/>
  <c r="I290" i="2" s="1"/>
  <c r="H286" i="1"/>
  <c r="G286" i="1"/>
  <c r="J285" i="1"/>
  <c r="K285" i="1" s="1"/>
  <c r="D288" i="1"/>
  <c r="E288" i="1" s="1"/>
  <c r="I288" i="1" s="1"/>
  <c r="F287" i="1"/>
  <c r="AP290" i="3" l="1"/>
  <c r="BE290" i="3"/>
  <c r="BD293" i="3"/>
  <c r="AO293" i="3"/>
  <c r="B307" i="3"/>
  <c r="BG289" i="3"/>
  <c r="BF289" i="3"/>
  <c r="BH289" i="3" s="1"/>
  <c r="BI289" i="3" s="1"/>
  <c r="AR290" i="3"/>
  <c r="AQ290" i="3"/>
  <c r="AS290" i="3" s="1"/>
  <c r="AT290" i="3" s="1"/>
  <c r="D303" i="3"/>
  <c r="F303" i="3" s="1"/>
  <c r="G303" i="3" s="1"/>
  <c r="E303" i="3"/>
  <c r="C304" i="3"/>
  <c r="CD306" i="3"/>
  <c r="CE306" i="3" s="1"/>
  <c r="CA308" i="3"/>
  <c r="CB307" i="3"/>
  <c r="CD307" i="3" s="1"/>
  <c r="CE307" i="3" s="1"/>
  <c r="V288" i="2"/>
  <c r="G290" i="2"/>
  <c r="U289" i="2"/>
  <c r="Z289" i="2" s="1"/>
  <c r="T290" i="2"/>
  <c r="E292" i="2"/>
  <c r="F291" i="2"/>
  <c r="I291" i="2" s="1"/>
  <c r="J286" i="1"/>
  <c r="K286" i="1" s="1"/>
  <c r="H287" i="1"/>
  <c r="G287" i="1"/>
  <c r="D289" i="1"/>
  <c r="E289" i="1" s="1"/>
  <c r="I289" i="1" s="1"/>
  <c r="F288" i="1"/>
  <c r="AP291" i="3" l="1"/>
  <c r="BE291" i="3"/>
  <c r="BD294" i="3"/>
  <c r="B308" i="3"/>
  <c r="AO294" i="3"/>
  <c r="BG290" i="3"/>
  <c r="BF290" i="3"/>
  <c r="BH290" i="3" s="1"/>
  <c r="BI290" i="3" s="1"/>
  <c r="AR291" i="3"/>
  <c r="AQ291" i="3"/>
  <c r="AS291" i="3" s="1"/>
  <c r="AT291" i="3" s="1"/>
  <c r="E304" i="3"/>
  <c r="D304" i="3"/>
  <c r="F304" i="3" s="1"/>
  <c r="G304" i="3" s="1"/>
  <c r="C305" i="3"/>
  <c r="CC307" i="3"/>
  <c r="CA309" i="3"/>
  <c r="CB308" i="3"/>
  <c r="CC308" i="3" s="1"/>
  <c r="V289" i="2"/>
  <c r="G291" i="2"/>
  <c r="T291" i="2"/>
  <c r="U290" i="2"/>
  <c r="Z290" i="2" s="1"/>
  <c r="F292" i="2"/>
  <c r="I292" i="2" s="1"/>
  <c r="E293" i="2"/>
  <c r="J287" i="1"/>
  <c r="K287" i="1" s="1"/>
  <c r="H288" i="1"/>
  <c r="G288" i="1"/>
  <c r="D290" i="1"/>
  <c r="E290" i="1" s="1"/>
  <c r="I290" i="1" s="1"/>
  <c r="F289" i="1"/>
  <c r="AP292" i="3" l="1"/>
  <c r="BE292" i="3"/>
  <c r="BG291" i="3"/>
  <c r="BF291" i="3"/>
  <c r="BH291" i="3" s="1"/>
  <c r="BI291" i="3" s="1"/>
  <c r="BD295" i="3"/>
  <c r="B309" i="3"/>
  <c r="AO295" i="3"/>
  <c r="AR292" i="3"/>
  <c r="AQ292" i="3"/>
  <c r="AS292" i="3" s="1"/>
  <c r="AT292" i="3" s="1"/>
  <c r="D305" i="3"/>
  <c r="F305" i="3" s="1"/>
  <c r="G305" i="3" s="1"/>
  <c r="E305" i="3"/>
  <c r="C306" i="3"/>
  <c r="CD308" i="3"/>
  <c r="CE308" i="3" s="1"/>
  <c r="CA310" i="3"/>
  <c r="CB309" i="3"/>
  <c r="CC309" i="3" s="1"/>
  <c r="V290" i="2"/>
  <c r="G292" i="2"/>
  <c r="T292" i="2"/>
  <c r="U291" i="2"/>
  <c r="Z291" i="2" s="1"/>
  <c r="E294" i="2"/>
  <c r="F293" i="2"/>
  <c r="I293" i="2" s="1"/>
  <c r="J288" i="1"/>
  <c r="K288" i="1" s="1"/>
  <c r="G289" i="1"/>
  <c r="H289" i="1"/>
  <c r="D291" i="1"/>
  <c r="E291" i="1" s="1"/>
  <c r="I291" i="1" s="1"/>
  <c r="F290" i="1"/>
  <c r="AP293" i="3" l="1"/>
  <c r="BE293" i="3"/>
  <c r="BD296" i="3"/>
  <c r="B310" i="3"/>
  <c r="AO296" i="3"/>
  <c r="BG292" i="3"/>
  <c r="BF292" i="3"/>
  <c r="BH292" i="3" s="1"/>
  <c r="BI292" i="3" s="1"/>
  <c r="AR293" i="3"/>
  <c r="AQ293" i="3"/>
  <c r="AS293" i="3" s="1"/>
  <c r="AT293" i="3" s="1"/>
  <c r="E306" i="3"/>
  <c r="D306" i="3"/>
  <c r="F306" i="3" s="1"/>
  <c r="G306" i="3" s="1"/>
  <c r="C307" i="3"/>
  <c r="CD309" i="3"/>
  <c r="CE309" i="3" s="1"/>
  <c r="CA311" i="3"/>
  <c r="CB310" i="3"/>
  <c r="CC310" i="3" s="1"/>
  <c r="V291" i="2"/>
  <c r="G293" i="2"/>
  <c r="T293" i="2"/>
  <c r="U292" i="2"/>
  <c r="Z292" i="2" s="1"/>
  <c r="E295" i="2"/>
  <c r="F294" i="2"/>
  <c r="I294" i="2" s="1"/>
  <c r="J289" i="1"/>
  <c r="K289" i="1" s="1"/>
  <c r="G290" i="1"/>
  <c r="H290" i="1"/>
  <c r="D292" i="1"/>
  <c r="E292" i="1" s="1"/>
  <c r="I292" i="1" s="1"/>
  <c r="F291" i="1"/>
  <c r="AP294" i="3" l="1"/>
  <c r="BE294" i="3"/>
  <c r="BD297" i="3"/>
  <c r="B311" i="3"/>
  <c r="AO297" i="3"/>
  <c r="BG293" i="3"/>
  <c r="BF293" i="3"/>
  <c r="BH293" i="3" s="1"/>
  <c r="BI293" i="3" s="1"/>
  <c r="AR294" i="3"/>
  <c r="AQ294" i="3"/>
  <c r="AS294" i="3" s="1"/>
  <c r="AT294" i="3" s="1"/>
  <c r="E307" i="3"/>
  <c r="D307" i="3"/>
  <c r="F307" i="3" s="1"/>
  <c r="G307" i="3" s="1"/>
  <c r="C308" i="3"/>
  <c r="CD310" i="3"/>
  <c r="CE310" i="3" s="1"/>
  <c r="CA312" i="3"/>
  <c r="CB311" i="3"/>
  <c r="CC311" i="3" s="1"/>
  <c r="V292" i="2"/>
  <c r="G294" i="2"/>
  <c r="T294" i="2"/>
  <c r="U293" i="2"/>
  <c r="Z293" i="2" s="1"/>
  <c r="E296" i="2"/>
  <c r="F295" i="2"/>
  <c r="I295" i="2" s="1"/>
  <c r="J290" i="1"/>
  <c r="K290" i="1" s="1"/>
  <c r="H291" i="1"/>
  <c r="G291" i="1"/>
  <c r="D293" i="1"/>
  <c r="E293" i="1" s="1"/>
  <c r="I293" i="1" s="1"/>
  <c r="F292" i="1"/>
  <c r="AP295" i="3" l="1"/>
  <c r="BE295" i="3"/>
  <c r="BD298" i="3"/>
  <c r="AO298" i="3"/>
  <c r="B312" i="3"/>
  <c r="BG294" i="3"/>
  <c r="BF294" i="3"/>
  <c r="BH294" i="3" s="1"/>
  <c r="BI294" i="3" s="1"/>
  <c r="AR295" i="3"/>
  <c r="AQ295" i="3"/>
  <c r="AS295" i="3" s="1"/>
  <c r="AT295" i="3" s="1"/>
  <c r="E308" i="3"/>
  <c r="D308" i="3"/>
  <c r="F308" i="3" s="1"/>
  <c r="G308" i="3" s="1"/>
  <c r="C309" i="3"/>
  <c r="CD311" i="3"/>
  <c r="CE311" i="3" s="1"/>
  <c r="CA313" i="3"/>
  <c r="CB312" i="3"/>
  <c r="CC312" i="3" s="1"/>
  <c r="V293" i="2"/>
  <c r="G295" i="2"/>
  <c r="U294" i="2"/>
  <c r="Z294" i="2" s="1"/>
  <c r="T295" i="2"/>
  <c r="E297" i="2"/>
  <c r="F296" i="2"/>
  <c r="I296" i="2" s="1"/>
  <c r="J291" i="1"/>
  <c r="K291" i="1" s="1"/>
  <c r="H292" i="1"/>
  <c r="G292" i="1"/>
  <c r="D294" i="1"/>
  <c r="E294" i="1" s="1"/>
  <c r="I294" i="1" s="1"/>
  <c r="F293" i="1"/>
  <c r="BG295" i="3" l="1"/>
  <c r="BF295" i="3"/>
  <c r="BH295" i="3" s="1"/>
  <c r="BI295" i="3" s="1"/>
  <c r="AP296" i="3"/>
  <c r="BE296" i="3"/>
  <c r="BD299" i="3"/>
  <c r="B313" i="3"/>
  <c r="AO299" i="3"/>
  <c r="AR296" i="3"/>
  <c r="AQ296" i="3"/>
  <c r="AS296" i="3" s="1"/>
  <c r="AT296" i="3" s="1"/>
  <c r="E309" i="3"/>
  <c r="D309" i="3"/>
  <c r="F309" i="3" s="1"/>
  <c r="G309" i="3" s="1"/>
  <c r="C310" i="3"/>
  <c r="CD312" i="3"/>
  <c r="CE312" i="3" s="1"/>
  <c r="CA314" i="3"/>
  <c r="CB313" i="3"/>
  <c r="CD313" i="3" s="1"/>
  <c r="CE313" i="3" s="1"/>
  <c r="V294" i="2"/>
  <c r="G296" i="2"/>
  <c r="T296" i="2"/>
  <c r="U295" i="2"/>
  <c r="Z295" i="2" s="1"/>
  <c r="E298" i="2"/>
  <c r="F297" i="2"/>
  <c r="I297" i="2" s="1"/>
  <c r="J292" i="1"/>
  <c r="K292" i="1" s="1"/>
  <c r="H293" i="1"/>
  <c r="G293" i="1"/>
  <c r="D295" i="1"/>
  <c r="E295" i="1" s="1"/>
  <c r="I295" i="1" s="1"/>
  <c r="F294" i="1"/>
  <c r="AP297" i="3" l="1"/>
  <c r="BE297" i="3"/>
  <c r="BD300" i="3"/>
  <c r="B314" i="3"/>
  <c r="AO300" i="3"/>
  <c r="BG296" i="3"/>
  <c r="BF296" i="3"/>
  <c r="BH296" i="3" s="1"/>
  <c r="BI296" i="3" s="1"/>
  <c r="AR297" i="3"/>
  <c r="AQ297" i="3"/>
  <c r="AS297" i="3" s="1"/>
  <c r="AT297" i="3" s="1"/>
  <c r="E310" i="3"/>
  <c r="D310" i="3"/>
  <c r="F310" i="3" s="1"/>
  <c r="G310" i="3" s="1"/>
  <c r="C311" i="3"/>
  <c r="CA315" i="3"/>
  <c r="CC313" i="3"/>
  <c r="CB314" i="3"/>
  <c r="CD314" i="3" s="1"/>
  <c r="CE314" i="3" s="1"/>
  <c r="V295" i="2"/>
  <c r="G297" i="2"/>
  <c r="T297" i="2"/>
  <c r="U296" i="2"/>
  <c r="Z296" i="2" s="1"/>
  <c r="F298" i="2"/>
  <c r="I298" i="2" s="1"/>
  <c r="E299" i="2"/>
  <c r="J293" i="1"/>
  <c r="K293" i="1" s="1"/>
  <c r="H294" i="1"/>
  <c r="G294" i="1"/>
  <c r="D296" i="1"/>
  <c r="E296" i="1" s="1"/>
  <c r="I296" i="1" s="1"/>
  <c r="F295" i="1"/>
  <c r="AP298" i="3" l="1"/>
  <c r="BE298" i="3"/>
  <c r="BG297" i="3"/>
  <c r="BF297" i="3"/>
  <c r="BH297" i="3" s="1"/>
  <c r="BI297" i="3" s="1"/>
  <c r="BD301" i="3"/>
  <c r="B315" i="3"/>
  <c r="AO301" i="3"/>
  <c r="AR298" i="3"/>
  <c r="AQ298" i="3"/>
  <c r="AS298" i="3" s="1"/>
  <c r="AT298" i="3" s="1"/>
  <c r="E311" i="3"/>
  <c r="D311" i="3"/>
  <c r="F311" i="3" s="1"/>
  <c r="G311" i="3" s="1"/>
  <c r="C312" i="3"/>
  <c r="CC314" i="3"/>
  <c r="CA316" i="3"/>
  <c r="CB315" i="3"/>
  <c r="CD315" i="3" s="1"/>
  <c r="CE315" i="3" s="1"/>
  <c r="V296" i="2"/>
  <c r="G298" i="2"/>
  <c r="T298" i="2"/>
  <c r="U297" i="2"/>
  <c r="Z297" i="2" s="1"/>
  <c r="E300" i="2"/>
  <c r="F299" i="2"/>
  <c r="I299" i="2" s="1"/>
  <c r="J294" i="1"/>
  <c r="K294" i="1" s="1"/>
  <c r="H295" i="1"/>
  <c r="G295" i="1"/>
  <c r="D297" i="1"/>
  <c r="E297" i="1" s="1"/>
  <c r="I297" i="1" s="1"/>
  <c r="F296" i="1"/>
  <c r="BD302" i="3" l="1"/>
  <c r="B316" i="3"/>
  <c r="AO302" i="3"/>
  <c r="BF298" i="3"/>
  <c r="BH298" i="3" s="1"/>
  <c r="BI298" i="3" s="1"/>
  <c r="BG298" i="3"/>
  <c r="AP299" i="3"/>
  <c r="BE299" i="3"/>
  <c r="AR299" i="3"/>
  <c r="AQ299" i="3"/>
  <c r="AS299" i="3" s="1"/>
  <c r="AT299" i="3" s="1"/>
  <c r="E312" i="3"/>
  <c r="D312" i="3"/>
  <c r="F312" i="3" s="1"/>
  <c r="G312" i="3" s="1"/>
  <c r="C313" i="3"/>
  <c r="CC315" i="3"/>
  <c r="CA317" i="3"/>
  <c r="CB316" i="3"/>
  <c r="CC316" i="3" s="1"/>
  <c r="V297" i="2"/>
  <c r="G299" i="2"/>
  <c r="T299" i="2"/>
  <c r="U298" i="2"/>
  <c r="Z298" i="2" s="1"/>
  <c r="E301" i="2"/>
  <c r="F300" i="2"/>
  <c r="I300" i="2" s="1"/>
  <c r="J295" i="1"/>
  <c r="K295" i="1" s="1"/>
  <c r="H296" i="1"/>
  <c r="G296" i="1"/>
  <c r="D298" i="1"/>
  <c r="E298" i="1" s="1"/>
  <c r="I298" i="1" s="1"/>
  <c r="F297" i="1"/>
  <c r="BD303" i="3" l="1"/>
  <c r="B317" i="3"/>
  <c r="AO303" i="3"/>
  <c r="AP300" i="3"/>
  <c r="BE300" i="3"/>
  <c r="BG299" i="3"/>
  <c r="BF299" i="3"/>
  <c r="BH299" i="3" s="1"/>
  <c r="BI299" i="3" s="1"/>
  <c r="AR300" i="3"/>
  <c r="AQ300" i="3"/>
  <c r="AS300" i="3" s="1"/>
  <c r="AT300" i="3" s="1"/>
  <c r="E313" i="3"/>
  <c r="D313" i="3"/>
  <c r="F313" i="3" s="1"/>
  <c r="G313" i="3" s="1"/>
  <c r="C314" i="3"/>
  <c r="CD316" i="3"/>
  <c r="CE316" i="3" s="1"/>
  <c r="CA318" i="3"/>
  <c r="CB317" i="3"/>
  <c r="CC317" i="3" s="1"/>
  <c r="V298" i="2"/>
  <c r="G300" i="2"/>
  <c r="T300" i="2"/>
  <c r="U299" i="2"/>
  <c r="Z299" i="2" s="1"/>
  <c r="E302" i="2"/>
  <c r="F301" i="2"/>
  <c r="I301" i="2" s="1"/>
  <c r="G297" i="1"/>
  <c r="H297" i="1"/>
  <c r="J296" i="1"/>
  <c r="K296" i="1" s="1"/>
  <c r="D299" i="1"/>
  <c r="E299" i="1" s="1"/>
  <c r="I299" i="1" s="1"/>
  <c r="F298" i="1"/>
  <c r="AP301" i="3" l="1"/>
  <c r="BE301" i="3"/>
  <c r="BF300" i="3"/>
  <c r="BH300" i="3" s="1"/>
  <c r="BI300" i="3" s="1"/>
  <c r="BG300" i="3"/>
  <c r="BD304" i="3"/>
  <c r="AO304" i="3"/>
  <c r="B318" i="3"/>
  <c r="AR301" i="3"/>
  <c r="AQ301" i="3"/>
  <c r="AS301" i="3" s="1"/>
  <c r="AT301" i="3" s="1"/>
  <c r="E314" i="3"/>
  <c r="D314" i="3"/>
  <c r="F314" i="3" s="1"/>
  <c r="G314" i="3" s="1"/>
  <c r="C315" i="3"/>
  <c r="CD317" i="3"/>
  <c r="CE317" i="3" s="1"/>
  <c r="CA319" i="3"/>
  <c r="CB318" i="3"/>
  <c r="CD318" i="3" s="1"/>
  <c r="CE318" i="3" s="1"/>
  <c r="V299" i="2"/>
  <c r="G301" i="2"/>
  <c r="T301" i="2"/>
  <c r="U300" i="2"/>
  <c r="Z300" i="2" s="1"/>
  <c r="E303" i="2"/>
  <c r="F302" i="2"/>
  <c r="I302" i="2" s="1"/>
  <c r="J297" i="1"/>
  <c r="K297" i="1" s="1"/>
  <c r="G298" i="1"/>
  <c r="H298" i="1"/>
  <c r="D300" i="1"/>
  <c r="E300" i="1" s="1"/>
  <c r="I300" i="1" s="1"/>
  <c r="F299" i="1"/>
  <c r="BF301" i="3" l="1"/>
  <c r="BH301" i="3"/>
  <c r="BI301" i="3" s="1"/>
  <c r="BG301" i="3"/>
  <c r="AP302" i="3"/>
  <c r="BE302" i="3"/>
  <c r="BD305" i="3"/>
  <c r="B319" i="3"/>
  <c r="AO305" i="3"/>
  <c r="AR302" i="3"/>
  <c r="AQ302" i="3"/>
  <c r="AS302" i="3" s="1"/>
  <c r="AT302" i="3" s="1"/>
  <c r="E315" i="3"/>
  <c r="D315" i="3"/>
  <c r="F315" i="3" s="1"/>
  <c r="G315" i="3" s="1"/>
  <c r="C316" i="3"/>
  <c r="CC318" i="3"/>
  <c r="CA320" i="3"/>
  <c r="CB319" i="3"/>
  <c r="CD319" i="3" s="1"/>
  <c r="CE319" i="3" s="1"/>
  <c r="V300" i="2"/>
  <c r="G302" i="2"/>
  <c r="U301" i="2"/>
  <c r="Z301" i="2" s="1"/>
  <c r="T302" i="2"/>
  <c r="E304" i="2"/>
  <c r="F303" i="2"/>
  <c r="I303" i="2" s="1"/>
  <c r="H299" i="1"/>
  <c r="G299" i="1"/>
  <c r="J298" i="1"/>
  <c r="K298" i="1" s="1"/>
  <c r="D301" i="1"/>
  <c r="E301" i="1" s="1"/>
  <c r="I301" i="1" s="1"/>
  <c r="F300" i="1"/>
  <c r="AP303" i="3" l="1"/>
  <c r="BE303" i="3"/>
  <c r="BD306" i="3"/>
  <c r="AO306" i="3"/>
  <c r="B320" i="3"/>
  <c r="BG302" i="3"/>
  <c r="BF302" i="3"/>
  <c r="BH302" i="3" s="1"/>
  <c r="BI302" i="3" s="1"/>
  <c r="AR303" i="3"/>
  <c r="AQ303" i="3"/>
  <c r="AS303" i="3" s="1"/>
  <c r="AT303" i="3" s="1"/>
  <c r="E316" i="3"/>
  <c r="D316" i="3"/>
  <c r="F316" i="3" s="1"/>
  <c r="G316" i="3" s="1"/>
  <c r="C317" i="3"/>
  <c r="CC319" i="3"/>
  <c r="CA321" i="3"/>
  <c r="CB320" i="3"/>
  <c r="CD320" i="3" s="1"/>
  <c r="CE320" i="3" s="1"/>
  <c r="V301" i="2"/>
  <c r="G303" i="2"/>
  <c r="T303" i="2"/>
  <c r="U302" i="2"/>
  <c r="Z302" i="2" s="1"/>
  <c r="F304" i="2"/>
  <c r="I304" i="2" s="1"/>
  <c r="E305" i="2"/>
  <c r="J299" i="1"/>
  <c r="K299" i="1" s="1"/>
  <c r="H300" i="1"/>
  <c r="G300" i="1"/>
  <c r="D302" i="1"/>
  <c r="E302" i="1" s="1"/>
  <c r="I302" i="1" s="1"/>
  <c r="F301" i="1"/>
  <c r="AP304" i="3" l="1"/>
  <c r="BE304" i="3"/>
  <c r="BD307" i="3"/>
  <c r="B321" i="3"/>
  <c r="AO307" i="3"/>
  <c r="BG303" i="3"/>
  <c r="BF303" i="3"/>
  <c r="BH303" i="3" s="1"/>
  <c r="BI303" i="3" s="1"/>
  <c r="AR304" i="3"/>
  <c r="AQ304" i="3"/>
  <c r="AS304" i="3" s="1"/>
  <c r="AT304" i="3" s="1"/>
  <c r="E317" i="3"/>
  <c r="D317" i="3"/>
  <c r="F317" i="3" s="1"/>
  <c r="G317" i="3" s="1"/>
  <c r="C318" i="3"/>
  <c r="CC320" i="3"/>
  <c r="CA322" i="3"/>
  <c r="CB321" i="3"/>
  <c r="CD321" i="3" s="1"/>
  <c r="CE321" i="3" s="1"/>
  <c r="V302" i="2"/>
  <c r="G304" i="2"/>
  <c r="T304" i="2"/>
  <c r="U303" i="2"/>
  <c r="Z303" i="2" s="1"/>
  <c r="E306" i="2"/>
  <c r="F305" i="2"/>
  <c r="I305" i="2" s="1"/>
  <c r="J300" i="1"/>
  <c r="K300" i="1" s="1"/>
  <c r="H301" i="1"/>
  <c r="G301" i="1"/>
  <c r="D303" i="1"/>
  <c r="E303" i="1" s="1"/>
  <c r="I303" i="1" s="1"/>
  <c r="F302" i="1"/>
  <c r="AP305" i="3" l="1"/>
  <c r="BE305" i="3"/>
  <c r="BD308" i="3"/>
  <c r="B322" i="3"/>
  <c r="AO308" i="3"/>
  <c r="BG304" i="3"/>
  <c r="BF304" i="3"/>
  <c r="BH304" i="3" s="1"/>
  <c r="BI304" i="3" s="1"/>
  <c r="AR305" i="3"/>
  <c r="AQ305" i="3"/>
  <c r="AS305" i="3" s="1"/>
  <c r="AT305" i="3" s="1"/>
  <c r="E318" i="3"/>
  <c r="D318" i="3"/>
  <c r="F318" i="3" s="1"/>
  <c r="G318" i="3" s="1"/>
  <c r="C319" i="3"/>
  <c r="CC321" i="3"/>
  <c r="CA323" i="3"/>
  <c r="CB322" i="3"/>
  <c r="CD322" i="3" s="1"/>
  <c r="CE322" i="3" s="1"/>
  <c r="V303" i="2"/>
  <c r="G305" i="2"/>
  <c r="U304" i="2"/>
  <c r="Z304" i="2" s="1"/>
  <c r="T305" i="2"/>
  <c r="E307" i="2"/>
  <c r="F306" i="2"/>
  <c r="I306" i="2" s="1"/>
  <c r="J301" i="1"/>
  <c r="K301" i="1" s="1"/>
  <c r="H302" i="1"/>
  <c r="G302" i="1"/>
  <c r="D304" i="1"/>
  <c r="E304" i="1" s="1"/>
  <c r="I304" i="1" s="1"/>
  <c r="F303" i="1"/>
  <c r="AP306" i="3" l="1"/>
  <c r="BE306" i="3"/>
  <c r="BD309" i="3"/>
  <c r="AO309" i="3"/>
  <c r="B323" i="3"/>
  <c r="BG305" i="3"/>
  <c r="BF305" i="3"/>
  <c r="BH305" i="3" s="1"/>
  <c r="BI305" i="3" s="1"/>
  <c r="AQ306" i="3"/>
  <c r="AS306" i="3" s="1"/>
  <c r="AT306" i="3" s="1"/>
  <c r="AR306" i="3"/>
  <c r="E319" i="3"/>
  <c r="D319" i="3"/>
  <c r="F319" i="3" s="1"/>
  <c r="G319" i="3" s="1"/>
  <c r="C320" i="3"/>
  <c r="CC322" i="3"/>
  <c r="CA324" i="3"/>
  <c r="CB323" i="3"/>
  <c r="CC323" i="3" s="1"/>
  <c r="V304" i="2"/>
  <c r="G306" i="2"/>
  <c r="T306" i="2"/>
  <c r="U305" i="2"/>
  <c r="Z305" i="2" s="1"/>
  <c r="E308" i="2"/>
  <c r="F307" i="2"/>
  <c r="I307" i="2" s="1"/>
  <c r="J302" i="1"/>
  <c r="K302" i="1" s="1"/>
  <c r="H303" i="1"/>
  <c r="G303" i="1"/>
  <c r="D305" i="1"/>
  <c r="E305" i="1" s="1"/>
  <c r="I305" i="1" s="1"/>
  <c r="F304" i="1"/>
  <c r="AP307" i="3" l="1"/>
  <c r="BE307" i="3"/>
  <c r="BD310" i="3"/>
  <c r="B324" i="3"/>
  <c r="AO310" i="3"/>
  <c r="BG306" i="3"/>
  <c r="BF306" i="3"/>
  <c r="BH306" i="3" s="1"/>
  <c r="BI306" i="3" s="1"/>
  <c r="AR307" i="3"/>
  <c r="AQ307" i="3"/>
  <c r="AS307" i="3" s="1"/>
  <c r="AT307" i="3" s="1"/>
  <c r="E320" i="3"/>
  <c r="D320" i="3"/>
  <c r="F320" i="3" s="1"/>
  <c r="G320" i="3" s="1"/>
  <c r="C321" i="3"/>
  <c r="CD323" i="3"/>
  <c r="CE323" i="3" s="1"/>
  <c r="CA325" i="3"/>
  <c r="CB324" i="3"/>
  <c r="CD324" i="3" s="1"/>
  <c r="CE324" i="3" s="1"/>
  <c r="V305" i="2"/>
  <c r="G307" i="2"/>
  <c r="U306" i="2"/>
  <c r="Z306" i="2" s="1"/>
  <c r="T307" i="2"/>
  <c r="E309" i="2"/>
  <c r="F308" i="2"/>
  <c r="I308" i="2" s="1"/>
  <c r="J303" i="1"/>
  <c r="K303" i="1" s="1"/>
  <c r="H304" i="1"/>
  <c r="G304" i="1"/>
  <c r="D306" i="1"/>
  <c r="E306" i="1" s="1"/>
  <c r="I306" i="1" s="1"/>
  <c r="F305" i="1"/>
  <c r="AP308" i="3" l="1"/>
  <c r="BE308" i="3"/>
  <c r="BD311" i="3"/>
  <c r="B325" i="3"/>
  <c r="AO311" i="3"/>
  <c r="BG307" i="3"/>
  <c r="BF307" i="3"/>
  <c r="BH307" i="3" s="1"/>
  <c r="BI307" i="3" s="1"/>
  <c r="AQ308" i="3"/>
  <c r="AS308" i="3" s="1"/>
  <c r="AT308" i="3" s="1"/>
  <c r="AR308" i="3"/>
  <c r="E321" i="3"/>
  <c r="D321" i="3"/>
  <c r="F321" i="3" s="1"/>
  <c r="G321" i="3" s="1"/>
  <c r="C322" i="3"/>
  <c r="CC324" i="3"/>
  <c r="CA326" i="3"/>
  <c r="CB325" i="3"/>
  <c r="CD325" i="3" s="1"/>
  <c r="CE325" i="3" s="1"/>
  <c r="V306" i="2"/>
  <c r="G308" i="2"/>
  <c r="T308" i="2"/>
  <c r="U307" i="2"/>
  <c r="Z307" i="2" s="1"/>
  <c r="E310" i="2"/>
  <c r="F309" i="2"/>
  <c r="I309" i="2" s="1"/>
  <c r="J304" i="1"/>
  <c r="K304" i="1" s="1"/>
  <c r="G305" i="1"/>
  <c r="H305" i="1"/>
  <c r="D307" i="1"/>
  <c r="E307" i="1" s="1"/>
  <c r="I307" i="1" s="1"/>
  <c r="F306" i="1"/>
  <c r="AP309" i="3" l="1"/>
  <c r="BE309" i="3"/>
  <c r="BG308" i="3"/>
  <c r="BF308" i="3"/>
  <c r="BH308" i="3" s="1"/>
  <c r="BI308" i="3" s="1"/>
  <c r="BD312" i="3"/>
  <c r="B326" i="3"/>
  <c r="AO312" i="3"/>
  <c r="AQ309" i="3"/>
  <c r="AS309" i="3" s="1"/>
  <c r="AT309" i="3" s="1"/>
  <c r="AR309" i="3"/>
  <c r="E322" i="3"/>
  <c r="D322" i="3"/>
  <c r="F322" i="3" s="1"/>
  <c r="G322" i="3" s="1"/>
  <c r="C323" i="3"/>
  <c r="CC325" i="3"/>
  <c r="CA327" i="3"/>
  <c r="CB326" i="3"/>
  <c r="CD326" i="3" s="1"/>
  <c r="CE326" i="3" s="1"/>
  <c r="V307" i="2"/>
  <c r="G309" i="2"/>
  <c r="U308" i="2"/>
  <c r="Z308" i="2" s="1"/>
  <c r="T309" i="2"/>
  <c r="F310" i="2"/>
  <c r="I310" i="2" s="1"/>
  <c r="E311" i="2"/>
  <c r="J305" i="1"/>
  <c r="K305" i="1" s="1"/>
  <c r="G306" i="1"/>
  <c r="H306" i="1"/>
  <c r="D308" i="1"/>
  <c r="E308" i="1" s="1"/>
  <c r="I308" i="1" s="1"/>
  <c r="F307" i="1"/>
  <c r="BG309" i="3" l="1"/>
  <c r="BF309" i="3"/>
  <c r="BH309" i="3" s="1"/>
  <c r="BI309" i="3" s="1"/>
  <c r="AP310" i="3"/>
  <c r="BE310" i="3"/>
  <c r="BD313" i="3"/>
  <c r="B327" i="3"/>
  <c r="AO313" i="3"/>
  <c r="AQ310" i="3"/>
  <c r="AS310" i="3" s="1"/>
  <c r="AT310" i="3" s="1"/>
  <c r="AR310" i="3"/>
  <c r="E323" i="3"/>
  <c r="D323" i="3"/>
  <c r="F323" i="3" s="1"/>
  <c r="G323" i="3" s="1"/>
  <c r="C324" i="3"/>
  <c r="CC326" i="3"/>
  <c r="CA328" i="3"/>
  <c r="CB327" i="3"/>
  <c r="CD327" i="3" s="1"/>
  <c r="CE327" i="3" s="1"/>
  <c r="V308" i="2"/>
  <c r="G310" i="2"/>
  <c r="T310" i="2"/>
  <c r="U309" i="2"/>
  <c r="Z309" i="2" s="1"/>
  <c r="E312" i="2"/>
  <c r="F311" i="2"/>
  <c r="I311" i="2" s="1"/>
  <c r="H307" i="1"/>
  <c r="G307" i="1"/>
  <c r="J306" i="1"/>
  <c r="K306" i="1" s="1"/>
  <c r="D309" i="1"/>
  <c r="E309" i="1" s="1"/>
  <c r="I309" i="1" s="1"/>
  <c r="F308" i="1"/>
  <c r="AP311" i="3" l="1"/>
  <c r="BE311" i="3"/>
  <c r="BD314" i="3"/>
  <c r="B328" i="3"/>
  <c r="AO314" i="3"/>
  <c r="BG310" i="3"/>
  <c r="BF310" i="3"/>
  <c r="BH310" i="3" s="1"/>
  <c r="BI310" i="3" s="1"/>
  <c r="AQ311" i="3"/>
  <c r="AS311" i="3" s="1"/>
  <c r="AT311" i="3" s="1"/>
  <c r="AR311" i="3"/>
  <c r="E324" i="3"/>
  <c r="D324" i="3"/>
  <c r="F324" i="3" s="1"/>
  <c r="G324" i="3" s="1"/>
  <c r="C325" i="3"/>
  <c r="CC327" i="3"/>
  <c r="CA329" i="3"/>
  <c r="CB328" i="3"/>
  <c r="CD328" i="3" s="1"/>
  <c r="CE328" i="3" s="1"/>
  <c r="V309" i="2"/>
  <c r="G311" i="2"/>
  <c r="T311" i="2"/>
  <c r="U310" i="2"/>
  <c r="Z310" i="2" s="1"/>
  <c r="E313" i="2"/>
  <c r="F312" i="2"/>
  <c r="I312" i="2" s="1"/>
  <c r="J307" i="1"/>
  <c r="K307" i="1" s="1"/>
  <c r="H308" i="1"/>
  <c r="G308" i="1"/>
  <c r="D310" i="1"/>
  <c r="E310" i="1" s="1"/>
  <c r="I310" i="1" s="1"/>
  <c r="F309" i="1"/>
  <c r="AP312" i="3" l="1"/>
  <c r="BE312" i="3"/>
  <c r="BD315" i="3"/>
  <c r="AO315" i="3"/>
  <c r="B329" i="3"/>
  <c r="BG311" i="3"/>
  <c r="BF311" i="3"/>
  <c r="BH311" i="3" s="1"/>
  <c r="BI311" i="3" s="1"/>
  <c r="AQ312" i="3"/>
  <c r="AS312" i="3" s="1"/>
  <c r="AT312" i="3" s="1"/>
  <c r="AR312" i="3"/>
  <c r="E325" i="3"/>
  <c r="D325" i="3"/>
  <c r="F325" i="3" s="1"/>
  <c r="G325" i="3" s="1"/>
  <c r="C326" i="3"/>
  <c r="CC328" i="3"/>
  <c r="CA330" i="3"/>
  <c r="CB329" i="3"/>
  <c r="CD329" i="3" s="1"/>
  <c r="CE329" i="3" s="1"/>
  <c r="V310" i="2"/>
  <c r="G312" i="2"/>
  <c r="T312" i="2"/>
  <c r="U311" i="2"/>
  <c r="Z311" i="2" s="1"/>
  <c r="E314" i="2"/>
  <c r="F313" i="2"/>
  <c r="I313" i="2" s="1"/>
  <c r="J308" i="1"/>
  <c r="K308" i="1" s="1"/>
  <c r="H309" i="1"/>
  <c r="G309" i="1"/>
  <c r="D311" i="1"/>
  <c r="E311" i="1" s="1"/>
  <c r="I311" i="1" s="1"/>
  <c r="F310" i="1"/>
  <c r="AP313" i="3" l="1"/>
  <c r="BE313" i="3"/>
  <c r="BD316" i="3"/>
  <c r="AO316" i="3"/>
  <c r="B330" i="3"/>
  <c r="BG312" i="3"/>
  <c r="BF312" i="3"/>
  <c r="BH312" i="3" s="1"/>
  <c r="BI312" i="3" s="1"/>
  <c r="AQ313" i="3"/>
  <c r="AS313" i="3" s="1"/>
  <c r="AT313" i="3" s="1"/>
  <c r="AR313" i="3"/>
  <c r="E326" i="3"/>
  <c r="D326" i="3"/>
  <c r="F326" i="3" s="1"/>
  <c r="G326" i="3" s="1"/>
  <c r="C327" i="3"/>
  <c r="CC329" i="3"/>
  <c r="CA331" i="3"/>
  <c r="CB330" i="3"/>
  <c r="CD330" i="3" s="1"/>
  <c r="CE330" i="3" s="1"/>
  <c r="V311" i="2"/>
  <c r="G313" i="2"/>
  <c r="T313" i="2"/>
  <c r="U312" i="2"/>
  <c r="Z312" i="2" s="1"/>
  <c r="E315" i="2"/>
  <c r="F314" i="2"/>
  <c r="I314" i="2" s="1"/>
  <c r="J309" i="1"/>
  <c r="K309" i="1" s="1"/>
  <c r="H310" i="1"/>
  <c r="G310" i="1"/>
  <c r="D312" i="1"/>
  <c r="E312" i="1" s="1"/>
  <c r="I312" i="1" s="1"/>
  <c r="F311" i="1"/>
  <c r="AP314" i="3" l="1"/>
  <c r="BE314" i="3"/>
  <c r="BG313" i="3"/>
  <c r="BF313" i="3"/>
  <c r="BH313" i="3" s="1"/>
  <c r="BI313" i="3" s="1"/>
  <c r="BD317" i="3"/>
  <c r="AO317" i="3"/>
  <c r="B331" i="3"/>
  <c r="AQ314" i="3"/>
  <c r="AS314" i="3" s="1"/>
  <c r="AT314" i="3" s="1"/>
  <c r="AR314" i="3"/>
  <c r="E327" i="3"/>
  <c r="D327" i="3"/>
  <c r="F327" i="3" s="1"/>
  <c r="G327" i="3" s="1"/>
  <c r="C328" i="3"/>
  <c r="CC330" i="3"/>
  <c r="CA332" i="3"/>
  <c r="CB331" i="3"/>
  <c r="CD331" i="3" s="1"/>
  <c r="CE331" i="3" s="1"/>
  <c r="V312" i="2"/>
  <c r="G314" i="2"/>
  <c r="U313" i="2"/>
  <c r="Z313" i="2" s="1"/>
  <c r="T314" i="2"/>
  <c r="E316" i="2"/>
  <c r="F315" i="2"/>
  <c r="I315" i="2" s="1"/>
  <c r="J310" i="1"/>
  <c r="K310" i="1" s="1"/>
  <c r="H311" i="1"/>
  <c r="G311" i="1"/>
  <c r="D313" i="1"/>
  <c r="E313" i="1" s="1"/>
  <c r="I313" i="1" s="1"/>
  <c r="F312" i="1"/>
  <c r="BD318" i="3" l="1"/>
  <c r="B332" i="3"/>
  <c r="AO318" i="3"/>
  <c r="AP315" i="3"/>
  <c r="BE315" i="3"/>
  <c r="BG314" i="3"/>
  <c r="BF314" i="3"/>
  <c r="BH314" i="3" s="1"/>
  <c r="BI314" i="3" s="1"/>
  <c r="AR315" i="3"/>
  <c r="AQ315" i="3"/>
  <c r="AS315" i="3" s="1"/>
  <c r="AT315" i="3" s="1"/>
  <c r="E328" i="3"/>
  <c r="D328" i="3"/>
  <c r="F328" i="3" s="1"/>
  <c r="G328" i="3" s="1"/>
  <c r="C329" i="3"/>
  <c r="CC331" i="3"/>
  <c r="CA333" i="3"/>
  <c r="CB332" i="3"/>
  <c r="CD332" i="3" s="1"/>
  <c r="CE332" i="3" s="1"/>
  <c r="V313" i="2"/>
  <c r="G315" i="2"/>
  <c r="T315" i="2"/>
  <c r="U314" i="2"/>
  <c r="Z314" i="2" s="1"/>
  <c r="F316" i="2"/>
  <c r="I316" i="2" s="1"/>
  <c r="E317" i="2"/>
  <c r="J311" i="1"/>
  <c r="K311" i="1" s="1"/>
  <c r="H312" i="1"/>
  <c r="G312" i="1"/>
  <c r="D314" i="1"/>
  <c r="E314" i="1" s="1"/>
  <c r="I314" i="1" s="1"/>
  <c r="F313" i="1"/>
  <c r="AP316" i="3" l="1"/>
  <c r="BE316" i="3"/>
  <c r="BG315" i="3"/>
  <c r="BF315" i="3"/>
  <c r="BH315" i="3" s="1"/>
  <c r="BI315" i="3" s="1"/>
  <c r="BD319" i="3"/>
  <c r="B333" i="3"/>
  <c r="AO319" i="3"/>
  <c r="AR316" i="3"/>
  <c r="AQ316" i="3"/>
  <c r="AS316" i="3" s="1"/>
  <c r="AT316" i="3" s="1"/>
  <c r="E329" i="3"/>
  <c r="D329" i="3"/>
  <c r="F329" i="3" s="1"/>
  <c r="G329" i="3" s="1"/>
  <c r="C330" i="3"/>
  <c r="CA334" i="3"/>
  <c r="CC332" i="3"/>
  <c r="CB333" i="3"/>
  <c r="CC333" i="3" s="1"/>
  <c r="V314" i="2"/>
  <c r="G316" i="2"/>
  <c r="T316" i="2"/>
  <c r="U315" i="2"/>
  <c r="Z315" i="2" s="1"/>
  <c r="E318" i="2"/>
  <c r="F317" i="2"/>
  <c r="I317" i="2" s="1"/>
  <c r="J312" i="1"/>
  <c r="K312" i="1" s="1"/>
  <c r="G313" i="1"/>
  <c r="H313" i="1"/>
  <c r="D315" i="1"/>
  <c r="E315" i="1" s="1"/>
  <c r="I315" i="1" s="1"/>
  <c r="F314" i="1"/>
  <c r="AP317" i="3" l="1"/>
  <c r="BE317" i="3"/>
  <c r="BG316" i="3"/>
  <c r="BF316" i="3"/>
  <c r="BH316" i="3" s="1"/>
  <c r="BI316" i="3" s="1"/>
  <c r="BD320" i="3"/>
  <c r="B334" i="3"/>
  <c r="AO320" i="3"/>
  <c r="AR317" i="3"/>
  <c r="AQ317" i="3"/>
  <c r="AS317" i="3" s="1"/>
  <c r="AT317" i="3" s="1"/>
  <c r="E330" i="3"/>
  <c r="D330" i="3"/>
  <c r="F330" i="3" s="1"/>
  <c r="G330" i="3" s="1"/>
  <c r="C331" i="3"/>
  <c r="CD333" i="3"/>
  <c r="CE333" i="3" s="1"/>
  <c r="CA335" i="3"/>
  <c r="CB334" i="3"/>
  <c r="CD334" i="3" s="1"/>
  <c r="CE334" i="3" s="1"/>
  <c r="V315" i="2"/>
  <c r="G317" i="2"/>
  <c r="T317" i="2"/>
  <c r="U316" i="2"/>
  <c r="Z316" i="2" s="1"/>
  <c r="E319" i="2"/>
  <c r="F318" i="2"/>
  <c r="I318" i="2" s="1"/>
  <c r="J313" i="1"/>
  <c r="K313" i="1" s="1"/>
  <c r="G314" i="1"/>
  <c r="H314" i="1"/>
  <c r="D316" i="1"/>
  <c r="E316" i="1" s="1"/>
  <c r="I316" i="1" s="1"/>
  <c r="F315" i="1"/>
  <c r="AP318" i="3" l="1"/>
  <c r="BE318" i="3"/>
  <c r="BD321" i="3"/>
  <c r="B335" i="3"/>
  <c r="AO321" i="3"/>
  <c r="BG317" i="3"/>
  <c r="BF317" i="3"/>
  <c r="BH317" i="3" s="1"/>
  <c r="BI317" i="3" s="1"/>
  <c r="AR318" i="3"/>
  <c r="AQ318" i="3"/>
  <c r="AS318" i="3" s="1"/>
  <c r="AT318" i="3" s="1"/>
  <c r="E331" i="3"/>
  <c r="D331" i="3"/>
  <c r="F331" i="3" s="1"/>
  <c r="G331" i="3" s="1"/>
  <c r="C332" i="3"/>
  <c r="CC334" i="3"/>
  <c r="CA336" i="3"/>
  <c r="CB335" i="3"/>
  <c r="CC335" i="3" s="1"/>
  <c r="V316" i="2"/>
  <c r="G318" i="2"/>
  <c r="T318" i="2"/>
  <c r="U317" i="2"/>
  <c r="Z317" i="2" s="1"/>
  <c r="E320" i="2"/>
  <c r="F319" i="2"/>
  <c r="I319" i="2" s="1"/>
  <c r="J314" i="1"/>
  <c r="K314" i="1" s="1"/>
  <c r="H315" i="1"/>
  <c r="G315" i="1"/>
  <c r="D317" i="1"/>
  <c r="E317" i="1" s="1"/>
  <c r="I317" i="1" s="1"/>
  <c r="F316" i="1"/>
  <c r="AP319" i="3" l="1"/>
  <c r="BE319" i="3"/>
  <c r="BD322" i="3"/>
  <c r="B336" i="3"/>
  <c r="AO322" i="3"/>
  <c r="BF318" i="3"/>
  <c r="BH318" i="3" s="1"/>
  <c r="BI318" i="3" s="1"/>
  <c r="BG318" i="3"/>
  <c r="AR319" i="3"/>
  <c r="AQ319" i="3"/>
  <c r="AS319" i="3" s="1"/>
  <c r="AT319" i="3" s="1"/>
  <c r="E332" i="3"/>
  <c r="D332" i="3"/>
  <c r="F332" i="3" s="1"/>
  <c r="G332" i="3" s="1"/>
  <c r="C333" i="3"/>
  <c r="CD335" i="3"/>
  <c r="CE335" i="3" s="1"/>
  <c r="CA337" i="3"/>
  <c r="CB336" i="3"/>
  <c r="CC336" i="3" s="1"/>
  <c r="V317" i="2"/>
  <c r="G319" i="2"/>
  <c r="T319" i="2"/>
  <c r="U318" i="2"/>
  <c r="Z318" i="2" s="1"/>
  <c r="E321" i="2"/>
  <c r="F320" i="2"/>
  <c r="I320" i="2" s="1"/>
  <c r="J315" i="1"/>
  <c r="K315" i="1" s="1"/>
  <c r="H316" i="1"/>
  <c r="G316" i="1"/>
  <c r="D318" i="1"/>
  <c r="E318" i="1" s="1"/>
  <c r="I318" i="1" s="1"/>
  <c r="F317" i="1"/>
  <c r="BG319" i="3" l="1"/>
  <c r="BF319" i="3"/>
  <c r="BH319" i="3" s="1"/>
  <c r="BI319" i="3" s="1"/>
  <c r="AP320" i="3"/>
  <c r="BE320" i="3"/>
  <c r="BD323" i="3"/>
  <c r="B337" i="3"/>
  <c r="AO323" i="3"/>
  <c r="AR320" i="3"/>
  <c r="AQ320" i="3"/>
  <c r="AS320" i="3" s="1"/>
  <c r="AT320" i="3" s="1"/>
  <c r="E333" i="3"/>
  <c r="D333" i="3"/>
  <c r="F333" i="3" s="1"/>
  <c r="G333" i="3" s="1"/>
  <c r="C334" i="3"/>
  <c r="CD336" i="3"/>
  <c r="CE336" i="3" s="1"/>
  <c r="CA338" i="3"/>
  <c r="CB337" i="3"/>
  <c r="CD337" i="3" s="1"/>
  <c r="CE337" i="3" s="1"/>
  <c r="V318" i="2"/>
  <c r="G320" i="2"/>
  <c r="T320" i="2"/>
  <c r="U319" i="2"/>
  <c r="Z319" i="2" s="1"/>
  <c r="E322" i="2"/>
  <c r="F321" i="2"/>
  <c r="I321" i="2" s="1"/>
  <c r="H317" i="1"/>
  <c r="G317" i="1"/>
  <c r="J316" i="1"/>
  <c r="K316" i="1" s="1"/>
  <c r="D319" i="1"/>
  <c r="E319" i="1" s="1"/>
  <c r="I319" i="1" s="1"/>
  <c r="F318" i="1"/>
  <c r="AP321" i="3" l="1"/>
  <c r="BE321" i="3"/>
  <c r="BD324" i="3"/>
  <c r="B338" i="3"/>
  <c r="AO324" i="3"/>
  <c r="BG320" i="3"/>
  <c r="BF320" i="3"/>
  <c r="BH320" i="3" s="1"/>
  <c r="BI320" i="3" s="1"/>
  <c r="AR321" i="3"/>
  <c r="AQ321" i="3"/>
  <c r="AS321" i="3" s="1"/>
  <c r="AT321" i="3" s="1"/>
  <c r="E334" i="3"/>
  <c r="D334" i="3"/>
  <c r="F334" i="3" s="1"/>
  <c r="G334" i="3" s="1"/>
  <c r="C335" i="3"/>
  <c r="CC337" i="3"/>
  <c r="CA339" i="3"/>
  <c r="CB338" i="3"/>
  <c r="CD338" i="3" s="1"/>
  <c r="CE338" i="3" s="1"/>
  <c r="V319" i="2"/>
  <c r="G321" i="2"/>
  <c r="U320" i="2"/>
  <c r="Z320" i="2" s="1"/>
  <c r="T321" i="2"/>
  <c r="F322" i="2"/>
  <c r="I322" i="2" s="1"/>
  <c r="E323" i="2"/>
  <c r="J317" i="1"/>
  <c r="K317" i="1" s="1"/>
  <c r="H318" i="1"/>
  <c r="G318" i="1"/>
  <c r="D320" i="1"/>
  <c r="E320" i="1" s="1"/>
  <c r="I320" i="1" s="1"/>
  <c r="F319" i="1"/>
  <c r="AP322" i="3" l="1"/>
  <c r="BE322" i="3"/>
  <c r="BG321" i="3"/>
  <c r="BF321" i="3"/>
  <c r="BH321" i="3" s="1"/>
  <c r="BI321" i="3" s="1"/>
  <c r="BD325" i="3"/>
  <c r="B339" i="3"/>
  <c r="AO325" i="3"/>
  <c r="AR322" i="3"/>
  <c r="AQ322" i="3"/>
  <c r="AS322" i="3" s="1"/>
  <c r="AT322" i="3" s="1"/>
  <c r="E335" i="3"/>
  <c r="D335" i="3"/>
  <c r="F335" i="3" s="1"/>
  <c r="G335" i="3" s="1"/>
  <c r="C336" i="3"/>
  <c r="CC338" i="3"/>
  <c r="CA340" i="3"/>
  <c r="CB339" i="3"/>
  <c r="CD339" i="3" s="1"/>
  <c r="CE339" i="3" s="1"/>
  <c r="V320" i="2"/>
  <c r="G322" i="2"/>
  <c r="T322" i="2"/>
  <c r="U321" i="2"/>
  <c r="Z321" i="2" s="1"/>
  <c r="E324" i="2"/>
  <c r="F323" i="2"/>
  <c r="I323" i="2" s="1"/>
  <c r="J318" i="1"/>
  <c r="K318" i="1" s="1"/>
  <c r="H319" i="1"/>
  <c r="G319" i="1"/>
  <c r="D321" i="1"/>
  <c r="E321" i="1" s="1"/>
  <c r="I321" i="1" s="1"/>
  <c r="F320" i="1"/>
  <c r="AP323" i="3" l="1"/>
  <c r="BE323" i="3"/>
  <c r="BD326" i="3"/>
  <c r="AO326" i="3"/>
  <c r="B340" i="3"/>
  <c r="BG322" i="3"/>
  <c r="BF322" i="3"/>
  <c r="BH322" i="3" s="1"/>
  <c r="BI322" i="3" s="1"/>
  <c r="AR323" i="3"/>
  <c r="AQ323" i="3"/>
  <c r="AS323" i="3" s="1"/>
  <c r="AT323" i="3" s="1"/>
  <c r="E336" i="3"/>
  <c r="D336" i="3"/>
  <c r="F336" i="3" s="1"/>
  <c r="G336" i="3" s="1"/>
  <c r="C337" i="3"/>
  <c r="CC339" i="3"/>
  <c r="CA341" i="3"/>
  <c r="CB340" i="3"/>
  <c r="CD340" i="3" s="1"/>
  <c r="CE340" i="3" s="1"/>
  <c r="V321" i="2"/>
  <c r="G323" i="2"/>
  <c r="U322" i="2"/>
  <c r="Z322" i="2" s="1"/>
  <c r="T323" i="2"/>
  <c r="E325" i="2"/>
  <c r="F324" i="2"/>
  <c r="I324" i="2" s="1"/>
  <c r="J319" i="1"/>
  <c r="K319" i="1" s="1"/>
  <c r="H320" i="1"/>
  <c r="G320" i="1"/>
  <c r="D322" i="1"/>
  <c r="E322" i="1" s="1"/>
  <c r="I322" i="1" s="1"/>
  <c r="F321" i="1"/>
  <c r="BF323" i="3" l="1"/>
  <c r="BH323" i="3" s="1"/>
  <c r="BI323" i="3" s="1"/>
  <c r="BG323" i="3"/>
  <c r="AP324" i="3"/>
  <c r="BE324" i="3"/>
  <c r="BD327" i="3"/>
  <c r="AO327" i="3"/>
  <c r="B341" i="3"/>
  <c r="AR324" i="3"/>
  <c r="AQ324" i="3"/>
  <c r="AS324" i="3" s="1"/>
  <c r="AT324" i="3" s="1"/>
  <c r="E337" i="3"/>
  <c r="D337" i="3"/>
  <c r="F337" i="3" s="1"/>
  <c r="G337" i="3" s="1"/>
  <c r="C338" i="3"/>
  <c r="CC340" i="3"/>
  <c r="CA342" i="3"/>
  <c r="CB341" i="3"/>
  <c r="CD341" i="3" s="1"/>
  <c r="CE341" i="3" s="1"/>
  <c r="V322" i="2"/>
  <c r="G324" i="2"/>
  <c r="T324" i="2"/>
  <c r="U323" i="2"/>
  <c r="Z323" i="2" s="1"/>
  <c r="E326" i="2"/>
  <c r="F325" i="2"/>
  <c r="I325" i="2" s="1"/>
  <c r="J320" i="1"/>
  <c r="K320" i="1" s="1"/>
  <c r="G321" i="1"/>
  <c r="H321" i="1"/>
  <c r="D323" i="1"/>
  <c r="E323" i="1" s="1"/>
  <c r="I323" i="1" s="1"/>
  <c r="F322" i="1"/>
  <c r="BD328" i="3" l="1"/>
  <c r="AO328" i="3"/>
  <c r="B342" i="3"/>
  <c r="AP325" i="3"/>
  <c r="BE325" i="3"/>
  <c r="BF324" i="3"/>
  <c r="BH324" i="3" s="1"/>
  <c r="BI324" i="3" s="1"/>
  <c r="BG324" i="3"/>
  <c r="AR325" i="3"/>
  <c r="AQ325" i="3"/>
  <c r="AS325" i="3" s="1"/>
  <c r="AT325" i="3" s="1"/>
  <c r="E338" i="3"/>
  <c r="D338" i="3"/>
  <c r="F338" i="3" s="1"/>
  <c r="G338" i="3" s="1"/>
  <c r="C339" i="3"/>
  <c r="CC341" i="3"/>
  <c r="CA343" i="3"/>
  <c r="CB342" i="3"/>
  <c r="CD342" i="3" s="1"/>
  <c r="CE342" i="3" s="1"/>
  <c r="V323" i="2"/>
  <c r="G325" i="2"/>
  <c r="T325" i="2"/>
  <c r="U324" i="2"/>
  <c r="Z324" i="2" s="1"/>
  <c r="E327" i="2"/>
  <c r="F326" i="2"/>
  <c r="I326" i="2" s="1"/>
  <c r="J321" i="1"/>
  <c r="K321" i="1" s="1"/>
  <c r="G322" i="1"/>
  <c r="H322" i="1"/>
  <c r="D324" i="1"/>
  <c r="E324" i="1" s="1"/>
  <c r="I324" i="1" s="1"/>
  <c r="F323" i="1"/>
  <c r="AP326" i="3" l="1"/>
  <c r="BE326" i="3"/>
  <c r="BG325" i="3"/>
  <c r="BF325" i="3"/>
  <c r="BH325" i="3" s="1"/>
  <c r="BI325" i="3" s="1"/>
  <c r="BD329" i="3"/>
  <c r="AO329" i="3"/>
  <c r="B343" i="3"/>
  <c r="AR326" i="3"/>
  <c r="AQ326" i="3"/>
  <c r="AS326" i="3" s="1"/>
  <c r="AT326" i="3" s="1"/>
  <c r="E339" i="3"/>
  <c r="D339" i="3"/>
  <c r="F339" i="3" s="1"/>
  <c r="G339" i="3" s="1"/>
  <c r="C340" i="3"/>
  <c r="CC342" i="3"/>
  <c r="CA344" i="3"/>
  <c r="CB343" i="3"/>
  <c r="CC343" i="3" s="1"/>
  <c r="V324" i="2"/>
  <c r="G326" i="2"/>
  <c r="U325" i="2"/>
  <c r="Z325" i="2" s="1"/>
  <c r="T326" i="2"/>
  <c r="E328" i="2"/>
  <c r="F327" i="2"/>
  <c r="I327" i="2" s="1"/>
  <c r="J322" i="1"/>
  <c r="K322" i="1" s="1"/>
  <c r="H323" i="1"/>
  <c r="G323" i="1"/>
  <c r="D325" i="1"/>
  <c r="E325" i="1" s="1"/>
  <c r="I325" i="1" s="1"/>
  <c r="F324" i="1"/>
  <c r="AP327" i="3" l="1"/>
  <c r="BE327" i="3"/>
  <c r="BF326" i="3"/>
  <c r="BH326" i="3" s="1"/>
  <c r="BI326" i="3" s="1"/>
  <c r="BG326" i="3"/>
  <c r="BD330" i="3"/>
  <c r="B344" i="3"/>
  <c r="AO330" i="3"/>
  <c r="AR327" i="3"/>
  <c r="AQ327" i="3"/>
  <c r="AS327" i="3" s="1"/>
  <c r="AT327" i="3" s="1"/>
  <c r="E340" i="3"/>
  <c r="D340" i="3"/>
  <c r="F340" i="3" s="1"/>
  <c r="G340" i="3" s="1"/>
  <c r="C341" i="3"/>
  <c r="CD343" i="3"/>
  <c r="CE343" i="3" s="1"/>
  <c r="CA345" i="3"/>
  <c r="CB344" i="3"/>
  <c r="CD344" i="3" s="1"/>
  <c r="CE344" i="3" s="1"/>
  <c r="V325" i="2"/>
  <c r="G327" i="2"/>
  <c r="T327" i="2"/>
  <c r="U326" i="2"/>
  <c r="Z326" i="2" s="1"/>
  <c r="F328" i="2"/>
  <c r="I328" i="2" s="1"/>
  <c r="E329" i="2"/>
  <c r="J323" i="1"/>
  <c r="K323" i="1" s="1"/>
  <c r="H324" i="1"/>
  <c r="G324" i="1"/>
  <c r="D326" i="1"/>
  <c r="E326" i="1" s="1"/>
  <c r="I326" i="1" s="1"/>
  <c r="F325" i="1"/>
  <c r="AP328" i="3" l="1"/>
  <c r="BE328" i="3"/>
  <c r="BD331" i="3"/>
  <c r="B345" i="3"/>
  <c r="AO331" i="3"/>
  <c r="BF327" i="3"/>
  <c r="BH327" i="3" s="1"/>
  <c r="BI327" i="3" s="1"/>
  <c r="BG327" i="3"/>
  <c r="AR328" i="3"/>
  <c r="AQ328" i="3"/>
  <c r="AS328" i="3" s="1"/>
  <c r="AT328" i="3" s="1"/>
  <c r="E341" i="3"/>
  <c r="D341" i="3"/>
  <c r="F341" i="3" s="1"/>
  <c r="G341" i="3" s="1"/>
  <c r="C342" i="3"/>
  <c r="CA346" i="3"/>
  <c r="CC344" i="3"/>
  <c r="CB345" i="3"/>
  <c r="CD345" i="3" s="1"/>
  <c r="CE345" i="3" s="1"/>
  <c r="V326" i="2"/>
  <c r="G328" i="2"/>
  <c r="U327" i="2"/>
  <c r="Z327" i="2" s="1"/>
  <c r="T328" i="2"/>
  <c r="E330" i="2"/>
  <c r="F329" i="2"/>
  <c r="I329" i="2" s="1"/>
  <c r="J324" i="1"/>
  <c r="K324" i="1" s="1"/>
  <c r="H325" i="1"/>
  <c r="G325" i="1"/>
  <c r="D327" i="1"/>
  <c r="E327" i="1" s="1"/>
  <c r="I327" i="1" s="1"/>
  <c r="F326" i="1"/>
  <c r="AP329" i="3" l="1"/>
  <c r="BE329" i="3"/>
  <c r="BF328" i="3"/>
  <c r="BH328" i="3" s="1"/>
  <c r="BI328" i="3" s="1"/>
  <c r="BG328" i="3"/>
  <c r="BD332" i="3"/>
  <c r="B346" i="3"/>
  <c r="AO332" i="3"/>
  <c r="AR329" i="3"/>
  <c r="AQ329" i="3"/>
  <c r="AS329" i="3" s="1"/>
  <c r="AT329" i="3" s="1"/>
  <c r="E342" i="3"/>
  <c r="D342" i="3"/>
  <c r="F342" i="3" s="1"/>
  <c r="G342" i="3" s="1"/>
  <c r="C343" i="3"/>
  <c r="CC345" i="3"/>
  <c r="CA347" i="3"/>
  <c r="CB346" i="3"/>
  <c r="CD346" i="3" s="1"/>
  <c r="CE346" i="3" s="1"/>
  <c r="V327" i="2"/>
  <c r="G329" i="2"/>
  <c r="T329" i="2"/>
  <c r="U328" i="2"/>
  <c r="Z328" i="2" s="1"/>
  <c r="E331" i="2"/>
  <c r="F330" i="2"/>
  <c r="I330" i="2" s="1"/>
  <c r="J325" i="1"/>
  <c r="K325" i="1" s="1"/>
  <c r="H326" i="1"/>
  <c r="G326" i="1"/>
  <c r="D328" i="1"/>
  <c r="E328" i="1" s="1"/>
  <c r="I328" i="1" s="1"/>
  <c r="F327" i="1"/>
  <c r="BD333" i="3" l="1"/>
  <c r="AO333" i="3"/>
  <c r="B347" i="3"/>
  <c r="BF329" i="3"/>
  <c r="BH329" i="3" s="1"/>
  <c r="BI329" i="3" s="1"/>
  <c r="BG329" i="3"/>
  <c r="AP330" i="3"/>
  <c r="BE330" i="3"/>
  <c r="AQ330" i="3"/>
  <c r="AS330" i="3" s="1"/>
  <c r="AT330" i="3" s="1"/>
  <c r="AR330" i="3"/>
  <c r="E343" i="3"/>
  <c r="D343" i="3"/>
  <c r="F343" i="3" s="1"/>
  <c r="G343" i="3" s="1"/>
  <c r="C344" i="3"/>
  <c r="CC346" i="3"/>
  <c r="CA348" i="3"/>
  <c r="CB347" i="3"/>
  <c r="CD347" i="3" s="1"/>
  <c r="CE347" i="3" s="1"/>
  <c r="V328" i="2"/>
  <c r="G330" i="2"/>
  <c r="T330" i="2"/>
  <c r="U329" i="2"/>
  <c r="Z329" i="2" s="1"/>
  <c r="E332" i="2"/>
  <c r="F331" i="2"/>
  <c r="I331" i="2" s="1"/>
  <c r="J326" i="1"/>
  <c r="K326" i="1" s="1"/>
  <c r="H327" i="1"/>
  <c r="G327" i="1"/>
  <c r="D329" i="1"/>
  <c r="E329" i="1" s="1"/>
  <c r="I329" i="1" s="1"/>
  <c r="F328" i="1"/>
  <c r="AP331" i="3" l="1"/>
  <c r="BE331" i="3"/>
  <c r="BF330" i="3"/>
  <c r="BH330" i="3" s="1"/>
  <c r="BI330" i="3" s="1"/>
  <c r="BG330" i="3"/>
  <c r="BD334" i="3"/>
  <c r="B348" i="3"/>
  <c r="AO334" i="3"/>
  <c r="AQ331" i="3"/>
  <c r="AS331" i="3" s="1"/>
  <c r="AT331" i="3" s="1"/>
  <c r="AR331" i="3"/>
  <c r="E344" i="3"/>
  <c r="D344" i="3"/>
  <c r="F344" i="3" s="1"/>
  <c r="G344" i="3" s="1"/>
  <c r="C345" i="3"/>
  <c r="CC347" i="3"/>
  <c r="CA349" i="3"/>
  <c r="CB348" i="3"/>
  <c r="CD348" i="3" s="1"/>
  <c r="CE348" i="3" s="1"/>
  <c r="V329" i="2"/>
  <c r="G331" i="2"/>
  <c r="T331" i="2"/>
  <c r="U330" i="2"/>
  <c r="Z330" i="2" s="1"/>
  <c r="E333" i="2"/>
  <c r="F332" i="2"/>
  <c r="I332" i="2" s="1"/>
  <c r="J327" i="1"/>
  <c r="K327" i="1" s="1"/>
  <c r="H328" i="1"/>
  <c r="G328" i="1"/>
  <c r="D330" i="1"/>
  <c r="E330" i="1" s="1"/>
  <c r="I330" i="1" s="1"/>
  <c r="F329" i="1"/>
  <c r="AP332" i="3" l="1"/>
  <c r="BE332" i="3"/>
  <c r="BD335" i="3"/>
  <c r="AO335" i="3"/>
  <c r="B349" i="3"/>
  <c r="BF331" i="3"/>
  <c r="BH331" i="3" s="1"/>
  <c r="BI331" i="3" s="1"/>
  <c r="BG331" i="3"/>
  <c r="AQ332" i="3"/>
  <c r="AS332" i="3" s="1"/>
  <c r="AT332" i="3" s="1"/>
  <c r="AR332" i="3"/>
  <c r="E345" i="3"/>
  <c r="D345" i="3"/>
  <c r="F345" i="3" s="1"/>
  <c r="G345" i="3" s="1"/>
  <c r="C346" i="3"/>
  <c r="CC348" i="3"/>
  <c r="CA350" i="3"/>
  <c r="CB349" i="3"/>
  <c r="CD349" i="3" s="1"/>
  <c r="CE349" i="3" s="1"/>
  <c r="V330" i="2"/>
  <c r="G332" i="2"/>
  <c r="T332" i="2"/>
  <c r="U331" i="2"/>
  <c r="Z331" i="2" s="1"/>
  <c r="E334" i="2"/>
  <c r="F333" i="2"/>
  <c r="I333" i="2" s="1"/>
  <c r="J328" i="1"/>
  <c r="K328" i="1" s="1"/>
  <c r="G329" i="1"/>
  <c r="H329" i="1"/>
  <c r="D331" i="1"/>
  <c r="E331" i="1" s="1"/>
  <c r="I331" i="1" s="1"/>
  <c r="F330" i="1"/>
  <c r="AP333" i="3" l="1"/>
  <c r="BE333" i="3"/>
  <c r="BG332" i="3"/>
  <c r="BF332" i="3"/>
  <c r="BH332" i="3" s="1"/>
  <c r="BI332" i="3" s="1"/>
  <c r="BD336" i="3"/>
  <c r="B350" i="3"/>
  <c r="AO336" i="3"/>
  <c r="AR333" i="3"/>
  <c r="AQ333" i="3"/>
  <c r="AS333" i="3" s="1"/>
  <c r="AT333" i="3" s="1"/>
  <c r="E346" i="3"/>
  <c r="D346" i="3"/>
  <c r="F346" i="3" s="1"/>
  <c r="G346" i="3" s="1"/>
  <c r="C347" i="3"/>
  <c r="CC349" i="3"/>
  <c r="CA351" i="3"/>
  <c r="CB350" i="3"/>
  <c r="CD350" i="3" s="1"/>
  <c r="CE350" i="3" s="1"/>
  <c r="V331" i="2"/>
  <c r="G333" i="2"/>
  <c r="T333" i="2"/>
  <c r="U332" i="2"/>
  <c r="Z332" i="2" s="1"/>
  <c r="F334" i="2"/>
  <c r="I334" i="2" s="1"/>
  <c r="E335" i="2"/>
  <c r="J329" i="1"/>
  <c r="K329" i="1" s="1"/>
  <c r="G330" i="1"/>
  <c r="H330" i="1"/>
  <c r="D332" i="1"/>
  <c r="E332" i="1" s="1"/>
  <c r="I332" i="1" s="1"/>
  <c r="F331" i="1"/>
  <c r="AP334" i="3" l="1"/>
  <c r="BE334" i="3"/>
  <c r="BD337" i="3"/>
  <c r="B351" i="3"/>
  <c r="AO337" i="3"/>
  <c r="BG333" i="3"/>
  <c r="BF333" i="3"/>
  <c r="BH333" i="3" s="1"/>
  <c r="BI333" i="3" s="1"/>
  <c r="AQ334" i="3"/>
  <c r="AS334" i="3" s="1"/>
  <c r="AT334" i="3" s="1"/>
  <c r="AR334" i="3"/>
  <c r="E347" i="3"/>
  <c r="D347" i="3"/>
  <c r="F347" i="3" s="1"/>
  <c r="G347" i="3" s="1"/>
  <c r="C348" i="3"/>
  <c r="CC350" i="3"/>
  <c r="CA352" i="3"/>
  <c r="CB351" i="3"/>
  <c r="CD351" i="3" s="1"/>
  <c r="CE351" i="3" s="1"/>
  <c r="V332" i="2"/>
  <c r="G334" i="2"/>
  <c r="T334" i="2"/>
  <c r="U333" i="2"/>
  <c r="Z333" i="2" s="1"/>
  <c r="E336" i="2"/>
  <c r="F335" i="2"/>
  <c r="I335" i="2" s="1"/>
  <c r="J330" i="1"/>
  <c r="K330" i="1" s="1"/>
  <c r="H331" i="1"/>
  <c r="G331" i="1"/>
  <c r="D333" i="1"/>
  <c r="E333" i="1" s="1"/>
  <c r="I333" i="1" s="1"/>
  <c r="F332" i="1"/>
  <c r="AP335" i="3" l="1"/>
  <c r="BE335" i="3"/>
  <c r="BD338" i="3"/>
  <c r="AO338" i="3"/>
  <c r="B352" i="3"/>
  <c r="BG334" i="3"/>
  <c r="BF334" i="3"/>
  <c r="BH334" i="3" s="1"/>
  <c r="BI334" i="3" s="1"/>
  <c r="AQ335" i="3"/>
  <c r="AS335" i="3" s="1"/>
  <c r="AT335" i="3" s="1"/>
  <c r="AR335" i="3"/>
  <c r="E348" i="3"/>
  <c r="D348" i="3"/>
  <c r="F348" i="3" s="1"/>
  <c r="G348" i="3" s="1"/>
  <c r="C349" i="3"/>
  <c r="CC351" i="3"/>
  <c r="CA353" i="3"/>
  <c r="CB352" i="3"/>
  <c r="CC352" i="3" s="1"/>
  <c r="V333" i="2"/>
  <c r="G335" i="2"/>
  <c r="T335" i="2"/>
  <c r="U334" i="2"/>
  <c r="Z334" i="2" s="1"/>
  <c r="E337" i="2"/>
  <c r="F336" i="2"/>
  <c r="I336" i="2" s="1"/>
  <c r="J331" i="1"/>
  <c r="K331" i="1" s="1"/>
  <c r="H332" i="1"/>
  <c r="G332" i="1"/>
  <c r="D334" i="1"/>
  <c r="E334" i="1" s="1"/>
  <c r="I334" i="1" s="1"/>
  <c r="F333" i="1"/>
  <c r="AP336" i="3" l="1"/>
  <c r="BE336" i="3"/>
  <c r="BD339" i="3"/>
  <c r="B353" i="3"/>
  <c r="AO339" i="3"/>
  <c r="BG335" i="3"/>
  <c r="BF335" i="3"/>
  <c r="BH335" i="3" s="1"/>
  <c r="BI335" i="3" s="1"/>
  <c r="AR336" i="3"/>
  <c r="AQ336" i="3"/>
  <c r="AS336" i="3" s="1"/>
  <c r="AT336" i="3" s="1"/>
  <c r="E349" i="3"/>
  <c r="D349" i="3"/>
  <c r="F349" i="3" s="1"/>
  <c r="G349" i="3" s="1"/>
  <c r="C350" i="3"/>
  <c r="CD352" i="3"/>
  <c r="CE352" i="3" s="1"/>
  <c r="CA354" i="3"/>
  <c r="CB353" i="3"/>
  <c r="CD353" i="3" s="1"/>
  <c r="CE353" i="3" s="1"/>
  <c r="V334" i="2"/>
  <c r="G336" i="2"/>
  <c r="T336" i="2"/>
  <c r="U335" i="2"/>
  <c r="Z335" i="2" s="1"/>
  <c r="E338" i="2"/>
  <c r="F337" i="2"/>
  <c r="I337" i="2" s="1"/>
  <c r="J332" i="1"/>
  <c r="K332" i="1" s="1"/>
  <c r="H333" i="1"/>
  <c r="G333" i="1"/>
  <c r="D335" i="1"/>
  <c r="E335" i="1" s="1"/>
  <c r="I335" i="1" s="1"/>
  <c r="F334" i="1"/>
  <c r="AP337" i="3" l="1"/>
  <c r="BE337" i="3"/>
  <c r="BG336" i="3"/>
  <c r="BF336" i="3"/>
  <c r="BH336" i="3" s="1"/>
  <c r="BI336" i="3" s="1"/>
  <c r="BD340" i="3"/>
  <c r="AO340" i="3"/>
  <c r="B354" i="3"/>
  <c r="AQ337" i="3"/>
  <c r="AS337" i="3" s="1"/>
  <c r="AT337" i="3" s="1"/>
  <c r="AR337" i="3"/>
  <c r="E350" i="3"/>
  <c r="D350" i="3"/>
  <c r="F350" i="3" s="1"/>
  <c r="G350" i="3" s="1"/>
  <c r="C351" i="3"/>
  <c r="CC353" i="3"/>
  <c r="CA355" i="3"/>
  <c r="CB354" i="3"/>
  <c r="CD354" i="3" s="1"/>
  <c r="CE354" i="3" s="1"/>
  <c r="V335" i="2"/>
  <c r="G337" i="2"/>
  <c r="T337" i="2"/>
  <c r="U336" i="2"/>
  <c r="Z336" i="2" s="1"/>
  <c r="E339" i="2"/>
  <c r="F338" i="2"/>
  <c r="I338" i="2" s="1"/>
  <c r="J333" i="1"/>
  <c r="K333" i="1" s="1"/>
  <c r="H334" i="1"/>
  <c r="G334" i="1"/>
  <c r="D336" i="1"/>
  <c r="E336" i="1" s="1"/>
  <c r="I336" i="1" s="1"/>
  <c r="F335" i="1"/>
  <c r="AP338" i="3" l="1"/>
  <c r="BE338" i="3"/>
  <c r="BD341" i="3"/>
  <c r="B355" i="3"/>
  <c r="AO341" i="3"/>
  <c r="BG337" i="3"/>
  <c r="BF337" i="3"/>
  <c r="BH337" i="3" s="1"/>
  <c r="BI337" i="3" s="1"/>
  <c r="AQ338" i="3"/>
  <c r="AS338" i="3" s="1"/>
  <c r="AT338" i="3" s="1"/>
  <c r="AR338" i="3"/>
  <c r="E351" i="3"/>
  <c r="D351" i="3"/>
  <c r="F351" i="3" s="1"/>
  <c r="G351" i="3" s="1"/>
  <c r="C352" i="3"/>
  <c r="CC354" i="3"/>
  <c r="CA356" i="3"/>
  <c r="CB355" i="3"/>
  <c r="CD355" i="3" s="1"/>
  <c r="CE355" i="3" s="1"/>
  <c r="V336" i="2"/>
  <c r="G338" i="2"/>
  <c r="U337" i="2"/>
  <c r="Z337" i="2" s="1"/>
  <c r="T338" i="2"/>
  <c r="E340" i="2"/>
  <c r="F339" i="2"/>
  <c r="I339" i="2" s="1"/>
  <c r="J334" i="1"/>
  <c r="K334" i="1" s="1"/>
  <c r="H335" i="1"/>
  <c r="G335" i="1"/>
  <c r="D337" i="1"/>
  <c r="E337" i="1" s="1"/>
  <c r="I337" i="1" s="1"/>
  <c r="F336" i="1"/>
  <c r="AP339" i="3" l="1"/>
  <c r="BE339" i="3"/>
  <c r="BG338" i="3"/>
  <c r="BF338" i="3"/>
  <c r="BH338" i="3" s="1"/>
  <c r="BI338" i="3" s="1"/>
  <c r="BD342" i="3"/>
  <c r="AO342" i="3"/>
  <c r="B356" i="3"/>
  <c r="AQ339" i="3"/>
  <c r="AS339" i="3" s="1"/>
  <c r="AT339" i="3" s="1"/>
  <c r="AR339" i="3"/>
  <c r="E352" i="3"/>
  <c r="D352" i="3"/>
  <c r="F352" i="3" s="1"/>
  <c r="G352" i="3" s="1"/>
  <c r="C353" i="3"/>
  <c r="CC355" i="3"/>
  <c r="CA357" i="3"/>
  <c r="CB356" i="3"/>
  <c r="CD356" i="3" s="1"/>
  <c r="CE356" i="3" s="1"/>
  <c r="V337" i="2"/>
  <c r="G339" i="2"/>
  <c r="U338" i="2"/>
  <c r="Z338" i="2" s="1"/>
  <c r="T339" i="2"/>
  <c r="F340" i="2"/>
  <c r="I340" i="2" s="1"/>
  <c r="E341" i="2"/>
  <c r="J335" i="1"/>
  <c r="K335" i="1" s="1"/>
  <c r="H336" i="1"/>
  <c r="G336" i="1"/>
  <c r="D338" i="1"/>
  <c r="E338" i="1" s="1"/>
  <c r="I338" i="1" s="1"/>
  <c r="F337" i="1"/>
  <c r="AP340" i="3" l="1"/>
  <c r="BE340" i="3"/>
  <c r="BG339" i="3"/>
  <c r="BF339" i="3"/>
  <c r="BH339" i="3" s="1"/>
  <c r="BI339" i="3" s="1"/>
  <c r="BD343" i="3"/>
  <c r="B357" i="3"/>
  <c r="AO343" i="3"/>
  <c r="AQ340" i="3"/>
  <c r="AS340" i="3" s="1"/>
  <c r="AT340" i="3" s="1"/>
  <c r="AR340" i="3"/>
  <c r="E353" i="3"/>
  <c r="D353" i="3"/>
  <c r="F353" i="3" s="1"/>
  <c r="G353" i="3" s="1"/>
  <c r="C354" i="3"/>
  <c r="CC356" i="3"/>
  <c r="CA358" i="3"/>
  <c r="CB357" i="3"/>
  <c r="CD357" i="3" s="1"/>
  <c r="CE357" i="3" s="1"/>
  <c r="V338" i="2"/>
  <c r="G340" i="2"/>
  <c r="T340" i="2"/>
  <c r="U339" i="2"/>
  <c r="Z339" i="2" s="1"/>
  <c r="E342" i="2"/>
  <c r="F341" i="2"/>
  <c r="I341" i="2" s="1"/>
  <c r="J336" i="1"/>
  <c r="K336" i="1" s="1"/>
  <c r="G337" i="1"/>
  <c r="H337" i="1"/>
  <c r="D339" i="1"/>
  <c r="E339" i="1" s="1"/>
  <c r="I339" i="1" s="1"/>
  <c r="F338" i="1"/>
  <c r="AP341" i="3" l="1"/>
  <c r="BE341" i="3"/>
  <c r="BG340" i="3"/>
  <c r="BF340" i="3"/>
  <c r="BH340" i="3" s="1"/>
  <c r="BI340" i="3" s="1"/>
  <c r="BD344" i="3"/>
  <c r="AO344" i="3"/>
  <c r="B358" i="3"/>
  <c r="AR341" i="3"/>
  <c r="AQ341" i="3"/>
  <c r="AS341" i="3" s="1"/>
  <c r="AT341" i="3" s="1"/>
  <c r="E354" i="3"/>
  <c r="D354" i="3"/>
  <c r="F354" i="3" s="1"/>
  <c r="G354" i="3" s="1"/>
  <c r="C355" i="3"/>
  <c r="CC357" i="3"/>
  <c r="CA359" i="3"/>
  <c r="CB358" i="3"/>
  <c r="CD358" i="3" s="1"/>
  <c r="CE358" i="3" s="1"/>
  <c r="V339" i="2"/>
  <c r="G341" i="2"/>
  <c r="T341" i="2"/>
  <c r="U340" i="2"/>
  <c r="Z340" i="2" s="1"/>
  <c r="E343" i="2"/>
  <c r="F342" i="2"/>
  <c r="I342" i="2" s="1"/>
  <c r="J337" i="1"/>
  <c r="K337" i="1" s="1"/>
  <c r="G338" i="1"/>
  <c r="H338" i="1"/>
  <c r="D340" i="1"/>
  <c r="E340" i="1" s="1"/>
  <c r="I340" i="1" s="1"/>
  <c r="F339" i="1"/>
  <c r="AP342" i="3" l="1"/>
  <c r="AR342" i="3" s="1"/>
  <c r="BE342" i="3"/>
  <c r="BG341" i="3"/>
  <c r="BF341" i="3"/>
  <c r="BH341" i="3" s="1"/>
  <c r="BI341" i="3" s="1"/>
  <c r="BD345" i="3"/>
  <c r="B359" i="3"/>
  <c r="AO345" i="3"/>
  <c r="E355" i="3"/>
  <c r="D355" i="3"/>
  <c r="F355" i="3" s="1"/>
  <c r="G355" i="3" s="1"/>
  <c r="C356" i="3"/>
  <c r="CC358" i="3"/>
  <c r="CA360" i="3"/>
  <c r="CB359" i="3"/>
  <c r="CD359" i="3" s="1"/>
  <c r="CE359" i="3" s="1"/>
  <c r="V340" i="2"/>
  <c r="G342" i="2"/>
  <c r="T342" i="2"/>
  <c r="U341" i="2"/>
  <c r="Z341" i="2" s="1"/>
  <c r="E344" i="2"/>
  <c r="F343" i="2"/>
  <c r="I343" i="2" s="1"/>
  <c r="J338" i="1"/>
  <c r="K338" i="1" s="1"/>
  <c r="H339" i="1"/>
  <c r="G339" i="1"/>
  <c r="D341" i="1"/>
  <c r="E341" i="1" s="1"/>
  <c r="I341" i="1" s="1"/>
  <c r="F340" i="1"/>
  <c r="AQ342" i="3" l="1"/>
  <c r="AS342" i="3" s="1"/>
  <c r="AT342" i="3" s="1"/>
  <c r="AP343" i="3"/>
  <c r="BE343" i="3"/>
  <c r="BD346" i="3"/>
  <c r="B360" i="3"/>
  <c r="AO346" i="3"/>
  <c r="BG342" i="3"/>
  <c r="BF342" i="3"/>
  <c r="BH342" i="3" s="1"/>
  <c r="BI342" i="3" s="1"/>
  <c r="AR343" i="3"/>
  <c r="AQ343" i="3"/>
  <c r="AS343" i="3" s="1"/>
  <c r="AT343" i="3" s="1"/>
  <c r="E356" i="3"/>
  <c r="D356" i="3"/>
  <c r="F356" i="3" s="1"/>
  <c r="G356" i="3" s="1"/>
  <c r="C357" i="3"/>
  <c r="CC359" i="3"/>
  <c r="CA361" i="3"/>
  <c r="CB360" i="3"/>
  <c r="CC360" i="3" s="1"/>
  <c r="V341" i="2"/>
  <c r="G343" i="2"/>
  <c r="T343" i="2"/>
  <c r="U342" i="2"/>
  <c r="Z342" i="2" s="1"/>
  <c r="E345" i="2"/>
  <c r="F344" i="2"/>
  <c r="I344" i="2" s="1"/>
  <c r="J339" i="1"/>
  <c r="K339" i="1" s="1"/>
  <c r="H340" i="1"/>
  <c r="G340" i="1"/>
  <c r="D342" i="1"/>
  <c r="E342" i="1" s="1"/>
  <c r="I342" i="1" s="1"/>
  <c r="F341" i="1"/>
  <c r="AP344" i="3" l="1"/>
  <c r="BE344" i="3"/>
  <c r="BD347" i="3"/>
  <c r="B361" i="3"/>
  <c r="AO347" i="3"/>
  <c r="BG343" i="3"/>
  <c r="BF343" i="3"/>
  <c r="BH343" i="3" s="1"/>
  <c r="BI343" i="3" s="1"/>
  <c r="AR344" i="3"/>
  <c r="AQ344" i="3"/>
  <c r="AS344" i="3" s="1"/>
  <c r="AT344" i="3" s="1"/>
  <c r="E357" i="3"/>
  <c r="D357" i="3"/>
  <c r="F357" i="3" s="1"/>
  <c r="G357" i="3" s="1"/>
  <c r="C358" i="3"/>
  <c r="CD360" i="3"/>
  <c r="CE360" i="3" s="1"/>
  <c r="CA362" i="3"/>
  <c r="CB361" i="3"/>
  <c r="CC361" i="3" s="1"/>
  <c r="V342" i="2"/>
  <c r="G344" i="2"/>
  <c r="T344" i="2"/>
  <c r="U343" i="2"/>
  <c r="Z343" i="2" s="1"/>
  <c r="E346" i="2"/>
  <c r="F345" i="2"/>
  <c r="I345" i="2" s="1"/>
  <c r="J340" i="1"/>
  <c r="K340" i="1" s="1"/>
  <c r="H341" i="1"/>
  <c r="G341" i="1"/>
  <c r="D343" i="1"/>
  <c r="E343" i="1" s="1"/>
  <c r="I343" i="1" s="1"/>
  <c r="F342" i="1"/>
  <c r="AP345" i="3" l="1"/>
  <c r="BE345" i="3"/>
  <c r="BG344" i="3"/>
  <c r="BF344" i="3"/>
  <c r="BH344" i="3" s="1"/>
  <c r="BI344" i="3" s="1"/>
  <c r="BD348" i="3"/>
  <c r="B362" i="3"/>
  <c r="AO348" i="3"/>
  <c r="AR345" i="3"/>
  <c r="AQ345" i="3"/>
  <c r="AS345" i="3" s="1"/>
  <c r="AT345" i="3" s="1"/>
  <c r="E358" i="3"/>
  <c r="D358" i="3"/>
  <c r="F358" i="3" s="1"/>
  <c r="G358" i="3" s="1"/>
  <c r="C359" i="3"/>
  <c r="CD361" i="3"/>
  <c r="CE361" i="3" s="1"/>
  <c r="CA363" i="3"/>
  <c r="CB362" i="3"/>
  <c r="CD362" i="3" s="1"/>
  <c r="CE362" i="3" s="1"/>
  <c r="V343" i="2"/>
  <c r="G345" i="2"/>
  <c r="T345" i="2"/>
  <c r="U344" i="2"/>
  <c r="Z344" i="2" s="1"/>
  <c r="F346" i="2"/>
  <c r="I346" i="2" s="1"/>
  <c r="E347" i="2"/>
  <c r="J341" i="1"/>
  <c r="K341" i="1" s="1"/>
  <c r="H342" i="1"/>
  <c r="G342" i="1"/>
  <c r="D344" i="1"/>
  <c r="E344" i="1" s="1"/>
  <c r="I344" i="1" s="1"/>
  <c r="F343" i="1"/>
  <c r="BD349" i="3" l="1"/>
  <c r="AO349" i="3"/>
  <c r="B363" i="3"/>
  <c r="BG345" i="3"/>
  <c r="BF345" i="3"/>
  <c r="BH345" i="3" s="1"/>
  <c r="BI345" i="3" s="1"/>
  <c r="AP346" i="3"/>
  <c r="BE346" i="3"/>
  <c r="AR346" i="3"/>
  <c r="AQ346" i="3"/>
  <c r="AS346" i="3" s="1"/>
  <c r="AT346" i="3" s="1"/>
  <c r="E359" i="3"/>
  <c r="D359" i="3"/>
  <c r="F359" i="3" s="1"/>
  <c r="G359" i="3" s="1"/>
  <c r="C360" i="3"/>
  <c r="CC362" i="3"/>
  <c r="CA364" i="3"/>
  <c r="CB363" i="3"/>
  <c r="CD363" i="3" s="1"/>
  <c r="CE363" i="3" s="1"/>
  <c r="V344" i="2"/>
  <c r="G346" i="2"/>
  <c r="T346" i="2"/>
  <c r="U345" i="2"/>
  <c r="Z345" i="2" s="1"/>
  <c r="E348" i="2"/>
  <c r="F347" i="2"/>
  <c r="I347" i="2" s="1"/>
  <c r="J342" i="1"/>
  <c r="K342" i="1" s="1"/>
  <c r="H343" i="1"/>
  <c r="G343" i="1"/>
  <c r="D345" i="1"/>
  <c r="E345" i="1" s="1"/>
  <c r="I345" i="1" s="1"/>
  <c r="F344" i="1"/>
  <c r="AP347" i="3" l="1"/>
  <c r="BE347" i="3"/>
  <c r="BF346" i="3"/>
  <c r="BG346" i="3"/>
  <c r="BH346" i="3"/>
  <c r="BI346" i="3" s="1"/>
  <c r="BD350" i="3"/>
  <c r="AO350" i="3"/>
  <c r="B364" i="3"/>
  <c r="AR347" i="3"/>
  <c r="AQ347" i="3"/>
  <c r="AS347" i="3" s="1"/>
  <c r="AT347" i="3" s="1"/>
  <c r="E360" i="3"/>
  <c r="D360" i="3"/>
  <c r="F360" i="3" s="1"/>
  <c r="G360" i="3" s="1"/>
  <c r="C361" i="3"/>
  <c r="CA365" i="3"/>
  <c r="CC363" i="3"/>
  <c r="CB364" i="3"/>
  <c r="CD364" i="3" s="1"/>
  <c r="CE364" i="3" s="1"/>
  <c r="V345" i="2"/>
  <c r="G347" i="2"/>
  <c r="T347" i="2"/>
  <c r="U346" i="2"/>
  <c r="Z346" i="2" s="1"/>
  <c r="E349" i="2"/>
  <c r="F348" i="2"/>
  <c r="I348" i="2" s="1"/>
  <c r="J343" i="1"/>
  <c r="K343" i="1" s="1"/>
  <c r="H344" i="1"/>
  <c r="G344" i="1"/>
  <c r="D346" i="1"/>
  <c r="E346" i="1" s="1"/>
  <c r="I346" i="1" s="1"/>
  <c r="F345" i="1"/>
  <c r="AP348" i="3" l="1"/>
  <c r="BE348" i="3"/>
  <c r="BD351" i="3"/>
  <c r="AO351" i="3"/>
  <c r="B365" i="3"/>
  <c r="BF347" i="3"/>
  <c r="BG347" i="3"/>
  <c r="BH347" i="3"/>
  <c r="BI347" i="3" s="1"/>
  <c r="AR348" i="3"/>
  <c r="AQ348" i="3"/>
  <c r="AS348" i="3" s="1"/>
  <c r="AT348" i="3" s="1"/>
  <c r="E361" i="3"/>
  <c r="D361" i="3"/>
  <c r="F361" i="3" s="1"/>
  <c r="G361" i="3" s="1"/>
  <c r="C362" i="3"/>
  <c r="CC364" i="3"/>
  <c r="CA366" i="3"/>
  <c r="CB365" i="3"/>
  <c r="CC365" i="3" s="1"/>
  <c r="V346" i="2"/>
  <c r="G348" i="2"/>
  <c r="T348" i="2"/>
  <c r="U347" i="2"/>
  <c r="Z347" i="2" s="1"/>
  <c r="E350" i="2"/>
  <c r="F349" i="2"/>
  <c r="I349" i="2" s="1"/>
  <c r="J344" i="1"/>
  <c r="K344" i="1" s="1"/>
  <c r="G345" i="1"/>
  <c r="H345" i="1"/>
  <c r="D347" i="1"/>
  <c r="E347" i="1" s="1"/>
  <c r="I347" i="1" s="1"/>
  <c r="F346" i="1"/>
  <c r="AP349" i="3" l="1"/>
  <c r="BE349" i="3"/>
  <c r="BG348" i="3"/>
  <c r="BF348" i="3"/>
  <c r="BH348" i="3" s="1"/>
  <c r="BI348" i="3" s="1"/>
  <c r="BD352" i="3"/>
  <c r="B366" i="3"/>
  <c r="AO352" i="3"/>
  <c r="AR349" i="3"/>
  <c r="AQ349" i="3"/>
  <c r="AS349" i="3" s="1"/>
  <c r="AT349" i="3" s="1"/>
  <c r="E362" i="3"/>
  <c r="D362" i="3"/>
  <c r="F362" i="3" s="1"/>
  <c r="G362" i="3" s="1"/>
  <c r="C363" i="3"/>
  <c r="CD365" i="3"/>
  <c r="CE365" i="3" s="1"/>
  <c r="CA367" i="3"/>
  <c r="CB366" i="3"/>
  <c r="CD366" i="3" s="1"/>
  <c r="CE366" i="3" s="1"/>
  <c r="V347" i="2"/>
  <c r="G349" i="2"/>
  <c r="T349" i="2"/>
  <c r="U348" i="2"/>
  <c r="Z348" i="2" s="1"/>
  <c r="E351" i="2"/>
  <c r="F350" i="2"/>
  <c r="I350" i="2" s="1"/>
  <c r="J345" i="1"/>
  <c r="K345" i="1" s="1"/>
  <c r="G346" i="1"/>
  <c r="H346" i="1"/>
  <c r="D348" i="1"/>
  <c r="E348" i="1" s="1"/>
  <c r="I348" i="1" s="1"/>
  <c r="F347" i="1"/>
  <c r="AP350" i="3" l="1"/>
  <c r="BE350" i="3"/>
  <c r="BD353" i="3"/>
  <c r="AO353" i="3"/>
  <c r="B367" i="3"/>
  <c r="BF349" i="3"/>
  <c r="BH349" i="3" s="1"/>
  <c r="BI349" i="3" s="1"/>
  <c r="BG349" i="3"/>
  <c r="AR350" i="3"/>
  <c r="AQ350" i="3"/>
  <c r="AS350" i="3" s="1"/>
  <c r="AT350" i="3" s="1"/>
  <c r="E363" i="3"/>
  <c r="D363" i="3"/>
  <c r="F363" i="3" s="1"/>
  <c r="G363" i="3" s="1"/>
  <c r="C364" i="3"/>
  <c r="CC366" i="3"/>
  <c r="CA368" i="3"/>
  <c r="CB367" i="3"/>
  <c r="CD367" i="3" s="1"/>
  <c r="CE367" i="3" s="1"/>
  <c r="V348" i="2"/>
  <c r="G350" i="2"/>
  <c r="U349" i="2"/>
  <c r="Z349" i="2" s="1"/>
  <c r="T350" i="2"/>
  <c r="E352" i="2"/>
  <c r="F351" i="2"/>
  <c r="I351" i="2" s="1"/>
  <c r="J346" i="1"/>
  <c r="K346" i="1" s="1"/>
  <c r="H347" i="1"/>
  <c r="G347" i="1"/>
  <c r="D349" i="1"/>
  <c r="E349" i="1" s="1"/>
  <c r="I349" i="1" s="1"/>
  <c r="F348" i="1"/>
  <c r="BF350" i="3" l="1"/>
  <c r="BH350" i="3" s="1"/>
  <c r="BI350" i="3" s="1"/>
  <c r="BG350" i="3"/>
  <c r="AP351" i="3"/>
  <c r="BE351" i="3"/>
  <c r="BD354" i="3"/>
  <c r="AO354" i="3"/>
  <c r="B368" i="3"/>
  <c r="AR351" i="3"/>
  <c r="AQ351" i="3"/>
  <c r="AS351" i="3" s="1"/>
  <c r="AT351" i="3" s="1"/>
  <c r="E364" i="3"/>
  <c r="D364" i="3"/>
  <c r="F364" i="3" s="1"/>
  <c r="G364" i="3" s="1"/>
  <c r="C365" i="3"/>
  <c r="CC367" i="3"/>
  <c r="CA369" i="3"/>
  <c r="CB368" i="3"/>
  <c r="CC368" i="3" s="1"/>
  <c r="V349" i="2"/>
  <c r="G351" i="2"/>
  <c r="T351" i="2"/>
  <c r="U350" i="2"/>
  <c r="Z350" i="2" s="1"/>
  <c r="E353" i="2"/>
  <c r="F352" i="2"/>
  <c r="I352" i="2" s="1"/>
  <c r="J347" i="1"/>
  <c r="K347" i="1" s="1"/>
  <c r="H348" i="1"/>
  <c r="G348" i="1"/>
  <c r="D350" i="1"/>
  <c r="E350" i="1" s="1"/>
  <c r="I350" i="1" s="1"/>
  <c r="F349" i="1"/>
  <c r="AP352" i="3" l="1"/>
  <c r="BE352" i="3"/>
  <c r="BD355" i="3"/>
  <c r="AO355" i="3"/>
  <c r="B369" i="3"/>
  <c r="BG351" i="3"/>
  <c r="BF351" i="3"/>
  <c r="BH351" i="3" s="1"/>
  <c r="BI351" i="3" s="1"/>
  <c r="AR352" i="3"/>
  <c r="AQ352" i="3"/>
  <c r="AS352" i="3" s="1"/>
  <c r="AT352" i="3" s="1"/>
  <c r="E365" i="3"/>
  <c r="D365" i="3"/>
  <c r="F365" i="3" s="1"/>
  <c r="G365" i="3" s="1"/>
  <c r="C366" i="3"/>
  <c r="CD368" i="3"/>
  <c r="CE368" i="3" s="1"/>
  <c r="CA370" i="3"/>
  <c r="CB369" i="3"/>
  <c r="CC369" i="3" s="1"/>
  <c r="V350" i="2"/>
  <c r="G352" i="2"/>
  <c r="T352" i="2"/>
  <c r="U351" i="2"/>
  <c r="Z351" i="2" s="1"/>
  <c r="E354" i="2"/>
  <c r="F353" i="2"/>
  <c r="I353" i="2" s="1"/>
  <c r="J348" i="1"/>
  <c r="K348" i="1" s="1"/>
  <c r="H349" i="1"/>
  <c r="G349" i="1"/>
  <c r="D351" i="1"/>
  <c r="E351" i="1" s="1"/>
  <c r="I351" i="1" s="1"/>
  <c r="F350" i="1"/>
  <c r="AP353" i="3" l="1"/>
  <c r="BE353" i="3"/>
  <c r="BF352" i="3"/>
  <c r="BH352" i="3" s="1"/>
  <c r="BI352" i="3" s="1"/>
  <c r="BG352" i="3"/>
  <c r="BD356" i="3"/>
  <c r="AO356" i="3"/>
  <c r="B370" i="3"/>
  <c r="AR353" i="3"/>
  <c r="AQ353" i="3"/>
  <c r="AS353" i="3" s="1"/>
  <c r="AT353" i="3" s="1"/>
  <c r="E366" i="3"/>
  <c r="D366" i="3"/>
  <c r="F366" i="3" s="1"/>
  <c r="G366" i="3" s="1"/>
  <c r="C367" i="3"/>
  <c r="CD369" i="3"/>
  <c r="CE369" i="3" s="1"/>
  <c r="CA371" i="3"/>
  <c r="CB370" i="3"/>
  <c r="CD370" i="3" s="1"/>
  <c r="CE370" i="3" s="1"/>
  <c r="V351" i="2"/>
  <c r="G353" i="2"/>
  <c r="U352" i="2"/>
  <c r="Z352" i="2" s="1"/>
  <c r="T353" i="2"/>
  <c r="E355" i="2"/>
  <c r="F354" i="2"/>
  <c r="I354" i="2" s="1"/>
  <c r="J349" i="1"/>
  <c r="K349" i="1" s="1"/>
  <c r="H350" i="1"/>
  <c r="G350" i="1"/>
  <c r="D352" i="1"/>
  <c r="E352" i="1" s="1"/>
  <c r="I352" i="1" s="1"/>
  <c r="F351" i="1"/>
  <c r="AP354" i="3" l="1"/>
  <c r="BE354" i="3"/>
  <c r="BG353" i="3"/>
  <c r="BF353" i="3"/>
  <c r="BH353" i="3" s="1"/>
  <c r="BI353" i="3" s="1"/>
  <c r="BD357" i="3"/>
  <c r="B371" i="3"/>
  <c r="AO357" i="3"/>
  <c r="AR354" i="3"/>
  <c r="AQ354" i="3"/>
  <c r="AS354" i="3" s="1"/>
  <c r="AT354" i="3" s="1"/>
  <c r="E367" i="3"/>
  <c r="D367" i="3"/>
  <c r="F367" i="3" s="1"/>
  <c r="G367" i="3" s="1"/>
  <c r="C368" i="3"/>
  <c r="CC370" i="3"/>
  <c r="CA372" i="3"/>
  <c r="CB371" i="3"/>
  <c r="CC371" i="3" s="1"/>
  <c r="V352" i="2"/>
  <c r="G354" i="2"/>
  <c r="T354" i="2"/>
  <c r="U353" i="2"/>
  <c r="Z353" i="2" s="1"/>
  <c r="E356" i="2"/>
  <c r="F355" i="2"/>
  <c r="I355" i="2" s="1"/>
  <c r="J350" i="1"/>
  <c r="K350" i="1" s="1"/>
  <c r="H351" i="1"/>
  <c r="G351" i="1"/>
  <c r="D353" i="1"/>
  <c r="E353" i="1" s="1"/>
  <c r="I353" i="1" s="1"/>
  <c r="F352" i="1"/>
  <c r="AP355" i="3" l="1"/>
  <c r="BE355" i="3"/>
  <c r="BG354" i="3"/>
  <c r="BF354" i="3"/>
  <c r="BH354" i="3" s="1"/>
  <c r="BI354" i="3" s="1"/>
  <c r="BD358" i="3"/>
  <c r="B372" i="3"/>
  <c r="AO358" i="3"/>
  <c r="AQ355" i="3"/>
  <c r="AS355" i="3" s="1"/>
  <c r="AT355" i="3" s="1"/>
  <c r="AR355" i="3"/>
  <c r="E368" i="3"/>
  <c r="D368" i="3"/>
  <c r="F368" i="3" s="1"/>
  <c r="G368" i="3" s="1"/>
  <c r="C369" i="3"/>
  <c r="CD371" i="3"/>
  <c r="CE371" i="3" s="1"/>
  <c r="CA373" i="3"/>
  <c r="CB372" i="3"/>
  <c r="CD372" i="3" s="1"/>
  <c r="CE372" i="3" s="1"/>
  <c r="V353" i="2"/>
  <c r="G355" i="2"/>
  <c r="T355" i="2"/>
  <c r="U354" i="2"/>
  <c r="Z354" i="2" s="1"/>
  <c r="F356" i="2"/>
  <c r="I356" i="2" s="1"/>
  <c r="E357" i="2"/>
  <c r="J351" i="1"/>
  <c r="K351" i="1" s="1"/>
  <c r="H352" i="1"/>
  <c r="G352" i="1"/>
  <c r="D354" i="1"/>
  <c r="E354" i="1" s="1"/>
  <c r="I354" i="1" s="1"/>
  <c r="F353" i="1"/>
  <c r="AP356" i="3" l="1"/>
  <c r="BE356" i="3"/>
  <c r="BD359" i="3"/>
  <c r="AO359" i="3"/>
  <c r="B373" i="3"/>
  <c r="BG355" i="3"/>
  <c r="BF355" i="3"/>
  <c r="BH355" i="3" s="1"/>
  <c r="BI355" i="3" s="1"/>
  <c r="AQ356" i="3"/>
  <c r="AS356" i="3" s="1"/>
  <c r="AT356" i="3" s="1"/>
  <c r="AR356" i="3"/>
  <c r="E369" i="3"/>
  <c r="D369" i="3"/>
  <c r="F369" i="3" s="1"/>
  <c r="G369" i="3" s="1"/>
  <c r="C370" i="3"/>
  <c r="CC372" i="3"/>
  <c r="CA374" i="3"/>
  <c r="CB373" i="3"/>
  <c r="CD373" i="3" s="1"/>
  <c r="CE373" i="3" s="1"/>
  <c r="V354" i="2"/>
  <c r="G356" i="2"/>
  <c r="T356" i="2"/>
  <c r="U355" i="2"/>
  <c r="Z355" i="2" s="1"/>
  <c r="E358" i="2"/>
  <c r="F357" i="2"/>
  <c r="I357" i="2" s="1"/>
  <c r="J352" i="1"/>
  <c r="K352" i="1" s="1"/>
  <c r="G353" i="1"/>
  <c r="H353" i="1"/>
  <c r="D355" i="1"/>
  <c r="E355" i="1" s="1"/>
  <c r="I355" i="1" s="1"/>
  <c r="F354" i="1"/>
  <c r="AP357" i="3" l="1"/>
  <c r="BE357" i="3"/>
  <c r="BD360" i="3"/>
  <c r="B374" i="3"/>
  <c r="AO360" i="3"/>
  <c r="BG356" i="3"/>
  <c r="BF356" i="3"/>
  <c r="BH356" i="3" s="1"/>
  <c r="BI356" i="3" s="1"/>
  <c r="AQ357" i="3"/>
  <c r="AS357" i="3" s="1"/>
  <c r="AT357" i="3" s="1"/>
  <c r="AR357" i="3"/>
  <c r="E370" i="3"/>
  <c r="D370" i="3"/>
  <c r="F370" i="3" s="1"/>
  <c r="G370" i="3" s="1"/>
  <c r="C371" i="3"/>
  <c r="CC373" i="3"/>
  <c r="CA375" i="3"/>
  <c r="CB374" i="3"/>
  <c r="CC374" i="3" s="1"/>
  <c r="V355" i="2"/>
  <c r="G357" i="2"/>
  <c r="T357" i="2"/>
  <c r="U356" i="2"/>
  <c r="Z356" i="2" s="1"/>
  <c r="E359" i="2"/>
  <c r="F358" i="2"/>
  <c r="I358" i="2" s="1"/>
  <c r="J353" i="1"/>
  <c r="K353" i="1" s="1"/>
  <c r="G354" i="1"/>
  <c r="H354" i="1"/>
  <c r="D356" i="1"/>
  <c r="E356" i="1" s="1"/>
  <c r="I356" i="1" s="1"/>
  <c r="F355" i="1"/>
  <c r="AP358" i="3" l="1"/>
  <c r="BE358" i="3"/>
  <c r="BD361" i="3"/>
  <c r="B375" i="3"/>
  <c r="AO361" i="3"/>
  <c r="BF357" i="3"/>
  <c r="BH357" i="3" s="1"/>
  <c r="BI357" i="3" s="1"/>
  <c r="BG357" i="3"/>
  <c r="AQ358" i="3"/>
  <c r="AS358" i="3" s="1"/>
  <c r="AT358" i="3" s="1"/>
  <c r="AR358" i="3"/>
  <c r="E371" i="3"/>
  <c r="D371" i="3"/>
  <c r="F371" i="3" s="1"/>
  <c r="G371" i="3" s="1"/>
  <c r="C372" i="3"/>
  <c r="CD374" i="3"/>
  <c r="CE374" i="3" s="1"/>
  <c r="CA376" i="3"/>
  <c r="CB375" i="3"/>
  <c r="CD375" i="3" s="1"/>
  <c r="CE375" i="3" s="1"/>
  <c r="V356" i="2"/>
  <c r="G358" i="2"/>
  <c r="T358" i="2"/>
  <c r="U357" i="2"/>
  <c r="Z357" i="2" s="1"/>
  <c r="E360" i="2"/>
  <c r="F359" i="2"/>
  <c r="I359" i="2" s="1"/>
  <c r="J354" i="1"/>
  <c r="K354" i="1" s="1"/>
  <c r="H355" i="1"/>
  <c r="G355" i="1"/>
  <c r="D357" i="1"/>
  <c r="E357" i="1" s="1"/>
  <c r="I357" i="1" s="1"/>
  <c r="F356" i="1"/>
  <c r="AP359" i="3" l="1"/>
  <c r="BE359" i="3"/>
  <c r="BF358" i="3"/>
  <c r="BH358" i="3" s="1"/>
  <c r="BI358" i="3" s="1"/>
  <c r="BG358" i="3"/>
  <c r="BD362" i="3"/>
  <c r="B376" i="3"/>
  <c r="AO362" i="3"/>
  <c r="AR359" i="3"/>
  <c r="AQ359" i="3"/>
  <c r="AS359" i="3" s="1"/>
  <c r="AT359" i="3" s="1"/>
  <c r="E372" i="3"/>
  <c r="D372" i="3"/>
  <c r="F372" i="3" s="1"/>
  <c r="G372" i="3" s="1"/>
  <c r="C373" i="3"/>
  <c r="CC375" i="3"/>
  <c r="CA377" i="3"/>
  <c r="CB376" i="3"/>
  <c r="CD376" i="3" s="1"/>
  <c r="CE376" i="3" s="1"/>
  <c r="V357" i="2"/>
  <c r="G359" i="2"/>
  <c r="T359" i="2"/>
  <c r="U358" i="2"/>
  <c r="Z358" i="2" s="1"/>
  <c r="F360" i="2"/>
  <c r="I360" i="2" s="1"/>
  <c r="E361" i="2"/>
  <c r="J355" i="1"/>
  <c r="K355" i="1" s="1"/>
  <c r="H356" i="1"/>
  <c r="G356" i="1"/>
  <c r="D358" i="1"/>
  <c r="E358" i="1" s="1"/>
  <c r="I358" i="1" s="1"/>
  <c r="F357" i="1"/>
  <c r="AP360" i="3" l="1"/>
  <c r="BE360" i="3"/>
  <c r="BD363" i="3"/>
  <c r="AO363" i="3"/>
  <c r="B377" i="3"/>
  <c r="BF359" i="3"/>
  <c r="BH359" i="3" s="1"/>
  <c r="BI359" i="3" s="1"/>
  <c r="BG359" i="3"/>
  <c r="AQ360" i="3"/>
  <c r="AS360" i="3" s="1"/>
  <c r="AT360" i="3" s="1"/>
  <c r="AR360" i="3"/>
  <c r="E373" i="3"/>
  <c r="D373" i="3"/>
  <c r="F373" i="3" s="1"/>
  <c r="G373" i="3" s="1"/>
  <c r="C374" i="3"/>
  <c r="CA378" i="3"/>
  <c r="CC376" i="3"/>
  <c r="CB377" i="3"/>
  <c r="CD377" i="3" s="1"/>
  <c r="CE377" i="3" s="1"/>
  <c r="V358" i="2"/>
  <c r="G360" i="2"/>
  <c r="T360" i="2"/>
  <c r="U359" i="2"/>
  <c r="Z359" i="2" s="1"/>
  <c r="E362" i="2"/>
  <c r="F361" i="2"/>
  <c r="I361" i="2" s="1"/>
  <c r="J356" i="1"/>
  <c r="K356" i="1" s="1"/>
  <c r="H357" i="1"/>
  <c r="G357" i="1"/>
  <c r="D359" i="1"/>
  <c r="E359" i="1" s="1"/>
  <c r="I359" i="1" s="1"/>
  <c r="F358" i="1"/>
  <c r="BF360" i="3" l="1"/>
  <c r="BH360" i="3" s="1"/>
  <c r="BI360" i="3" s="1"/>
  <c r="BG360" i="3"/>
  <c r="AP361" i="3"/>
  <c r="BE361" i="3"/>
  <c r="BD364" i="3"/>
  <c r="AO364" i="3"/>
  <c r="B378" i="3"/>
  <c r="AQ361" i="3"/>
  <c r="AS361" i="3" s="1"/>
  <c r="AT361" i="3" s="1"/>
  <c r="AR361" i="3"/>
  <c r="E374" i="3"/>
  <c r="D374" i="3"/>
  <c r="F374" i="3" s="1"/>
  <c r="G374" i="3" s="1"/>
  <c r="C375" i="3"/>
  <c r="CC377" i="3"/>
  <c r="CA379" i="3"/>
  <c r="CB378" i="3"/>
  <c r="CD378" i="3" s="1"/>
  <c r="CE378" i="3" s="1"/>
  <c r="V359" i="2"/>
  <c r="G361" i="2"/>
  <c r="T361" i="2"/>
  <c r="U360" i="2"/>
  <c r="Z360" i="2" s="1"/>
  <c r="F362" i="2"/>
  <c r="I362" i="2" s="1"/>
  <c r="E363" i="2"/>
  <c r="J357" i="1"/>
  <c r="K357" i="1" s="1"/>
  <c r="H358" i="1"/>
  <c r="G358" i="1"/>
  <c r="D360" i="1"/>
  <c r="E360" i="1" s="1"/>
  <c r="I360" i="1" s="1"/>
  <c r="F359" i="1"/>
  <c r="BF361" i="3" l="1"/>
  <c r="BH361" i="3" s="1"/>
  <c r="BI361" i="3" s="1"/>
  <c r="BG361" i="3"/>
  <c r="AP362" i="3"/>
  <c r="BE362" i="3"/>
  <c r="BD365" i="3"/>
  <c r="B379" i="3"/>
  <c r="AO365" i="3"/>
  <c r="AR362" i="3"/>
  <c r="AQ362" i="3"/>
  <c r="AS362" i="3" s="1"/>
  <c r="AT362" i="3" s="1"/>
  <c r="E375" i="3"/>
  <c r="D375" i="3"/>
  <c r="F375" i="3" s="1"/>
  <c r="G375" i="3" s="1"/>
  <c r="C376" i="3"/>
  <c r="CC378" i="3"/>
  <c r="CA380" i="3"/>
  <c r="CB379" i="3"/>
  <c r="CD379" i="3" s="1"/>
  <c r="CE379" i="3" s="1"/>
  <c r="V360" i="2"/>
  <c r="G362" i="2"/>
  <c r="U361" i="2"/>
  <c r="Z361" i="2" s="1"/>
  <c r="T362" i="2"/>
  <c r="F363" i="2"/>
  <c r="I363" i="2" s="1"/>
  <c r="E364" i="2"/>
  <c r="J358" i="1"/>
  <c r="K358" i="1" s="1"/>
  <c r="H359" i="1"/>
  <c r="G359" i="1"/>
  <c r="D361" i="1"/>
  <c r="E361" i="1" s="1"/>
  <c r="I361" i="1" s="1"/>
  <c r="F360" i="1"/>
  <c r="AP363" i="3" l="1"/>
  <c r="BE363" i="3"/>
  <c r="BD366" i="3"/>
  <c r="AO366" i="3"/>
  <c r="B380" i="3"/>
  <c r="BG362" i="3"/>
  <c r="BF362" i="3"/>
  <c r="BH362" i="3" s="1"/>
  <c r="BI362" i="3" s="1"/>
  <c r="AR363" i="3"/>
  <c r="AQ363" i="3"/>
  <c r="AS363" i="3" s="1"/>
  <c r="AT363" i="3" s="1"/>
  <c r="E376" i="3"/>
  <c r="D376" i="3"/>
  <c r="F376" i="3" s="1"/>
  <c r="G376" i="3" s="1"/>
  <c r="C377" i="3"/>
  <c r="CC379" i="3"/>
  <c r="CA381" i="3"/>
  <c r="CB380" i="3"/>
  <c r="CC380" i="3" s="1"/>
  <c r="V361" i="2"/>
  <c r="G363" i="2"/>
  <c r="T363" i="2"/>
  <c r="U362" i="2"/>
  <c r="Z362" i="2" s="1"/>
  <c r="E365" i="2"/>
  <c r="F364" i="2"/>
  <c r="I364" i="2" s="1"/>
  <c r="J359" i="1"/>
  <c r="K359" i="1" s="1"/>
  <c r="H360" i="1"/>
  <c r="G360" i="1"/>
  <c r="D362" i="1"/>
  <c r="E362" i="1" s="1"/>
  <c r="I362" i="1" s="1"/>
  <c r="F361" i="1"/>
  <c r="AP364" i="3" l="1"/>
  <c r="BE364" i="3"/>
  <c r="BG363" i="3"/>
  <c r="BF363" i="3"/>
  <c r="BH363" i="3" s="1"/>
  <c r="BI363" i="3" s="1"/>
  <c r="BD367" i="3"/>
  <c r="B381" i="3"/>
  <c r="AO367" i="3"/>
  <c r="AR364" i="3"/>
  <c r="AQ364" i="3"/>
  <c r="AS364" i="3" s="1"/>
  <c r="AT364" i="3" s="1"/>
  <c r="E377" i="3"/>
  <c r="D377" i="3"/>
  <c r="F377" i="3" s="1"/>
  <c r="G377" i="3" s="1"/>
  <c r="C378" i="3"/>
  <c r="CD380" i="3"/>
  <c r="CE380" i="3" s="1"/>
  <c r="CA382" i="3"/>
  <c r="CB381" i="3"/>
  <c r="CD381" i="3" s="1"/>
  <c r="CE381" i="3" s="1"/>
  <c r="V362" i="2"/>
  <c r="G364" i="2"/>
  <c r="T364" i="2"/>
  <c r="U363" i="2"/>
  <c r="Z363" i="2" s="1"/>
  <c r="E366" i="2"/>
  <c r="F365" i="2"/>
  <c r="I365" i="2" s="1"/>
  <c r="J360" i="1"/>
  <c r="K360" i="1" s="1"/>
  <c r="G361" i="1"/>
  <c r="H361" i="1"/>
  <c r="D363" i="1"/>
  <c r="E363" i="1" s="1"/>
  <c r="I363" i="1" s="1"/>
  <c r="F362" i="1"/>
  <c r="AP365" i="3" l="1"/>
  <c r="BE365" i="3"/>
  <c r="BD368" i="3"/>
  <c r="B382" i="3"/>
  <c r="AO368" i="3"/>
  <c r="BG364" i="3"/>
  <c r="BF364" i="3"/>
  <c r="BH364" i="3" s="1"/>
  <c r="BI364" i="3" s="1"/>
  <c r="AR365" i="3"/>
  <c r="AQ365" i="3"/>
  <c r="AS365" i="3" s="1"/>
  <c r="AT365" i="3" s="1"/>
  <c r="E378" i="3"/>
  <c r="D378" i="3"/>
  <c r="F378" i="3" s="1"/>
  <c r="G378" i="3" s="1"/>
  <c r="C379" i="3"/>
  <c r="CC381" i="3"/>
  <c r="CA383" i="3"/>
  <c r="CB382" i="3"/>
  <c r="CD382" i="3" s="1"/>
  <c r="CE382" i="3" s="1"/>
  <c r="V363" i="2"/>
  <c r="G365" i="2"/>
  <c r="U364" i="2"/>
  <c r="Z364" i="2" s="1"/>
  <c r="T365" i="2"/>
  <c r="F366" i="2"/>
  <c r="I366" i="2" s="1"/>
  <c r="E367" i="2"/>
  <c r="J361" i="1"/>
  <c r="K361" i="1" s="1"/>
  <c r="G362" i="1"/>
  <c r="H362" i="1"/>
  <c r="D364" i="1"/>
  <c r="E364" i="1" s="1"/>
  <c r="I364" i="1" s="1"/>
  <c r="F363" i="1"/>
  <c r="AP366" i="3" l="1"/>
  <c r="BE366" i="3"/>
  <c r="BD369" i="3"/>
  <c r="B383" i="3"/>
  <c r="AO369" i="3"/>
  <c r="BG365" i="3"/>
  <c r="BF365" i="3"/>
  <c r="BH365" i="3" s="1"/>
  <c r="BI365" i="3" s="1"/>
  <c r="AR366" i="3"/>
  <c r="AQ366" i="3"/>
  <c r="AS366" i="3" s="1"/>
  <c r="AT366" i="3" s="1"/>
  <c r="E379" i="3"/>
  <c r="D379" i="3"/>
  <c r="F379" i="3" s="1"/>
  <c r="G379" i="3" s="1"/>
  <c r="C380" i="3"/>
  <c r="CC382" i="3"/>
  <c r="CA384" i="3"/>
  <c r="CB383" i="3"/>
  <c r="CD383" i="3" s="1"/>
  <c r="CE383" i="3" s="1"/>
  <c r="V364" i="2"/>
  <c r="G366" i="2"/>
  <c r="T366" i="2"/>
  <c r="U365" i="2"/>
  <c r="Z365" i="2" s="1"/>
  <c r="E368" i="2"/>
  <c r="F367" i="2"/>
  <c r="I367" i="2" s="1"/>
  <c r="J362" i="1"/>
  <c r="K362" i="1" s="1"/>
  <c r="H363" i="1"/>
  <c r="G363" i="1"/>
  <c r="D365" i="1"/>
  <c r="E365" i="1" s="1"/>
  <c r="I365" i="1" s="1"/>
  <c r="F364" i="1"/>
  <c r="AP367" i="3" l="1"/>
  <c r="BE367" i="3"/>
  <c r="BD370" i="3"/>
  <c r="B384" i="3"/>
  <c r="AO370" i="3"/>
  <c r="BG366" i="3"/>
  <c r="BF366" i="3"/>
  <c r="BH366" i="3" s="1"/>
  <c r="BI366" i="3" s="1"/>
  <c r="AR367" i="3"/>
  <c r="AQ367" i="3"/>
  <c r="AS367" i="3" s="1"/>
  <c r="AT367" i="3" s="1"/>
  <c r="E380" i="3"/>
  <c r="D380" i="3"/>
  <c r="F380" i="3" s="1"/>
  <c r="G380" i="3" s="1"/>
  <c r="C381" i="3"/>
  <c r="CC383" i="3"/>
  <c r="CA385" i="3"/>
  <c r="CB384" i="3"/>
  <c r="CD384" i="3" s="1"/>
  <c r="CE384" i="3" s="1"/>
  <c r="V365" i="2"/>
  <c r="G367" i="2"/>
  <c r="U366" i="2"/>
  <c r="Z366" i="2" s="1"/>
  <c r="T367" i="2"/>
  <c r="F368" i="2"/>
  <c r="I368" i="2" s="1"/>
  <c r="E369" i="2"/>
  <c r="J363" i="1"/>
  <c r="K363" i="1" s="1"/>
  <c r="H364" i="1"/>
  <c r="G364" i="1"/>
  <c r="D366" i="1"/>
  <c r="E366" i="1" s="1"/>
  <c r="I366" i="1" s="1"/>
  <c r="F365" i="1"/>
  <c r="AP368" i="3" l="1"/>
  <c r="BE368" i="3"/>
  <c r="BD371" i="3"/>
  <c r="B385" i="3"/>
  <c r="AO371" i="3"/>
  <c r="BG367" i="3"/>
  <c r="BF367" i="3"/>
  <c r="BH367" i="3" s="1"/>
  <c r="BI367" i="3" s="1"/>
  <c r="AR368" i="3"/>
  <c r="AQ368" i="3"/>
  <c r="AS368" i="3" s="1"/>
  <c r="AT368" i="3" s="1"/>
  <c r="E381" i="3"/>
  <c r="D381" i="3"/>
  <c r="F381" i="3" s="1"/>
  <c r="G381" i="3" s="1"/>
  <c r="C382" i="3"/>
  <c r="CC384" i="3"/>
  <c r="CA386" i="3"/>
  <c r="CB385" i="3"/>
  <c r="CD385" i="3" s="1"/>
  <c r="CE385" i="3" s="1"/>
  <c r="V366" i="2"/>
  <c r="G368" i="2"/>
  <c r="T368" i="2"/>
  <c r="U367" i="2"/>
  <c r="Z367" i="2" s="1"/>
  <c r="E370" i="2"/>
  <c r="F369" i="2"/>
  <c r="I369" i="2" s="1"/>
  <c r="J364" i="1"/>
  <c r="K364" i="1" s="1"/>
  <c r="H365" i="1"/>
  <c r="G365" i="1"/>
  <c r="D367" i="1"/>
  <c r="E367" i="1" s="1"/>
  <c r="I367" i="1" s="1"/>
  <c r="F366" i="1"/>
  <c r="AP369" i="3" l="1"/>
  <c r="BE369" i="3"/>
  <c r="BG368" i="3"/>
  <c r="BF368" i="3"/>
  <c r="BH368" i="3" s="1"/>
  <c r="BI368" i="3" s="1"/>
  <c r="BD372" i="3"/>
  <c r="B386" i="3"/>
  <c r="AO372" i="3"/>
  <c r="AR369" i="3"/>
  <c r="AQ369" i="3"/>
  <c r="AS369" i="3" s="1"/>
  <c r="AT369" i="3" s="1"/>
  <c r="E382" i="3"/>
  <c r="D382" i="3"/>
  <c r="F382" i="3" s="1"/>
  <c r="G382" i="3" s="1"/>
  <c r="C383" i="3"/>
  <c r="CC385" i="3"/>
  <c r="CA387" i="3"/>
  <c r="CB386" i="3"/>
  <c r="CD386" i="3" s="1"/>
  <c r="CE386" i="3" s="1"/>
  <c r="V367" i="2"/>
  <c r="G369" i="2"/>
  <c r="T369" i="2"/>
  <c r="U368" i="2"/>
  <c r="Z368" i="2" s="1"/>
  <c r="F370" i="2"/>
  <c r="I370" i="2" s="1"/>
  <c r="E371" i="2"/>
  <c r="J365" i="1"/>
  <c r="K365" i="1" s="1"/>
  <c r="H366" i="1"/>
  <c r="G366" i="1"/>
  <c r="D368" i="1"/>
  <c r="E368" i="1" s="1"/>
  <c r="I368" i="1" s="1"/>
  <c r="F367" i="1"/>
  <c r="AP370" i="3" l="1"/>
  <c r="BE370" i="3"/>
  <c r="BD373" i="3"/>
  <c r="B387" i="3"/>
  <c r="AO373" i="3"/>
  <c r="BG369" i="3"/>
  <c r="BF369" i="3"/>
  <c r="BH369" i="3" s="1"/>
  <c r="BI369" i="3" s="1"/>
  <c r="AR370" i="3"/>
  <c r="AQ370" i="3"/>
  <c r="AS370" i="3" s="1"/>
  <c r="AT370" i="3" s="1"/>
  <c r="E383" i="3"/>
  <c r="D383" i="3"/>
  <c r="F383" i="3" s="1"/>
  <c r="G383" i="3" s="1"/>
  <c r="C384" i="3"/>
  <c r="CC386" i="3"/>
  <c r="CA388" i="3"/>
  <c r="CB387" i="3"/>
  <c r="CD387" i="3" s="1"/>
  <c r="CE387" i="3" s="1"/>
  <c r="V368" i="2"/>
  <c r="G370" i="2"/>
  <c r="T370" i="2"/>
  <c r="U369" i="2"/>
  <c r="Z369" i="2" s="1"/>
  <c r="E372" i="2"/>
  <c r="F371" i="2"/>
  <c r="I371" i="2" s="1"/>
  <c r="J366" i="1"/>
  <c r="K366" i="1" s="1"/>
  <c r="H367" i="1"/>
  <c r="G367" i="1"/>
  <c r="D369" i="1"/>
  <c r="E369" i="1" s="1"/>
  <c r="I369" i="1" s="1"/>
  <c r="F368" i="1"/>
  <c r="BF370" i="3" l="1"/>
  <c r="BH370" i="3" s="1"/>
  <c r="BI370" i="3" s="1"/>
  <c r="BG370" i="3"/>
  <c r="AP371" i="3"/>
  <c r="BE371" i="3"/>
  <c r="BD374" i="3"/>
  <c r="B388" i="3"/>
  <c r="AO374" i="3"/>
  <c r="AR371" i="3"/>
  <c r="AQ371" i="3"/>
  <c r="AS371" i="3" s="1"/>
  <c r="AT371" i="3" s="1"/>
  <c r="E384" i="3"/>
  <c r="D384" i="3"/>
  <c r="F384" i="3" s="1"/>
  <c r="G384" i="3" s="1"/>
  <c r="C385" i="3"/>
  <c r="CC387" i="3"/>
  <c r="CA389" i="3"/>
  <c r="CB388" i="3"/>
  <c r="CC388" i="3" s="1"/>
  <c r="V369" i="2"/>
  <c r="G371" i="2"/>
  <c r="T371" i="2"/>
  <c r="U370" i="2"/>
  <c r="Z370" i="2" s="1"/>
  <c r="F372" i="2"/>
  <c r="I372" i="2" s="1"/>
  <c r="E373" i="2"/>
  <c r="J367" i="1"/>
  <c r="K367" i="1" s="1"/>
  <c r="H368" i="1"/>
  <c r="G368" i="1"/>
  <c r="D370" i="1"/>
  <c r="E370" i="1" s="1"/>
  <c r="I370" i="1" s="1"/>
  <c r="F369" i="1"/>
  <c r="AP372" i="3" l="1"/>
  <c r="BE372" i="3"/>
  <c r="BD375" i="3"/>
  <c r="AO375" i="3"/>
  <c r="B389" i="3"/>
  <c r="BF371" i="3"/>
  <c r="BH371" i="3" s="1"/>
  <c r="BI371" i="3" s="1"/>
  <c r="BG371" i="3"/>
  <c r="AR372" i="3"/>
  <c r="AQ372" i="3"/>
  <c r="AS372" i="3" s="1"/>
  <c r="AT372" i="3" s="1"/>
  <c r="E385" i="3"/>
  <c r="D385" i="3"/>
  <c r="F385" i="3" s="1"/>
  <c r="G385" i="3" s="1"/>
  <c r="C386" i="3"/>
  <c r="CD388" i="3"/>
  <c r="CE388" i="3" s="1"/>
  <c r="CA390" i="3"/>
  <c r="CB389" i="3"/>
  <c r="CC389" i="3" s="1"/>
  <c r="V370" i="2"/>
  <c r="G372" i="2"/>
  <c r="T372" i="2"/>
  <c r="U371" i="2"/>
  <c r="Z371" i="2" s="1"/>
  <c r="E374" i="2"/>
  <c r="F373" i="2"/>
  <c r="I373" i="2" s="1"/>
  <c r="J368" i="1"/>
  <c r="K368" i="1" s="1"/>
  <c r="G369" i="1"/>
  <c r="H369" i="1"/>
  <c r="D371" i="1"/>
  <c r="E371" i="1" s="1"/>
  <c r="I371" i="1" s="1"/>
  <c r="F370" i="1"/>
  <c r="AP373" i="3" l="1"/>
  <c r="BE373" i="3"/>
  <c r="BD376" i="3"/>
  <c r="B390" i="3"/>
  <c r="AO376" i="3"/>
  <c r="BF372" i="3"/>
  <c r="BH372" i="3" s="1"/>
  <c r="BI372" i="3" s="1"/>
  <c r="BG372" i="3"/>
  <c r="AR373" i="3"/>
  <c r="AQ373" i="3"/>
  <c r="AS373" i="3" s="1"/>
  <c r="AT373" i="3" s="1"/>
  <c r="E386" i="3"/>
  <c r="D386" i="3"/>
  <c r="F386" i="3" s="1"/>
  <c r="G386" i="3" s="1"/>
  <c r="C387" i="3"/>
  <c r="CD389" i="3"/>
  <c r="CE389" i="3" s="1"/>
  <c r="CA391" i="3"/>
  <c r="CB390" i="3"/>
  <c r="CC390" i="3" s="1"/>
  <c r="V371" i="2"/>
  <c r="G373" i="2"/>
  <c r="T373" i="2"/>
  <c r="U372" i="2"/>
  <c r="Z372" i="2" s="1"/>
  <c r="F374" i="2"/>
  <c r="I374" i="2" s="1"/>
  <c r="E375" i="2"/>
  <c r="J369" i="1"/>
  <c r="K369" i="1" s="1"/>
  <c r="G370" i="1"/>
  <c r="H370" i="1"/>
  <c r="D372" i="1"/>
  <c r="E372" i="1" s="1"/>
  <c r="I372" i="1" s="1"/>
  <c r="F371" i="1"/>
  <c r="AP374" i="3" l="1"/>
  <c r="BE374" i="3"/>
  <c r="BF373" i="3"/>
  <c r="BH373" i="3" s="1"/>
  <c r="BI373" i="3" s="1"/>
  <c r="BG373" i="3"/>
  <c r="BD377" i="3"/>
  <c r="AO377" i="3"/>
  <c r="B391" i="3"/>
  <c r="AR374" i="3"/>
  <c r="AQ374" i="3"/>
  <c r="AS374" i="3" s="1"/>
  <c r="AT374" i="3" s="1"/>
  <c r="E387" i="3"/>
  <c r="D387" i="3"/>
  <c r="F387" i="3" s="1"/>
  <c r="G387" i="3" s="1"/>
  <c r="C388" i="3"/>
  <c r="CD390" i="3"/>
  <c r="CE390" i="3" s="1"/>
  <c r="CA392" i="3"/>
  <c r="CB391" i="3"/>
  <c r="CC391" i="3" s="1"/>
  <c r="V372" i="2"/>
  <c r="G374" i="2"/>
  <c r="U373" i="2"/>
  <c r="Z373" i="2" s="1"/>
  <c r="T374" i="2"/>
  <c r="E376" i="2"/>
  <c r="F375" i="2"/>
  <c r="I375" i="2" s="1"/>
  <c r="J370" i="1"/>
  <c r="K370" i="1" s="1"/>
  <c r="H371" i="1"/>
  <c r="G371" i="1"/>
  <c r="D373" i="1"/>
  <c r="E373" i="1" s="1"/>
  <c r="I373" i="1" s="1"/>
  <c r="F372" i="1"/>
  <c r="AP375" i="3" l="1"/>
  <c r="BE375" i="3"/>
  <c r="BD378" i="3"/>
  <c r="B392" i="3"/>
  <c r="AO378" i="3"/>
  <c r="BG374" i="3"/>
  <c r="BF374" i="3"/>
  <c r="BH374" i="3" s="1"/>
  <c r="BI374" i="3" s="1"/>
  <c r="AR375" i="3"/>
  <c r="AQ375" i="3"/>
  <c r="AS375" i="3" s="1"/>
  <c r="AT375" i="3" s="1"/>
  <c r="E388" i="3"/>
  <c r="D388" i="3"/>
  <c r="F388" i="3" s="1"/>
  <c r="G388" i="3" s="1"/>
  <c r="C389" i="3"/>
  <c r="CD391" i="3"/>
  <c r="CE391" i="3" s="1"/>
  <c r="CA393" i="3"/>
  <c r="CB392" i="3"/>
  <c r="CC392" i="3" s="1"/>
  <c r="V373" i="2"/>
  <c r="G375" i="2"/>
  <c r="T375" i="2"/>
  <c r="U374" i="2"/>
  <c r="Z374" i="2" s="1"/>
  <c r="E377" i="2"/>
  <c r="F376" i="2"/>
  <c r="I376" i="2" s="1"/>
  <c r="J371" i="1"/>
  <c r="K371" i="1" s="1"/>
  <c r="H372" i="1"/>
  <c r="G372" i="1"/>
  <c r="D374" i="1"/>
  <c r="E374" i="1" s="1"/>
  <c r="I374" i="1" s="1"/>
  <c r="F373" i="1"/>
  <c r="BG375" i="3" l="1"/>
  <c r="BF375" i="3"/>
  <c r="BH375" i="3" s="1"/>
  <c r="BI375" i="3" s="1"/>
  <c r="AP376" i="3"/>
  <c r="BE376" i="3"/>
  <c r="BD379" i="3"/>
  <c r="B393" i="3"/>
  <c r="AO379" i="3"/>
  <c r="AR376" i="3"/>
  <c r="AQ376" i="3"/>
  <c r="AS376" i="3" s="1"/>
  <c r="AT376" i="3" s="1"/>
  <c r="E389" i="3"/>
  <c r="D389" i="3"/>
  <c r="F389" i="3" s="1"/>
  <c r="G389" i="3" s="1"/>
  <c r="C390" i="3"/>
  <c r="CD392" i="3"/>
  <c r="CE392" i="3" s="1"/>
  <c r="CA394" i="3"/>
  <c r="CB393" i="3"/>
  <c r="CC393" i="3" s="1"/>
  <c r="V374" i="2"/>
  <c r="G376" i="2"/>
  <c r="T376" i="2"/>
  <c r="U375" i="2"/>
  <c r="Z375" i="2" s="1"/>
  <c r="E378" i="2"/>
  <c r="F377" i="2"/>
  <c r="I377" i="2" s="1"/>
  <c r="J372" i="1"/>
  <c r="K372" i="1" s="1"/>
  <c r="H373" i="1"/>
  <c r="G373" i="1"/>
  <c r="D375" i="1"/>
  <c r="E375" i="1" s="1"/>
  <c r="I375" i="1" s="1"/>
  <c r="F374" i="1"/>
  <c r="BG376" i="3" l="1"/>
  <c r="BF376" i="3"/>
  <c r="BH376" i="3" s="1"/>
  <c r="BI376" i="3" s="1"/>
  <c r="AP377" i="3"/>
  <c r="BE377" i="3"/>
  <c r="BD380" i="3"/>
  <c r="AO380" i="3"/>
  <c r="B394" i="3"/>
  <c r="AR377" i="3"/>
  <c r="AQ377" i="3"/>
  <c r="AS377" i="3" s="1"/>
  <c r="AT377" i="3" s="1"/>
  <c r="E390" i="3"/>
  <c r="D390" i="3"/>
  <c r="F390" i="3" s="1"/>
  <c r="G390" i="3" s="1"/>
  <c r="C391" i="3"/>
  <c r="CA395" i="3"/>
  <c r="CD393" i="3"/>
  <c r="CE393" i="3" s="1"/>
  <c r="CB394" i="3"/>
  <c r="CC394" i="3" s="1"/>
  <c r="V375" i="2"/>
  <c r="G377" i="2"/>
  <c r="T377" i="2"/>
  <c r="U376" i="2"/>
  <c r="Z376" i="2" s="1"/>
  <c r="F378" i="2"/>
  <c r="I378" i="2" s="1"/>
  <c r="E379" i="2"/>
  <c r="J373" i="1"/>
  <c r="K373" i="1" s="1"/>
  <c r="H374" i="1"/>
  <c r="G374" i="1"/>
  <c r="D376" i="1"/>
  <c r="E376" i="1" s="1"/>
  <c r="I376" i="1" s="1"/>
  <c r="F375" i="1"/>
  <c r="AP378" i="3" l="1"/>
  <c r="BE378" i="3"/>
  <c r="BD381" i="3"/>
  <c r="AO381" i="3"/>
  <c r="B395" i="3"/>
  <c r="BG377" i="3"/>
  <c r="BF377" i="3"/>
  <c r="BH377" i="3" s="1"/>
  <c r="BI377" i="3" s="1"/>
  <c r="AR378" i="3"/>
  <c r="AQ378" i="3"/>
  <c r="AS378" i="3" s="1"/>
  <c r="AT378" i="3" s="1"/>
  <c r="E391" i="3"/>
  <c r="D391" i="3"/>
  <c r="F391" i="3" s="1"/>
  <c r="G391" i="3" s="1"/>
  <c r="C392" i="3"/>
  <c r="CD394" i="3"/>
  <c r="CE394" i="3" s="1"/>
  <c r="CA396" i="3"/>
  <c r="CB395" i="3"/>
  <c r="CC395" i="3" s="1"/>
  <c r="V376" i="2"/>
  <c r="G378" i="2"/>
  <c r="T378" i="2"/>
  <c r="U377" i="2"/>
  <c r="Z377" i="2" s="1"/>
  <c r="E380" i="2"/>
  <c r="F379" i="2"/>
  <c r="I379" i="2" s="1"/>
  <c r="J374" i="1"/>
  <c r="K374" i="1" s="1"/>
  <c r="H375" i="1"/>
  <c r="G375" i="1"/>
  <c r="D377" i="1"/>
  <c r="E377" i="1" s="1"/>
  <c r="I377" i="1" s="1"/>
  <c r="F376" i="1"/>
  <c r="AP379" i="3" l="1"/>
  <c r="BE379" i="3"/>
  <c r="BD382" i="3"/>
  <c r="B396" i="3"/>
  <c r="AO382" i="3"/>
  <c r="BG378" i="3"/>
  <c r="BF378" i="3"/>
  <c r="BH378" i="3" s="1"/>
  <c r="BI378" i="3" s="1"/>
  <c r="AR379" i="3"/>
  <c r="AQ379" i="3"/>
  <c r="AS379" i="3" s="1"/>
  <c r="AT379" i="3" s="1"/>
  <c r="E392" i="3"/>
  <c r="D392" i="3"/>
  <c r="F392" i="3" s="1"/>
  <c r="G392" i="3" s="1"/>
  <c r="C393" i="3"/>
  <c r="CD395" i="3"/>
  <c r="CE395" i="3" s="1"/>
  <c r="CA397" i="3"/>
  <c r="CB396" i="3"/>
  <c r="CD396" i="3" s="1"/>
  <c r="CE396" i="3" s="1"/>
  <c r="V377" i="2"/>
  <c r="G379" i="2"/>
  <c r="U378" i="2"/>
  <c r="Z378" i="2" s="1"/>
  <c r="T379" i="2"/>
  <c r="F380" i="2"/>
  <c r="I380" i="2" s="1"/>
  <c r="E381" i="2"/>
  <c r="J375" i="1"/>
  <c r="K375" i="1" s="1"/>
  <c r="H376" i="1"/>
  <c r="G376" i="1"/>
  <c r="D378" i="1"/>
  <c r="E378" i="1" s="1"/>
  <c r="I378" i="1" s="1"/>
  <c r="F377" i="1"/>
  <c r="AP380" i="3" l="1"/>
  <c r="BE380" i="3"/>
  <c r="BD383" i="3"/>
  <c r="B397" i="3"/>
  <c r="AO383" i="3"/>
  <c r="BG379" i="3"/>
  <c r="BF379" i="3"/>
  <c r="BH379" i="3" s="1"/>
  <c r="BI379" i="3" s="1"/>
  <c r="AR380" i="3"/>
  <c r="AQ380" i="3"/>
  <c r="AS380" i="3" s="1"/>
  <c r="AT380" i="3" s="1"/>
  <c r="E393" i="3"/>
  <c r="D393" i="3"/>
  <c r="F393" i="3" s="1"/>
  <c r="G393" i="3" s="1"/>
  <c r="C394" i="3"/>
  <c r="CC396" i="3"/>
  <c r="CA398" i="3"/>
  <c r="CB397" i="3"/>
  <c r="CD397" i="3" s="1"/>
  <c r="CE397" i="3" s="1"/>
  <c r="V378" i="2"/>
  <c r="G380" i="2"/>
  <c r="T380" i="2"/>
  <c r="U379" i="2"/>
  <c r="Z379" i="2" s="1"/>
  <c r="E382" i="2"/>
  <c r="F381" i="2"/>
  <c r="I381" i="2" s="1"/>
  <c r="J376" i="1"/>
  <c r="K376" i="1" s="1"/>
  <c r="G377" i="1"/>
  <c r="H377" i="1"/>
  <c r="D379" i="1"/>
  <c r="E379" i="1" s="1"/>
  <c r="I379" i="1" s="1"/>
  <c r="F378" i="1"/>
  <c r="AP381" i="3" l="1"/>
  <c r="BE381" i="3"/>
  <c r="BG380" i="3"/>
  <c r="BF380" i="3"/>
  <c r="BH380" i="3" s="1"/>
  <c r="BI380" i="3" s="1"/>
  <c r="BD384" i="3"/>
  <c r="B398" i="3"/>
  <c r="AO384" i="3"/>
  <c r="AQ381" i="3"/>
  <c r="AS381" i="3" s="1"/>
  <c r="AT381" i="3" s="1"/>
  <c r="AR381" i="3"/>
  <c r="E394" i="3"/>
  <c r="D394" i="3"/>
  <c r="F394" i="3" s="1"/>
  <c r="G394" i="3" s="1"/>
  <c r="C395" i="3"/>
  <c r="CC397" i="3"/>
  <c r="CA399" i="3"/>
  <c r="CB398" i="3"/>
  <c r="CD398" i="3" s="1"/>
  <c r="CE398" i="3" s="1"/>
  <c r="V379" i="2"/>
  <c r="G381" i="2"/>
  <c r="U380" i="2"/>
  <c r="Z380" i="2" s="1"/>
  <c r="T381" i="2"/>
  <c r="E383" i="2"/>
  <c r="F382" i="2"/>
  <c r="I382" i="2" s="1"/>
  <c r="J377" i="1"/>
  <c r="K377" i="1" s="1"/>
  <c r="G378" i="1"/>
  <c r="H378" i="1"/>
  <c r="D380" i="1"/>
  <c r="E380" i="1" s="1"/>
  <c r="I380" i="1" s="1"/>
  <c r="F379" i="1"/>
  <c r="BD385" i="3" l="1"/>
  <c r="AO385" i="3"/>
  <c r="B399" i="3"/>
  <c r="AP382" i="3"/>
  <c r="BE382" i="3"/>
  <c r="BF381" i="3"/>
  <c r="BH381" i="3" s="1"/>
  <c r="BI381" i="3" s="1"/>
  <c r="BG381" i="3"/>
  <c r="AQ382" i="3"/>
  <c r="AS382" i="3" s="1"/>
  <c r="AT382" i="3" s="1"/>
  <c r="AR382" i="3"/>
  <c r="E395" i="3"/>
  <c r="D395" i="3"/>
  <c r="F395" i="3" s="1"/>
  <c r="G395" i="3" s="1"/>
  <c r="C396" i="3"/>
  <c r="CC398" i="3"/>
  <c r="CA400" i="3"/>
  <c r="CB399" i="3"/>
  <c r="CC399" i="3" s="1"/>
  <c r="V380" i="2"/>
  <c r="G382" i="2"/>
  <c r="T382" i="2"/>
  <c r="U381" i="2"/>
  <c r="Z381" i="2" s="1"/>
  <c r="E384" i="2"/>
  <c r="F383" i="2"/>
  <c r="I383" i="2" s="1"/>
  <c r="J378" i="1"/>
  <c r="K378" i="1" s="1"/>
  <c r="H379" i="1"/>
  <c r="G379" i="1"/>
  <c r="D381" i="1"/>
  <c r="E381" i="1" s="1"/>
  <c r="I381" i="1" s="1"/>
  <c r="F380" i="1"/>
  <c r="AP383" i="3" l="1"/>
  <c r="BE383" i="3"/>
  <c r="BF382" i="3"/>
  <c r="BH382" i="3" s="1"/>
  <c r="BI382" i="3" s="1"/>
  <c r="BG382" i="3"/>
  <c r="BD386" i="3"/>
  <c r="AO386" i="3"/>
  <c r="B400" i="3"/>
  <c r="AQ383" i="3"/>
  <c r="AS383" i="3" s="1"/>
  <c r="AT383" i="3" s="1"/>
  <c r="AR383" i="3"/>
  <c r="E396" i="3"/>
  <c r="D396" i="3"/>
  <c r="F396" i="3" s="1"/>
  <c r="G396" i="3" s="1"/>
  <c r="C397" i="3"/>
  <c r="CD399" i="3"/>
  <c r="CE399" i="3" s="1"/>
  <c r="CA401" i="3"/>
  <c r="CB400" i="3"/>
  <c r="CD400" i="3" s="1"/>
  <c r="CE400" i="3" s="1"/>
  <c r="V381" i="2"/>
  <c r="G383" i="2"/>
  <c r="T383" i="2"/>
  <c r="U382" i="2"/>
  <c r="Z382" i="2" s="1"/>
  <c r="F384" i="2"/>
  <c r="I384" i="2" s="1"/>
  <c r="E385" i="2"/>
  <c r="J379" i="1"/>
  <c r="K379" i="1" s="1"/>
  <c r="H380" i="1"/>
  <c r="G380" i="1"/>
  <c r="D382" i="1"/>
  <c r="E382" i="1" s="1"/>
  <c r="I382" i="1" s="1"/>
  <c r="F381" i="1"/>
  <c r="AP384" i="3" l="1"/>
  <c r="BE384" i="3"/>
  <c r="BD387" i="3"/>
  <c r="B401" i="3"/>
  <c r="AO387" i="3"/>
  <c r="BG383" i="3"/>
  <c r="BF383" i="3"/>
  <c r="BH383" i="3" s="1"/>
  <c r="BI383" i="3" s="1"/>
  <c r="AQ384" i="3"/>
  <c r="AS384" i="3" s="1"/>
  <c r="AT384" i="3" s="1"/>
  <c r="AR384" i="3"/>
  <c r="D397" i="3"/>
  <c r="F397" i="3" s="1"/>
  <c r="G397" i="3" s="1"/>
  <c r="E397" i="3"/>
  <c r="C398" i="3"/>
  <c r="CA402" i="3"/>
  <c r="CC400" i="3"/>
  <c r="CB401" i="3"/>
  <c r="CD401" i="3" s="1"/>
  <c r="CE401" i="3" s="1"/>
  <c r="V382" i="2"/>
  <c r="G384" i="2"/>
  <c r="T384" i="2"/>
  <c r="U383" i="2"/>
  <c r="Z383" i="2" s="1"/>
  <c r="E386" i="2"/>
  <c r="F385" i="2"/>
  <c r="I385" i="2" s="1"/>
  <c r="J380" i="1"/>
  <c r="K380" i="1" s="1"/>
  <c r="H381" i="1"/>
  <c r="G381" i="1"/>
  <c r="D383" i="1"/>
  <c r="E383" i="1" s="1"/>
  <c r="I383" i="1" s="1"/>
  <c r="F382" i="1"/>
  <c r="BG384" i="3" l="1"/>
  <c r="BF384" i="3"/>
  <c r="BH384" i="3" s="1"/>
  <c r="BI384" i="3" s="1"/>
  <c r="AP385" i="3"/>
  <c r="BE385" i="3"/>
  <c r="BD388" i="3"/>
  <c r="B402" i="3"/>
  <c r="AO388" i="3"/>
  <c r="AR385" i="3"/>
  <c r="AQ385" i="3"/>
  <c r="AS385" i="3" s="1"/>
  <c r="AT385" i="3" s="1"/>
  <c r="D398" i="3"/>
  <c r="F398" i="3" s="1"/>
  <c r="G398" i="3" s="1"/>
  <c r="E398" i="3"/>
  <c r="C399" i="3"/>
  <c r="CC401" i="3"/>
  <c r="CA403" i="3"/>
  <c r="CB402" i="3"/>
  <c r="CC402" i="3" s="1"/>
  <c r="V383" i="2"/>
  <c r="G385" i="2"/>
  <c r="T385" i="2"/>
  <c r="U384" i="2"/>
  <c r="Z384" i="2" s="1"/>
  <c r="F386" i="2"/>
  <c r="I386" i="2" s="1"/>
  <c r="E387" i="2"/>
  <c r="J381" i="1"/>
  <c r="K381" i="1" s="1"/>
  <c r="H382" i="1"/>
  <c r="G382" i="1"/>
  <c r="D384" i="1"/>
  <c r="E384" i="1" s="1"/>
  <c r="I384" i="1" s="1"/>
  <c r="F383" i="1"/>
  <c r="AP386" i="3" l="1"/>
  <c r="BE386" i="3"/>
  <c r="BD389" i="3"/>
  <c r="B403" i="3"/>
  <c r="AO389" i="3"/>
  <c r="BG385" i="3"/>
  <c r="BF385" i="3"/>
  <c r="BH385" i="3" s="1"/>
  <c r="BI385" i="3" s="1"/>
  <c r="AQ386" i="3"/>
  <c r="AS386" i="3" s="1"/>
  <c r="AT386" i="3" s="1"/>
  <c r="AR386" i="3"/>
  <c r="D399" i="3"/>
  <c r="F399" i="3" s="1"/>
  <c r="G399" i="3" s="1"/>
  <c r="E399" i="3"/>
  <c r="C400" i="3"/>
  <c r="CD402" i="3"/>
  <c r="CE402" i="3" s="1"/>
  <c r="CA404" i="3"/>
  <c r="CB403" i="3"/>
  <c r="CD403" i="3" s="1"/>
  <c r="CE403" i="3" s="1"/>
  <c r="V384" i="2"/>
  <c r="G386" i="2"/>
  <c r="U385" i="2"/>
  <c r="Z385" i="2" s="1"/>
  <c r="T386" i="2"/>
  <c r="E388" i="2"/>
  <c r="F387" i="2"/>
  <c r="I387" i="2" s="1"/>
  <c r="J382" i="1"/>
  <c r="K382" i="1" s="1"/>
  <c r="H383" i="1"/>
  <c r="G383" i="1"/>
  <c r="D385" i="1"/>
  <c r="E385" i="1" s="1"/>
  <c r="I385" i="1" s="1"/>
  <c r="F384" i="1"/>
  <c r="AP387" i="3" l="1"/>
  <c r="BE387" i="3"/>
  <c r="BG386" i="3"/>
  <c r="BF386" i="3"/>
  <c r="BH386" i="3" s="1"/>
  <c r="BI386" i="3" s="1"/>
  <c r="BD390" i="3"/>
  <c r="B404" i="3"/>
  <c r="AO390" i="3"/>
  <c r="AQ387" i="3"/>
  <c r="AS387" i="3" s="1"/>
  <c r="AT387" i="3" s="1"/>
  <c r="AR387" i="3"/>
  <c r="E400" i="3"/>
  <c r="D400" i="3"/>
  <c r="F400" i="3" s="1"/>
  <c r="G400" i="3" s="1"/>
  <c r="C401" i="3"/>
  <c r="CC403" i="3"/>
  <c r="CA405" i="3"/>
  <c r="CB404" i="3"/>
  <c r="CD404" i="3" s="1"/>
  <c r="CE404" i="3" s="1"/>
  <c r="V385" i="2"/>
  <c r="G387" i="2"/>
  <c r="T387" i="2"/>
  <c r="U386" i="2"/>
  <c r="Z386" i="2" s="1"/>
  <c r="F388" i="2"/>
  <c r="I388" i="2" s="1"/>
  <c r="E389" i="2"/>
  <c r="J383" i="1"/>
  <c r="K383" i="1" s="1"/>
  <c r="H384" i="1"/>
  <c r="G384" i="1"/>
  <c r="D386" i="1"/>
  <c r="E386" i="1" s="1"/>
  <c r="I386" i="1" s="1"/>
  <c r="F385" i="1"/>
  <c r="AP388" i="3" l="1"/>
  <c r="BE388" i="3"/>
  <c r="BD391" i="3"/>
  <c r="B405" i="3"/>
  <c r="AO391" i="3"/>
  <c r="BF387" i="3"/>
  <c r="BH387" i="3" s="1"/>
  <c r="BI387" i="3" s="1"/>
  <c r="BG387" i="3"/>
  <c r="AR388" i="3"/>
  <c r="AQ388" i="3"/>
  <c r="AS388" i="3" s="1"/>
  <c r="AT388" i="3" s="1"/>
  <c r="D401" i="3"/>
  <c r="F401" i="3" s="1"/>
  <c r="G401" i="3" s="1"/>
  <c r="E401" i="3"/>
  <c r="C402" i="3"/>
  <c r="CC404" i="3"/>
  <c r="CA406" i="3"/>
  <c r="CB405" i="3"/>
  <c r="CD405" i="3" s="1"/>
  <c r="CE405" i="3" s="1"/>
  <c r="V386" i="2"/>
  <c r="G388" i="2"/>
  <c r="T388" i="2"/>
  <c r="U387" i="2"/>
  <c r="Z387" i="2" s="1"/>
  <c r="E390" i="2"/>
  <c r="F389" i="2"/>
  <c r="I389" i="2" s="1"/>
  <c r="J384" i="1"/>
  <c r="K384" i="1" s="1"/>
  <c r="G385" i="1"/>
  <c r="H385" i="1"/>
  <c r="D387" i="1"/>
  <c r="E387" i="1" s="1"/>
  <c r="I387" i="1" s="1"/>
  <c r="F386" i="1"/>
  <c r="AP389" i="3" l="1"/>
  <c r="BE389" i="3"/>
  <c r="BG388" i="3"/>
  <c r="BF388" i="3"/>
  <c r="BH388" i="3" s="1"/>
  <c r="BI388" i="3" s="1"/>
  <c r="BD392" i="3"/>
  <c r="AO392" i="3"/>
  <c r="B406" i="3"/>
  <c r="AR389" i="3"/>
  <c r="AQ389" i="3"/>
  <c r="AS389" i="3" s="1"/>
  <c r="AT389" i="3" s="1"/>
  <c r="E402" i="3"/>
  <c r="D402" i="3"/>
  <c r="F402" i="3" s="1"/>
  <c r="G402" i="3" s="1"/>
  <c r="C403" i="3"/>
  <c r="CC405" i="3"/>
  <c r="CA407" i="3"/>
  <c r="CB406" i="3"/>
  <c r="CD406" i="3" s="1"/>
  <c r="CE406" i="3" s="1"/>
  <c r="V387" i="2"/>
  <c r="G389" i="2"/>
  <c r="T389" i="2"/>
  <c r="U388" i="2"/>
  <c r="Z388" i="2" s="1"/>
  <c r="F390" i="2"/>
  <c r="I390" i="2" s="1"/>
  <c r="E391" i="2"/>
  <c r="J385" i="1"/>
  <c r="K385" i="1" s="1"/>
  <c r="G386" i="1"/>
  <c r="H386" i="1"/>
  <c r="D388" i="1"/>
  <c r="E388" i="1" s="1"/>
  <c r="I388" i="1" s="1"/>
  <c r="F387" i="1"/>
  <c r="AP390" i="3" l="1"/>
  <c r="BE390" i="3"/>
  <c r="BG389" i="3"/>
  <c r="BF389" i="3"/>
  <c r="BH389" i="3" s="1"/>
  <c r="BI389" i="3" s="1"/>
  <c r="BD393" i="3"/>
  <c r="AO393" i="3"/>
  <c r="B407" i="3"/>
  <c r="AR390" i="3"/>
  <c r="AQ390" i="3"/>
  <c r="AS390" i="3" s="1"/>
  <c r="AT390" i="3" s="1"/>
  <c r="E403" i="3"/>
  <c r="D403" i="3"/>
  <c r="F403" i="3" s="1"/>
  <c r="G403" i="3" s="1"/>
  <c r="C404" i="3"/>
  <c r="CC406" i="3"/>
  <c r="CA408" i="3"/>
  <c r="CB407" i="3"/>
  <c r="CC407" i="3" s="1"/>
  <c r="V388" i="2"/>
  <c r="G390" i="2"/>
  <c r="T390" i="2"/>
  <c r="U389" i="2"/>
  <c r="Z389" i="2" s="1"/>
  <c r="E392" i="2"/>
  <c r="F391" i="2"/>
  <c r="I391" i="2" s="1"/>
  <c r="J386" i="1"/>
  <c r="K386" i="1" s="1"/>
  <c r="H387" i="1"/>
  <c r="G387" i="1"/>
  <c r="D389" i="1"/>
  <c r="E389" i="1" s="1"/>
  <c r="I389" i="1" s="1"/>
  <c r="F388" i="1"/>
  <c r="AP391" i="3" l="1"/>
  <c r="BE391" i="3"/>
  <c r="BD394" i="3"/>
  <c r="AO394" i="3"/>
  <c r="B408" i="3"/>
  <c r="BG390" i="3"/>
  <c r="BF390" i="3"/>
  <c r="BH390" i="3" s="1"/>
  <c r="BI390" i="3" s="1"/>
  <c r="AR391" i="3"/>
  <c r="AQ391" i="3"/>
  <c r="AS391" i="3" s="1"/>
  <c r="AT391" i="3" s="1"/>
  <c r="E404" i="3"/>
  <c r="D404" i="3"/>
  <c r="F404" i="3" s="1"/>
  <c r="G404" i="3" s="1"/>
  <c r="C405" i="3"/>
  <c r="CD407" i="3"/>
  <c r="CE407" i="3" s="1"/>
  <c r="CA409" i="3"/>
  <c r="CB408" i="3"/>
  <c r="CD408" i="3" s="1"/>
  <c r="CE408" i="3" s="1"/>
  <c r="V389" i="2"/>
  <c r="G391" i="2"/>
  <c r="T391" i="2"/>
  <c r="U390" i="2"/>
  <c r="Z390" i="2" s="1"/>
  <c r="F392" i="2"/>
  <c r="I392" i="2" s="1"/>
  <c r="E393" i="2"/>
  <c r="J387" i="1"/>
  <c r="K387" i="1" s="1"/>
  <c r="H388" i="1"/>
  <c r="G388" i="1"/>
  <c r="D390" i="1"/>
  <c r="E390" i="1" s="1"/>
  <c r="I390" i="1" s="1"/>
  <c r="F389" i="1"/>
  <c r="AP392" i="3" l="1"/>
  <c r="BE392" i="3"/>
  <c r="BD395" i="3"/>
  <c r="B409" i="3"/>
  <c r="AO395" i="3"/>
  <c r="BG391" i="3"/>
  <c r="BF391" i="3"/>
  <c r="BH391" i="3" s="1"/>
  <c r="BI391" i="3" s="1"/>
  <c r="AR392" i="3"/>
  <c r="AQ392" i="3"/>
  <c r="AS392" i="3" s="1"/>
  <c r="AT392" i="3" s="1"/>
  <c r="E405" i="3"/>
  <c r="D405" i="3"/>
  <c r="F405" i="3" s="1"/>
  <c r="G405" i="3" s="1"/>
  <c r="C406" i="3"/>
  <c r="CC408" i="3"/>
  <c r="CA410" i="3"/>
  <c r="CB409" i="3"/>
  <c r="CD409" i="3" s="1"/>
  <c r="CE409" i="3" s="1"/>
  <c r="V390" i="2"/>
  <c r="G392" i="2"/>
  <c r="T392" i="2"/>
  <c r="U391" i="2"/>
  <c r="Z391" i="2" s="1"/>
  <c r="E394" i="2"/>
  <c r="F393" i="2"/>
  <c r="I393" i="2" s="1"/>
  <c r="J388" i="1"/>
  <c r="K388" i="1" s="1"/>
  <c r="H389" i="1"/>
  <c r="G389" i="1"/>
  <c r="D391" i="1"/>
  <c r="E391" i="1" s="1"/>
  <c r="I391" i="1" s="1"/>
  <c r="F390" i="1"/>
  <c r="AP393" i="3" l="1"/>
  <c r="BE393" i="3"/>
  <c r="BG392" i="3"/>
  <c r="BF392" i="3"/>
  <c r="BH392" i="3" s="1"/>
  <c r="BI392" i="3" s="1"/>
  <c r="BD396" i="3"/>
  <c r="AO396" i="3"/>
  <c r="B410" i="3"/>
  <c r="AR393" i="3"/>
  <c r="AQ393" i="3"/>
  <c r="AS393" i="3" s="1"/>
  <c r="AT393" i="3" s="1"/>
  <c r="E406" i="3"/>
  <c r="D406" i="3"/>
  <c r="F406" i="3" s="1"/>
  <c r="G406" i="3" s="1"/>
  <c r="C407" i="3"/>
  <c r="CC409" i="3"/>
  <c r="CA411" i="3"/>
  <c r="CB410" i="3"/>
  <c r="CC410" i="3" s="1"/>
  <c r="V391" i="2"/>
  <c r="G393" i="2"/>
  <c r="T393" i="2"/>
  <c r="U392" i="2"/>
  <c r="Z392" i="2" s="1"/>
  <c r="E395" i="2"/>
  <c r="F394" i="2"/>
  <c r="I394" i="2" s="1"/>
  <c r="J389" i="1"/>
  <c r="K389" i="1" s="1"/>
  <c r="H390" i="1"/>
  <c r="G390" i="1"/>
  <c r="D392" i="1"/>
  <c r="E392" i="1" s="1"/>
  <c r="I392" i="1" s="1"/>
  <c r="F391" i="1"/>
  <c r="AP394" i="3" l="1"/>
  <c r="BE394" i="3"/>
  <c r="BD397" i="3"/>
  <c r="B411" i="3"/>
  <c r="AO397" i="3"/>
  <c r="BG393" i="3"/>
  <c r="BF393" i="3"/>
  <c r="BH393" i="3" s="1"/>
  <c r="BI393" i="3" s="1"/>
  <c r="AR394" i="3"/>
  <c r="AQ394" i="3"/>
  <c r="AS394" i="3" s="1"/>
  <c r="AT394" i="3" s="1"/>
  <c r="E407" i="3"/>
  <c r="D407" i="3"/>
  <c r="F407" i="3" s="1"/>
  <c r="G407" i="3" s="1"/>
  <c r="C408" i="3"/>
  <c r="CD410" i="3"/>
  <c r="CE410" i="3" s="1"/>
  <c r="CA412" i="3"/>
  <c r="CB411" i="3"/>
  <c r="CD411" i="3" s="1"/>
  <c r="CE411" i="3" s="1"/>
  <c r="V392" i="2"/>
  <c r="G394" i="2"/>
  <c r="T394" i="2"/>
  <c r="U393" i="2"/>
  <c r="Z393" i="2" s="1"/>
  <c r="E396" i="2"/>
  <c r="F395" i="2"/>
  <c r="I395" i="2" s="1"/>
  <c r="J390" i="1"/>
  <c r="K390" i="1" s="1"/>
  <c r="H391" i="1"/>
  <c r="G391" i="1"/>
  <c r="D393" i="1"/>
  <c r="E393" i="1" s="1"/>
  <c r="I393" i="1" s="1"/>
  <c r="F392" i="1"/>
  <c r="AP395" i="3" l="1"/>
  <c r="BE395" i="3"/>
  <c r="BG394" i="3"/>
  <c r="BF394" i="3"/>
  <c r="BH394" i="3"/>
  <c r="BI394" i="3" s="1"/>
  <c r="BD398" i="3"/>
  <c r="B412" i="3"/>
  <c r="AO398" i="3"/>
  <c r="AR395" i="3"/>
  <c r="AQ395" i="3"/>
  <c r="AS395" i="3" s="1"/>
  <c r="AT395" i="3" s="1"/>
  <c r="E408" i="3"/>
  <c r="D408" i="3"/>
  <c r="F408" i="3" s="1"/>
  <c r="G408" i="3" s="1"/>
  <c r="C409" i="3"/>
  <c r="CC411" i="3"/>
  <c r="CA413" i="3"/>
  <c r="CB412" i="3"/>
  <c r="CD412" i="3" s="1"/>
  <c r="CE412" i="3" s="1"/>
  <c r="V393" i="2"/>
  <c r="G395" i="2"/>
  <c r="U394" i="2"/>
  <c r="Z394" i="2" s="1"/>
  <c r="T395" i="2"/>
  <c r="F396" i="2"/>
  <c r="I396" i="2" s="1"/>
  <c r="E397" i="2"/>
  <c r="J391" i="1"/>
  <c r="K391" i="1" s="1"/>
  <c r="H392" i="1"/>
  <c r="G392" i="1"/>
  <c r="D394" i="1"/>
  <c r="E394" i="1" s="1"/>
  <c r="I394" i="1" s="1"/>
  <c r="F393" i="1"/>
  <c r="AP396" i="3" l="1"/>
  <c r="BE396" i="3"/>
  <c r="BD399" i="3"/>
  <c r="B413" i="3"/>
  <c r="AO399" i="3"/>
  <c r="BG395" i="3"/>
  <c r="BF395" i="3"/>
  <c r="BH395" i="3"/>
  <c r="BI395" i="3" s="1"/>
  <c r="AR396" i="3"/>
  <c r="AQ396" i="3"/>
  <c r="AS396" i="3" s="1"/>
  <c r="AT396" i="3" s="1"/>
  <c r="E409" i="3"/>
  <c r="D409" i="3"/>
  <c r="F409" i="3" s="1"/>
  <c r="G409" i="3" s="1"/>
  <c r="C410" i="3"/>
  <c r="CC412" i="3"/>
  <c r="CA414" i="3"/>
  <c r="CB413" i="3"/>
  <c r="CC413" i="3" s="1"/>
  <c r="V394" i="2"/>
  <c r="G396" i="2"/>
  <c r="T396" i="2"/>
  <c r="U395" i="2"/>
  <c r="Z395" i="2" s="1"/>
  <c r="E398" i="2"/>
  <c r="F397" i="2"/>
  <c r="I397" i="2" s="1"/>
  <c r="J392" i="1"/>
  <c r="K392" i="1" s="1"/>
  <c r="G393" i="1"/>
  <c r="H393" i="1"/>
  <c r="D395" i="1"/>
  <c r="E395" i="1" s="1"/>
  <c r="I395" i="1" s="1"/>
  <c r="F394" i="1"/>
  <c r="BD400" i="3" l="1"/>
  <c r="B414" i="3"/>
  <c r="AO400" i="3"/>
  <c r="BG396" i="3"/>
  <c r="BF396" i="3"/>
  <c r="BH396" i="3" s="1"/>
  <c r="BI396" i="3" s="1"/>
  <c r="AP397" i="3"/>
  <c r="BE397" i="3"/>
  <c r="AR397" i="3"/>
  <c r="AQ397" i="3"/>
  <c r="AS397" i="3" s="1"/>
  <c r="AT397" i="3" s="1"/>
  <c r="E410" i="3"/>
  <c r="D410" i="3"/>
  <c r="F410" i="3" s="1"/>
  <c r="G410" i="3" s="1"/>
  <c r="C411" i="3"/>
  <c r="CD413" i="3"/>
  <c r="CE413" i="3" s="1"/>
  <c r="CA415" i="3"/>
  <c r="CB414" i="3"/>
  <c r="CD414" i="3" s="1"/>
  <c r="CE414" i="3" s="1"/>
  <c r="V395" i="2"/>
  <c r="G397" i="2"/>
  <c r="T397" i="2"/>
  <c r="U396" i="2"/>
  <c r="Z396" i="2" s="1"/>
  <c r="F398" i="2"/>
  <c r="I398" i="2" s="1"/>
  <c r="E399" i="2"/>
  <c r="J393" i="1"/>
  <c r="K393" i="1" s="1"/>
  <c r="G394" i="1"/>
  <c r="H394" i="1"/>
  <c r="D396" i="1"/>
  <c r="E396" i="1" s="1"/>
  <c r="I396" i="1" s="1"/>
  <c r="F395" i="1"/>
  <c r="AP398" i="3" l="1"/>
  <c r="BE398" i="3"/>
  <c r="BD401" i="3"/>
  <c r="AO401" i="3"/>
  <c r="B415" i="3"/>
  <c r="BG397" i="3"/>
  <c r="BF397" i="3"/>
  <c r="BH397" i="3" s="1"/>
  <c r="BI397" i="3" s="1"/>
  <c r="AR398" i="3"/>
  <c r="AQ398" i="3"/>
  <c r="AS398" i="3" s="1"/>
  <c r="AT398" i="3" s="1"/>
  <c r="E411" i="3"/>
  <c r="D411" i="3"/>
  <c r="F411" i="3" s="1"/>
  <c r="G411" i="3" s="1"/>
  <c r="C412" i="3"/>
  <c r="CC414" i="3"/>
  <c r="CA416" i="3"/>
  <c r="CB415" i="3"/>
  <c r="CD415" i="3" s="1"/>
  <c r="CE415" i="3" s="1"/>
  <c r="V396" i="2"/>
  <c r="G398" i="2"/>
  <c r="U397" i="2"/>
  <c r="Z397" i="2" s="1"/>
  <c r="T398" i="2"/>
  <c r="E400" i="2"/>
  <c r="F399" i="2"/>
  <c r="I399" i="2" s="1"/>
  <c r="J394" i="1"/>
  <c r="K394" i="1" s="1"/>
  <c r="H395" i="1"/>
  <c r="G395" i="1"/>
  <c r="D397" i="1"/>
  <c r="E397" i="1" s="1"/>
  <c r="I397" i="1" s="1"/>
  <c r="F396" i="1"/>
  <c r="AP399" i="3" l="1"/>
  <c r="BE399" i="3"/>
  <c r="BG398" i="3"/>
  <c r="BF398" i="3"/>
  <c r="BH398" i="3" s="1"/>
  <c r="BI398" i="3" s="1"/>
  <c r="BD402" i="3"/>
  <c r="B416" i="3"/>
  <c r="AO402" i="3"/>
  <c r="AR399" i="3"/>
  <c r="AQ399" i="3"/>
  <c r="AS399" i="3" s="1"/>
  <c r="AT399" i="3" s="1"/>
  <c r="E412" i="3"/>
  <c r="D412" i="3"/>
  <c r="F412" i="3" s="1"/>
  <c r="G412" i="3" s="1"/>
  <c r="C413" i="3"/>
  <c r="CC415" i="3"/>
  <c r="CA417" i="3"/>
  <c r="CB416" i="3"/>
  <c r="CD416" i="3" s="1"/>
  <c r="CE416" i="3" s="1"/>
  <c r="V397" i="2"/>
  <c r="G399" i="2"/>
  <c r="U398" i="2"/>
  <c r="Z398" i="2" s="1"/>
  <c r="T399" i="2"/>
  <c r="E401" i="2"/>
  <c r="F400" i="2"/>
  <c r="I400" i="2" s="1"/>
  <c r="J395" i="1"/>
  <c r="K395" i="1" s="1"/>
  <c r="H396" i="1"/>
  <c r="G396" i="1"/>
  <c r="D398" i="1"/>
  <c r="E398" i="1" s="1"/>
  <c r="I398" i="1" s="1"/>
  <c r="F397" i="1"/>
  <c r="AP400" i="3" l="1"/>
  <c r="BE400" i="3"/>
  <c r="BD403" i="3"/>
  <c r="B417" i="3"/>
  <c r="AO403" i="3"/>
  <c r="BG399" i="3"/>
  <c r="BF399" i="3"/>
  <c r="BH399" i="3" s="1"/>
  <c r="BI399" i="3" s="1"/>
  <c r="AR400" i="3"/>
  <c r="AQ400" i="3"/>
  <c r="AS400" i="3" s="1"/>
  <c r="AT400" i="3" s="1"/>
  <c r="E413" i="3"/>
  <c r="D413" i="3"/>
  <c r="F413" i="3" s="1"/>
  <c r="G413" i="3" s="1"/>
  <c r="C414" i="3"/>
  <c r="CC416" i="3"/>
  <c r="CA418" i="3"/>
  <c r="CB417" i="3"/>
  <c r="CD417" i="3" s="1"/>
  <c r="CE417" i="3" s="1"/>
  <c r="V398" i="2"/>
  <c r="G400" i="2"/>
  <c r="T400" i="2"/>
  <c r="U399" i="2"/>
  <c r="Z399" i="2" s="1"/>
  <c r="E402" i="2"/>
  <c r="F401" i="2"/>
  <c r="I401" i="2" s="1"/>
  <c r="J396" i="1"/>
  <c r="K396" i="1" s="1"/>
  <c r="H397" i="1"/>
  <c r="G397" i="1"/>
  <c r="D399" i="1"/>
  <c r="E399" i="1" s="1"/>
  <c r="I399" i="1" s="1"/>
  <c r="F398" i="1"/>
  <c r="AP401" i="3" l="1"/>
  <c r="BE401" i="3"/>
  <c r="BG400" i="3"/>
  <c r="BF400" i="3"/>
  <c r="BH400" i="3" s="1"/>
  <c r="BI400" i="3" s="1"/>
  <c r="BD404" i="3"/>
  <c r="AO404" i="3"/>
  <c r="B418" i="3"/>
  <c r="AR401" i="3"/>
  <c r="AQ401" i="3"/>
  <c r="AS401" i="3" s="1"/>
  <c r="AT401" i="3" s="1"/>
  <c r="E414" i="3"/>
  <c r="D414" i="3"/>
  <c r="F414" i="3" s="1"/>
  <c r="G414" i="3" s="1"/>
  <c r="C415" i="3"/>
  <c r="CC417" i="3"/>
  <c r="CA419" i="3"/>
  <c r="CB418" i="3"/>
  <c r="CC418" i="3" s="1"/>
  <c r="V399" i="2"/>
  <c r="G401" i="2"/>
  <c r="T401" i="2"/>
  <c r="U400" i="2"/>
  <c r="Z400" i="2" s="1"/>
  <c r="F402" i="2"/>
  <c r="I402" i="2" s="1"/>
  <c r="E403" i="2"/>
  <c r="J397" i="1"/>
  <c r="K397" i="1" s="1"/>
  <c r="H398" i="1"/>
  <c r="G398" i="1"/>
  <c r="D400" i="1"/>
  <c r="E400" i="1" s="1"/>
  <c r="I400" i="1" s="1"/>
  <c r="F399" i="1"/>
  <c r="AP402" i="3" l="1"/>
  <c r="BE402" i="3"/>
  <c r="BD405" i="3"/>
  <c r="AO405" i="3"/>
  <c r="B419" i="3"/>
  <c r="BG401" i="3"/>
  <c r="BF401" i="3"/>
  <c r="BH401" i="3" s="1"/>
  <c r="BI401" i="3" s="1"/>
  <c r="AR402" i="3"/>
  <c r="AQ402" i="3"/>
  <c r="AS402" i="3" s="1"/>
  <c r="AT402" i="3" s="1"/>
  <c r="E415" i="3"/>
  <c r="D415" i="3"/>
  <c r="F415" i="3" s="1"/>
  <c r="G415" i="3" s="1"/>
  <c r="C416" i="3"/>
  <c r="CD418" i="3"/>
  <c r="CE418" i="3" s="1"/>
  <c r="CA420" i="3"/>
  <c r="CB419" i="3"/>
  <c r="CC419" i="3" s="1"/>
  <c r="V400" i="2"/>
  <c r="G402" i="2"/>
  <c r="T402" i="2"/>
  <c r="U401" i="2"/>
  <c r="Z401" i="2" s="1"/>
  <c r="E404" i="2"/>
  <c r="F403" i="2"/>
  <c r="I403" i="2" s="1"/>
  <c r="J398" i="1"/>
  <c r="K398" i="1" s="1"/>
  <c r="H399" i="1"/>
  <c r="G399" i="1"/>
  <c r="D401" i="1"/>
  <c r="E401" i="1" s="1"/>
  <c r="I401" i="1" s="1"/>
  <c r="F400" i="1"/>
  <c r="BG402" i="3" l="1"/>
  <c r="BF402" i="3"/>
  <c r="BH402" i="3" s="1"/>
  <c r="BI402" i="3" s="1"/>
  <c r="AP403" i="3"/>
  <c r="BE403" i="3"/>
  <c r="BD406" i="3"/>
  <c r="B420" i="3"/>
  <c r="AO406" i="3"/>
  <c r="AR403" i="3"/>
  <c r="AQ403" i="3"/>
  <c r="AS403" i="3" s="1"/>
  <c r="AT403" i="3" s="1"/>
  <c r="E416" i="3"/>
  <c r="D416" i="3"/>
  <c r="F416" i="3" s="1"/>
  <c r="G416" i="3" s="1"/>
  <c r="C417" i="3"/>
  <c r="CA421" i="3"/>
  <c r="CD419" i="3"/>
  <c r="CE419" i="3" s="1"/>
  <c r="CB420" i="3"/>
  <c r="CC420" i="3" s="1"/>
  <c r="V401" i="2"/>
  <c r="G403" i="2"/>
  <c r="T403" i="2"/>
  <c r="U402" i="2"/>
  <c r="Z402" i="2" s="1"/>
  <c r="F404" i="2"/>
  <c r="I404" i="2" s="1"/>
  <c r="E405" i="2"/>
  <c r="J399" i="1"/>
  <c r="K399" i="1" s="1"/>
  <c r="H400" i="1"/>
  <c r="G400" i="1"/>
  <c r="D402" i="1"/>
  <c r="E402" i="1" s="1"/>
  <c r="I402" i="1" s="1"/>
  <c r="F401" i="1"/>
  <c r="AP404" i="3" l="1"/>
  <c r="BE404" i="3"/>
  <c r="BD407" i="3"/>
  <c r="B421" i="3"/>
  <c r="AO407" i="3"/>
  <c r="BG403" i="3"/>
  <c r="BF403" i="3"/>
  <c r="BH403" i="3" s="1"/>
  <c r="BI403" i="3" s="1"/>
  <c r="AR404" i="3"/>
  <c r="AQ404" i="3"/>
  <c r="AS404" i="3" s="1"/>
  <c r="AT404" i="3" s="1"/>
  <c r="E417" i="3"/>
  <c r="D417" i="3"/>
  <c r="F417" i="3" s="1"/>
  <c r="G417" i="3" s="1"/>
  <c r="C418" i="3"/>
  <c r="CD420" i="3"/>
  <c r="CE420" i="3" s="1"/>
  <c r="CA422" i="3"/>
  <c r="CB421" i="3"/>
  <c r="CD421" i="3" s="1"/>
  <c r="CE421" i="3" s="1"/>
  <c r="V402" i="2"/>
  <c r="G404" i="2"/>
  <c r="T404" i="2"/>
  <c r="U403" i="2"/>
  <c r="Z403" i="2" s="1"/>
  <c r="E406" i="2"/>
  <c r="F405" i="2"/>
  <c r="I405" i="2" s="1"/>
  <c r="J400" i="1"/>
  <c r="K400" i="1" s="1"/>
  <c r="G401" i="1"/>
  <c r="H401" i="1"/>
  <c r="D403" i="1"/>
  <c r="E403" i="1" s="1"/>
  <c r="I403" i="1" s="1"/>
  <c r="F402" i="1"/>
  <c r="AP405" i="3" l="1"/>
  <c r="BE405" i="3"/>
  <c r="BG404" i="3"/>
  <c r="BF404" i="3"/>
  <c r="BH404" i="3" s="1"/>
  <c r="BI404" i="3" s="1"/>
  <c r="BD408" i="3"/>
  <c r="B422" i="3"/>
  <c r="AO408" i="3"/>
  <c r="AR405" i="3"/>
  <c r="AQ405" i="3"/>
  <c r="AS405" i="3" s="1"/>
  <c r="AT405" i="3" s="1"/>
  <c r="E418" i="3"/>
  <c r="D418" i="3"/>
  <c r="F418" i="3" s="1"/>
  <c r="G418" i="3" s="1"/>
  <c r="C419" i="3"/>
  <c r="CC421" i="3"/>
  <c r="CA423" i="3"/>
  <c r="CB422" i="3"/>
  <c r="CD422" i="3" s="1"/>
  <c r="CE422" i="3" s="1"/>
  <c r="V403" i="2"/>
  <c r="G405" i="2"/>
  <c r="T405" i="2"/>
  <c r="U404" i="2"/>
  <c r="Z404" i="2" s="1"/>
  <c r="F406" i="2"/>
  <c r="I406" i="2" s="1"/>
  <c r="E407" i="2"/>
  <c r="J401" i="1"/>
  <c r="K401" i="1" s="1"/>
  <c r="G402" i="1"/>
  <c r="H402" i="1"/>
  <c r="D404" i="1"/>
  <c r="E404" i="1" s="1"/>
  <c r="I404" i="1" s="1"/>
  <c r="F403" i="1"/>
  <c r="AP406" i="3" l="1"/>
  <c r="BE406" i="3"/>
  <c r="BD409" i="3"/>
  <c r="AO409" i="3"/>
  <c r="B423" i="3"/>
  <c r="BG405" i="3"/>
  <c r="BF405" i="3"/>
  <c r="BH405" i="3" s="1"/>
  <c r="BI405" i="3" s="1"/>
  <c r="AQ406" i="3"/>
  <c r="AS406" i="3" s="1"/>
  <c r="AT406" i="3" s="1"/>
  <c r="AR406" i="3"/>
  <c r="E419" i="3"/>
  <c r="D419" i="3"/>
  <c r="F419" i="3" s="1"/>
  <c r="G419" i="3" s="1"/>
  <c r="C420" i="3"/>
  <c r="CC422" i="3"/>
  <c r="CA424" i="3"/>
  <c r="CB423" i="3"/>
  <c r="CD423" i="3" s="1"/>
  <c r="CE423" i="3" s="1"/>
  <c r="V404" i="2"/>
  <c r="G406" i="2"/>
  <c r="T406" i="2"/>
  <c r="U405" i="2"/>
  <c r="Z405" i="2" s="1"/>
  <c r="E408" i="2"/>
  <c r="F407" i="2"/>
  <c r="I407" i="2" s="1"/>
  <c r="J402" i="1"/>
  <c r="K402" i="1" s="1"/>
  <c r="H403" i="1"/>
  <c r="G403" i="1"/>
  <c r="D405" i="1"/>
  <c r="E405" i="1" s="1"/>
  <c r="I405" i="1" s="1"/>
  <c r="F404" i="1"/>
  <c r="BD410" i="3" l="1"/>
  <c r="B424" i="3"/>
  <c r="AO410" i="3"/>
  <c r="BG406" i="3"/>
  <c r="BF406" i="3"/>
  <c r="BH406" i="3" s="1"/>
  <c r="BI406" i="3" s="1"/>
  <c r="AP407" i="3"/>
  <c r="BE407" i="3"/>
  <c r="AQ407" i="3"/>
  <c r="AS407" i="3" s="1"/>
  <c r="AT407" i="3" s="1"/>
  <c r="AR407" i="3"/>
  <c r="E420" i="3"/>
  <c r="D420" i="3"/>
  <c r="F420" i="3" s="1"/>
  <c r="G420" i="3" s="1"/>
  <c r="C421" i="3"/>
  <c r="CC423" i="3"/>
  <c r="CA425" i="3"/>
  <c r="CB424" i="3"/>
  <c r="CD424" i="3" s="1"/>
  <c r="CE424" i="3" s="1"/>
  <c r="V405" i="2"/>
  <c r="G407" i="2"/>
  <c r="U406" i="2"/>
  <c r="Z406" i="2" s="1"/>
  <c r="T407" i="2"/>
  <c r="F408" i="2"/>
  <c r="I408" i="2" s="1"/>
  <c r="E409" i="2"/>
  <c r="J403" i="1"/>
  <c r="K403" i="1" s="1"/>
  <c r="H404" i="1"/>
  <c r="G404" i="1"/>
  <c r="D406" i="1"/>
  <c r="E406" i="1" s="1"/>
  <c r="I406" i="1" s="1"/>
  <c r="F405" i="1"/>
  <c r="AP408" i="3" l="1"/>
  <c r="BE408" i="3"/>
  <c r="BD411" i="3"/>
  <c r="AO411" i="3"/>
  <c r="B425" i="3"/>
  <c r="BG407" i="3"/>
  <c r="BF407" i="3"/>
  <c r="BH407" i="3" s="1"/>
  <c r="BI407" i="3" s="1"/>
  <c r="AR408" i="3"/>
  <c r="AQ408" i="3"/>
  <c r="AS408" i="3" s="1"/>
  <c r="AT408" i="3" s="1"/>
  <c r="D421" i="3"/>
  <c r="F421" i="3" s="1"/>
  <c r="G421" i="3" s="1"/>
  <c r="E421" i="3"/>
  <c r="C422" i="3"/>
  <c r="CC424" i="3"/>
  <c r="CA426" i="3"/>
  <c r="CB425" i="3"/>
  <c r="CC425" i="3" s="1"/>
  <c r="V406" i="2"/>
  <c r="G408" i="2"/>
  <c r="T408" i="2"/>
  <c r="U407" i="2"/>
  <c r="Z407" i="2" s="1"/>
  <c r="E410" i="2"/>
  <c r="F409" i="2"/>
  <c r="I409" i="2" s="1"/>
  <c r="J404" i="1"/>
  <c r="K404" i="1" s="1"/>
  <c r="H405" i="1"/>
  <c r="G405" i="1"/>
  <c r="D407" i="1"/>
  <c r="E407" i="1" s="1"/>
  <c r="I407" i="1" s="1"/>
  <c r="F406" i="1"/>
  <c r="AP409" i="3" l="1"/>
  <c r="BE409" i="3"/>
  <c r="BD412" i="3"/>
  <c r="B426" i="3"/>
  <c r="AO412" i="3"/>
  <c r="BG408" i="3"/>
  <c r="BF408" i="3"/>
  <c r="BH408" i="3" s="1"/>
  <c r="BI408" i="3" s="1"/>
  <c r="AR409" i="3"/>
  <c r="AQ409" i="3"/>
  <c r="AS409" i="3" s="1"/>
  <c r="AT409" i="3" s="1"/>
  <c r="D422" i="3"/>
  <c r="F422" i="3" s="1"/>
  <c r="G422" i="3" s="1"/>
  <c r="E422" i="3"/>
  <c r="C423" i="3"/>
  <c r="CD425" i="3"/>
  <c r="CE425" i="3" s="1"/>
  <c r="CA427" i="3"/>
  <c r="CB426" i="3"/>
  <c r="CD426" i="3" s="1"/>
  <c r="CE426" i="3" s="1"/>
  <c r="V407" i="2"/>
  <c r="G409" i="2"/>
  <c r="T409" i="2"/>
  <c r="U408" i="2"/>
  <c r="Z408" i="2" s="1"/>
  <c r="F410" i="2"/>
  <c r="I410" i="2" s="1"/>
  <c r="E411" i="2"/>
  <c r="J405" i="1"/>
  <c r="K405" i="1" s="1"/>
  <c r="H406" i="1"/>
  <c r="G406" i="1"/>
  <c r="D408" i="1"/>
  <c r="E408" i="1" s="1"/>
  <c r="I408" i="1" s="1"/>
  <c r="F407" i="1"/>
  <c r="BG409" i="3" l="1"/>
  <c r="BF409" i="3"/>
  <c r="BH409" i="3" s="1"/>
  <c r="BI409" i="3" s="1"/>
  <c r="AP410" i="3"/>
  <c r="BE410" i="3"/>
  <c r="BD413" i="3"/>
  <c r="AO413" i="3"/>
  <c r="B427" i="3"/>
  <c r="AR410" i="3"/>
  <c r="AQ410" i="3"/>
  <c r="AS410" i="3" s="1"/>
  <c r="AT410" i="3" s="1"/>
  <c r="D423" i="3"/>
  <c r="F423" i="3" s="1"/>
  <c r="G423" i="3" s="1"/>
  <c r="E423" i="3"/>
  <c r="C424" i="3"/>
  <c r="CC426" i="3"/>
  <c r="CA428" i="3"/>
  <c r="CB427" i="3"/>
  <c r="CD427" i="3" s="1"/>
  <c r="CE427" i="3" s="1"/>
  <c r="V408" i="2"/>
  <c r="G410" i="2"/>
  <c r="U409" i="2"/>
  <c r="Z409" i="2" s="1"/>
  <c r="T410" i="2"/>
  <c r="E412" i="2"/>
  <c r="F411" i="2"/>
  <c r="I411" i="2" s="1"/>
  <c r="J406" i="1"/>
  <c r="K406" i="1" s="1"/>
  <c r="H407" i="1"/>
  <c r="G407" i="1"/>
  <c r="D409" i="1"/>
  <c r="E409" i="1" s="1"/>
  <c r="I409" i="1" s="1"/>
  <c r="F408" i="1"/>
  <c r="BD414" i="3" l="1"/>
  <c r="AO414" i="3"/>
  <c r="B428" i="3"/>
  <c r="AP411" i="3"/>
  <c r="BE411" i="3"/>
  <c r="BF410" i="3"/>
  <c r="BH410" i="3" s="1"/>
  <c r="BI410" i="3" s="1"/>
  <c r="BG410" i="3"/>
  <c r="AR411" i="3"/>
  <c r="AQ411" i="3"/>
  <c r="AS411" i="3" s="1"/>
  <c r="AT411" i="3" s="1"/>
  <c r="E424" i="3"/>
  <c r="D424" i="3"/>
  <c r="F424" i="3" s="1"/>
  <c r="G424" i="3" s="1"/>
  <c r="C425" i="3"/>
  <c r="CC427" i="3"/>
  <c r="CA429" i="3"/>
  <c r="CB428" i="3"/>
  <c r="CD428" i="3" s="1"/>
  <c r="CE428" i="3" s="1"/>
  <c r="V409" i="2"/>
  <c r="G411" i="2"/>
  <c r="U410" i="2"/>
  <c r="Z410" i="2" s="1"/>
  <c r="T411" i="2"/>
  <c r="E413" i="2"/>
  <c r="F412" i="2"/>
  <c r="I412" i="2" s="1"/>
  <c r="J407" i="1"/>
  <c r="K407" i="1" s="1"/>
  <c r="H408" i="1"/>
  <c r="G408" i="1"/>
  <c r="D410" i="1"/>
  <c r="E410" i="1" s="1"/>
  <c r="I410" i="1" s="1"/>
  <c r="F409" i="1"/>
  <c r="AP412" i="3" l="1"/>
  <c r="BE412" i="3"/>
  <c r="BF411" i="3"/>
  <c r="BH411" i="3" s="1"/>
  <c r="BI411" i="3" s="1"/>
  <c r="BG411" i="3"/>
  <c r="BD415" i="3"/>
  <c r="B429" i="3"/>
  <c r="AO415" i="3"/>
  <c r="AR412" i="3"/>
  <c r="AQ412" i="3"/>
  <c r="AS412" i="3" s="1"/>
  <c r="AT412" i="3" s="1"/>
  <c r="E425" i="3"/>
  <c r="D425" i="3"/>
  <c r="F425" i="3" s="1"/>
  <c r="G425" i="3" s="1"/>
  <c r="C426" i="3"/>
  <c r="CC428" i="3"/>
  <c r="CA430" i="3"/>
  <c r="CB429" i="3"/>
  <c r="CC429" i="3" s="1"/>
  <c r="V410" i="2"/>
  <c r="G412" i="2"/>
  <c r="T412" i="2"/>
  <c r="U411" i="2"/>
  <c r="Z411" i="2" s="1"/>
  <c r="E414" i="2"/>
  <c r="F413" i="2"/>
  <c r="I413" i="2" s="1"/>
  <c r="J408" i="1"/>
  <c r="K408" i="1" s="1"/>
  <c r="G409" i="1"/>
  <c r="H409" i="1"/>
  <c r="D411" i="1"/>
  <c r="E411" i="1" s="1"/>
  <c r="I411" i="1" s="1"/>
  <c r="F410" i="1"/>
  <c r="AP413" i="3" l="1"/>
  <c r="BE413" i="3"/>
  <c r="BD416" i="3"/>
  <c r="AO416" i="3"/>
  <c r="B430" i="3"/>
  <c r="BG412" i="3"/>
  <c r="BF412" i="3"/>
  <c r="BH412" i="3" s="1"/>
  <c r="BI412" i="3" s="1"/>
  <c r="AR413" i="3"/>
  <c r="AQ413" i="3"/>
  <c r="AS413" i="3" s="1"/>
  <c r="AT413" i="3" s="1"/>
  <c r="E426" i="3"/>
  <c r="D426" i="3"/>
  <c r="F426" i="3" s="1"/>
  <c r="G426" i="3" s="1"/>
  <c r="C427" i="3"/>
  <c r="CD429" i="3"/>
  <c r="CE429" i="3" s="1"/>
  <c r="CA431" i="3"/>
  <c r="CB430" i="3"/>
  <c r="CD430" i="3" s="1"/>
  <c r="CE430" i="3" s="1"/>
  <c r="V411" i="2"/>
  <c r="G413" i="2"/>
  <c r="T413" i="2"/>
  <c r="U412" i="2"/>
  <c r="Z412" i="2" s="1"/>
  <c r="F414" i="2"/>
  <c r="I414" i="2" s="1"/>
  <c r="E415" i="2"/>
  <c r="J409" i="1"/>
  <c r="K409" i="1" s="1"/>
  <c r="G410" i="1"/>
  <c r="H410" i="1"/>
  <c r="D412" i="1"/>
  <c r="E412" i="1" s="1"/>
  <c r="I412" i="1" s="1"/>
  <c r="F411" i="1"/>
  <c r="AP414" i="3" l="1"/>
  <c r="BE414" i="3"/>
  <c r="BD417" i="3"/>
  <c r="B431" i="3"/>
  <c r="AO417" i="3"/>
  <c r="BG413" i="3"/>
  <c r="BF413" i="3"/>
  <c r="BH413" i="3" s="1"/>
  <c r="BI413" i="3" s="1"/>
  <c r="AR414" i="3"/>
  <c r="AQ414" i="3"/>
  <c r="AS414" i="3" s="1"/>
  <c r="AT414" i="3" s="1"/>
  <c r="E427" i="3"/>
  <c r="D427" i="3"/>
  <c r="F427" i="3" s="1"/>
  <c r="G427" i="3" s="1"/>
  <c r="C428" i="3"/>
  <c r="CC430" i="3"/>
  <c r="CA432" i="3"/>
  <c r="CB431" i="3"/>
  <c r="CD431" i="3" s="1"/>
  <c r="CE431" i="3" s="1"/>
  <c r="V412" i="2"/>
  <c r="G414" i="2"/>
  <c r="T414" i="2"/>
  <c r="U413" i="2"/>
  <c r="Z413" i="2" s="1"/>
  <c r="E416" i="2"/>
  <c r="F415" i="2"/>
  <c r="I415" i="2" s="1"/>
  <c r="J410" i="1"/>
  <c r="K410" i="1" s="1"/>
  <c r="H411" i="1"/>
  <c r="G411" i="1"/>
  <c r="D413" i="1"/>
  <c r="E413" i="1" s="1"/>
  <c r="I413" i="1" s="1"/>
  <c r="F412" i="1"/>
  <c r="AP415" i="3" l="1"/>
  <c r="BE415" i="3"/>
  <c r="BD418" i="3"/>
  <c r="AO418" i="3"/>
  <c r="B432" i="3"/>
  <c r="BG414" i="3"/>
  <c r="BF414" i="3"/>
  <c r="BH414" i="3" s="1"/>
  <c r="BI414" i="3" s="1"/>
  <c r="AR415" i="3"/>
  <c r="AQ415" i="3"/>
  <c r="AS415" i="3" s="1"/>
  <c r="AT415" i="3" s="1"/>
  <c r="E428" i="3"/>
  <c r="D428" i="3"/>
  <c r="F428" i="3" s="1"/>
  <c r="G428" i="3" s="1"/>
  <c r="C429" i="3"/>
  <c r="CC431" i="3"/>
  <c r="CA433" i="3"/>
  <c r="CB432" i="3"/>
  <c r="CD432" i="3" s="1"/>
  <c r="CE432" i="3" s="1"/>
  <c r="V413" i="2"/>
  <c r="G415" i="2"/>
  <c r="T415" i="2"/>
  <c r="U414" i="2"/>
  <c r="Z414" i="2" s="1"/>
  <c r="F416" i="2"/>
  <c r="I416" i="2" s="1"/>
  <c r="E417" i="2"/>
  <c r="J411" i="1"/>
  <c r="K411" i="1" s="1"/>
  <c r="H412" i="1"/>
  <c r="G412" i="1"/>
  <c r="D414" i="1"/>
  <c r="E414" i="1" s="1"/>
  <c r="I414" i="1" s="1"/>
  <c r="F413" i="1"/>
  <c r="AP416" i="3" l="1"/>
  <c r="BE416" i="3"/>
  <c r="BD419" i="3"/>
  <c r="B433" i="3"/>
  <c r="AO419" i="3"/>
  <c r="BG415" i="3"/>
  <c r="BF415" i="3"/>
  <c r="BH415" i="3" s="1"/>
  <c r="BI415" i="3" s="1"/>
  <c r="AR416" i="3"/>
  <c r="AQ416" i="3"/>
  <c r="AS416" i="3" s="1"/>
  <c r="AT416" i="3" s="1"/>
  <c r="E429" i="3"/>
  <c r="D429" i="3"/>
  <c r="F429" i="3" s="1"/>
  <c r="G429" i="3" s="1"/>
  <c r="C430" i="3"/>
  <c r="CC432" i="3"/>
  <c r="CA434" i="3"/>
  <c r="CB433" i="3"/>
  <c r="CD433" i="3" s="1"/>
  <c r="CE433" i="3" s="1"/>
  <c r="V414" i="2"/>
  <c r="G416" i="2"/>
  <c r="T416" i="2"/>
  <c r="U415" i="2"/>
  <c r="Z415" i="2" s="1"/>
  <c r="F417" i="2"/>
  <c r="I417" i="2" s="1"/>
  <c r="E418" i="2"/>
  <c r="J412" i="1"/>
  <c r="K412" i="1" s="1"/>
  <c r="H413" i="1"/>
  <c r="G413" i="1"/>
  <c r="D415" i="1"/>
  <c r="E415" i="1" s="1"/>
  <c r="I415" i="1" s="1"/>
  <c r="F414" i="1"/>
  <c r="AP417" i="3" l="1"/>
  <c r="BE417" i="3"/>
  <c r="BG416" i="3"/>
  <c r="BF416" i="3"/>
  <c r="BH416" i="3" s="1"/>
  <c r="BI416" i="3" s="1"/>
  <c r="BD420" i="3"/>
  <c r="B434" i="3"/>
  <c r="AO420" i="3"/>
  <c r="AR417" i="3"/>
  <c r="AQ417" i="3"/>
  <c r="AS417" i="3" s="1"/>
  <c r="AT417" i="3" s="1"/>
  <c r="E430" i="3"/>
  <c r="D430" i="3"/>
  <c r="F430" i="3" s="1"/>
  <c r="G430" i="3" s="1"/>
  <c r="C431" i="3"/>
  <c r="CC433" i="3"/>
  <c r="CA435" i="3"/>
  <c r="CB434" i="3"/>
  <c r="CD434" i="3" s="1"/>
  <c r="CE434" i="3" s="1"/>
  <c r="V415" i="2"/>
  <c r="G417" i="2"/>
  <c r="T417" i="2"/>
  <c r="U416" i="2"/>
  <c r="Z416" i="2" s="1"/>
  <c r="E419" i="2"/>
  <c r="F418" i="2"/>
  <c r="I418" i="2" s="1"/>
  <c r="J413" i="1"/>
  <c r="K413" i="1" s="1"/>
  <c r="H414" i="1"/>
  <c r="G414" i="1"/>
  <c r="D416" i="1"/>
  <c r="E416" i="1" s="1"/>
  <c r="I416" i="1" s="1"/>
  <c r="F415" i="1"/>
  <c r="AP418" i="3" l="1"/>
  <c r="BE418" i="3"/>
  <c r="BG417" i="3"/>
  <c r="BF417" i="3"/>
  <c r="BH417" i="3" s="1"/>
  <c r="BI417" i="3" s="1"/>
  <c r="BD421" i="3"/>
  <c r="AO421" i="3"/>
  <c r="B435" i="3"/>
  <c r="AR418" i="3"/>
  <c r="AQ418" i="3"/>
  <c r="AS418" i="3" s="1"/>
  <c r="AT418" i="3" s="1"/>
  <c r="E431" i="3"/>
  <c r="D431" i="3"/>
  <c r="F431" i="3" s="1"/>
  <c r="G431" i="3" s="1"/>
  <c r="C432" i="3"/>
  <c r="CC434" i="3"/>
  <c r="CA436" i="3"/>
  <c r="CB435" i="3"/>
  <c r="CC435" i="3" s="1"/>
  <c r="V416" i="2"/>
  <c r="G418" i="2"/>
  <c r="T418" i="2"/>
  <c r="U417" i="2"/>
  <c r="Z417" i="2" s="1"/>
  <c r="E420" i="2"/>
  <c r="F419" i="2"/>
  <c r="I419" i="2" s="1"/>
  <c r="J414" i="1"/>
  <c r="K414" i="1" s="1"/>
  <c r="H415" i="1"/>
  <c r="G415" i="1"/>
  <c r="D417" i="1"/>
  <c r="E417" i="1" s="1"/>
  <c r="I417" i="1" s="1"/>
  <c r="F416" i="1"/>
  <c r="AP419" i="3" l="1"/>
  <c r="BE419" i="3"/>
  <c r="BF418" i="3"/>
  <c r="BH418" i="3" s="1"/>
  <c r="BI418" i="3" s="1"/>
  <c r="BG418" i="3"/>
  <c r="BD422" i="3"/>
  <c r="B436" i="3"/>
  <c r="AO422" i="3"/>
  <c r="AR419" i="3"/>
  <c r="AQ419" i="3"/>
  <c r="AS419" i="3" s="1"/>
  <c r="AT419" i="3" s="1"/>
  <c r="E432" i="3"/>
  <c r="D432" i="3"/>
  <c r="F432" i="3" s="1"/>
  <c r="G432" i="3" s="1"/>
  <c r="C433" i="3"/>
  <c r="CD435" i="3"/>
  <c r="CE435" i="3" s="1"/>
  <c r="CA437" i="3"/>
  <c r="CB436" i="3"/>
  <c r="CD436" i="3" s="1"/>
  <c r="CE436" i="3" s="1"/>
  <c r="V417" i="2"/>
  <c r="G419" i="2"/>
  <c r="T419" i="2"/>
  <c r="U418" i="2"/>
  <c r="Z418" i="2" s="1"/>
  <c r="F420" i="2"/>
  <c r="I420" i="2" s="1"/>
  <c r="E421" i="2"/>
  <c r="J415" i="1"/>
  <c r="K415" i="1" s="1"/>
  <c r="H416" i="1"/>
  <c r="G416" i="1"/>
  <c r="D418" i="1"/>
  <c r="E418" i="1" s="1"/>
  <c r="I418" i="1" s="1"/>
  <c r="F417" i="1"/>
  <c r="AP420" i="3" l="1"/>
  <c r="BE420" i="3"/>
  <c r="BD423" i="3"/>
  <c r="AO423" i="3"/>
  <c r="B437" i="3"/>
  <c r="BF419" i="3"/>
  <c r="BH419" i="3" s="1"/>
  <c r="BI419" i="3" s="1"/>
  <c r="BG419" i="3"/>
  <c r="AR420" i="3"/>
  <c r="AQ420" i="3"/>
  <c r="AS420" i="3" s="1"/>
  <c r="AT420" i="3" s="1"/>
  <c r="E433" i="3"/>
  <c r="D433" i="3"/>
  <c r="F433" i="3" s="1"/>
  <c r="G433" i="3" s="1"/>
  <c r="C434" i="3"/>
  <c r="CA438" i="3"/>
  <c r="CC436" i="3"/>
  <c r="CB437" i="3"/>
  <c r="CD437" i="3" s="1"/>
  <c r="CE437" i="3" s="1"/>
  <c r="V418" i="2"/>
  <c r="G420" i="2"/>
  <c r="T420" i="2"/>
  <c r="U419" i="2"/>
  <c r="Z419" i="2" s="1"/>
  <c r="E422" i="2"/>
  <c r="F421" i="2"/>
  <c r="I421" i="2" s="1"/>
  <c r="J416" i="1"/>
  <c r="K416" i="1" s="1"/>
  <c r="G417" i="1"/>
  <c r="H417" i="1"/>
  <c r="D419" i="1"/>
  <c r="E419" i="1" s="1"/>
  <c r="I419" i="1" s="1"/>
  <c r="F418" i="1"/>
  <c r="AP421" i="3" l="1"/>
  <c r="BE421" i="3"/>
  <c r="BD424" i="3"/>
  <c r="AO424" i="3"/>
  <c r="B438" i="3"/>
  <c r="BG420" i="3"/>
  <c r="BF420" i="3"/>
  <c r="BH420" i="3" s="1"/>
  <c r="BI420" i="3" s="1"/>
  <c r="AR421" i="3"/>
  <c r="AQ421" i="3"/>
  <c r="AS421" i="3" s="1"/>
  <c r="AT421" i="3" s="1"/>
  <c r="E434" i="3"/>
  <c r="D434" i="3"/>
  <c r="F434" i="3" s="1"/>
  <c r="G434" i="3" s="1"/>
  <c r="C435" i="3"/>
  <c r="CC437" i="3"/>
  <c r="CA439" i="3"/>
  <c r="CB438" i="3"/>
  <c r="CD438" i="3" s="1"/>
  <c r="CE438" i="3" s="1"/>
  <c r="V419" i="2"/>
  <c r="G421" i="2"/>
  <c r="T421" i="2"/>
  <c r="U420" i="2"/>
  <c r="Z420" i="2" s="1"/>
  <c r="F422" i="2"/>
  <c r="I422" i="2" s="1"/>
  <c r="E423" i="2"/>
  <c r="J417" i="1"/>
  <c r="K417" i="1" s="1"/>
  <c r="G418" i="1"/>
  <c r="H418" i="1"/>
  <c r="D420" i="1"/>
  <c r="E420" i="1" s="1"/>
  <c r="I420" i="1" s="1"/>
  <c r="F419" i="1"/>
  <c r="AP422" i="3" l="1"/>
  <c r="BE422" i="3"/>
  <c r="BD425" i="3"/>
  <c r="AO425" i="3"/>
  <c r="B439" i="3"/>
  <c r="BG421" i="3"/>
  <c r="BF421" i="3"/>
  <c r="BH421" i="3" s="1"/>
  <c r="BI421" i="3" s="1"/>
  <c r="AR422" i="3"/>
  <c r="AQ422" i="3"/>
  <c r="AS422" i="3" s="1"/>
  <c r="AT422" i="3" s="1"/>
  <c r="E435" i="3"/>
  <c r="D435" i="3"/>
  <c r="F435" i="3" s="1"/>
  <c r="G435" i="3" s="1"/>
  <c r="C436" i="3"/>
  <c r="CC438" i="3"/>
  <c r="CA440" i="3"/>
  <c r="CB439" i="3"/>
  <c r="CC439" i="3" s="1"/>
  <c r="V420" i="2"/>
  <c r="G422" i="2"/>
  <c r="U421" i="2"/>
  <c r="Z421" i="2" s="1"/>
  <c r="T422" i="2"/>
  <c r="E424" i="2"/>
  <c r="F423" i="2"/>
  <c r="I423" i="2" s="1"/>
  <c r="J418" i="1"/>
  <c r="K418" i="1" s="1"/>
  <c r="H419" i="1"/>
  <c r="G419" i="1"/>
  <c r="D421" i="1"/>
  <c r="E421" i="1" s="1"/>
  <c r="I421" i="1" s="1"/>
  <c r="F420" i="1"/>
  <c r="AP423" i="3" l="1"/>
  <c r="BE423" i="3"/>
  <c r="BD426" i="3"/>
  <c r="AO426" i="3"/>
  <c r="B440" i="3"/>
  <c r="BF422" i="3"/>
  <c r="BH422" i="3" s="1"/>
  <c r="BI422" i="3" s="1"/>
  <c r="BG422" i="3"/>
  <c r="AR423" i="3"/>
  <c r="AQ423" i="3"/>
  <c r="AS423" i="3" s="1"/>
  <c r="AT423" i="3" s="1"/>
  <c r="E436" i="3"/>
  <c r="D436" i="3"/>
  <c r="F436" i="3" s="1"/>
  <c r="G436" i="3" s="1"/>
  <c r="C437" i="3"/>
  <c r="CD439" i="3"/>
  <c r="CE439" i="3" s="1"/>
  <c r="CA441" i="3"/>
  <c r="CB440" i="3"/>
  <c r="CC440" i="3" s="1"/>
  <c r="V421" i="2"/>
  <c r="G423" i="2"/>
  <c r="T423" i="2"/>
  <c r="U422" i="2"/>
  <c r="Z422" i="2" s="1"/>
  <c r="F424" i="2"/>
  <c r="I424" i="2" s="1"/>
  <c r="E425" i="2"/>
  <c r="J419" i="1"/>
  <c r="K419" i="1" s="1"/>
  <c r="H420" i="1"/>
  <c r="G420" i="1"/>
  <c r="D422" i="1"/>
  <c r="E422" i="1" s="1"/>
  <c r="I422" i="1" s="1"/>
  <c r="F421" i="1"/>
  <c r="BD427" i="3" l="1"/>
  <c r="B441" i="3"/>
  <c r="AO427" i="3"/>
  <c r="BF423" i="3"/>
  <c r="BH423" i="3" s="1"/>
  <c r="BI423" i="3" s="1"/>
  <c r="BG423" i="3"/>
  <c r="AP424" i="3"/>
  <c r="BE424" i="3"/>
  <c r="AR424" i="3"/>
  <c r="AQ424" i="3"/>
  <c r="AS424" i="3" s="1"/>
  <c r="AT424" i="3" s="1"/>
  <c r="E437" i="3"/>
  <c r="D437" i="3"/>
  <c r="F437" i="3" s="1"/>
  <c r="G437" i="3" s="1"/>
  <c r="C438" i="3"/>
  <c r="CD440" i="3"/>
  <c r="CE440" i="3" s="1"/>
  <c r="CA442" i="3"/>
  <c r="CB441" i="3"/>
  <c r="CC441" i="3" s="1"/>
  <c r="V422" i="2"/>
  <c r="G424" i="2"/>
  <c r="T424" i="2"/>
  <c r="U423" i="2"/>
  <c r="Z423" i="2" s="1"/>
  <c r="E426" i="2"/>
  <c r="F425" i="2"/>
  <c r="I425" i="2" s="1"/>
  <c r="J420" i="1"/>
  <c r="K420" i="1" s="1"/>
  <c r="H421" i="1"/>
  <c r="G421" i="1"/>
  <c r="D423" i="1"/>
  <c r="E423" i="1" s="1"/>
  <c r="I423" i="1" s="1"/>
  <c r="F422" i="1"/>
  <c r="AP425" i="3" l="1"/>
  <c r="BE425" i="3"/>
  <c r="BD428" i="3"/>
  <c r="B442" i="3"/>
  <c r="AO428" i="3"/>
  <c r="BF424" i="3"/>
  <c r="BH424" i="3" s="1"/>
  <c r="BI424" i="3" s="1"/>
  <c r="BG424" i="3"/>
  <c r="AR425" i="3"/>
  <c r="AQ425" i="3"/>
  <c r="AS425" i="3" s="1"/>
  <c r="AT425" i="3" s="1"/>
  <c r="E438" i="3"/>
  <c r="D438" i="3"/>
  <c r="F438" i="3" s="1"/>
  <c r="G438" i="3" s="1"/>
  <c r="C439" i="3"/>
  <c r="CD441" i="3"/>
  <c r="CE441" i="3" s="1"/>
  <c r="CA443" i="3"/>
  <c r="CB442" i="3"/>
  <c r="CD442" i="3" s="1"/>
  <c r="CE442" i="3" s="1"/>
  <c r="V423" i="2"/>
  <c r="G425" i="2"/>
  <c r="U424" i="2"/>
  <c r="Z424" i="2" s="1"/>
  <c r="T425" i="2"/>
  <c r="F426" i="2"/>
  <c r="I426" i="2" s="1"/>
  <c r="E427" i="2"/>
  <c r="J421" i="1"/>
  <c r="K421" i="1" s="1"/>
  <c r="H422" i="1"/>
  <c r="G422" i="1"/>
  <c r="D424" i="1"/>
  <c r="E424" i="1" s="1"/>
  <c r="I424" i="1" s="1"/>
  <c r="F423" i="1"/>
  <c r="AP426" i="3" l="1"/>
  <c r="BE426" i="3"/>
  <c r="BD429" i="3"/>
  <c r="B443" i="3"/>
  <c r="AO429" i="3"/>
  <c r="BG425" i="3"/>
  <c r="BF425" i="3"/>
  <c r="BH425" i="3" s="1"/>
  <c r="BI425" i="3" s="1"/>
  <c r="AR426" i="3"/>
  <c r="AQ426" i="3"/>
  <c r="AS426" i="3" s="1"/>
  <c r="AT426" i="3" s="1"/>
  <c r="E439" i="3"/>
  <c r="D439" i="3"/>
  <c r="F439" i="3" s="1"/>
  <c r="G439" i="3" s="1"/>
  <c r="C440" i="3"/>
  <c r="CC442" i="3"/>
  <c r="CA444" i="3"/>
  <c r="CB443" i="3"/>
  <c r="CC443" i="3" s="1"/>
  <c r="V424" i="2"/>
  <c r="G426" i="2"/>
  <c r="T426" i="2"/>
  <c r="U425" i="2"/>
  <c r="Z425" i="2" s="1"/>
  <c r="E428" i="2"/>
  <c r="F427" i="2"/>
  <c r="I427" i="2" s="1"/>
  <c r="J422" i="1"/>
  <c r="K422" i="1" s="1"/>
  <c r="H423" i="1"/>
  <c r="G423" i="1"/>
  <c r="D425" i="1"/>
  <c r="E425" i="1" s="1"/>
  <c r="I425" i="1" s="1"/>
  <c r="F424" i="1"/>
  <c r="AP427" i="3" l="1"/>
  <c r="BE427" i="3"/>
  <c r="BD430" i="3"/>
  <c r="B444" i="3"/>
  <c r="AO430" i="3"/>
  <c r="BG426" i="3"/>
  <c r="BF426" i="3"/>
  <c r="BH426" i="3" s="1"/>
  <c r="BI426" i="3" s="1"/>
  <c r="AR427" i="3"/>
  <c r="AQ427" i="3"/>
  <c r="AS427" i="3" s="1"/>
  <c r="AT427" i="3" s="1"/>
  <c r="E440" i="3"/>
  <c r="D440" i="3"/>
  <c r="F440" i="3" s="1"/>
  <c r="G440" i="3" s="1"/>
  <c r="C441" i="3"/>
  <c r="CD443" i="3"/>
  <c r="CE443" i="3" s="1"/>
  <c r="CA445" i="3"/>
  <c r="CB444" i="3"/>
  <c r="CC444" i="3" s="1"/>
  <c r="V425" i="2"/>
  <c r="G427" i="2"/>
  <c r="T427" i="2"/>
  <c r="U426" i="2"/>
  <c r="Z426" i="2" s="1"/>
  <c r="F428" i="2"/>
  <c r="I428" i="2" s="1"/>
  <c r="E429" i="2"/>
  <c r="J423" i="1"/>
  <c r="K423" i="1" s="1"/>
  <c r="H424" i="1"/>
  <c r="G424" i="1"/>
  <c r="D426" i="1"/>
  <c r="E426" i="1" s="1"/>
  <c r="I426" i="1" s="1"/>
  <c r="F425" i="1"/>
  <c r="AP428" i="3" l="1"/>
  <c r="BE428" i="3"/>
  <c r="BG427" i="3"/>
  <c r="BF427" i="3"/>
  <c r="BH427" i="3" s="1"/>
  <c r="BI427" i="3" s="1"/>
  <c r="BD431" i="3"/>
  <c r="AO431" i="3"/>
  <c r="B445" i="3"/>
  <c r="AR428" i="3"/>
  <c r="AQ428" i="3"/>
  <c r="AS428" i="3" s="1"/>
  <c r="AT428" i="3" s="1"/>
  <c r="E441" i="3"/>
  <c r="D441" i="3"/>
  <c r="F441" i="3" s="1"/>
  <c r="G441" i="3" s="1"/>
  <c r="C442" i="3"/>
  <c r="CD444" i="3"/>
  <c r="CE444" i="3" s="1"/>
  <c r="CA446" i="3"/>
  <c r="CB445" i="3"/>
  <c r="CD445" i="3" s="1"/>
  <c r="CE445" i="3" s="1"/>
  <c r="V426" i="2"/>
  <c r="G428" i="2"/>
  <c r="T428" i="2"/>
  <c r="U427" i="2"/>
  <c r="Z427" i="2" s="1"/>
  <c r="E430" i="2"/>
  <c r="F429" i="2"/>
  <c r="I429" i="2" s="1"/>
  <c r="J424" i="1"/>
  <c r="K424" i="1" s="1"/>
  <c r="G425" i="1"/>
  <c r="H425" i="1"/>
  <c r="D427" i="1"/>
  <c r="E427" i="1" s="1"/>
  <c r="I427" i="1" s="1"/>
  <c r="F426" i="1"/>
  <c r="AP429" i="3" l="1"/>
  <c r="BE429" i="3"/>
  <c r="BD432" i="3"/>
  <c r="AO432" i="3"/>
  <c r="B446" i="3"/>
  <c r="BG428" i="3"/>
  <c r="BF428" i="3"/>
  <c r="BH428" i="3" s="1"/>
  <c r="BI428" i="3" s="1"/>
  <c r="AR429" i="3"/>
  <c r="AQ429" i="3"/>
  <c r="AS429" i="3" s="1"/>
  <c r="AT429" i="3" s="1"/>
  <c r="E442" i="3"/>
  <c r="D442" i="3"/>
  <c r="F442" i="3" s="1"/>
  <c r="G442" i="3" s="1"/>
  <c r="C443" i="3"/>
  <c r="CC445" i="3"/>
  <c r="CA447" i="3"/>
  <c r="CB446" i="3"/>
  <c r="CD446" i="3" s="1"/>
  <c r="CE446" i="3" s="1"/>
  <c r="V427" i="2"/>
  <c r="G429" i="2"/>
  <c r="T429" i="2"/>
  <c r="U428" i="2"/>
  <c r="Z428" i="2" s="1"/>
  <c r="E431" i="2"/>
  <c r="F430" i="2"/>
  <c r="I430" i="2" s="1"/>
  <c r="J425" i="1"/>
  <c r="K425" i="1" s="1"/>
  <c r="G426" i="1"/>
  <c r="H426" i="1"/>
  <c r="D428" i="1"/>
  <c r="E428" i="1" s="1"/>
  <c r="I428" i="1" s="1"/>
  <c r="F427" i="1"/>
  <c r="AP430" i="3" l="1"/>
  <c r="BE430" i="3"/>
  <c r="BD433" i="3"/>
  <c r="AO433" i="3"/>
  <c r="B447" i="3"/>
  <c r="BG429" i="3"/>
  <c r="BF429" i="3"/>
  <c r="BH429" i="3" s="1"/>
  <c r="BI429" i="3" s="1"/>
  <c r="AQ430" i="3"/>
  <c r="AS430" i="3" s="1"/>
  <c r="AT430" i="3" s="1"/>
  <c r="AR430" i="3"/>
  <c r="E443" i="3"/>
  <c r="D443" i="3"/>
  <c r="F443" i="3" s="1"/>
  <c r="G443" i="3" s="1"/>
  <c r="C444" i="3"/>
  <c r="CC446" i="3"/>
  <c r="CA448" i="3"/>
  <c r="CB447" i="3"/>
  <c r="CD447" i="3" s="1"/>
  <c r="CE447" i="3" s="1"/>
  <c r="V428" i="2"/>
  <c r="G430" i="2"/>
  <c r="T430" i="2"/>
  <c r="U429" i="2"/>
  <c r="Z429" i="2" s="1"/>
  <c r="E432" i="2"/>
  <c r="F431" i="2"/>
  <c r="I431" i="2" s="1"/>
  <c r="J426" i="1"/>
  <c r="K426" i="1" s="1"/>
  <c r="H427" i="1"/>
  <c r="G427" i="1"/>
  <c r="D429" i="1"/>
  <c r="E429" i="1" s="1"/>
  <c r="I429" i="1" s="1"/>
  <c r="F428" i="1"/>
  <c r="AP431" i="3" l="1"/>
  <c r="BE431" i="3"/>
  <c r="BD434" i="3"/>
  <c r="B448" i="3"/>
  <c r="AO434" i="3"/>
  <c r="BG430" i="3"/>
  <c r="BF430" i="3"/>
  <c r="BH430" i="3" s="1"/>
  <c r="BI430" i="3" s="1"/>
  <c r="AQ431" i="3"/>
  <c r="AS431" i="3" s="1"/>
  <c r="AT431" i="3" s="1"/>
  <c r="AR431" i="3"/>
  <c r="E444" i="3"/>
  <c r="D444" i="3"/>
  <c r="F444" i="3" s="1"/>
  <c r="G444" i="3" s="1"/>
  <c r="C445" i="3"/>
  <c r="CC447" i="3"/>
  <c r="CA449" i="3"/>
  <c r="CB448" i="3"/>
  <c r="CC448" i="3" s="1"/>
  <c r="V429" i="2"/>
  <c r="G431" i="2"/>
  <c r="T431" i="2"/>
  <c r="U430" i="2"/>
  <c r="Z430" i="2" s="1"/>
  <c r="F432" i="2"/>
  <c r="I432" i="2" s="1"/>
  <c r="E433" i="2"/>
  <c r="J427" i="1"/>
  <c r="K427" i="1" s="1"/>
  <c r="H428" i="1"/>
  <c r="G428" i="1"/>
  <c r="D430" i="1"/>
  <c r="E430" i="1" s="1"/>
  <c r="I430" i="1" s="1"/>
  <c r="F429" i="1"/>
  <c r="AP432" i="3" l="1"/>
  <c r="BE432" i="3"/>
  <c r="BG431" i="3"/>
  <c r="BF431" i="3"/>
  <c r="BH431" i="3" s="1"/>
  <c r="BI431" i="3" s="1"/>
  <c r="BD435" i="3"/>
  <c r="B449" i="3"/>
  <c r="AO435" i="3"/>
  <c r="AQ432" i="3"/>
  <c r="AS432" i="3" s="1"/>
  <c r="AT432" i="3" s="1"/>
  <c r="AR432" i="3"/>
  <c r="E445" i="3"/>
  <c r="D445" i="3"/>
  <c r="F445" i="3" s="1"/>
  <c r="G445" i="3" s="1"/>
  <c r="C446" i="3"/>
  <c r="CD448" i="3"/>
  <c r="CE448" i="3" s="1"/>
  <c r="CA450" i="3"/>
  <c r="CB449" i="3"/>
  <c r="CD449" i="3" s="1"/>
  <c r="CE449" i="3" s="1"/>
  <c r="V430" i="2"/>
  <c r="G432" i="2"/>
  <c r="T432" i="2"/>
  <c r="U431" i="2"/>
  <c r="Z431" i="2" s="1"/>
  <c r="E434" i="2"/>
  <c r="F433" i="2"/>
  <c r="I433" i="2" s="1"/>
  <c r="J428" i="1"/>
  <c r="K428" i="1" s="1"/>
  <c r="H429" i="1"/>
  <c r="G429" i="1"/>
  <c r="D431" i="1"/>
  <c r="E431" i="1" s="1"/>
  <c r="I431" i="1" s="1"/>
  <c r="F430" i="1"/>
  <c r="AP433" i="3" l="1"/>
  <c r="BE433" i="3"/>
  <c r="BD436" i="3"/>
  <c r="AO436" i="3"/>
  <c r="B450" i="3"/>
  <c r="BG432" i="3"/>
  <c r="BF432" i="3"/>
  <c r="BH432" i="3" s="1"/>
  <c r="BI432" i="3" s="1"/>
  <c r="AR433" i="3"/>
  <c r="AQ433" i="3"/>
  <c r="AS433" i="3" s="1"/>
  <c r="AT433" i="3" s="1"/>
  <c r="D446" i="3"/>
  <c r="F446" i="3" s="1"/>
  <c r="G446" i="3" s="1"/>
  <c r="E446" i="3"/>
  <c r="C447" i="3"/>
  <c r="CA451" i="3"/>
  <c r="CC449" i="3"/>
  <c r="CB450" i="3"/>
  <c r="CD450" i="3" s="1"/>
  <c r="CE450" i="3" s="1"/>
  <c r="V431" i="2"/>
  <c r="G433" i="2"/>
  <c r="T433" i="2"/>
  <c r="U432" i="2"/>
  <c r="Z432" i="2" s="1"/>
  <c r="F434" i="2"/>
  <c r="I434" i="2" s="1"/>
  <c r="E435" i="2"/>
  <c r="J429" i="1"/>
  <c r="K429" i="1" s="1"/>
  <c r="H430" i="1"/>
  <c r="G430" i="1"/>
  <c r="D432" i="1"/>
  <c r="E432" i="1" s="1"/>
  <c r="I432" i="1" s="1"/>
  <c r="F431" i="1"/>
  <c r="AP434" i="3" l="1"/>
  <c r="BE434" i="3"/>
  <c r="BD437" i="3"/>
  <c r="B451" i="3"/>
  <c r="AO437" i="3"/>
  <c r="BG433" i="3"/>
  <c r="BF433" i="3"/>
  <c r="BH433" i="3" s="1"/>
  <c r="BI433" i="3" s="1"/>
  <c r="AR434" i="3"/>
  <c r="AQ434" i="3"/>
  <c r="AS434" i="3" s="1"/>
  <c r="AT434" i="3" s="1"/>
  <c r="D447" i="3"/>
  <c r="F447" i="3" s="1"/>
  <c r="G447" i="3" s="1"/>
  <c r="E447" i="3"/>
  <c r="C448" i="3"/>
  <c r="CC450" i="3"/>
  <c r="CA452" i="3"/>
  <c r="CB451" i="3"/>
  <c r="CD451" i="3" s="1"/>
  <c r="CE451" i="3" s="1"/>
  <c r="V432" i="2"/>
  <c r="G434" i="2"/>
  <c r="U433" i="2"/>
  <c r="Z433" i="2" s="1"/>
  <c r="T434" i="2"/>
  <c r="E436" i="2"/>
  <c r="F435" i="2"/>
  <c r="I435" i="2" s="1"/>
  <c r="J430" i="1"/>
  <c r="K430" i="1" s="1"/>
  <c r="H431" i="1"/>
  <c r="G431" i="1"/>
  <c r="D433" i="1"/>
  <c r="E433" i="1" s="1"/>
  <c r="I433" i="1" s="1"/>
  <c r="F432" i="1"/>
  <c r="AP435" i="3" l="1"/>
  <c r="BE435" i="3"/>
  <c r="BG434" i="3"/>
  <c r="BF434" i="3"/>
  <c r="BH434" i="3" s="1"/>
  <c r="BI434" i="3" s="1"/>
  <c r="BD438" i="3"/>
  <c r="B452" i="3"/>
  <c r="AO438" i="3"/>
  <c r="AR435" i="3"/>
  <c r="AQ435" i="3"/>
  <c r="AS435" i="3" s="1"/>
  <c r="AT435" i="3" s="1"/>
  <c r="E448" i="3"/>
  <c r="D448" i="3"/>
  <c r="F448" i="3" s="1"/>
  <c r="G448" i="3" s="1"/>
  <c r="C449" i="3"/>
  <c r="CC451" i="3"/>
  <c r="CA453" i="3"/>
  <c r="CB452" i="3"/>
  <c r="CC452" i="3" s="1"/>
  <c r="V433" i="2"/>
  <c r="G435" i="2"/>
  <c r="T435" i="2"/>
  <c r="U434" i="2"/>
  <c r="Z434" i="2" s="1"/>
  <c r="E437" i="2"/>
  <c r="F436" i="2"/>
  <c r="I436" i="2" s="1"/>
  <c r="J431" i="1"/>
  <c r="K431" i="1" s="1"/>
  <c r="H432" i="1"/>
  <c r="G432" i="1"/>
  <c r="D434" i="1"/>
  <c r="E434" i="1" s="1"/>
  <c r="I434" i="1" s="1"/>
  <c r="F433" i="1"/>
  <c r="AP436" i="3" l="1"/>
  <c r="BE436" i="3"/>
  <c r="BD439" i="3"/>
  <c r="B453" i="3"/>
  <c r="AO439" i="3"/>
  <c r="BG435" i="3"/>
  <c r="BF435" i="3"/>
  <c r="BH435" i="3" s="1"/>
  <c r="BI435" i="3" s="1"/>
  <c r="AR436" i="3"/>
  <c r="AQ436" i="3"/>
  <c r="AS436" i="3" s="1"/>
  <c r="AT436" i="3" s="1"/>
  <c r="D449" i="3"/>
  <c r="F449" i="3" s="1"/>
  <c r="G449" i="3" s="1"/>
  <c r="E449" i="3"/>
  <c r="C450" i="3"/>
  <c r="CD452" i="3"/>
  <c r="CE452" i="3" s="1"/>
  <c r="CA454" i="3"/>
  <c r="CB453" i="3"/>
  <c r="CC453" i="3" s="1"/>
  <c r="V434" i="2"/>
  <c r="G436" i="2"/>
  <c r="T436" i="2"/>
  <c r="U435" i="2"/>
  <c r="Z435" i="2" s="1"/>
  <c r="E438" i="2"/>
  <c r="F437" i="2"/>
  <c r="I437" i="2" s="1"/>
  <c r="J432" i="1"/>
  <c r="K432" i="1" s="1"/>
  <c r="G433" i="1"/>
  <c r="H433" i="1"/>
  <c r="D435" i="1"/>
  <c r="E435" i="1" s="1"/>
  <c r="I435" i="1" s="1"/>
  <c r="F434" i="1"/>
  <c r="AP437" i="3" l="1"/>
  <c r="BE437" i="3"/>
  <c r="BG436" i="3"/>
  <c r="BF436" i="3"/>
  <c r="BH436" i="3" s="1"/>
  <c r="BI436" i="3" s="1"/>
  <c r="BD440" i="3"/>
  <c r="AO440" i="3"/>
  <c r="B454" i="3"/>
  <c r="AR437" i="3"/>
  <c r="AQ437" i="3"/>
  <c r="AS437" i="3" s="1"/>
  <c r="AT437" i="3" s="1"/>
  <c r="E450" i="3"/>
  <c r="D450" i="3"/>
  <c r="F450" i="3" s="1"/>
  <c r="G450" i="3" s="1"/>
  <c r="C451" i="3"/>
  <c r="CD453" i="3"/>
  <c r="CE453" i="3" s="1"/>
  <c r="CA455" i="3"/>
  <c r="CB454" i="3"/>
  <c r="CD454" i="3" s="1"/>
  <c r="CE454" i="3" s="1"/>
  <c r="V435" i="2"/>
  <c r="G437" i="2"/>
  <c r="T437" i="2"/>
  <c r="U436" i="2"/>
  <c r="Z436" i="2" s="1"/>
  <c r="F438" i="2"/>
  <c r="I438" i="2" s="1"/>
  <c r="E439" i="2"/>
  <c r="J433" i="1"/>
  <c r="K433" i="1" s="1"/>
  <c r="G434" i="1"/>
  <c r="H434" i="1"/>
  <c r="D436" i="1"/>
  <c r="E436" i="1" s="1"/>
  <c r="I436" i="1" s="1"/>
  <c r="F435" i="1"/>
  <c r="BD441" i="3" l="1"/>
  <c r="AO441" i="3"/>
  <c r="B455" i="3"/>
  <c r="BG437" i="3"/>
  <c r="BF437" i="3"/>
  <c r="BH437" i="3" s="1"/>
  <c r="BI437" i="3" s="1"/>
  <c r="AP438" i="3"/>
  <c r="BE438" i="3"/>
  <c r="AR438" i="3"/>
  <c r="AQ438" i="3"/>
  <c r="AS438" i="3" s="1"/>
  <c r="AT438" i="3" s="1"/>
  <c r="E451" i="3"/>
  <c r="D451" i="3"/>
  <c r="F451" i="3" s="1"/>
  <c r="G451" i="3" s="1"/>
  <c r="C452" i="3"/>
  <c r="CA456" i="3"/>
  <c r="CC454" i="3"/>
  <c r="CB455" i="3"/>
  <c r="CD455" i="3" s="1"/>
  <c r="CE455" i="3" s="1"/>
  <c r="V436" i="2"/>
  <c r="G438" i="2"/>
  <c r="T438" i="2"/>
  <c r="U437" i="2"/>
  <c r="Z437" i="2" s="1"/>
  <c r="E440" i="2"/>
  <c r="F439" i="2"/>
  <c r="I439" i="2" s="1"/>
  <c r="J434" i="1"/>
  <c r="K434" i="1" s="1"/>
  <c r="H435" i="1"/>
  <c r="G435" i="1"/>
  <c r="D437" i="1"/>
  <c r="E437" i="1" s="1"/>
  <c r="I437" i="1" s="1"/>
  <c r="F436" i="1"/>
  <c r="AP439" i="3" l="1"/>
  <c r="BE439" i="3"/>
  <c r="BG438" i="3"/>
  <c r="BF438" i="3"/>
  <c r="BH438" i="3" s="1"/>
  <c r="BI438" i="3" s="1"/>
  <c r="BD442" i="3"/>
  <c r="B456" i="3"/>
  <c r="AO442" i="3"/>
  <c r="AR439" i="3"/>
  <c r="AQ439" i="3"/>
  <c r="AS439" i="3" s="1"/>
  <c r="AT439" i="3" s="1"/>
  <c r="E452" i="3"/>
  <c r="D452" i="3"/>
  <c r="F452" i="3" s="1"/>
  <c r="G452" i="3" s="1"/>
  <c r="C453" i="3"/>
  <c r="CC455" i="3"/>
  <c r="CA457" i="3"/>
  <c r="CB456" i="3"/>
  <c r="CC456" i="3" s="1"/>
  <c r="V437" i="2"/>
  <c r="G439" i="2"/>
  <c r="U438" i="2"/>
  <c r="Z438" i="2" s="1"/>
  <c r="T439" i="2"/>
  <c r="F440" i="2"/>
  <c r="I440" i="2" s="1"/>
  <c r="E441" i="2"/>
  <c r="J435" i="1"/>
  <c r="K435" i="1" s="1"/>
  <c r="H436" i="1"/>
  <c r="G436" i="1"/>
  <c r="D438" i="1"/>
  <c r="E438" i="1" s="1"/>
  <c r="I438" i="1" s="1"/>
  <c r="F437" i="1"/>
  <c r="AP440" i="3" l="1"/>
  <c r="BE440" i="3"/>
  <c r="BD443" i="3"/>
  <c r="B457" i="3"/>
  <c r="AO443" i="3"/>
  <c r="BG439" i="3"/>
  <c r="BF439" i="3"/>
  <c r="BH439" i="3" s="1"/>
  <c r="BI439" i="3" s="1"/>
  <c r="AQ440" i="3"/>
  <c r="AS440" i="3" s="1"/>
  <c r="AT440" i="3" s="1"/>
  <c r="AR440" i="3"/>
  <c r="E453" i="3"/>
  <c r="D453" i="3"/>
  <c r="F453" i="3" s="1"/>
  <c r="G453" i="3" s="1"/>
  <c r="C454" i="3"/>
  <c r="CD456" i="3"/>
  <c r="CE456" i="3" s="1"/>
  <c r="CA458" i="3"/>
  <c r="CB457" i="3"/>
  <c r="CD457" i="3" s="1"/>
  <c r="CE457" i="3" s="1"/>
  <c r="V438" i="2"/>
  <c r="G440" i="2"/>
  <c r="T440" i="2"/>
  <c r="U439" i="2"/>
  <c r="Z439" i="2" s="1"/>
  <c r="E442" i="2"/>
  <c r="F441" i="2"/>
  <c r="I441" i="2" s="1"/>
  <c r="J436" i="1"/>
  <c r="K436" i="1" s="1"/>
  <c r="H437" i="1"/>
  <c r="G437" i="1"/>
  <c r="D439" i="1"/>
  <c r="E439" i="1" s="1"/>
  <c r="I439" i="1" s="1"/>
  <c r="F438" i="1"/>
  <c r="BG440" i="3" l="1"/>
  <c r="BF440" i="3"/>
  <c r="BH440" i="3" s="1"/>
  <c r="BI440" i="3" s="1"/>
  <c r="AP441" i="3"/>
  <c r="BE441" i="3"/>
  <c r="BD444" i="3"/>
  <c r="B458" i="3"/>
  <c r="AO444" i="3"/>
  <c r="AR441" i="3"/>
  <c r="AQ441" i="3"/>
  <c r="AS441" i="3" s="1"/>
  <c r="AT441" i="3" s="1"/>
  <c r="E454" i="3"/>
  <c r="D454" i="3"/>
  <c r="F454" i="3" s="1"/>
  <c r="G454" i="3" s="1"/>
  <c r="C455" i="3"/>
  <c r="CC457" i="3"/>
  <c r="CA459" i="3"/>
  <c r="CB458" i="3"/>
  <c r="CD458" i="3" s="1"/>
  <c r="CE458" i="3" s="1"/>
  <c r="V439" i="2"/>
  <c r="G441" i="2"/>
  <c r="T441" i="2"/>
  <c r="U440" i="2"/>
  <c r="Z440" i="2" s="1"/>
  <c r="F442" i="2"/>
  <c r="I442" i="2" s="1"/>
  <c r="E443" i="2"/>
  <c r="J437" i="1"/>
  <c r="K437" i="1" s="1"/>
  <c r="H438" i="1"/>
  <c r="G438" i="1"/>
  <c r="D440" i="1"/>
  <c r="E440" i="1" s="1"/>
  <c r="I440" i="1" s="1"/>
  <c r="F439" i="1"/>
  <c r="AP442" i="3" l="1"/>
  <c r="BE442" i="3"/>
  <c r="BD445" i="3"/>
  <c r="AO445" i="3"/>
  <c r="B459" i="3"/>
  <c r="BF441" i="3"/>
  <c r="BH441" i="3" s="1"/>
  <c r="BI441" i="3" s="1"/>
  <c r="BG441" i="3"/>
  <c r="AR442" i="3"/>
  <c r="AQ442" i="3"/>
  <c r="AS442" i="3" s="1"/>
  <c r="AT442" i="3" s="1"/>
  <c r="E455" i="3"/>
  <c r="D455" i="3"/>
  <c r="F455" i="3" s="1"/>
  <c r="G455" i="3" s="1"/>
  <c r="C456" i="3"/>
  <c r="CC458" i="3"/>
  <c r="CA460" i="3"/>
  <c r="CB459" i="3"/>
  <c r="CD459" i="3" s="1"/>
  <c r="CE459" i="3" s="1"/>
  <c r="V440" i="2"/>
  <c r="G442" i="2"/>
  <c r="T442" i="2"/>
  <c r="U441" i="2"/>
  <c r="Z441" i="2" s="1"/>
  <c r="E444" i="2"/>
  <c r="F443" i="2"/>
  <c r="I443" i="2" s="1"/>
  <c r="J438" i="1"/>
  <c r="K438" i="1" s="1"/>
  <c r="H439" i="1"/>
  <c r="G439" i="1"/>
  <c r="D441" i="1"/>
  <c r="E441" i="1" s="1"/>
  <c r="I441" i="1" s="1"/>
  <c r="F440" i="1"/>
  <c r="AP443" i="3" l="1"/>
  <c r="BE443" i="3"/>
  <c r="BD446" i="3"/>
  <c r="B460" i="3"/>
  <c r="AO446" i="3"/>
  <c r="BF442" i="3"/>
  <c r="BH442" i="3" s="1"/>
  <c r="BI442" i="3" s="1"/>
  <c r="BG442" i="3"/>
  <c r="AR443" i="3"/>
  <c r="AQ443" i="3"/>
  <c r="AS443" i="3" s="1"/>
  <c r="AT443" i="3" s="1"/>
  <c r="E456" i="3"/>
  <c r="D456" i="3"/>
  <c r="F456" i="3" s="1"/>
  <c r="G456" i="3" s="1"/>
  <c r="C457" i="3"/>
  <c r="CC459" i="3"/>
  <c r="CA461" i="3"/>
  <c r="CB460" i="3"/>
  <c r="CD460" i="3" s="1"/>
  <c r="CE460" i="3" s="1"/>
  <c r="V441" i="2"/>
  <c r="G443" i="2"/>
  <c r="U442" i="2"/>
  <c r="Z442" i="2" s="1"/>
  <c r="T443" i="2"/>
  <c r="F444" i="2"/>
  <c r="I444" i="2" s="1"/>
  <c r="E445" i="2"/>
  <c r="J439" i="1"/>
  <c r="K439" i="1" s="1"/>
  <c r="H440" i="1"/>
  <c r="G440" i="1"/>
  <c r="D442" i="1"/>
  <c r="E442" i="1" s="1"/>
  <c r="I442" i="1" s="1"/>
  <c r="F441" i="1"/>
  <c r="BF443" i="3" l="1"/>
  <c r="BH443" i="3"/>
  <c r="BI443" i="3" s="1"/>
  <c r="BG443" i="3"/>
  <c r="AP444" i="3"/>
  <c r="BE444" i="3"/>
  <c r="BD447" i="3"/>
  <c r="B461" i="3"/>
  <c r="AO447" i="3"/>
  <c r="AR444" i="3"/>
  <c r="AQ444" i="3"/>
  <c r="AS444" i="3" s="1"/>
  <c r="AT444" i="3" s="1"/>
  <c r="E457" i="3"/>
  <c r="D457" i="3"/>
  <c r="F457" i="3" s="1"/>
  <c r="G457" i="3" s="1"/>
  <c r="C458" i="3"/>
  <c r="CC460" i="3"/>
  <c r="CA462" i="3"/>
  <c r="CB461" i="3"/>
  <c r="CD461" i="3" s="1"/>
  <c r="CE461" i="3" s="1"/>
  <c r="V442" i="2"/>
  <c r="G444" i="2"/>
  <c r="T444" i="2"/>
  <c r="U443" i="2"/>
  <c r="Z443" i="2" s="1"/>
  <c r="E446" i="2"/>
  <c r="F445" i="2"/>
  <c r="I445" i="2" s="1"/>
  <c r="J440" i="1"/>
  <c r="K440" i="1" s="1"/>
  <c r="G441" i="1"/>
  <c r="H441" i="1"/>
  <c r="D443" i="1"/>
  <c r="E443" i="1" s="1"/>
  <c r="I443" i="1" s="1"/>
  <c r="F442" i="1"/>
  <c r="BD448" i="3" l="1"/>
  <c r="AO448" i="3"/>
  <c r="B462" i="3"/>
  <c r="AP445" i="3"/>
  <c r="BE445" i="3"/>
  <c r="BF444" i="3"/>
  <c r="BH444" i="3" s="1"/>
  <c r="BI444" i="3" s="1"/>
  <c r="BG444" i="3"/>
  <c r="AR445" i="3"/>
  <c r="AQ445" i="3"/>
  <c r="AS445" i="3" s="1"/>
  <c r="AT445" i="3" s="1"/>
  <c r="E458" i="3"/>
  <c r="D458" i="3"/>
  <c r="F458" i="3" s="1"/>
  <c r="G458" i="3" s="1"/>
  <c r="C459" i="3"/>
  <c r="CC461" i="3"/>
  <c r="CA463" i="3"/>
  <c r="CB462" i="3"/>
  <c r="CD462" i="3" s="1"/>
  <c r="CE462" i="3" s="1"/>
  <c r="V443" i="2"/>
  <c r="G445" i="2"/>
  <c r="T445" i="2"/>
  <c r="U444" i="2"/>
  <c r="Z444" i="2" s="1"/>
  <c r="F446" i="2"/>
  <c r="I446" i="2" s="1"/>
  <c r="E447" i="2"/>
  <c r="J441" i="1"/>
  <c r="K441" i="1" s="1"/>
  <c r="G442" i="1"/>
  <c r="H442" i="1"/>
  <c r="D444" i="1"/>
  <c r="E444" i="1" s="1"/>
  <c r="I444" i="1" s="1"/>
  <c r="F443" i="1"/>
  <c r="AP446" i="3" l="1"/>
  <c r="BE446" i="3"/>
  <c r="BF445" i="3"/>
  <c r="BH445" i="3" s="1"/>
  <c r="BI445" i="3" s="1"/>
  <c r="BG445" i="3"/>
  <c r="BD449" i="3"/>
  <c r="B463" i="3"/>
  <c r="AO449" i="3"/>
  <c r="AR446" i="3"/>
  <c r="AQ446" i="3"/>
  <c r="AS446" i="3" s="1"/>
  <c r="AT446" i="3" s="1"/>
  <c r="E459" i="3"/>
  <c r="D459" i="3"/>
  <c r="F459" i="3" s="1"/>
  <c r="G459" i="3" s="1"/>
  <c r="C460" i="3"/>
  <c r="CC462" i="3"/>
  <c r="CA464" i="3"/>
  <c r="CB463" i="3"/>
  <c r="CD463" i="3" s="1"/>
  <c r="CE463" i="3" s="1"/>
  <c r="V444" i="2"/>
  <c r="G446" i="2"/>
  <c r="U445" i="2"/>
  <c r="Z445" i="2" s="1"/>
  <c r="T446" i="2"/>
  <c r="E448" i="2"/>
  <c r="F447" i="2"/>
  <c r="I447" i="2" s="1"/>
  <c r="J442" i="1"/>
  <c r="K442" i="1" s="1"/>
  <c r="H443" i="1"/>
  <c r="G443" i="1"/>
  <c r="D445" i="1"/>
  <c r="E445" i="1" s="1"/>
  <c r="I445" i="1" s="1"/>
  <c r="F444" i="1"/>
  <c r="AP447" i="3" l="1"/>
  <c r="BE447" i="3"/>
  <c r="BD450" i="3"/>
  <c r="B464" i="3"/>
  <c r="AO450" i="3"/>
  <c r="BG446" i="3"/>
  <c r="BF446" i="3"/>
  <c r="BH446" i="3"/>
  <c r="BI446" i="3" s="1"/>
  <c r="AR447" i="3"/>
  <c r="AQ447" i="3"/>
  <c r="AS447" i="3" s="1"/>
  <c r="AT447" i="3" s="1"/>
  <c r="E460" i="3"/>
  <c r="D460" i="3"/>
  <c r="F460" i="3" s="1"/>
  <c r="G460" i="3" s="1"/>
  <c r="C461" i="3"/>
  <c r="CC463" i="3"/>
  <c r="CA465" i="3"/>
  <c r="CB464" i="3"/>
  <c r="CC464" i="3" s="1"/>
  <c r="V445" i="2"/>
  <c r="G447" i="2"/>
  <c r="T447" i="2"/>
  <c r="U446" i="2"/>
  <c r="Z446" i="2" s="1"/>
  <c r="E449" i="2"/>
  <c r="F448" i="2"/>
  <c r="I448" i="2" s="1"/>
  <c r="J443" i="1"/>
  <c r="K443" i="1" s="1"/>
  <c r="H444" i="1"/>
  <c r="G444" i="1"/>
  <c r="D446" i="1"/>
  <c r="E446" i="1" s="1"/>
  <c r="I446" i="1" s="1"/>
  <c r="F445" i="1"/>
  <c r="AP448" i="3" l="1"/>
  <c r="BE448" i="3"/>
  <c r="BG447" i="3"/>
  <c r="BF447" i="3"/>
  <c r="BH447" i="3" s="1"/>
  <c r="BI447" i="3" s="1"/>
  <c r="BD451" i="3"/>
  <c r="B465" i="3"/>
  <c r="AO451" i="3"/>
  <c r="AR448" i="3"/>
  <c r="AQ448" i="3"/>
  <c r="AS448" i="3" s="1"/>
  <c r="AT448" i="3" s="1"/>
  <c r="E461" i="3"/>
  <c r="D461" i="3"/>
  <c r="F461" i="3" s="1"/>
  <c r="G461" i="3" s="1"/>
  <c r="C462" i="3"/>
  <c r="CD464" i="3"/>
  <c r="CE464" i="3" s="1"/>
  <c r="CA466" i="3"/>
  <c r="CB465" i="3"/>
  <c r="CC465" i="3" s="1"/>
  <c r="V446" i="2"/>
  <c r="G448" i="2"/>
  <c r="T448" i="2"/>
  <c r="U447" i="2"/>
  <c r="Z447" i="2" s="1"/>
  <c r="E450" i="2"/>
  <c r="F449" i="2"/>
  <c r="I449" i="2" s="1"/>
  <c r="J444" i="1"/>
  <c r="K444" i="1" s="1"/>
  <c r="H445" i="1"/>
  <c r="G445" i="1"/>
  <c r="D447" i="1"/>
  <c r="E447" i="1" s="1"/>
  <c r="I447" i="1" s="1"/>
  <c r="F446" i="1"/>
  <c r="AP449" i="3" l="1"/>
  <c r="BE449" i="3"/>
  <c r="BD452" i="3"/>
  <c r="B466" i="3"/>
  <c r="AO452" i="3"/>
  <c r="BF448" i="3"/>
  <c r="BH448" i="3" s="1"/>
  <c r="BI448" i="3" s="1"/>
  <c r="BG448" i="3"/>
  <c r="AR449" i="3"/>
  <c r="AQ449" i="3"/>
  <c r="AS449" i="3" s="1"/>
  <c r="AT449" i="3" s="1"/>
  <c r="E462" i="3"/>
  <c r="D462" i="3"/>
  <c r="F462" i="3" s="1"/>
  <c r="G462" i="3" s="1"/>
  <c r="C463" i="3"/>
  <c r="CD465" i="3"/>
  <c r="CE465" i="3" s="1"/>
  <c r="CA467" i="3"/>
  <c r="CB466" i="3"/>
  <c r="CC466" i="3" s="1"/>
  <c r="V447" i="2"/>
  <c r="G449" i="2"/>
  <c r="T449" i="2"/>
  <c r="U448" i="2"/>
  <c r="Z448" i="2" s="1"/>
  <c r="F450" i="2"/>
  <c r="I450" i="2" s="1"/>
  <c r="E451" i="2"/>
  <c r="J445" i="1"/>
  <c r="K445" i="1" s="1"/>
  <c r="H446" i="1"/>
  <c r="G446" i="1"/>
  <c r="D448" i="1"/>
  <c r="E448" i="1" s="1"/>
  <c r="I448" i="1" s="1"/>
  <c r="F447" i="1"/>
  <c r="AP450" i="3" l="1"/>
  <c r="BE450" i="3"/>
  <c r="BD453" i="3"/>
  <c r="AO453" i="3"/>
  <c r="B467" i="3"/>
  <c r="BF449" i="3"/>
  <c r="BH449" i="3" s="1"/>
  <c r="BI449" i="3" s="1"/>
  <c r="BG449" i="3"/>
  <c r="AR450" i="3"/>
  <c r="AQ450" i="3"/>
  <c r="AS450" i="3" s="1"/>
  <c r="AT450" i="3" s="1"/>
  <c r="E463" i="3"/>
  <c r="D463" i="3"/>
  <c r="F463" i="3" s="1"/>
  <c r="G463" i="3" s="1"/>
  <c r="C464" i="3"/>
  <c r="CD466" i="3"/>
  <c r="CE466" i="3" s="1"/>
  <c r="CA468" i="3"/>
  <c r="CB467" i="3"/>
  <c r="CC467" i="3" s="1"/>
  <c r="V448" i="2"/>
  <c r="G450" i="2"/>
  <c r="T450" i="2"/>
  <c r="U449" i="2"/>
  <c r="Z449" i="2" s="1"/>
  <c r="E452" i="2"/>
  <c r="F451" i="2"/>
  <c r="I451" i="2" s="1"/>
  <c r="J446" i="1"/>
  <c r="K446" i="1" s="1"/>
  <c r="H447" i="1"/>
  <c r="G447" i="1"/>
  <c r="D449" i="1"/>
  <c r="E449" i="1" s="1"/>
  <c r="I449" i="1" s="1"/>
  <c r="F448" i="1"/>
  <c r="AP451" i="3" l="1"/>
  <c r="BE451" i="3"/>
  <c r="BD454" i="3"/>
  <c r="AO454" i="3"/>
  <c r="B468" i="3"/>
  <c r="BF450" i="3"/>
  <c r="BH450" i="3" s="1"/>
  <c r="BI450" i="3" s="1"/>
  <c r="BG450" i="3"/>
  <c r="AR451" i="3"/>
  <c r="AQ451" i="3"/>
  <c r="AS451" i="3" s="1"/>
  <c r="AT451" i="3" s="1"/>
  <c r="E464" i="3"/>
  <c r="D464" i="3"/>
  <c r="F464" i="3" s="1"/>
  <c r="G464" i="3" s="1"/>
  <c r="C465" i="3"/>
  <c r="CD467" i="3"/>
  <c r="CE467" i="3" s="1"/>
  <c r="CA469" i="3"/>
  <c r="CB468" i="3"/>
  <c r="CC468" i="3" s="1"/>
  <c r="V449" i="2"/>
  <c r="G451" i="2"/>
  <c r="T451" i="2"/>
  <c r="U450" i="2"/>
  <c r="Z450" i="2" s="1"/>
  <c r="F452" i="2"/>
  <c r="I452" i="2" s="1"/>
  <c r="E453" i="2"/>
  <c r="J447" i="1"/>
  <c r="K447" i="1" s="1"/>
  <c r="H448" i="1"/>
  <c r="G448" i="1"/>
  <c r="D450" i="1"/>
  <c r="E450" i="1" s="1"/>
  <c r="I450" i="1" s="1"/>
  <c r="F449" i="1"/>
  <c r="AP452" i="3" l="1"/>
  <c r="BE452" i="3"/>
  <c r="BD455" i="3"/>
  <c r="AO455" i="3"/>
  <c r="B469" i="3"/>
  <c r="BF451" i="3"/>
  <c r="BH451" i="3" s="1"/>
  <c r="BI451" i="3" s="1"/>
  <c r="BG451" i="3"/>
  <c r="AR452" i="3"/>
  <c r="AQ452" i="3"/>
  <c r="AS452" i="3" s="1"/>
  <c r="AT452" i="3" s="1"/>
  <c r="E465" i="3"/>
  <c r="D465" i="3"/>
  <c r="F465" i="3" s="1"/>
  <c r="G465" i="3" s="1"/>
  <c r="C466" i="3"/>
  <c r="CD468" i="3"/>
  <c r="CE468" i="3" s="1"/>
  <c r="CA470" i="3"/>
  <c r="CB469" i="3"/>
  <c r="CD469" i="3" s="1"/>
  <c r="CE469" i="3" s="1"/>
  <c r="V450" i="2"/>
  <c r="G452" i="2"/>
  <c r="T452" i="2"/>
  <c r="U451" i="2"/>
  <c r="Z451" i="2" s="1"/>
  <c r="E454" i="2"/>
  <c r="F453" i="2"/>
  <c r="I453" i="2" s="1"/>
  <c r="J448" i="1"/>
  <c r="K448" i="1" s="1"/>
  <c r="G449" i="1"/>
  <c r="H449" i="1"/>
  <c r="D451" i="1"/>
  <c r="E451" i="1" s="1"/>
  <c r="I451" i="1" s="1"/>
  <c r="F450" i="1"/>
  <c r="AP453" i="3" l="1"/>
  <c r="BE453" i="3"/>
  <c r="BD456" i="3"/>
  <c r="AO456" i="3"/>
  <c r="B470" i="3"/>
  <c r="BG452" i="3"/>
  <c r="BF452" i="3"/>
  <c r="BH452" i="3" s="1"/>
  <c r="BI452" i="3" s="1"/>
  <c r="AR453" i="3"/>
  <c r="AQ453" i="3"/>
  <c r="AS453" i="3" s="1"/>
  <c r="AT453" i="3" s="1"/>
  <c r="E466" i="3"/>
  <c r="D466" i="3"/>
  <c r="F466" i="3" s="1"/>
  <c r="G466" i="3" s="1"/>
  <c r="C467" i="3"/>
  <c r="CC469" i="3"/>
  <c r="CA471" i="3"/>
  <c r="CB470" i="3"/>
  <c r="CD470" i="3" s="1"/>
  <c r="CE470" i="3" s="1"/>
  <c r="V451" i="2"/>
  <c r="G453" i="2"/>
  <c r="U452" i="2"/>
  <c r="Z452" i="2" s="1"/>
  <c r="T453" i="2"/>
  <c r="E455" i="2"/>
  <c r="F454" i="2"/>
  <c r="I454" i="2" s="1"/>
  <c r="J449" i="1"/>
  <c r="K449" i="1" s="1"/>
  <c r="G450" i="1"/>
  <c r="H450" i="1"/>
  <c r="D452" i="1"/>
  <c r="E452" i="1" s="1"/>
  <c r="I452" i="1" s="1"/>
  <c r="F451" i="1"/>
  <c r="AP454" i="3" l="1"/>
  <c r="BE454" i="3"/>
  <c r="BF453" i="3"/>
  <c r="BH453" i="3" s="1"/>
  <c r="BI453" i="3" s="1"/>
  <c r="BG453" i="3"/>
  <c r="BD457" i="3"/>
  <c r="B471" i="3"/>
  <c r="AO457" i="3"/>
  <c r="AQ454" i="3"/>
  <c r="AS454" i="3" s="1"/>
  <c r="AT454" i="3" s="1"/>
  <c r="AR454" i="3"/>
  <c r="E467" i="3"/>
  <c r="D467" i="3"/>
  <c r="F467" i="3" s="1"/>
  <c r="G467" i="3" s="1"/>
  <c r="C468" i="3"/>
  <c r="CC470" i="3"/>
  <c r="CA472" i="3"/>
  <c r="CB471" i="3"/>
  <c r="CD471" i="3" s="1"/>
  <c r="CE471" i="3" s="1"/>
  <c r="V452" i="2"/>
  <c r="G454" i="2"/>
  <c r="T454" i="2"/>
  <c r="U453" i="2"/>
  <c r="Z453" i="2" s="1"/>
  <c r="E456" i="2"/>
  <c r="F455" i="2"/>
  <c r="I455" i="2" s="1"/>
  <c r="J450" i="1"/>
  <c r="K450" i="1" s="1"/>
  <c r="H451" i="1"/>
  <c r="G451" i="1"/>
  <c r="D453" i="1"/>
  <c r="E453" i="1" s="1"/>
  <c r="I453" i="1" s="1"/>
  <c r="F452" i="1"/>
  <c r="AP455" i="3" l="1"/>
  <c r="BE455" i="3"/>
  <c r="BD458" i="3"/>
  <c r="B472" i="3"/>
  <c r="AO458" i="3"/>
  <c r="BF454" i="3"/>
  <c r="BH454" i="3" s="1"/>
  <c r="BI454" i="3" s="1"/>
  <c r="BG454" i="3"/>
  <c r="AQ455" i="3"/>
  <c r="AS455" i="3" s="1"/>
  <c r="AT455" i="3" s="1"/>
  <c r="AR455" i="3"/>
  <c r="E468" i="3"/>
  <c r="D468" i="3"/>
  <c r="F468" i="3" s="1"/>
  <c r="G468" i="3" s="1"/>
  <c r="C469" i="3"/>
  <c r="CA473" i="3"/>
  <c r="CC471" i="3"/>
  <c r="CB472" i="3"/>
  <c r="CD472" i="3" s="1"/>
  <c r="CE472" i="3" s="1"/>
  <c r="V453" i="2"/>
  <c r="G455" i="2"/>
  <c r="T455" i="2"/>
  <c r="U454" i="2"/>
  <c r="Z454" i="2" s="1"/>
  <c r="F456" i="2"/>
  <c r="I456" i="2" s="1"/>
  <c r="E457" i="2"/>
  <c r="J451" i="1"/>
  <c r="K451" i="1" s="1"/>
  <c r="H452" i="1"/>
  <c r="G452" i="1"/>
  <c r="D454" i="1"/>
  <c r="E454" i="1" s="1"/>
  <c r="I454" i="1" s="1"/>
  <c r="F453" i="1"/>
  <c r="AP456" i="3" l="1"/>
  <c r="BE456" i="3"/>
  <c r="BD459" i="3"/>
  <c r="B473" i="3"/>
  <c r="AO459" i="3"/>
  <c r="BG455" i="3"/>
  <c r="BF455" i="3"/>
  <c r="BH455" i="3" s="1"/>
  <c r="BI455" i="3" s="1"/>
  <c r="AQ456" i="3"/>
  <c r="AS456" i="3" s="1"/>
  <c r="AT456" i="3" s="1"/>
  <c r="AR456" i="3"/>
  <c r="E469" i="3"/>
  <c r="D469" i="3"/>
  <c r="F469" i="3" s="1"/>
  <c r="G469" i="3" s="1"/>
  <c r="C470" i="3"/>
  <c r="CC472" i="3"/>
  <c r="CA474" i="3"/>
  <c r="CB473" i="3"/>
  <c r="CD473" i="3" s="1"/>
  <c r="CE473" i="3" s="1"/>
  <c r="V454" i="2"/>
  <c r="G456" i="2"/>
  <c r="T456" i="2"/>
  <c r="U455" i="2"/>
  <c r="Z455" i="2" s="1"/>
  <c r="E458" i="2"/>
  <c r="F457" i="2"/>
  <c r="I457" i="2" s="1"/>
  <c r="J452" i="1"/>
  <c r="K452" i="1" s="1"/>
  <c r="H453" i="1"/>
  <c r="G453" i="1"/>
  <c r="D455" i="1"/>
  <c r="E455" i="1" s="1"/>
  <c r="I455" i="1" s="1"/>
  <c r="F454" i="1"/>
  <c r="AP457" i="3" l="1"/>
  <c r="BE457" i="3"/>
  <c r="BD460" i="3"/>
  <c r="B474" i="3"/>
  <c r="AO460" i="3"/>
  <c r="BG456" i="3"/>
  <c r="BF456" i="3"/>
  <c r="BH456" i="3" s="1"/>
  <c r="BI456" i="3" s="1"/>
  <c r="AR457" i="3"/>
  <c r="AQ457" i="3"/>
  <c r="AS457" i="3" s="1"/>
  <c r="AT457" i="3" s="1"/>
  <c r="E470" i="3"/>
  <c r="D470" i="3"/>
  <c r="F470" i="3" s="1"/>
  <c r="G470" i="3" s="1"/>
  <c r="C471" i="3"/>
  <c r="CC473" i="3"/>
  <c r="CA475" i="3"/>
  <c r="CB474" i="3"/>
  <c r="CD474" i="3" s="1"/>
  <c r="CE474" i="3" s="1"/>
  <c r="V455" i="2"/>
  <c r="G457" i="2"/>
  <c r="T457" i="2"/>
  <c r="U456" i="2"/>
  <c r="Z456" i="2" s="1"/>
  <c r="F458" i="2"/>
  <c r="I458" i="2" s="1"/>
  <c r="E459" i="2"/>
  <c r="J453" i="1"/>
  <c r="K453" i="1" s="1"/>
  <c r="H454" i="1"/>
  <c r="G454" i="1"/>
  <c r="D456" i="1"/>
  <c r="E456" i="1" s="1"/>
  <c r="I456" i="1" s="1"/>
  <c r="F455" i="1"/>
  <c r="AP458" i="3" l="1"/>
  <c r="BE458" i="3"/>
  <c r="BD461" i="3"/>
  <c r="AO461" i="3"/>
  <c r="B475" i="3"/>
  <c r="BG457" i="3"/>
  <c r="BF457" i="3"/>
  <c r="BH457" i="3" s="1"/>
  <c r="BI457" i="3" s="1"/>
  <c r="AR458" i="3"/>
  <c r="AQ458" i="3"/>
  <c r="AS458" i="3" s="1"/>
  <c r="AT458" i="3" s="1"/>
  <c r="E471" i="3"/>
  <c r="D471" i="3"/>
  <c r="F471" i="3" s="1"/>
  <c r="G471" i="3" s="1"/>
  <c r="C472" i="3"/>
  <c r="CC474" i="3"/>
  <c r="CA476" i="3"/>
  <c r="CB475" i="3"/>
  <c r="CD475" i="3" s="1"/>
  <c r="CE475" i="3" s="1"/>
  <c r="V456" i="2"/>
  <c r="G458" i="2"/>
  <c r="U457" i="2"/>
  <c r="Z457" i="2" s="1"/>
  <c r="T458" i="2"/>
  <c r="E460" i="2"/>
  <c r="F459" i="2"/>
  <c r="I459" i="2" s="1"/>
  <c r="J454" i="1"/>
  <c r="K454" i="1" s="1"/>
  <c r="H455" i="1"/>
  <c r="G455" i="1"/>
  <c r="D457" i="1"/>
  <c r="E457" i="1" s="1"/>
  <c r="I457" i="1" s="1"/>
  <c r="F456" i="1"/>
  <c r="AP459" i="3" l="1"/>
  <c r="BE459" i="3"/>
  <c r="BG458" i="3"/>
  <c r="BF458" i="3"/>
  <c r="BH458" i="3" s="1"/>
  <c r="BI458" i="3" s="1"/>
  <c r="BD462" i="3"/>
  <c r="B476" i="3"/>
  <c r="AO462" i="3"/>
  <c r="AR459" i="3"/>
  <c r="AQ459" i="3"/>
  <c r="AS459" i="3" s="1"/>
  <c r="AT459" i="3" s="1"/>
  <c r="E472" i="3"/>
  <c r="D472" i="3"/>
  <c r="F472" i="3" s="1"/>
  <c r="G472" i="3" s="1"/>
  <c r="C473" i="3"/>
  <c r="CC475" i="3"/>
  <c r="CA477" i="3"/>
  <c r="CB476" i="3"/>
  <c r="CD476" i="3" s="1"/>
  <c r="CE476" i="3" s="1"/>
  <c r="V457" i="2"/>
  <c r="G459" i="2"/>
  <c r="T459" i="2"/>
  <c r="U458" i="2"/>
  <c r="Z458" i="2" s="1"/>
  <c r="E461" i="2"/>
  <c r="F460" i="2"/>
  <c r="I460" i="2" s="1"/>
  <c r="J455" i="1"/>
  <c r="K455" i="1" s="1"/>
  <c r="H456" i="1"/>
  <c r="G456" i="1"/>
  <c r="D458" i="1"/>
  <c r="E458" i="1" s="1"/>
  <c r="I458" i="1" s="1"/>
  <c r="F457" i="1"/>
  <c r="AP460" i="3" l="1"/>
  <c r="BE460" i="3"/>
  <c r="BD463" i="3"/>
  <c r="AO463" i="3"/>
  <c r="B477" i="3"/>
  <c r="BG459" i="3"/>
  <c r="BF459" i="3"/>
  <c r="BH459" i="3" s="1"/>
  <c r="BI459" i="3" s="1"/>
  <c r="AR460" i="3"/>
  <c r="AQ460" i="3"/>
  <c r="AS460" i="3" s="1"/>
  <c r="AT460" i="3" s="1"/>
  <c r="E473" i="3"/>
  <c r="D473" i="3"/>
  <c r="F473" i="3" s="1"/>
  <c r="G473" i="3" s="1"/>
  <c r="C474" i="3"/>
  <c r="CC476" i="3"/>
  <c r="CA478" i="3"/>
  <c r="CB477" i="3"/>
  <c r="CD477" i="3" s="1"/>
  <c r="CE477" i="3" s="1"/>
  <c r="V458" i="2"/>
  <c r="G460" i="2"/>
  <c r="T460" i="2"/>
  <c r="U459" i="2"/>
  <c r="Z459" i="2" s="1"/>
  <c r="E462" i="2"/>
  <c r="F461" i="2"/>
  <c r="I461" i="2" s="1"/>
  <c r="J456" i="1"/>
  <c r="K456" i="1" s="1"/>
  <c r="G457" i="1"/>
  <c r="H457" i="1"/>
  <c r="D459" i="1"/>
  <c r="E459" i="1" s="1"/>
  <c r="I459" i="1" s="1"/>
  <c r="F458" i="1"/>
  <c r="AP461" i="3" l="1"/>
  <c r="BE461" i="3"/>
  <c r="BD464" i="3"/>
  <c r="AO464" i="3"/>
  <c r="B478" i="3"/>
  <c r="BG460" i="3"/>
  <c r="BF460" i="3"/>
  <c r="BH460" i="3" s="1"/>
  <c r="BI460" i="3" s="1"/>
  <c r="AR461" i="3"/>
  <c r="AQ461" i="3"/>
  <c r="AS461" i="3" s="1"/>
  <c r="AT461" i="3" s="1"/>
  <c r="E474" i="3"/>
  <c r="D474" i="3"/>
  <c r="F474" i="3" s="1"/>
  <c r="G474" i="3" s="1"/>
  <c r="C475" i="3"/>
  <c r="CC477" i="3"/>
  <c r="CA479" i="3"/>
  <c r="CB478" i="3"/>
  <c r="CD478" i="3" s="1"/>
  <c r="CE478" i="3" s="1"/>
  <c r="V459" i="2"/>
  <c r="G461" i="2"/>
  <c r="T461" i="2"/>
  <c r="U460" i="2"/>
  <c r="Z460" i="2" s="1"/>
  <c r="F462" i="2"/>
  <c r="I462" i="2" s="1"/>
  <c r="E463" i="2"/>
  <c r="J457" i="1"/>
  <c r="K457" i="1" s="1"/>
  <c r="G458" i="1"/>
  <c r="H458" i="1"/>
  <c r="D460" i="1"/>
  <c r="E460" i="1" s="1"/>
  <c r="I460" i="1" s="1"/>
  <c r="F459" i="1"/>
  <c r="AP462" i="3" l="1"/>
  <c r="BE462" i="3"/>
  <c r="BG461" i="3"/>
  <c r="BF461" i="3"/>
  <c r="BH461" i="3" s="1"/>
  <c r="BI461" i="3" s="1"/>
  <c r="BD465" i="3"/>
  <c r="B479" i="3"/>
  <c r="AO465" i="3"/>
  <c r="AR462" i="3"/>
  <c r="AQ462" i="3"/>
  <c r="AS462" i="3" s="1"/>
  <c r="AT462" i="3" s="1"/>
  <c r="E475" i="3"/>
  <c r="D475" i="3"/>
  <c r="F475" i="3" s="1"/>
  <c r="G475" i="3" s="1"/>
  <c r="C476" i="3"/>
  <c r="CC478" i="3"/>
  <c r="CA480" i="3"/>
  <c r="CB479" i="3"/>
  <c r="CD479" i="3" s="1"/>
  <c r="CE479" i="3" s="1"/>
  <c r="V460" i="2"/>
  <c r="G462" i="2"/>
  <c r="T462" i="2"/>
  <c r="U461" i="2"/>
  <c r="Z461" i="2" s="1"/>
  <c r="E464" i="2"/>
  <c r="F463" i="2"/>
  <c r="I463" i="2" s="1"/>
  <c r="J458" i="1"/>
  <c r="K458" i="1" s="1"/>
  <c r="H459" i="1"/>
  <c r="G459" i="1"/>
  <c r="D461" i="1"/>
  <c r="E461" i="1" s="1"/>
  <c r="I461" i="1" s="1"/>
  <c r="F460" i="1"/>
  <c r="AP463" i="3" l="1"/>
  <c r="BE463" i="3"/>
  <c r="BD466" i="3"/>
  <c r="AO466" i="3"/>
  <c r="B480" i="3"/>
  <c r="BG462" i="3"/>
  <c r="BF462" i="3"/>
  <c r="BH462" i="3" s="1"/>
  <c r="BI462" i="3" s="1"/>
  <c r="AR463" i="3"/>
  <c r="AQ463" i="3"/>
  <c r="AS463" i="3" s="1"/>
  <c r="AT463" i="3" s="1"/>
  <c r="E476" i="3"/>
  <c r="D476" i="3"/>
  <c r="F476" i="3" s="1"/>
  <c r="G476" i="3" s="1"/>
  <c r="C477" i="3"/>
  <c r="CC479" i="3"/>
  <c r="CA481" i="3"/>
  <c r="CB480" i="3"/>
  <c r="CD480" i="3" s="1"/>
  <c r="CE480" i="3" s="1"/>
  <c r="V461" i="2"/>
  <c r="G463" i="2"/>
  <c r="T463" i="2"/>
  <c r="U462" i="2"/>
  <c r="Z462" i="2" s="1"/>
  <c r="F464" i="2"/>
  <c r="I464" i="2" s="1"/>
  <c r="E465" i="2"/>
  <c r="J459" i="1"/>
  <c r="K459" i="1" s="1"/>
  <c r="H460" i="1"/>
  <c r="G460" i="1"/>
  <c r="D462" i="1"/>
  <c r="E462" i="1" s="1"/>
  <c r="I462" i="1" s="1"/>
  <c r="F461" i="1"/>
  <c r="AP464" i="3" l="1"/>
  <c r="BE464" i="3"/>
  <c r="BD467" i="3"/>
  <c r="B481" i="3"/>
  <c r="AO467" i="3"/>
  <c r="BG463" i="3"/>
  <c r="BF463" i="3"/>
  <c r="BH463" i="3" s="1"/>
  <c r="BI463" i="3" s="1"/>
  <c r="AR464" i="3"/>
  <c r="AQ464" i="3"/>
  <c r="AS464" i="3" s="1"/>
  <c r="AT464" i="3" s="1"/>
  <c r="E477" i="3"/>
  <c r="D477" i="3"/>
  <c r="F477" i="3" s="1"/>
  <c r="G477" i="3" s="1"/>
  <c r="C478" i="3"/>
  <c r="CC480" i="3"/>
  <c r="CA482" i="3"/>
  <c r="CB481" i="3"/>
  <c r="CD481" i="3" s="1"/>
  <c r="CE481" i="3" s="1"/>
  <c r="V462" i="2"/>
  <c r="G464" i="2"/>
  <c r="T464" i="2"/>
  <c r="U463" i="2"/>
  <c r="Z463" i="2" s="1"/>
  <c r="E466" i="2"/>
  <c r="F465" i="2"/>
  <c r="I465" i="2" s="1"/>
  <c r="J460" i="1"/>
  <c r="K460" i="1" s="1"/>
  <c r="H461" i="1"/>
  <c r="G461" i="1"/>
  <c r="D463" i="1"/>
  <c r="E463" i="1" s="1"/>
  <c r="I463" i="1" s="1"/>
  <c r="F462" i="1"/>
  <c r="AP465" i="3" l="1"/>
  <c r="BE465" i="3"/>
  <c r="BD468" i="3"/>
  <c r="B482" i="3"/>
  <c r="AO468" i="3"/>
  <c r="BG464" i="3"/>
  <c r="BF464" i="3"/>
  <c r="BH464" i="3" s="1"/>
  <c r="BI464" i="3" s="1"/>
  <c r="AR465" i="3"/>
  <c r="AQ465" i="3"/>
  <c r="AS465" i="3" s="1"/>
  <c r="AT465" i="3" s="1"/>
  <c r="E478" i="3"/>
  <c r="D478" i="3"/>
  <c r="F478" i="3" s="1"/>
  <c r="G478" i="3" s="1"/>
  <c r="C479" i="3"/>
  <c r="CC481" i="3"/>
  <c r="CA483" i="3"/>
  <c r="CB482" i="3"/>
  <c r="CD482" i="3" s="1"/>
  <c r="CE482" i="3" s="1"/>
  <c r="V463" i="2"/>
  <c r="G465" i="2"/>
  <c r="T465" i="2"/>
  <c r="U464" i="2"/>
  <c r="Z464" i="2" s="1"/>
  <c r="E467" i="2"/>
  <c r="F466" i="2"/>
  <c r="I466" i="2" s="1"/>
  <c r="J461" i="1"/>
  <c r="K461" i="1" s="1"/>
  <c r="H462" i="1"/>
  <c r="G462" i="1"/>
  <c r="D464" i="1"/>
  <c r="E464" i="1" s="1"/>
  <c r="I464" i="1" s="1"/>
  <c r="F463" i="1"/>
  <c r="AP466" i="3" l="1"/>
  <c r="BE466" i="3"/>
  <c r="BD469" i="3"/>
  <c r="AO469" i="3"/>
  <c r="B483" i="3"/>
  <c r="BG465" i="3"/>
  <c r="BF465" i="3"/>
  <c r="BH465" i="3" s="1"/>
  <c r="BI465" i="3" s="1"/>
  <c r="AR466" i="3"/>
  <c r="AQ466" i="3"/>
  <c r="AS466" i="3" s="1"/>
  <c r="AT466" i="3" s="1"/>
  <c r="E479" i="3"/>
  <c r="D479" i="3"/>
  <c r="F479" i="3" s="1"/>
  <c r="G479" i="3" s="1"/>
  <c r="C480" i="3"/>
  <c r="CC482" i="3"/>
  <c r="CA484" i="3"/>
  <c r="CB483" i="3"/>
  <c r="CD483" i="3" s="1"/>
  <c r="CE483" i="3" s="1"/>
  <c r="V464" i="2"/>
  <c r="G466" i="2"/>
  <c r="T466" i="2"/>
  <c r="U465" i="2"/>
  <c r="Z465" i="2" s="1"/>
  <c r="E468" i="2"/>
  <c r="F467" i="2"/>
  <c r="I467" i="2" s="1"/>
  <c r="J462" i="1"/>
  <c r="K462" i="1" s="1"/>
  <c r="H463" i="1"/>
  <c r="G463" i="1"/>
  <c r="D465" i="1"/>
  <c r="E465" i="1" s="1"/>
  <c r="I465" i="1" s="1"/>
  <c r="F464" i="1"/>
  <c r="AP467" i="3" l="1"/>
  <c r="BE467" i="3"/>
  <c r="BF466" i="3"/>
  <c r="BH466" i="3" s="1"/>
  <c r="BI466" i="3" s="1"/>
  <c r="BG466" i="3"/>
  <c r="BD470" i="3"/>
  <c r="B484" i="3"/>
  <c r="AO470" i="3"/>
  <c r="AR467" i="3"/>
  <c r="AQ467" i="3"/>
  <c r="AS467" i="3" s="1"/>
  <c r="AT467" i="3" s="1"/>
  <c r="E480" i="3"/>
  <c r="D480" i="3"/>
  <c r="F480" i="3" s="1"/>
  <c r="G480" i="3" s="1"/>
  <c r="C481" i="3"/>
  <c r="CC483" i="3"/>
  <c r="CA485" i="3"/>
  <c r="CB484" i="3"/>
  <c r="CD484" i="3" s="1"/>
  <c r="CE484" i="3" s="1"/>
  <c r="V465" i="2"/>
  <c r="G467" i="2"/>
  <c r="U466" i="2"/>
  <c r="Z466" i="2" s="1"/>
  <c r="T467" i="2"/>
  <c r="F468" i="2"/>
  <c r="I468" i="2" s="1"/>
  <c r="E469" i="2"/>
  <c r="J463" i="1"/>
  <c r="K463" i="1" s="1"/>
  <c r="H464" i="1"/>
  <c r="G464" i="1"/>
  <c r="D466" i="1"/>
  <c r="E466" i="1" s="1"/>
  <c r="I466" i="1" s="1"/>
  <c r="F465" i="1"/>
  <c r="AP468" i="3" l="1"/>
  <c r="BE468" i="3"/>
  <c r="BD471" i="3"/>
  <c r="B485" i="3"/>
  <c r="AO471" i="3"/>
  <c r="BF467" i="3"/>
  <c r="BH467" i="3" s="1"/>
  <c r="BI467" i="3" s="1"/>
  <c r="BG467" i="3"/>
  <c r="AR468" i="3"/>
  <c r="AQ468" i="3"/>
  <c r="AS468" i="3" s="1"/>
  <c r="AT468" i="3" s="1"/>
  <c r="E481" i="3"/>
  <c r="D481" i="3"/>
  <c r="F481" i="3" s="1"/>
  <c r="G481" i="3" s="1"/>
  <c r="C482" i="3"/>
  <c r="CC484" i="3"/>
  <c r="CA486" i="3"/>
  <c r="CB485" i="3"/>
  <c r="CD485" i="3" s="1"/>
  <c r="CE485" i="3" s="1"/>
  <c r="V466" i="2"/>
  <c r="G468" i="2"/>
  <c r="T468" i="2"/>
  <c r="U467" i="2"/>
  <c r="Z467" i="2" s="1"/>
  <c r="E470" i="2"/>
  <c r="F469" i="2"/>
  <c r="I469" i="2" s="1"/>
  <c r="J464" i="1"/>
  <c r="K464" i="1" s="1"/>
  <c r="G465" i="1"/>
  <c r="H465" i="1"/>
  <c r="D467" i="1"/>
  <c r="E467" i="1" s="1"/>
  <c r="I467" i="1" s="1"/>
  <c r="F466" i="1"/>
  <c r="AP469" i="3" l="1"/>
  <c r="BE469" i="3"/>
  <c r="BF468" i="3"/>
  <c r="BH468" i="3" s="1"/>
  <c r="BI468" i="3" s="1"/>
  <c r="BG468" i="3"/>
  <c r="BD472" i="3"/>
  <c r="AO472" i="3"/>
  <c r="B486" i="3"/>
  <c r="AR469" i="3"/>
  <c r="AQ469" i="3"/>
  <c r="AS469" i="3" s="1"/>
  <c r="AT469" i="3" s="1"/>
  <c r="E482" i="3"/>
  <c r="D482" i="3"/>
  <c r="F482" i="3" s="1"/>
  <c r="G482" i="3" s="1"/>
  <c r="C483" i="3"/>
  <c r="CC485" i="3"/>
  <c r="CA487" i="3"/>
  <c r="CB486" i="3"/>
  <c r="CC486" i="3" s="1"/>
  <c r="V467" i="2"/>
  <c r="G469" i="2"/>
  <c r="T469" i="2"/>
  <c r="U468" i="2"/>
  <c r="Z468" i="2" s="1"/>
  <c r="F470" i="2"/>
  <c r="I470" i="2" s="1"/>
  <c r="E471" i="2"/>
  <c r="J465" i="1"/>
  <c r="K465" i="1" s="1"/>
  <c r="G466" i="1"/>
  <c r="H466" i="1"/>
  <c r="D468" i="1"/>
  <c r="E468" i="1" s="1"/>
  <c r="I468" i="1" s="1"/>
  <c r="F467" i="1"/>
  <c r="AP470" i="3" l="1"/>
  <c r="BE470" i="3"/>
  <c r="BD473" i="3"/>
  <c r="B487" i="3"/>
  <c r="AO473" i="3"/>
  <c r="BF469" i="3"/>
  <c r="BH469" i="3" s="1"/>
  <c r="BI469" i="3" s="1"/>
  <c r="BG469" i="3"/>
  <c r="AR470" i="3"/>
  <c r="AQ470" i="3"/>
  <c r="AS470" i="3" s="1"/>
  <c r="AT470" i="3" s="1"/>
  <c r="E483" i="3"/>
  <c r="D483" i="3"/>
  <c r="F483" i="3" s="1"/>
  <c r="G483" i="3" s="1"/>
  <c r="C484" i="3"/>
  <c r="CD486" i="3"/>
  <c r="CE486" i="3" s="1"/>
  <c r="CA488" i="3"/>
  <c r="CB487" i="3"/>
  <c r="CC487" i="3" s="1"/>
  <c r="V468" i="2"/>
  <c r="G470" i="2"/>
  <c r="U469" i="2"/>
  <c r="Z469" i="2" s="1"/>
  <c r="T470" i="2"/>
  <c r="E472" i="2"/>
  <c r="F471" i="2"/>
  <c r="I471" i="2" s="1"/>
  <c r="J466" i="1"/>
  <c r="K466" i="1" s="1"/>
  <c r="H467" i="1"/>
  <c r="G467" i="1"/>
  <c r="D469" i="1"/>
  <c r="E469" i="1" s="1"/>
  <c r="I469" i="1" s="1"/>
  <c r="F468" i="1"/>
  <c r="AP471" i="3" l="1"/>
  <c r="BE471" i="3"/>
  <c r="BD474" i="3"/>
  <c r="B488" i="3"/>
  <c r="AO474" i="3"/>
  <c r="BF470" i="3"/>
  <c r="BH470" i="3" s="1"/>
  <c r="BI470" i="3" s="1"/>
  <c r="BG470" i="3"/>
  <c r="AR471" i="3"/>
  <c r="AQ471" i="3"/>
  <c r="AS471" i="3" s="1"/>
  <c r="AT471" i="3" s="1"/>
  <c r="E484" i="3"/>
  <c r="D484" i="3"/>
  <c r="F484" i="3" s="1"/>
  <c r="G484" i="3" s="1"/>
  <c r="C485" i="3"/>
  <c r="CD487" i="3"/>
  <c r="CE487" i="3" s="1"/>
  <c r="CA489" i="3"/>
  <c r="CB488" i="3"/>
  <c r="CC488" i="3" s="1"/>
  <c r="V469" i="2"/>
  <c r="G471" i="2"/>
  <c r="T471" i="2"/>
  <c r="U470" i="2"/>
  <c r="Z470" i="2" s="1"/>
  <c r="E473" i="2"/>
  <c r="F472" i="2"/>
  <c r="I472" i="2" s="1"/>
  <c r="J467" i="1"/>
  <c r="K467" i="1" s="1"/>
  <c r="H468" i="1"/>
  <c r="G468" i="1"/>
  <c r="D470" i="1"/>
  <c r="E470" i="1" s="1"/>
  <c r="I470" i="1" s="1"/>
  <c r="F469" i="1"/>
  <c r="AP472" i="3" l="1"/>
  <c r="BE472" i="3"/>
  <c r="BD475" i="3"/>
  <c r="AO475" i="3"/>
  <c r="B489" i="3"/>
  <c r="BF471" i="3"/>
  <c r="BH471" i="3" s="1"/>
  <c r="BI471" i="3" s="1"/>
  <c r="BG471" i="3"/>
  <c r="AR472" i="3"/>
  <c r="AQ472" i="3"/>
  <c r="AS472" i="3" s="1"/>
  <c r="AT472" i="3" s="1"/>
  <c r="E485" i="3"/>
  <c r="D485" i="3"/>
  <c r="F485" i="3" s="1"/>
  <c r="G485" i="3" s="1"/>
  <c r="C486" i="3"/>
  <c r="CD488" i="3"/>
  <c r="CE488" i="3" s="1"/>
  <c r="CA490" i="3"/>
  <c r="CB489" i="3"/>
  <c r="CC489" i="3" s="1"/>
  <c r="V470" i="2"/>
  <c r="G472" i="2"/>
  <c r="T472" i="2"/>
  <c r="U471" i="2"/>
  <c r="Z471" i="2" s="1"/>
  <c r="E474" i="2"/>
  <c r="F473" i="2"/>
  <c r="I473" i="2" s="1"/>
  <c r="J468" i="1"/>
  <c r="K468" i="1" s="1"/>
  <c r="H469" i="1"/>
  <c r="G469" i="1"/>
  <c r="D471" i="1"/>
  <c r="E471" i="1" s="1"/>
  <c r="I471" i="1" s="1"/>
  <c r="F470" i="1"/>
  <c r="AP473" i="3" l="1"/>
  <c r="BE473" i="3"/>
  <c r="BG472" i="3"/>
  <c r="BF472" i="3"/>
  <c r="BH472" i="3" s="1"/>
  <c r="BI472" i="3" s="1"/>
  <c r="BD476" i="3"/>
  <c r="AO476" i="3"/>
  <c r="B490" i="3"/>
  <c r="AR473" i="3"/>
  <c r="AQ473" i="3"/>
  <c r="AS473" i="3" s="1"/>
  <c r="AT473" i="3" s="1"/>
  <c r="E486" i="3"/>
  <c r="D486" i="3"/>
  <c r="F486" i="3" s="1"/>
  <c r="G486" i="3" s="1"/>
  <c r="C487" i="3"/>
  <c r="CD489" i="3"/>
  <c r="CE489" i="3" s="1"/>
  <c r="CA491" i="3"/>
  <c r="CB490" i="3"/>
  <c r="CC490" i="3" s="1"/>
  <c r="V471" i="2"/>
  <c r="G473" i="2"/>
  <c r="T473" i="2"/>
  <c r="U472" i="2"/>
  <c r="Z472" i="2" s="1"/>
  <c r="F474" i="2"/>
  <c r="I474" i="2" s="1"/>
  <c r="E475" i="2"/>
  <c r="J469" i="1"/>
  <c r="K469" i="1" s="1"/>
  <c r="H470" i="1"/>
  <c r="G470" i="1"/>
  <c r="D472" i="1"/>
  <c r="E472" i="1" s="1"/>
  <c r="I472" i="1" s="1"/>
  <c r="F471" i="1"/>
  <c r="AP474" i="3" l="1"/>
  <c r="BE474" i="3"/>
  <c r="BD477" i="3"/>
  <c r="B491" i="3"/>
  <c r="AO477" i="3"/>
  <c r="BG473" i="3"/>
  <c r="BF473" i="3"/>
  <c r="BH473" i="3" s="1"/>
  <c r="BI473" i="3" s="1"/>
  <c r="AR474" i="3"/>
  <c r="AQ474" i="3"/>
  <c r="AS474" i="3" s="1"/>
  <c r="AT474" i="3" s="1"/>
  <c r="E487" i="3"/>
  <c r="D487" i="3"/>
  <c r="F487" i="3" s="1"/>
  <c r="G487" i="3" s="1"/>
  <c r="C488" i="3"/>
  <c r="CD490" i="3"/>
  <c r="CE490" i="3" s="1"/>
  <c r="CA492" i="3"/>
  <c r="CB491" i="3"/>
  <c r="CD491" i="3" s="1"/>
  <c r="CE491" i="3" s="1"/>
  <c r="V472" i="2"/>
  <c r="G474" i="2"/>
  <c r="T474" i="2"/>
  <c r="U473" i="2"/>
  <c r="Z473" i="2" s="1"/>
  <c r="E476" i="2"/>
  <c r="F475" i="2"/>
  <c r="I475" i="2" s="1"/>
  <c r="J470" i="1"/>
  <c r="K470" i="1" s="1"/>
  <c r="H471" i="1"/>
  <c r="G471" i="1"/>
  <c r="D473" i="1"/>
  <c r="E473" i="1" s="1"/>
  <c r="I473" i="1" s="1"/>
  <c r="F472" i="1"/>
  <c r="AP475" i="3" l="1"/>
  <c r="BE475" i="3"/>
  <c r="BD478" i="3"/>
  <c r="B492" i="3"/>
  <c r="AO478" i="3"/>
  <c r="BG474" i="3"/>
  <c r="BF474" i="3"/>
  <c r="BH474" i="3" s="1"/>
  <c r="BI474" i="3" s="1"/>
  <c r="AR475" i="3"/>
  <c r="AQ475" i="3"/>
  <c r="AS475" i="3" s="1"/>
  <c r="AT475" i="3" s="1"/>
  <c r="E488" i="3"/>
  <c r="D488" i="3"/>
  <c r="F488" i="3" s="1"/>
  <c r="G488" i="3" s="1"/>
  <c r="C489" i="3"/>
  <c r="CC491" i="3"/>
  <c r="CA493" i="3"/>
  <c r="CB492" i="3"/>
  <c r="CD492" i="3" s="1"/>
  <c r="CE492" i="3" s="1"/>
  <c r="V473" i="2"/>
  <c r="G475" i="2"/>
  <c r="T475" i="2"/>
  <c r="U474" i="2"/>
  <c r="Z474" i="2" s="1"/>
  <c r="F476" i="2"/>
  <c r="I476" i="2" s="1"/>
  <c r="E477" i="2"/>
  <c r="J471" i="1"/>
  <c r="K471" i="1" s="1"/>
  <c r="H472" i="1"/>
  <c r="G472" i="1"/>
  <c r="D474" i="1"/>
  <c r="E474" i="1" s="1"/>
  <c r="I474" i="1" s="1"/>
  <c r="F473" i="1"/>
  <c r="AP476" i="3" l="1"/>
  <c r="BE476" i="3"/>
  <c r="BD479" i="3"/>
  <c r="B493" i="3"/>
  <c r="AO479" i="3"/>
  <c r="BG475" i="3"/>
  <c r="BF475" i="3"/>
  <c r="BH475" i="3" s="1"/>
  <c r="BI475" i="3" s="1"/>
  <c r="AR476" i="3"/>
  <c r="AQ476" i="3"/>
  <c r="AS476" i="3" s="1"/>
  <c r="AT476" i="3" s="1"/>
  <c r="E489" i="3"/>
  <c r="D489" i="3"/>
  <c r="F489" i="3" s="1"/>
  <c r="G489" i="3" s="1"/>
  <c r="C490" i="3"/>
  <c r="CC492" i="3"/>
  <c r="CA494" i="3"/>
  <c r="CB493" i="3"/>
  <c r="CD493" i="3" s="1"/>
  <c r="CE493" i="3" s="1"/>
  <c r="V474" i="2"/>
  <c r="G476" i="2"/>
  <c r="T476" i="2"/>
  <c r="U475" i="2"/>
  <c r="Z475" i="2" s="1"/>
  <c r="E478" i="2"/>
  <c r="F477" i="2"/>
  <c r="I477" i="2" s="1"/>
  <c r="J472" i="1"/>
  <c r="K472" i="1" s="1"/>
  <c r="G473" i="1"/>
  <c r="H473" i="1"/>
  <c r="D475" i="1"/>
  <c r="E475" i="1" s="1"/>
  <c r="I475" i="1" s="1"/>
  <c r="F474" i="1"/>
  <c r="AP477" i="3" l="1"/>
  <c r="BE477" i="3"/>
  <c r="BD480" i="3"/>
  <c r="AO480" i="3"/>
  <c r="B494" i="3"/>
  <c r="BG476" i="3"/>
  <c r="BF476" i="3"/>
  <c r="BH476" i="3" s="1"/>
  <c r="BI476" i="3" s="1"/>
  <c r="AR477" i="3"/>
  <c r="AQ477" i="3"/>
  <c r="AS477" i="3" s="1"/>
  <c r="AT477" i="3" s="1"/>
  <c r="E490" i="3"/>
  <c r="D490" i="3"/>
  <c r="F490" i="3" s="1"/>
  <c r="G490" i="3" s="1"/>
  <c r="C491" i="3"/>
  <c r="CA495" i="3"/>
  <c r="CC493" i="3"/>
  <c r="CB494" i="3"/>
  <c r="CD494" i="3" s="1"/>
  <c r="CE494" i="3" s="1"/>
  <c r="V475" i="2"/>
  <c r="G477" i="2"/>
  <c r="T477" i="2"/>
  <c r="U476" i="2"/>
  <c r="Z476" i="2" s="1"/>
  <c r="E479" i="2"/>
  <c r="F478" i="2"/>
  <c r="I478" i="2" s="1"/>
  <c r="J473" i="1"/>
  <c r="K473" i="1" s="1"/>
  <c r="G474" i="1"/>
  <c r="H474" i="1"/>
  <c r="D476" i="1"/>
  <c r="E476" i="1" s="1"/>
  <c r="I476" i="1" s="1"/>
  <c r="F475" i="1"/>
  <c r="AP478" i="3" l="1"/>
  <c r="BE478" i="3"/>
  <c r="BD481" i="3"/>
  <c r="B495" i="3"/>
  <c r="AO481" i="3"/>
  <c r="BF477" i="3"/>
  <c r="BH477" i="3" s="1"/>
  <c r="BI477" i="3" s="1"/>
  <c r="BG477" i="3"/>
  <c r="AQ478" i="3"/>
  <c r="AS478" i="3" s="1"/>
  <c r="AT478" i="3" s="1"/>
  <c r="AR478" i="3"/>
  <c r="E491" i="3"/>
  <c r="D491" i="3"/>
  <c r="F491" i="3" s="1"/>
  <c r="G491" i="3" s="1"/>
  <c r="C492" i="3"/>
  <c r="CC494" i="3"/>
  <c r="CA496" i="3"/>
  <c r="CB495" i="3"/>
  <c r="CD495" i="3" s="1"/>
  <c r="CE495" i="3" s="1"/>
  <c r="V476" i="2"/>
  <c r="G478" i="2"/>
  <c r="T478" i="2"/>
  <c r="U477" i="2"/>
  <c r="Z477" i="2" s="1"/>
  <c r="E480" i="2"/>
  <c r="F479" i="2"/>
  <c r="I479" i="2" s="1"/>
  <c r="J474" i="1"/>
  <c r="K474" i="1" s="1"/>
  <c r="H475" i="1"/>
  <c r="G475" i="1"/>
  <c r="D477" i="1"/>
  <c r="E477" i="1" s="1"/>
  <c r="I477" i="1" s="1"/>
  <c r="F476" i="1"/>
  <c r="AP479" i="3" l="1"/>
  <c r="BE479" i="3"/>
  <c r="BG478" i="3"/>
  <c r="BF478" i="3"/>
  <c r="BH478" i="3" s="1"/>
  <c r="BI478" i="3" s="1"/>
  <c r="BD482" i="3"/>
  <c r="B496" i="3"/>
  <c r="AO482" i="3"/>
  <c r="AQ479" i="3"/>
  <c r="AS479" i="3" s="1"/>
  <c r="AT479" i="3" s="1"/>
  <c r="AR479" i="3"/>
  <c r="E492" i="3"/>
  <c r="D492" i="3"/>
  <c r="F492" i="3" s="1"/>
  <c r="G492" i="3" s="1"/>
  <c r="C493" i="3"/>
  <c r="CC495" i="3"/>
  <c r="CA497" i="3"/>
  <c r="CB496" i="3"/>
  <c r="CC496" i="3" s="1"/>
  <c r="V477" i="2"/>
  <c r="G479" i="2"/>
  <c r="T479" i="2"/>
  <c r="U478" i="2"/>
  <c r="Z478" i="2" s="1"/>
  <c r="F480" i="2"/>
  <c r="I480" i="2" s="1"/>
  <c r="E481" i="2"/>
  <c r="J475" i="1"/>
  <c r="K475" i="1" s="1"/>
  <c r="H476" i="1"/>
  <c r="G476" i="1"/>
  <c r="D478" i="1"/>
  <c r="E478" i="1" s="1"/>
  <c r="I478" i="1" s="1"/>
  <c r="F477" i="1"/>
  <c r="AP480" i="3" l="1"/>
  <c r="BE480" i="3"/>
  <c r="BF479" i="3"/>
  <c r="BH479" i="3" s="1"/>
  <c r="BI479" i="3" s="1"/>
  <c r="BG479" i="3"/>
  <c r="BD483" i="3"/>
  <c r="B497" i="3"/>
  <c r="AO483" i="3"/>
  <c r="AQ480" i="3"/>
  <c r="AS480" i="3" s="1"/>
  <c r="AT480" i="3" s="1"/>
  <c r="AR480" i="3"/>
  <c r="E493" i="3"/>
  <c r="D493" i="3"/>
  <c r="F493" i="3" s="1"/>
  <c r="G493" i="3" s="1"/>
  <c r="C494" i="3"/>
  <c r="CD496" i="3"/>
  <c r="CE496" i="3" s="1"/>
  <c r="CA498" i="3"/>
  <c r="CB497" i="3"/>
  <c r="CD497" i="3" s="1"/>
  <c r="CE497" i="3" s="1"/>
  <c r="V478" i="2"/>
  <c r="G480" i="2"/>
  <c r="T480" i="2"/>
  <c r="U479" i="2"/>
  <c r="Z479" i="2" s="1"/>
  <c r="E482" i="2"/>
  <c r="F481" i="2"/>
  <c r="I481" i="2" s="1"/>
  <c r="J476" i="1"/>
  <c r="K476" i="1" s="1"/>
  <c r="H477" i="1"/>
  <c r="G477" i="1"/>
  <c r="D479" i="1"/>
  <c r="E479" i="1" s="1"/>
  <c r="I479" i="1" s="1"/>
  <c r="F478" i="1"/>
  <c r="AP481" i="3" l="1"/>
  <c r="BE481" i="3"/>
  <c r="BD484" i="3"/>
  <c r="AO484" i="3"/>
  <c r="B498" i="3"/>
  <c r="BG480" i="3"/>
  <c r="BF480" i="3"/>
  <c r="BH480" i="3" s="1"/>
  <c r="BI480" i="3" s="1"/>
  <c r="AR481" i="3"/>
  <c r="AQ481" i="3"/>
  <c r="AS481" i="3" s="1"/>
  <c r="AT481" i="3" s="1"/>
  <c r="E494" i="3"/>
  <c r="D494" i="3"/>
  <c r="F494" i="3" s="1"/>
  <c r="G494" i="3" s="1"/>
  <c r="C495" i="3"/>
  <c r="CC497" i="3"/>
  <c r="CA499" i="3"/>
  <c r="CB498" i="3"/>
  <c r="CC498" i="3" s="1"/>
  <c r="V479" i="2"/>
  <c r="G481" i="2"/>
  <c r="T481" i="2"/>
  <c r="U480" i="2"/>
  <c r="Z480" i="2" s="1"/>
  <c r="F482" i="2"/>
  <c r="I482" i="2" s="1"/>
  <c r="E483" i="2"/>
  <c r="J477" i="1"/>
  <c r="K477" i="1" s="1"/>
  <c r="H478" i="1"/>
  <c r="G478" i="1"/>
  <c r="D480" i="1"/>
  <c r="E480" i="1" s="1"/>
  <c r="I480" i="1" s="1"/>
  <c r="F479" i="1"/>
  <c r="AP482" i="3" l="1"/>
  <c r="BE482" i="3"/>
  <c r="BG481" i="3"/>
  <c r="BF481" i="3"/>
  <c r="BH481" i="3" s="1"/>
  <c r="BI481" i="3" s="1"/>
  <c r="BD485" i="3"/>
  <c r="AO485" i="3"/>
  <c r="B499" i="3"/>
  <c r="AR482" i="3"/>
  <c r="AQ482" i="3"/>
  <c r="AS482" i="3" s="1"/>
  <c r="AT482" i="3" s="1"/>
  <c r="E495" i="3"/>
  <c r="D495" i="3"/>
  <c r="F495" i="3" s="1"/>
  <c r="G495" i="3" s="1"/>
  <c r="C496" i="3"/>
  <c r="CD498" i="3"/>
  <c r="CE498" i="3" s="1"/>
  <c r="CA500" i="3"/>
  <c r="CB499" i="3"/>
  <c r="CD499" i="3" s="1"/>
  <c r="CE499" i="3" s="1"/>
  <c r="V480" i="2"/>
  <c r="G482" i="2"/>
  <c r="U481" i="2"/>
  <c r="Z481" i="2" s="1"/>
  <c r="T482" i="2"/>
  <c r="E484" i="2"/>
  <c r="F483" i="2"/>
  <c r="I483" i="2" s="1"/>
  <c r="J478" i="1"/>
  <c r="K478" i="1" s="1"/>
  <c r="H479" i="1"/>
  <c r="G479" i="1"/>
  <c r="D481" i="1"/>
  <c r="E481" i="1" s="1"/>
  <c r="I481" i="1" s="1"/>
  <c r="F480" i="1"/>
  <c r="BG482" i="3" l="1"/>
  <c r="BF482" i="3"/>
  <c r="BH482" i="3" s="1"/>
  <c r="BI482" i="3" s="1"/>
  <c r="AP483" i="3"/>
  <c r="BE483" i="3"/>
  <c r="BD486" i="3"/>
  <c r="AO486" i="3"/>
  <c r="B500" i="3"/>
  <c r="AQ483" i="3"/>
  <c r="AS483" i="3" s="1"/>
  <c r="AT483" i="3" s="1"/>
  <c r="AR483" i="3"/>
  <c r="E496" i="3"/>
  <c r="D496" i="3"/>
  <c r="F496" i="3" s="1"/>
  <c r="G496" i="3" s="1"/>
  <c r="C497" i="3"/>
  <c r="CA501" i="3"/>
  <c r="CC499" i="3"/>
  <c r="CB500" i="3"/>
  <c r="CD500" i="3" s="1"/>
  <c r="CE500" i="3" s="1"/>
  <c r="V481" i="2"/>
  <c r="G483" i="2"/>
  <c r="U482" i="2"/>
  <c r="Z482" i="2" s="1"/>
  <c r="T483" i="2"/>
  <c r="E485" i="2"/>
  <c r="F484" i="2"/>
  <c r="I484" i="2" s="1"/>
  <c r="J479" i="1"/>
  <c r="K479" i="1" s="1"/>
  <c r="H480" i="1"/>
  <c r="G480" i="1"/>
  <c r="D482" i="1"/>
  <c r="E482" i="1" s="1"/>
  <c r="I482" i="1" s="1"/>
  <c r="F481" i="1"/>
  <c r="BD487" i="3" l="1"/>
  <c r="B501" i="3"/>
  <c r="AO487" i="3"/>
  <c r="BG483" i="3"/>
  <c r="BF483" i="3"/>
  <c r="BH483" i="3" s="1"/>
  <c r="BI483" i="3" s="1"/>
  <c r="AP484" i="3"/>
  <c r="BE484" i="3"/>
  <c r="AQ484" i="3"/>
  <c r="AS484" i="3" s="1"/>
  <c r="AT484" i="3" s="1"/>
  <c r="AR484" i="3"/>
  <c r="D497" i="3"/>
  <c r="F497" i="3" s="1"/>
  <c r="G497" i="3" s="1"/>
  <c r="E497" i="3"/>
  <c r="C498" i="3"/>
  <c r="CC500" i="3"/>
  <c r="CA502" i="3"/>
  <c r="CB501" i="3"/>
  <c r="CC501" i="3" s="1"/>
  <c r="CD501" i="3" s="1"/>
  <c r="CE501" i="3" s="1"/>
  <c r="V482" i="2"/>
  <c r="G484" i="2"/>
  <c r="U483" i="2"/>
  <c r="Z483" i="2" s="1"/>
  <c r="T484" i="2"/>
  <c r="E486" i="2"/>
  <c r="F485" i="2"/>
  <c r="I485" i="2" s="1"/>
  <c r="J480" i="1"/>
  <c r="K480" i="1" s="1"/>
  <c r="G481" i="1"/>
  <c r="H481" i="1"/>
  <c r="D483" i="1"/>
  <c r="E483" i="1" s="1"/>
  <c r="I483" i="1" s="1"/>
  <c r="F482" i="1"/>
  <c r="AP485" i="3" l="1"/>
  <c r="BE485" i="3"/>
  <c r="BG484" i="3"/>
  <c r="BF484" i="3"/>
  <c r="BH484" i="3" s="1"/>
  <c r="BI484" i="3" s="1"/>
  <c r="BD488" i="3"/>
  <c r="AO488" i="3"/>
  <c r="B502" i="3"/>
  <c r="AR485" i="3"/>
  <c r="AQ485" i="3"/>
  <c r="AS485" i="3" s="1"/>
  <c r="AT485" i="3" s="1"/>
  <c r="E498" i="3"/>
  <c r="D498" i="3"/>
  <c r="F498" i="3" s="1"/>
  <c r="G498" i="3" s="1"/>
  <c r="C499" i="3"/>
  <c r="CA503" i="3"/>
  <c r="CB502" i="3"/>
  <c r="CC502" i="3" s="1"/>
  <c r="CD502" i="3" s="1"/>
  <c r="CE502" i="3" s="1"/>
  <c r="V483" i="2"/>
  <c r="G485" i="2"/>
  <c r="T485" i="2"/>
  <c r="U484" i="2"/>
  <c r="Z484" i="2" s="1"/>
  <c r="F486" i="2"/>
  <c r="I486" i="2" s="1"/>
  <c r="E487" i="2"/>
  <c r="J481" i="1"/>
  <c r="K481" i="1" s="1"/>
  <c r="G482" i="1"/>
  <c r="H482" i="1"/>
  <c r="D484" i="1"/>
  <c r="E484" i="1" s="1"/>
  <c r="I484" i="1" s="1"/>
  <c r="F483" i="1"/>
  <c r="AP486" i="3" l="1"/>
  <c r="BE486" i="3"/>
  <c r="BG485" i="3"/>
  <c r="BF485" i="3"/>
  <c r="BH485" i="3" s="1"/>
  <c r="BI485" i="3" s="1"/>
  <c r="BD489" i="3"/>
  <c r="AO489" i="3"/>
  <c r="B503" i="3"/>
  <c r="AR486" i="3"/>
  <c r="AQ486" i="3"/>
  <c r="AS486" i="3" s="1"/>
  <c r="AT486" i="3" s="1"/>
  <c r="E499" i="3"/>
  <c r="D499" i="3"/>
  <c r="F499" i="3" s="1"/>
  <c r="G499" i="3" s="1"/>
  <c r="C500" i="3"/>
  <c r="CA504" i="3"/>
  <c r="CB503" i="3"/>
  <c r="CC503" i="3" s="1"/>
  <c r="CD503" i="3" s="1"/>
  <c r="CE503" i="3" s="1"/>
  <c r="V484" i="2"/>
  <c r="G486" i="2"/>
  <c r="T486" i="2"/>
  <c r="U485" i="2"/>
  <c r="Z485" i="2" s="1"/>
  <c r="E488" i="2"/>
  <c r="F487" i="2"/>
  <c r="I487" i="2" s="1"/>
  <c r="J482" i="1"/>
  <c r="K482" i="1" s="1"/>
  <c r="H483" i="1"/>
  <c r="G483" i="1"/>
  <c r="D485" i="1"/>
  <c r="E485" i="1" s="1"/>
  <c r="I485" i="1" s="1"/>
  <c r="F484" i="1"/>
  <c r="AP487" i="3" l="1"/>
  <c r="BE487" i="3"/>
  <c r="BD490" i="3"/>
  <c r="AO490" i="3"/>
  <c r="B504" i="3"/>
  <c r="BG486" i="3"/>
  <c r="BF486" i="3"/>
  <c r="BH486" i="3" s="1"/>
  <c r="BI486" i="3" s="1"/>
  <c r="AR487" i="3"/>
  <c r="AQ487" i="3"/>
  <c r="AS487" i="3" s="1"/>
  <c r="AT487" i="3" s="1"/>
  <c r="E500" i="3"/>
  <c r="D500" i="3"/>
  <c r="F500" i="3" s="1"/>
  <c r="G500" i="3" s="1"/>
  <c r="C501" i="3"/>
  <c r="CA505" i="3"/>
  <c r="CB504" i="3"/>
  <c r="CC504" i="3" s="1"/>
  <c r="CD504" i="3" s="1"/>
  <c r="CE504" i="3" s="1"/>
  <c r="V485" i="2"/>
  <c r="G487" i="2"/>
  <c r="T487" i="2"/>
  <c r="U486" i="2"/>
  <c r="Z486" i="2" s="1"/>
  <c r="F488" i="2"/>
  <c r="I488" i="2" s="1"/>
  <c r="E489" i="2"/>
  <c r="J483" i="1"/>
  <c r="K483" i="1" s="1"/>
  <c r="H484" i="1"/>
  <c r="G484" i="1"/>
  <c r="D486" i="1"/>
  <c r="E486" i="1" s="1"/>
  <c r="I486" i="1" s="1"/>
  <c r="F485" i="1"/>
  <c r="AP488" i="3" l="1"/>
  <c r="BE488" i="3"/>
  <c r="BG487" i="3"/>
  <c r="BF487" i="3"/>
  <c r="BH487" i="3" s="1"/>
  <c r="BI487" i="3" s="1"/>
  <c r="BD491" i="3"/>
  <c r="B505" i="3"/>
  <c r="AO491" i="3"/>
  <c r="AR488" i="3"/>
  <c r="AQ488" i="3"/>
  <c r="AS488" i="3" s="1"/>
  <c r="AT488" i="3" s="1"/>
  <c r="E501" i="3"/>
  <c r="D501" i="3"/>
  <c r="F501" i="3" s="1"/>
  <c r="G501" i="3" s="1"/>
  <c r="C502" i="3"/>
  <c r="CA506" i="3"/>
  <c r="CB505" i="3"/>
  <c r="CC505" i="3" s="1"/>
  <c r="CD505" i="3" s="1"/>
  <c r="CE505" i="3" s="1"/>
  <c r="V486" i="2"/>
  <c r="G488" i="2"/>
  <c r="T488" i="2"/>
  <c r="U487" i="2"/>
  <c r="Z487" i="2" s="1"/>
  <c r="E490" i="2"/>
  <c r="F489" i="2"/>
  <c r="I489" i="2" s="1"/>
  <c r="J484" i="1"/>
  <c r="K484" i="1" s="1"/>
  <c r="H485" i="1"/>
  <c r="G485" i="1"/>
  <c r="D487" i="1"/>
  <c r="E487" i="1" s="1"/>
  <c r="I487" i="1" s="1"/>
  <c r="F486" i="1"/>
  <c r="AP489" i="3" l="1"/>
  <c r="BE489" i="3"/>
  <c r="BD492" i="3"/>
  <c r="AO492" i="3"/>
  <c r="B506" i="3"/>
  <c r="BG488" i="3"/>
  <c r="BF488" i="3"/>
  <c r="BH488" i="3" s="1"/>
  <c r="BI488" i="3" s="1"/>
  <c r="AR489" i="3"/>
  <c r="AQ489" i="3"/>
  <c r="AS489" i="3" s="1"/>
  <c r="AT489" i="3" s="1"/>
  <c r="E502" i="3"/>
  <c r="D502" i="3"/>
  <c r="F502" i="3" s="1"/>
  <c r="G502" i="3" s="1"/>
  <c r="C503" i="3"/>
  <c r="CA507" i="3"/>
  <c r="CB506" i="3"/>
  <c r="CC506" i="3" s="1"/>
  <c r="CD506" i="3" s="1"/>
  <c r="CE506" i="3" s="1"/>
  <c r="V487" i="2"/>
  <c r="G489" i="2"/>
  <c r="T489" i="2"/>
  <c r="U488" i="2"/>
  <c r="Z488" i="2" s="1"/>
  <c r="E491" i="2"/>
  <c r="F490" i="2"/>
  <c r="I490" i="2" s="1"/>
  <c r="J485" i="1"/>
  <c r="K485" i="1" s="1"/>
  <c r="H486" i="1"/>
  <c r="G486" i="1"/>
  <c r="D488" i="1"/>
  <c r="E488" i="1" s="1"/>
  <c r="I488" i="1" s="1"/>
  <c r="F487" i="1"/>
  <c r="AP490" i="3" l="1"/>
  <c r="BE490" i="3"/>
  <c r="BG489" i="3"/>
  <c r="BF489" i="3"/>
  <c r="BH489" i="3" s="1"/>
  <c r="BI489" i="3" s="1"/>
  <c r="BD493" i="3"/>
  <c r="AO493" i="3"/>
  <c r="B507" i="3"/>
  <c r="AR490" i="3"/>
  <c r="AQ490" i="3"/>
  <c r="AS490" i="3" s="1"/>
  <c r="AT490" i="3" s="1"/>
  <c r="E503" i="3"/>
  <c r="D503" i="3"/>
  <c r="F503" i="3" s="1"/>
  <c r="G503" i="3" s="1"/>
  <c r="C504" i="3"/>
  <c r="CA508" i="3"/>
  <c r="CB507" i="3"/>
  <c r="CC507" i="3" s="1"/>
  <c r="CD507" i="3" s="1"/>
  <c r="CE507" i="3" s="1"/>
  <c r="V488" i="2"/>
  <c r="G490" i="2"/>
  <c r="T490" i="2"/>
  <c r="U489" i="2"/>
  <c r="Z489" i="2" s="1"/>
  <c r="E492" i="2"/>
  <c r="F491" i="2"/>
  <c r="I491" i="2" s="1"/>
  <c r="J486" i="1"/>
  <c r="K486" i="1" s="1"/>
  <c r="H487" i="1"/>
  <c r="G487" i="1"/>
  <c r="D489" i="1"/>
  <c r="E489" i="1" s="1"/>
  <c r="I489" i="1" s="1"/>
  <c r="F488" i="1"/>
  <c r="BD494" i="3" l="1"/>
  <c r="AO494" i="3"/>
  <c r="B508" i="3"/>
  <c r="AP491" i="3"/>
  <c r="BE491" i="3"/>
  <c r="BF490" i="3"/>
  <c r="BG490" i="3"/>
  <c r="BH490" i="3"/>
  <c r="BI490" i="3" s="1"/>
  <c r="AR491" i="3"/>
  <c r="AQ491" i="3"/>
  <c r="AS491" i="3" s="1"/>
  <c r="AT491" i="3" s="1"/>
  <c r="E504" i="3"/>
  <c r="D504" i="3"/>
  <c r="F504" i="3" s="1"/>
  <c r="G504" i="3" s="1"/>
  <c r="C505" i="3"/>
  <c r="CA509" i="3"/>
  <c r="CB508" i="3"/>
  <c r="CC508" i="3" s="1"/>
  <c r="CD508" i="3" s="1"/>
  <c r="CE508" i="3" s="1"/>
  <c r="V489" i="2"/>
  <c r="G491" i="2"/>
  <c r="T491" i="2"/>
  <c r="U490" i="2"/>
  <c r="Z490" i="2" s="1"/>
  <c r="E493" i="2"/>
  <c r="F492" i="2"/>
  <c r="I492" i="2" s="1"/>
  <c r="J487" i="1"/>
  <c r="K487" i="1" s="1"/>
  <c r="H488" i="1"/>
  <c r="G488" i="1"/>
  <c r="D490" i="1"/>
  <c r="E490" i="1" s="1"/>
  <c r="I490" i="1" s="1"/>
  <c r="F489" i="1"/>
  <c r="AP492" i="3" l="1"/>
  <c r="BE492" i="3"/>
  <c r="BF491" i="3"/>
  <c r="BG491" i="3"/>
  <c r="BH491" i="3"/>
  <c r="BI491" i="3" s="1"/>
  <c r="BD495" i="3"/>
  <c r="B509" i="3"/>
  <c r="AO495" i="3"/>
  <c r="AR492" i="3"/>
  <c r="AQ492" i="3"/>
  <c r="AS492" i="3" s="1"/>
  <c r="AT492" i="3" s="1"/>
  <c r="E505" i="3"/>
  <c r="D505" i="3"/>
  <c r="F505" i="3" s="1"/>
  <c r="G505" i="3" s="1"/>
  <c r="C506" i="3"/>
  <c r="CA510" i="3"/>
  <c r="CB509" i="3"/>
  <c r="CC509" i="3" s="1"/>
  <c r="CD509" i="3" s="1"/>
  <c r="CE509" i="3" s="1"/>
  <c r="V490" i="2"/>
  <c r="G492" i="2"/>
  <c r="T492" i="2"/>
  <c r="U491" i="2"/>
  <c r="Z491" i="2" s="1"/>
  <c r="E494" i="2"/>
  <c r="F493" i="2"/>
  <c r="I493" i="2" s="1"/>
  <c r="J488" i="1"/>
  <c r="K488" i="1" s="1"/>
  <c r="G489" i="1"/>
  <c r="H489" i="1"/>
  <c r="D491" i="1"/>
  <c r="E491" i="1" s="1"/>
  <c r="I491" i="1" s="1"/>
  <c r="F490" i="1"/>
  <c r="AP493" i="3" l="1"/>
  <c r="BE493" i="3"/>
  <c r="BD496" i="3"/>
  <c r="B510" i="3"/>
  <c r="AO496" i="3"/>
  <c r="BF492" i="3"/>
  <c r="BG492" i="3"/>
  <c r="BH492" i="3"/>
  <c r="BI492" i="3" s="1"/>
  <c r="AR493" i="3"/>
  <c r="AQ493" i="3"/>
  <c r="AS493" i="3" s="1"/>
  <c r="AT493" i="3" s="1"/>
  <c r="E506" i="3"/>
  <c r="D506" i="3"/>
  <c r="F506" i="3" s="1"/>
  <c r="G506" i="3" s="1"/>
  <c r="C507" i="3"/>
  <c r="CA511" i="3"/>
  <c r="CB510" i="3"/>
  <c r="CC510" i="3" s="1"/>
  <c r="CD510" i="3" s="1"/>
  <c r="CE510" i="3" s="1"/>
  <c r="V491" i="2"/>
  <c r="G493" i="2"/>
  <c r="T493" i="2"/>
  <c r="U492" i="2"/>
  <c r="Z492" i="2" s="1"/>
  <c r="F494" i="2"/>
  <c r="I494" i="2" s="1"/>
  <c r="E495" i="2"/>
  <c r="J489" i="1"/>
  <c r="K489" i="1" s="1"/>
  <c r="G490" i="1"/>
  <c r="H490" i="1"/>
  <c r="D492" i="1"/>
  <c r="E492" i="1" s="1"/>
  <c r="I492" i="1" s="1"/>
  <c r="F491" i="1"/>
  <c r="AP494" i="3" l="1"/>
  <c r="BE494" i="3"/>
  <c r="BD497" i="3"/>
  <c r="B511" i="3"/>
  <c r="AO497" i="3"/>
  <c r="BF493" i="3"/>
  <c r="BG493" i="3"/>
  <c r="BH493" i="3"/>
  <c r="BI493" i="3" s="1"/>
  <c r="AR494" i="3"/>
  <c r="AQ494" i="3"/>
  <c r="AS494" i="3" s="1"/>
  <c r="AT494" i="3" s="1"/>
  <c r="E507" i="3"/>
  <c r="D507" i="3"/>
  <c r="F507" i="3" s="1"/>
  <c r="G507" i="3" s="1"/>
  <c r="C508" i="3"/>
  <c r="CA512" i="3"/>
  <c r="CB511" i="3"/>
  <c r="CC511" i="3" s="1"/>
  <c r="CD511" i="3" s="1"/>
  <c r="CE511" i="3" s="1"/>
  <c r="V492" i="2"/>
  <c r="G494" i="2"/>
  <c r="U493" i="2"/>
  <c r="Z493" i="2" s="1"/>
  <c r="T494" i="2"/>
  <c r="F495" i="2"/>
  <c r="I495" i="2" s="1"/>
  <c r="E496" i="2"/>
  <c r="J490" i="1"/>
  <c r="K490" i="1" s="1"/>
  <c r="H491" i="1"/>
  <c r="G491" i="1"/>
  <c r="D493" i="1"/>
  <c r="E493" i="1" s="1"/>
  <c r="I493" i="1" s="1"/>
  <c r="F492" i="1"/>
  <c r="AP495" i="3" l="1"/>
  <c r="BE495" i="3"/>
  <c r="BD498" i="3"/>
  <c r="B512" i="3"/>
  <c r="AO498" i="3"/>
  <c r="BF494" i="3"/>
  <c r="BG494" i="3"/>
  <c r="BH494" i="3"/>
  <c r="BI494" i="3" s="1"/>
  <c r="AR495" i="3"/>
  <c r="AQ495" i="3"/>
  <c r="AS495" i="3" s="1"/>
  <c r="AT495" i="3" s="1"/>
  <c r="E508" i="3"/>
  <c r="D508" i="3"/>
  <c r="F508" i="3" s="1"/>
  <c r="G508" i="3" s="1"/>
  <c r="C509" i="3"/>
  <c r="CA513" i="3"/>
  <c r="CB512" i="3"/>
  <c r="CC512" i="3" s="1"/>
  <c r="CD512" i="3" s="1"/>
  <c r="CE512" i="3" s="1"/>
  <c r="V493" i="2"/>
  <c r="G495" i="2"/>
  <c r="T495" i="2"/>
  <c r="U494" i="2"/>
  <c r="Z494" i="2" s="1"/>
  <c r="E497" i="2"/>
  <c r="F496" i="2"/>
  <c r="I496" i="2" s="1"/>
  <c r="J491" i="1"/>
  <c r="K491" i="1" s="1"/>
  <c r="H492" i="1"/>
  <c r="G492" i="1"/>
  <c r="D494" i="1"/>
  <c r="E494" i="1" s="1"/>
  <c r="I494" i="1" s="1"/>
  <c r="F493" i="1"/>
  <c r="AP496" i="3" l="1"/>
  <c r="BE496" i="3"/>
  <c r="BG495" i="3"/>
  <c r="BF495" i="3"/>
  <c r="BH495" i="3" s="1"/>
  <c r="BI495" i="3" s="1"/>
  <c r="BD499" i="3"/>
  <c r="B513" i="3"/>
  <c r="AO499" i="3"/>
  <c r="AR496" i="3"/>
  <c r="AQ496" i="3"/>
  <c r="AS496" i="3" s="1"/>
  <c r="AT496" i="3" s="1"/>
  <c r="E509" i="3"/>
  <c r="D509" i="3"/>
  <c r="F509" i="3" s="1"/>
  <c r="G509" i="3" s="1"/>
  <c r="C510" i="3"/>
  <c r="CA514" i="3"/>
  <c r="CB513" i="3"/>
  <c r="CC513" i="3" s="1"/>
  <c r="CD513" i="3" s="1"/>
  <c r="CE513" i="3" s="1"/>
  <c r="V494" i="2"/>
  <c r="G496" i="2"/>
  <c r="T496" i="2"/>
  <c r="U495" i="2"/>
  <c r="Z495" i="2" s="1"/>
  <c r="E498" i="2"/>
  <c r="F497" i="2"/>
  <c r="I497" i="2" s="1"/>
  <c r="J492" i="1"/>
  <c r="K492" i="1" s="1"/>
  <c r="H493" i="1"/>
  <c r="G493" i="1"/>
  <c r="D495" i="1"/>
  <c r="E495" i="1" s="1"/>
  <c r="I495" i="1" s="1"/>
  <c r="F494" i="1"/>
  <c r="AP497" i="3" l="1"/>
  <c r="BE497" i="3"/>
  <c r="BG496" i="3"/>
  <c r="BF496" i="3"/>
  <c r="BH496" i="3" s="1"/>
  <c r="BI496" i="3" s="1"/>
  <c r="BD500" i="3"/>
  <c r="AO500" i="3"/>
  <c r="B514" i="3"/>
  <c r="AR497" i="3"/>
  <c r="AQ497" i="3"/>
  <c r="AS497" i="3" s="1"/>
  <c r="AT497" i="3" s="1"/>
  <c r="E510" i="3"/>
  <c r="D510" i="3"/>
  <c r="F510" i="3" s="1"/>
  <c r="G510" i="3" s="1"/>
  <c r="C511" i="3"/>
  <c r="CA515" i="3"/>
  <c r="CB514" i="3"/>
  <c r="CC514" i="3" s="1"/>
  <c r="CD514" i="3" s="1"/>
  <c r="CE514" i="3" s="1"/>
  <c r="V495" i="2"/>
  <c r="G497" i="2"/>
  <c r="U496" i="2"/>
  <c r="Z496" i="2" s="1"/>
  <c r="T497" i="2"/>
  <c r="E499" i="2"/>
  <c r="F498" i="2"/>
  <c r="I498" i="2" s="1"/>
  <c r="J493" i="1"/>
  <c r="K493" i="1" s="1"/>
  <c r="H494" i="1"/>
  <c r="G494" i="1"/>
  <c r="D496" i="1"/>
  <c r="E496" i="1" s="1"/>
  <c r="I496" i="1" s="1"/>
  <c r="F495" i="1"/>
  <c r="AP498" i="3" l="1"/>
  <c r="BE498" i="3"/>
  <c r="BD501" i="3"/>
  <c r="AO501" i="3"/>
  <c r="B515" i="3"/>
  <c r="BG497" i="3"/>
  <c r="BF497" i="3"/>
  <c r="BH497" i="3" s="1"/>
  <c r="BI497" i="3" s="1"/>
  <c r="AR498" i="3"/>
  <c r="AQ498" i="3"/>
  <c r="AS498" i="3" s="1"/>
  <c r="AT498" i="3" s="1"/>
  <c r="E511" i="3"/>
  <c r="D511" i="3"/>
  <c r="F511" i="3" s="1"/>
  <c r="G511" i="3" s="1"/>
  <c r="C512" i="3"/>
  <c r="CA516" i="3"/>
  <c r="CB515" i="3"/>
  <c r="CC515" i="3" s="1"/>
  <c r="CD515" i="3" s="1"/>
  <c r="CE515" i="3" s="1"/>
  <c r="V496" i="2"/>
  <c r="G498" i="2"/>
  <c r="T498" i="2"/>
  <c r="U497" i="2"/>
  <c r="Z497" i="2" s="1"/>
  <c r="E500" i="2"/>
  <c r="F499" i="2"/>
  <c r="I499" i="2" s="1"/>
  <c r="J494" i="1"/>
  <c r="K494" i="1" s="1"/>
  <c r="H495" i="1"/>
  <c r="G495" i="1"/>
  <c r="D497" i="1"/>
  <c r="E497" i="1" s="1"/>
  <c r="I497" i="1" s="1"/>
  <c r="F496" i="1"/>
  <c r="AP499" i="3" l="1"/>
  <c r="BE499" i="3"/>
  <c r="BD502" i="3"/>
  <c r="B516" i="3"/>
  <c r="AO502" i="3"/>
  <c r="BG498" i="3"/>
  <c r="BF498" i="3"/>
  <c r="BH498" i="3" s="1"/>
  <c r="BI498" i="3" s="1"/>
  <c r="AR499" i="3"/>
  <c r="AQ499" i="3"/>
  <c r="AS499" i="3" s="1"/>
  <c r="AT499" i="3" s="1"/>
  <c r="E512" i="3"/>
  <c r="D512" i="3"/>
  <c r="F512" i="3" s="1"/>
  <c r="G512" i="3" s="1"/>
  <c r="C513" i="3"/>
  <c r="CA517" i="3"/>
  <c r="CB516" i="3"/>
  <c r="CC516" i="3" s="1"/>
  <c r="CD516" i="3" s="1"/>
  <c r="CE516" i="3" s="1"/>
  <c r="V497" i="2"/>
  <c r="G499" i="2"/>
  <c r="T499" i="2"/>
  <c r="U498" i="2"/>
  <c r="Z498" i="2" s="1"/>
  <c r="F500" i="2"/>
  <c r="I500" i="2" s="1"/>
  <c r="E501" i="2"/>
  <c r="J495" i="1"/>
  <c r="K495" i="1" s="1"/>
  <c r="H496" i="1"/>
  <c r="G496" i="1"/>
  <c r="D498" i="1"/>
  <c r="E498" i="1" s="1"/>
  <c r="I498" i="1" s="1"/>
  <c r="F497" i="1"/>
  <c r="AP500" i="3" l="1"/>
  <c r="BE500" i="3"/>
  <c r="BG499" i="3"/>
  <c r="BF499" i="3"/>
  <c r="BH499" i="3" s="1"/>
  <c r="BI499" i="3" s="1"/>
  <c r="BD503" i="3"/>
  <c r="AO503" i="3"/>
  <c r="B517" i="3"/>
  <c r="AR500" i="3"/>
  <c r="AQ500" i="3"/>
  <c r="AS500" i="3" s="1"/>
  <c r="AT500" i="3" s="1"/>
  <c r="E513" i="3"/>
  <c r="D513" i="3"/>
  <c r="F513" i="3" s="1"/>
  <c r="G513" i="3" s="1"/>
  <c r="C514" i="3"/>
  <c r="CA518" i="3"/>
  <c r="CB517" i="3"/>
  <c r="CC517" i="3" s="1"/>
  <c r="CD517" i="3" s="1"/>
  <c r="CE517" i="3" s="1"/>
  <c r="V498" i="2"/>
  <c r="G500" i="2"/>
  <c r="T500" i="2"/>
  <c r="U499" i="2"/>
  <c r="Z499" i="2" s="1"/>
  <c r="E502" i="2"/>
  <c r="F501" i="2"/>
  <c r="I501" i="2" s="1"/>
  <c r="J496" i="1"/>
  <c r="K496" i="1" s="1"/>
  <c r="G497" i="1"/>
  <c r="H497" i="1"/>
  <c r="D499" i="1"/>
  <c r="E499" i="1" s="1"/>
  <c r="I499" i="1" s="1"/>
  <c r="F498" i="1"/>
  <c r="AP501" i="3" l="1"/>
  <c r="BE501" i="3"/>
  <c r="BD504" i="3"/>
  <c r="B518" i="3"/>
  <c r="AO504" i="3"/>
  <c r="BG500" i="3"/>
  <c r="BF500" i="3"/>
  <c r="BH500" i="3" s="1"/>
  <c r="BI500" i="3" s="1"/>
  <c r="AR501" i="3"/>
  <c r="AQ501" i="3"/>
  <c r="AS501" i="3" s="1"/>
  <c r="AT501" i="3" s="1"/>
  <c r="E514" i="3"/>
  <c r="D514" i="3"/>
  <c r="F514" i="3" s="1"/>
  <c r="G514" i="3" s="1"/>
  <c r="C515" i="3"/>
  <c r="CA519" i="3"/>
  <c r="CB518" i="3"/>
  <c r="CC518" i="3" s="1"/>
  <c r="CD518" i="3" s="1"/>
  <c r="CE518" i="3" s="1"/>
  <c r="V499" i="2"/>
  <c r="G501" i="2"/>
  <c r="T501" i="2"/>
  <c r="U500" i="2"/>
  <c r="Z500" i="2" s="1"/>
  <c r="E503" i="2"/>
  <c r="F502" i="2"/>
  <c r="I502" i="2" s="1"/>
  <c r="J497" i="1"/>
  <c r="K497" i="1" s="1"/>
  <c r="G498" i="1"/>
  <c r="H498" i="1"/>
  <c r="D500" i="1"/>
  <c r="E500" i="1" s="1"/>
  <c r="I500" i="1" s="1"/>
  <c r="F499" i="1"/>
  <c r="AP502" i="3" l="1"/>
  <c r="BE502" i="3"/>
  <c r="BD505" i="3"/>
  <c r="AO505" i="3"/>
  <c r="B519" i="3"/>
  <c r="BF501" i="3"/>
  <c r="BH501" i="3" s="1"/>
  <c r="BI501" i="3" s="1"/>
  <c r="BG501" i="3"/>
  <c r="AQ502" i="3"/>
  <c r="AS502" i="3" s="1"/>
  <c r="AT502" i="3" s="1"/>
  <c r="AR502" i="3"/>
  <c r="E515" i="3"/>
  <c r="D515" i="3"/>
  <c r="F515" i="3" s="1"/>
  <c r="G515" i="3" s="1"/>
  <c r="C516" i="3"/>
  <c r="CA520" i="3"/>
  <c r="CB519" i="3"/>
  <c r="CC519" i="3" s="1"/>
  <c r="CD519" i="3" s="1"/>
  <c r="CE519" i="3" s="1"/>
  <c r="V500" i="2"/>
  <c r="G502" i="2"/>
  <c r="T502" i="2"/>
  <c r="U501" i="2"/>
  <c r="Z501" i="2" s="1"/>
  <c r="E504" i="2"/>
  <c r="F503" i="2"/>
  <c r="I503" i="2" s="1"/>
  <c r="J498" i="1"/>
  <c r="K498" i="1" s="1"/>
  <c r="H499" i="1"/>
  <c r="G499" i="1"/>
  <c r="D501" i="1"/>
  <c r="E501" i="1" s="1"/>
  <c r="I501" i="1" s="1"/>
  <c r="F500" i="1"/>
  <c r="AP503" i="3" l="1"/>
  <c r="BE503" i="3"/>
  <c r="BD506" i="3"/>
  <c r="B520" i="3"/>
  <c r="AO506" i="3"/>
  <c r="BF502" i="3"/>
  <c r="BH502" i="3" s="1"/>
  <c r="BI502" i="3" s="1"/>
  <c r="BG502" i="3"/>
  <c r="AQ503" i="3"/>
  <c r="AS503" i="3" s="1"/>
  <c r="AT503" i="3" s="1"/>
  <c r="AR503" i="3"/>
  <c r="E516" i="3"/>
  <c r="D516" i="3"/>
  <c r="F516" i="3" s="1"/>
  <c r="G516" i="3" s="1"/>
  <c r="C517" i="3"/>
  <c r="CA521" i="3"/>
  <c r="CB520" i="3"/>
  <c r="CC520" i="3" s="1"/>
  <c r="CD520" i="3" s="1"/>
  <c r="CE520" i="3" s="1"/>
  <c r="V501" i="2"/>
  <c r="G503" i="2"/>
  <c r="T503" i="2"/>
  <c r="U502" i="2"/>
  <c r="Z502" i="2" s="1"/>
  <c r="E505" i="2"/>
  <c r="F504" i="2"/>
  <c r="I504" i="2" s="1"/>
  <c r="J499" i="1"/>
  <c r="K499" i="1" s="1"/>
  <c r="H500" i="1"/>
  <c r="G500" i="1"/>
  <c r="D502" i="1"/>
  <c r="E502" i="1" s="1"/>
  <c r="I502" i="1" s="1"/>
  <c r="F501" i="1"/>
  <c r="AP504" i="3" l="1"/>
  <c r="BE504" i="3"/>
  <c r="BD507" i="3"/>
  <c r="AO507" i="3"/>
  <c r="B521" i="3"/>
  <c r="BG503" i="3"/>
  <c r="BF503" i="3"/>
  <c r="BH503" i="3" s="1"/>
  <c r="BI503" i="3" s="1"/>
  <c r="AQ504" i="3"/>
  <c r="AS504" i="3" s="1"/>
  <c r="AT504" i="3" s="1"/>
  <c r="AR504" i="3"/>
  <c r="E517" i="3"/>
  <c r="D517" i="3"/>
  <c r="F517" i="3" s="1"/>
  <c r="G517" i="3" s="1"/>
  <c r="C518" i="3"/>
  <c r="CA522" i="3"/>
  <c r="CB521" i="3"/>
  <c r="CC521" i="3" s="1"/>
  <c r="CD521" i="3" s="1"/>
  <c r="CE521" i="3" s="1"/>
  <c r="V502" i="2"/>
  <c r="G504" i="2"/>
  <c r="T504" i="2"/>
  <c r="U503" i="2"/>
  <c r="Z503" i="2" s="1"/>
  <c r="E506" i="2"/>
  <c r="F505" i="2"/>
  <c r="I505" i="2" s="1"/>
  <c r="J500" i="1"/>
  <c r="K500" i="1" s="1"/>
  <c r="H501" i="1"/>
  <c r="G501" i="1"/>
  <c r="D503" i="1"/>
  <c r="E503" i="1" s="1"/>
  <c r="I503" i="1" s="1"/>
  <c r="F502" i="1"/>
  <c r="AP505" i="3" l="1"/>
  <c r="BE505" i="3"/>
  <c r="BD508" i="3"/>
  <c r="AO508" i="3"/>
  <c r="B522" i="3"/>
  <c r="BG504" i="3"/>
  <c r="BF504" i="3"/>
  <c r="BH504" i="3" s="1"/>
  <c r="BI504" i="3" s="1"/>
  <c r="AR505" i="3"/>
  <c r="AQ505" i="3"/>
  <c r="AS505" i="3" s="1"/>
  <c r="AT505" i="3" s="1"/>
  <c r="E518" i="3"/>
  <c r="D518" i="3"/>
  <c r="F518" i="3" s="1"/>
  <c r="G518" i="3" s="1"/>
  <c r="C519" i="3"/>
  <c r="CA523" i="3"/>
  <c r="CB522" i="3"/>
  <c r="CC522" i="3" s="1"/>
  <c r="CD522" i="3" s="1"/>
  <c r="CE522" i="3" s="1"/>
  <c r="V503" i="2"/>
  <c r="G505" i="2"/>
  <c r="T505" i="2"/>
  <c r="U504" i="2"/>
  <c r="Z504" i="2" s="1"/>
  <c r="F506" i="2"/>
  <c r="I506" i="2" s="1"/>
  <c r="E507" i="2"/>
  <c r="J501" i="1"/>
  <c r="K501" i="1" s="1"/>
  <c r="H502" i="1"/>
  <c r="G502" i="1"/>
  <c r="D504" i="1"/>
  <c r="E504" i="1" s="1"/>
  <c r="I504" i="1" s="1"/>
  <c r="F503" i="1"/>
  <c r="AP506" i="3" l="1"/>
  <c r="BE506" i="3"/>
  <c r="BG505" i="3"/>
  <c r="BF505" i="3"/>
  <c r="BH505" i="3" s="1"/>
  <c r="BI505" i="3" s="1"/>
  <c r="BD509" i="3"/>
  <c r="B523" i="3"/>
  <c r="AO509" i="3"/>
  <c r="AR506" i="3"/>
  <c r="AQ506" i="3"/>
  <c r="AS506" i="3" s="1"/>
  <c r="AT506" i="3" s="1"/>
  <c r="E519" i="3"/>
  <c r="D519" i="3"/>
  <c r="F519" i="3" s="1"/>
  <c r="G519" i="3" s="1"/>
  <c r="C520" i="3"/>
  <c r="CA524" i="3"/>
  <c r="CB523" i="3"/>
  <c r="CC523" i="3" s="1"/>
  <c r="CD523" i="3" s="1"/>
  <c r="CE523" i="3" s="1"/>
  <c r="V504" i="2"/>
  <c r="G506" i="2"/>
  <c r="U505" i="2"/>
  <c r="Z505" i="2" s="1"/>
  <c r="T506" i="2"/>
  <c r="E508" i="2"/>
  <c r="F507" i="2"/>
  <c r="I507" i="2" s="1"/>
  <c r="J502" i="1"/>
  <c r="K502" i="1" s="1"/>
  <c r="H503" i="1"/>
  <c r="G503" i="1"/>
  <c r="D505" i="1"/>
  <c r="E505" i="1" s="1"/>
  <c r="I505" i="1" s="1"/>
  <c r="F504" i="1"/>
  <c r="AP507" i="3" l="1"/>
  <c r="BE507" i="3"/>
  <c r="BD510" i="3"/>
  <c r="B524" i="3"/>
  <c r="AO510" i="3"/>
  <c r="BG506" i="3"/>
  <c r="BF506" i="3"/>
  <c r="BH506" i="3" s="1"/>
  <c r="BI506" i="3" s="1"/>
  <c r="AR507" i="3"/>
  <c r="AQ507" i="3"/>
  <c r="AS507" i="3" s="1"/>
  <c r="AT507" i="3" s="1"/>
  <c r="E520" i="3"/>
  <c r="D520" i="3"/>
  <c r="F520" i="3" s="1"/>
  <c r="G520" i="3" s="1"/>
  <c r="C521" i="3"/>
  <c r="CA525" i="3"/>
  <c r="CB524" i="3"/>
  <c r="CC524" i="3" s="1"/>
  <c r="CD524" i="3" s="1"/>
  <c r="CE524" i="3" s="1"/>
  <c r="V505" i="2"/>
  <c r="G507" i="2"/>
  <c r="T507" i="2"/>
  <c r="U506" i="2"/>
  <c r="Z506" i="2" s="1"/>
  <c r="E509" i="2"/>
  <c r="F508" i="2"/>
  <c r="I508" i="2" s="1"/>
  <c r="J503" i="1"/>
  <c r="K503" i="1" s="1"/>
  <c r="H504" i="1"/>
  <c r="G504" i="1"/>
  <c r="D506" i="1"/>
  <c r="E506" i="1" s="1"/>
  <c r="I506" i="1" s="1"/>
  <c r="F505" i="1"/>
  <c r="AP508" i="3" l="1"/>
  <c r="BE508" i="3"/>
  <c r="BD511" i="3"/>
  <c r="AO511" i="3"/>
  <c r="B525" i="3"/>
  <c r="BG507" i="3"/>
  <c r="BF507" i="3"/>
  <c r="BH507" i="3" s="1"/>
  <c r="BI507" i="3" s="1"/>
  <c r="AR508" i="3"/>
  <c r="AQ508" i="3"/>
  <c r="AS508" i="3" s="1"/>
  <c r="AT508" i="3" s="1"/>
  <c r="E521" i="3"/>
  <c r="D521" i="3"/>
  <c r="F521" i="3" s="1"/>
  <c r="G521" i="3" s="1"/>
  <c r="C522" i="3"/>
  <c r="CA526" i="3"/>
  <c r="CB525" i="3"/>
  <c r="CC525" i="3" s="1"/>
  <c r="CD525" i="3" s="1"/>
  <c r="CE525" i="3" s="1"/>
  <c r="V506" i="2"/>
  <c r="G508" i="2"/>
  <c r="T508" i="2"/>
  <c r="U507" i="2"/>
  <c r="Z507" i="2" s="1"/>
  <c r="E510" i="2"/>
  <c r="F509" i="2"/>
  <c r="I509" i="2" s="1"/>
  <c r="J504" i="1"/>
  <c r="K504" i="1" s="1"/>
  <c r="G505" i="1"/>
  <c r="H505" i="1"/>
  <c r="D507" i="1"/>
  <c r="E507" i="1" s="1"/>
  <c r="I507" i="1" s="1"/>
  <c r="F506" i="1"/>
  <c r="AP509" i="3" l="1"/>
  <c r="BE509" i="3"/>
  <c r="BD512" i="3"/>
  <c r="AO512" i="3"/>
  <c r="B526" i="3"/>
  <c r="BG508" i="3"/>
  <c r="BF508" i="3"/>
  <c r="BH508" i="3" s="1"/>
  <c r="BI508" i="3" s="1"/>
  <c r="AR509" i="3"/>
  <c r="AQ509" i="3"/>
  <c r="AS509" i="3" s="1"/>
  <c r="AT509" i="3" s="1"/>
  <c r="E522" i="3"/>
  <c r="D522" i="3"/>
  <c r="F522" i="3" s="1"/>
  <c r="G522" i="3" s="1"/>
  <c r="C523" i="3"/>
  <c r="CA527" i="3"/>
  <c r="CB526" i="3"/>
  <c r="CC526" i="3" s="1"/>
  <c r="CD526" i="3" s="1"/>
  <c r="CE526" i="3" s="1"/>
  <c r="V507" i="2"/>
  <c r="G509" i="2"/>
  <c r="T509" i="2"/>
  <c r="U508" i="2"/>
  <c r="Z508" i="2" s="1"/>
  <c r="E511" i="2"/>
  <c r="F510" i="2"/>
  <c r="I510" i="2" s="1"/>
  <c r="J505" i="1"/>
  <c r="K505" i="1" s="1"/>
  <c r="G506" i="1"/>
  <c r="H506" i="1"/>
  <c r="D508" i="1"/>
  <c r="E508" i="1" s="1"/>
  <c r="I508" i="1" s="1"/>
  <c r="F507" i="1"/>
  <c r="AP510" i="3" l="1"/>
  <c r="BE510" i="3"/>
  <c r="BD513" i="3"/>
  <c r="B527" i="3"/>
  <c r="AO513" i="3"/>
  <c r="BG509" i="3"/>
  <c r="BF509" i="3"/>
  <c r="BH509" i="3" s="1"/>
  <c r="BI509" i="3" s="1"/>
  <c r="AR510" i="3"/>
  <c r="AQ510" i="3"/>
  <c r="AS510" i="3" s="1"/>
  <c r="AT510" i="3" s="1"/>
  <c r="E523" i="3"/>
  <c r="D523" i="3"/>
  <c r="F523" i="3" s="1"/>
  <c r="G523" i="3" s="1"/>
  <c r="C524" i="3"/>
  <c r="CA528" i="3"/>
  <c r="CB527" i="3"/>
  <c r="CC527" i="3" s="1"/>
  <c r="CD527" i="3" s="1"/>
  <c r="CE527" i="3" s="1"/>
  <c r="V508" i="2"/>
  <c r="G510" i="2"/>
  <c r="T510" i="2"/>
  <c r="U509" i="2"/>
  <c r="Z509" i="2" s="1"/>
  <c r="E512" i="2"/>
  <c r="F511" i="2"/>
  <c r="I511" i="2" s="1"/>
  <c r="J506" i="1"/>
  <c r="K506" i="1" s="1"/>
  <c r="H507" i="1"/>
  <c r="G507" i="1"/>
  <c r="D509" i="1"/>
  <c r="E509" i="1" s="1"/>
  <c r="I509" i="1" s="1"/>
  <c r="F508" i="1"/>
  <c r="AP511" i="3" l="1"/>
  <c r="BE511" i="3"/>
  <c r="BD514" i="3"/>
  <c r="AO514" i="3"/>
  <c r="B528" i="3"/>
  <c r="BG510" i="3"/>
  <c r="BF510" i="3"/>
  <c r="BH510" i="3" s="1"/>
  <c r="BI510" i="3" s="1"/>
  <c r="AR511" i="3"/>
  <c r="AQ511" i="3"/>
  <c r="AS511" i="3" s="1"/>
  <c r="AT511" i="3" s="1"/>
  <c r="E524" i="3"/>
  <c r="D524" i="3"/>
  <c r="F524" i="3" s="1"/>
  <c r="G524" i="3" s="1"/>
  <c r="C525" i="3"/>
  <c r="CA529" i="3"/>
  <c r="CB528" i="3"/>
  <c r="CC528" i="3" s="1"/>
  <c r="CD528" i="3" s="1"/>
  <c r="CE528" i="3" s="1"/>
  <c r="V509" i="2"/>
  <c r="G511" i="2"/>
  <c r="U510" i="2"/>
  <c r="Z510" i="2" s="1"/>
  <c r="T511" i="2"/>
  <c r="F512" i="2"/>
  <c r="I512" i="2" s="1"/>
  <c r="E513" i="2"/>
  <c r="J507" i="1"/>
  <c r="K507" i="1" s="1"/>
  <c r="H508" i="1"/>
  <c r="G508" i="1"/>
  <c r="D510" i="1"/>
  <c r="E510" i="1" s="1"/>
  <c r="I510" i="1" s="1"/>
  <c r="F509" i="1"/>
  <c r="AP512" i="3" l="1"/>
  <c r="BE512" i="3"/>
  <c r="BD515" i="3"/>
  <c r="B529" i="3"/>
  <c r="AO515" i="3"/>
  <c r="BG511" i="3"/>
  <c r="BF511" i="3"/>
  <c r="BH511" i="3" s="1"/>
  <c r="BI511" i="3" s="1"/>
  <c r="AR512" i="3"/>
  <c r="AQ512" i="3"/>
  <c r="AS512" i="3" s="1"/>
  <c r="AT512" i="3" s="1"/>
  <c r="E525" i="3"/>
  <c r="D525" i="3"/>
  <c r="F525" i="3" s="1"/>
  <c r="G525" i="3" s="1"/>
  <c r="C526" i="3"/>
  <c r="CA530" i="3"/>
  <c r="CB529" i="3"/>
  <c r="CC529" i="3" s="1"/>
  <c r="CD529" i="3" s="1"/>
  <c r="CE529" i="3" s="1"/>
  <c r="V510" i="2"/>
  <c r="G512" i="2"/>
  <c r="T512" i="2"/>
  <c r="U511" i="2"/>
  <c r="Z511" i="2" s="1"/>
  <c r="E514" i="2"/>
  <c r="F513" i="2"/>
  <c r="I513" i="2" s="1"/>
  <c r="J508" i="1"/>
  <c r="K508" i="1" s="1"/>
  <c r="H509" i="1"/>
  <c r="G509" i="1"/>
  <c r="D511" i="1"/>
  <c r="E511" i="1" s="1"/>
  <c r="I511" i="1" s="1"/>
  <c r="F510" i="1"/>
  <c r="AP513" i="3" l="1"/>
  <c r="BE513" i="3"/>
  <c r="BG512" i="3"/>
  <c r="BF512" i="3"/>
  <c r="BH512" i="3" s="1"/>
  <c r="BI512" i="3" s="1"/>
  <c r="BD516" i="3"/>
  <c r="B530" i="3"/>
  <c r="AO516" i="3"/>
  <c r="AQ513" i="3"/>
  <c r="AS513" i="3" s="1"/>
  <c r="AT513" i="3" s="1"/>
  <c r="AR513" i="3"/>
  <c r="E526" i="3"/>
  <c r="D526" i="3"/>
  <c r="F526" i="3" s="1"/>
  <c r="G526" i="3" s="1"/>
  <c r="C527" i="3"/>
  <c r="CA531" i="3"/>
  <c r="CB530" i="3"/>
  <c r="CC530" i="3" s="1"/>
  <c r="CD530" i="3" s="1"/>
  <c r="CE530" i="3" s="1"/>
  <c r="V511" i="2"/>
  <c r="G513" i="2"/>
  <c r="T513" i="2"/>
  <c r="U512" i="2"/>
  <c r="Z512" i="2" s="1"/>
  <c r="E515" i="2"/>
  <c r="F514" i="2"/>
  <c r="I514" i="2" s="1"/>
  <c r="J509" i="1"/>
  <c r="K509" i="1" s="1"/>
  <c r="H510" i="1"/>
  <c r="G510" i="1"/>
  <c r="D512" i="1"/>
  <c r="E512" i="1" s="1"/>
  <c r="I512" i="1" s="1"/>
  <c r="F511" i="1"/>
  <c r="AP514" i="3" l="1"/>
  <c r="BE514" i="3"/>
  <c r="BD517" i="3"/>
  <c r="B531" i="3"/>
  <c r="AO517" i="3"/>
  <c r="BG513" i="3"/>
  <c r="BF513" i="3"/>
  <c r="BH513" i="3" s="1"/>
  <c r="BI513" i="3" s="1"/>
  <c r="AQ514" i="3"/>
  <c r="AS514" i="3" s="1"/>
  <c r="AT514" i="3" s="1"/>
  <c r="AR514" i="3"/>
  <c r="E527" i="3"/>
  <c r="D527" i="3"/>
  <c r="F527" i="3" s="1"/>
  <c r="G527" i="3" s="1"/>
  <c r="C528" i="3"/>
  <c r="CA532" i="3"/>
  <c r="CB531" i="3"/>
  <c r="CC531" i="3" s="1"/>
  <c r="CD531" i="3" s="1"/>
  <c r="CE531" i="3" s="1"/>
  <c r="V512" i="2"/>
  <c r="G514" i="2"/>
  <c r="U513" i="2"/>
  <c r="Z513" i="2" s="1"/>
  <c r="T514" i="2"/>
  <c r="E516" i="2"/>
  <c r="F515" i="2"/>
  <c r="I515" i="2" s="1"/>
  <c r="J510" i="1"/>
  <c r="K510" i="1" s="1"/>
  <c r="H511" i="1"/>
  <c r="G511" i="1"/>
  <c r="D513" i="1"/>
  <c r="E513" i="1" s="1"/>
  <c r="I513" i="1" s="1"/>
  <c r="F512" i="1"/>
  <c r="AP515" i="3" l="1"/>
  <c r="BE515" i="3"/>
  <c r="BD518" i="3"/>
  <c r="AO518" i="3"/>
  <c r="B532" i="3"/>
  <c r="BF514" i="3"/>
  <c r="BH514" i="3" s="1"/>
  <c r="BI514" i="3" s="1"/>
  <c r="BG514" i="3"/>
  <c r="AQ515" i="3"/>
  <c r="AS515" i="3" s="1"/>
  <c r="AT515" i="3" s="1"/>
  <c r="AR515" i="3"/>
  <c r="E528" i="3"/>
  <c r="D528" i="3"/>
  <c r="F528" i="3" s="1"/>
  <c r="G528" i="3" s="1"/>
  <c r="C529" i="3"/>
  <c r="CA533" i="3"/>
  <c r="CB532" i="3"/>
  <c r="CC532" i="3" s="1"/>
  <c r="CD532" i="3" s="1"/>
  <c r="CE532" i="3" s="1"/>
  <c r="V513" i="2"/>
  <c r="G515" i="2"/>
  <c r="T515" i="2"/>
  <c r="U514" i="2"/>
  <c r="Z514" i="2" s="1"/>
  <c r="E517" i="2"/>
  <c r="F516" i="2"/>
  <c r="I516" i="2" s="1"/>
  <c r="J511" i="1"/>
  <c r="K511" i="1" s="1"/>
  <c r="H512" i="1"/>
  <c r="G512" i="1"/>
  <c r="D514" i="1"/>
  <c r="E514" i="1" s="1"/>
  <c r="I514" i="1" s="1"/>
  <c r="F513" i="1"/>
  <c r="AP516" i="3" l="1"/>
  <c r="BE516" i="3"/>
  <c r="BD519" i="3"/>
  <c r="B533" i="3"/>
  <c r="AO519" i="3"/>
  <c r="BG515" i="3"/>
  <c r="BF515" i="3"/>
  <c r="BH515" i="3"/>
  <c r="BI515" i="3" s="1"/>
  <c r="AR516" i="3"/>
  <c r="AQ516" i="3"/>
  <c r="AS516" i="3" s="1"/>
  <c r="AT516" i="3" s="1"/>
  <c r="E529" i="3"/>
  <c r="D529" i="3"/>
  <c r="F529" i="3" s="1"/>
  <c r="G529" i="3" s="1"/>
  <c r="C530" i="3"/>
  <c r="CA534" i="3"/>
  <c r="CB533" i="3"/>
  <c r="CC533" i="3" s="1"/>
  <c r="CD533" i="3" s="1"/>
  <c r="CE533" i="3" s="1"/>
  <c r="V514" i="2"/>
  <c r="G516" i="2"/>
  <c r="T516" i="2"/>
  <c r="U515" i="2"/>
  <c r="Z515" i="2" s="1"/>
  <c r="E518" i="2"/>
  <c r="F517" i="2"/>
  <c r="I517" i="2" s="1"/>
  <c r="J512" i="1"/>
  <c r="K512" i="1" s="1"/>
  <c r="G513" i="1"/>
  <c r="H513" i="1"/>
  <c r="D515" i="1"/>
  <c r="E515" i="1" s="1"/>
  <c r="I515" i="1" s="1"/>
  <c r="F514" i="1"/>
  <c r="AP517" i="3" l="1"/>
  <c r="BE517" i="3"/>
  <c r="BD520" i="3"/>
  <c r="B534" i="3"/>
  <c r="AO520" i="3"/>
  <c r="BG516" i="3"/>
  <c r="BF516" i="3"/>
  <c r="BH516" i="3" s="1"/>
  <c r="BI516" i="3" s="1"/>
  <c r="AR517" i="3"/>
  <c r="AQ517" i="3"/>
  <c r="AS517" i="3" s="1"/>
  <c r="AT517" i="3" s="1"/>
  <c r="E530" i="3"/>
  <c r="D530" i="3"/>
  <c r="F530" i="3" s="1"/>
  <c r="G530" i="3" s="1"/>
  <c r="C531" i="3"/>
  <c r="CA535" i="3"/>
  <c r="CB534" i="3"/>
  <c r="CC534" i="3" s="1"/>
  <c r="CD534" i="3" s="1"/>
  <c r="CE534" i="3" s="1"/>
  <c r="V515" i="2"/>
  <c r="G517" i="2"/>
  <c r="T517" i="2"/>
  <c r="U516" i="2"/>
  <c r="Z516" i="2" s="1"/>
  <c r="F518" i="2"/>
  <c r="I518" i="2" s="1"/>
  <c r="E519" i="2"/>
  <c r="J513" i="1"/>
  <c r="K513" i="1" s="1"/>
  <c r="G514" i="1"/>
  <c r="H514" i="1"/>
  <c r="D516" i="1"/>
  <c r="E516" i="1" s="1"/>
  <c r="I516" i="1" s="1"/>
  <c r="F515" i="1"/>
  <c r="AP518" i="3" l="1"/>
  <c r="BE518" i="3"/>
  <c r="BG517" i="3"/>
  <c r="BF517" i="3"/>
  <c r="BH517" i="3" s="1"/>
  <c r="BI517" i="3" s="1"/>
  <c r="BD521" i="3"/>
  <c r="B535" i="3"/>
  <c r="AO521" i="3"/>
  <c r="AR518" i="3"/>
  <c r="AQ518" i="3"/>
  <c r="AS518" i="3" s="1"/>
  <c r="AT518" i="3" s="1"/>
  <c r="E531" i="3"/>
  <c r="D531" i="3"/>
  <c r="F531" i="3" s="1"/>
  <c r="G531" i="3" s="1"/>
  <c r="C532" i="3"/>
  <c r="CA536" i="3"/>
  <c r="CB535" i="3"/>
  <c r="CC535" i="3" s="1"/>
  <c r="CD535" i="3" s="1"/>
  <c r="CE535" i="3" s="1"/>
  <c r="V516" i="2"/>
  <c r="G518" i="2"/>
  <c r="U517" i="2"/>
  <c r="Z517" i="2" s="1"/>
  <c r="T518" i="2"/>
  <c r="E520" i="2"/>
  <c r="F519" i="2"/>
  <c r="I519" i="2" s="1"/>
  <c r="J514" i="1"/>
  <c r="K514" i="1" s="1"/>
  <c r="H515" i="1"/>
  <c r="G515" i="1"/>
  <c r="D517" i="1"/>
  <c r="E517" i="1" s="1"/>
  <c r="I517" i="1" s="1"/>
  <c r="F516" i="1"/>
  <c r="AP519" i="3" l="1"/>
  <c r="BE519" i="3"/>
  <c r="BD522" i="3"/>
  <c r="B536" i="3"/>
  <c r="AO522" i="3"/>
  <c r="BG518" i="3"/>
  <c r="BF518" i="3"/>
  <c r="BH518" i="3" s="1"/>
  <c r="BI518" i="3" s="1"/>
  <c r="AR519" i="3"/>
  <c r="AQ519" i="3"/>
  <c r="AS519" i="3" s="1"/>
  <c r="AT519" i="3" s="1"/>
  <c r="E532" i="3"/>
  <c r="D532" i="3"/>
  <c r="F532" i="3" s="1"/>
  <c r="G532" i="3" s="1"/>
  <c r="C533" i="3"/>
  <c r="CA537" i="3"/>
  <c r="CB536" i="3"/>
  <c r="CC536" i="3" s="1"/>
  <c r="CD536" i="3" s="1"/>
  <c r="CE536" i="3" s="1"/>
  <c r="V517" i="2"/>
  <c r="G519" i="2"/>
  <c r="T519" i="2"/>
  <c r="U518" i="2"/>
  <c r="Z518" i="2" s="1"/>
  <c r="E521" i="2"/>
  <c r="F520" i="2"/>
  <c r="I520" i="2" s="1"/>
  <c r="J515" i="1"/>
  <c r="K515" i="1" s="1"/>
  <c r="H516" i="1"/>
  <c r="G516" i="1"/>
  <c r="D518" i="1"/>
  <c r="E518" i="1" s="1"/>
  <c r="I518" i="1" s="1"/>
  <c r="F517" i="1"/>
  <c r="AP520" i="3" l="1"/>
  <c r="BE520" i="3"/>
  <c r="BG519" i="3"/>
  <c r="BF519" i="3"/>
  <c r="BH519" i="3" s="1"/>
  <c r="BI519" i="3" s="1"/>
  <c r="BD523" i="3"/>
  <c r="B537" i="3"/>
  <c r="AO523" i="3"/>
  <c r="AR520" i="3"/>
  <c r="AQ520" i="3"/>
  <c r="AS520" i="3" s="1"/>
  <c r="AT520" i="3" s="1"/>
  <c r="E533" i="3"/>
  <c r="D533" i="3"/>
  <c r="F533" i="3" s="1"/>
  <c r="G533" i="3" s="1"/>
  <c r="C534" i="3"/>
  <c r="CA538" i="3"/>
  <c r="CB537" i="3"/>
  <c r="CC537" i="3" s="1"/>
  <c r="CD537" i="3" s="1"/>
  <c r="CE537" i="3" s="1"/>
  <c r="V518" i="2"/>
  <c r="G520" i="2"/>
  <c r="T520" i="2"/>
  <c r="U519" i="2"/>
  <c r="Z519" i="2" s="1"/>
  <c r="E522" i="2"/>
  <c r="F521" i="2"/>
  <c r="I521" i="2" s="1"/>
  <c r="J516" i="1"/>
  <c r="K516" i="1" s="1"/>
  <c r="H517" i="1"/>
  <c r="G517" i="1"/>
  <c r="D519" i="1"/>
  <c r="E519" i="1" s="1"/>
  <c r="I519" i="1" s="1"/>
  <c r="F518" i="1"/>
  <c r="AP521" i="3" l="1"/>
  <c r="BE521" i="3"/>
  <c r="BG520" i="3"/>
  <c r="BF520" i="3"/>
  <c r="BH520" i="3" s="1"/>
  <c r="BI520" i="3" s="1"/>
  <c r="BD524" i="3"/>
  <c r="AO524" i="3"/>
  <c r="B538" i="3"/>
  <c r="AR521" i="3"/>
  <c r="AQ521" i="3"/>
  <c r="AS521" i="3" s="1"/>
  <c r="AT521" i="3" s="1"/>
  <c r="E534" i="3"/>
  <c r="D534" i="3"/>
  <c r="F534" i="3" s="1"/>
  <c r="G534" i="3" s="1"/>
  <c r="C535" i="3"/>
  <c r="CA539" i="3"/>
  <c r="CB538" i="3"/>
  <c r="CC538" i="3" s="1"/>
  <c r="CD538" i="3" s="1"/>
  <c r="CE538" i="3" s="1"/>
  <c r="V519" i="2"/>
  <c r="G521" i="2"/>
  <c r="T521" i="2"/>
  <c r="U520" i="2"/>
  <c r="Z520" i="2" s="1"/>
  <c r="E523" i="2"/>
  <c r="F522" i="2"/>
  <c r="I522" i="2" s="1"/>
  <c r="J517" i="1"/>
  <c r="K517" i="1" s="1"/>
  <c r="H518" i="1"/>
  <c r="G518" i="1"/>
  <c r="D520" i="1"/>
  <c r="E520" i="1" s="1"/>
  <c r="I520" i="1" s="1"/>
  <c r="F519" i="1"/>
  <c r="AP522" i="3" l="1"/>
  <c r="BE522" i="3"/>
  <c r="BD525" i="3"/>
  <c r="B539" i="3"/>
  <c r="AO525" i="3"/>
  <c r="BG521" i="3"/>
  <c r="BF521" i="3"/>
  <c r="BH521" i="3" s="1"/>
  <c r="BI521" i="3" s="1"/>
  <c r="AR522" i="3"/>
  <c r="AQ522" i="3"/>
  <c r="AS522" i="3" s="1"/>
  <c r="AT522" i="3" s="1"/>
  <c r="E535" i="3"/>
  <c r="D535" i="3"/>
  <c r="F535" i="3" s="1"/>
  <c r="G535" i="3" s="1"/>
  <c r="C536" i="3"/>
  <c r="CA540" i="3"/>
  <c r="CB539" i="3"/>
  <c r="CC539" i="3" s="1"/>
  <c r="CD539" i="3" s="1"/>
  <c r="CE539" i="3" s="1"/>
  <c r="V520" i="2"/>
  <c r="G522" i="2"/>
  <c r="T522" i="2"/>
  <c r="U521" i="2"/>
  <c r="Z521" i="2" s="1"/>
  <c r="E524" i="2"/>
  <c r="F523" i="2"/>
  <c r="I523" i="2" s="1"/>
  <c r="J518" i="1"/>
  <c r="K518" i="1" s="1"/>
  <c r="H519" i="1"/>
  <c r="G519" i="1"/>
  <c r="D521" i="1"/>
  <c r="E521" i="1" s="1"/>
  <c r="I521" i="1" s="1"/>
  <c r="F520" i="1"/>
  <c r="AP523" i="3" l="1"/>
  <c r="BE523" i="3"/>
  <c r="BG522" i="3"/>
  <c r="BF522" i="3"/>
  <c r="BH522" i="3" s="1"/>
  <c r="BI522" i="3" s="1"/>
  <c r="BD526" i="3"/>
  <c r="AO526" i="3"/>
  <c r="B540" i="3"/>
  <c r="AR523" i="3"/>
  <c r="AQ523" i="3"/>
  <c r="AS523" i="3" s="1"/>
  <c r="AT523" i="3" s="1"/>
  <c r="E536" i="3"/>
  <c r="D536" i="3"/>
  <c r="F536" i="3" s="1"/>
  <c r="G536" i="3" s="1"/>
  <c r="C537" i="3"/>
  <c r="CA541" i="3"/>
  <c r="CB540" i="3"/>
  <c r="CC540" i="3" s="1"/>
  <c r="CD540" i="3" s="1"/>
  <c r="CE540" i="3" s="1"/>
  <c r="V521" i="2"/>
  <c r="G523" i="2"/>
  <c r="T523" i="2"/>
  <c r="U522" i="2"/>
  <c r="Z522" i="2" s="1"/>
  <c r="F524" i="2"/>
  <c r="I524" i="2" s="1"/>
  <c r="E525" i="2"/>
  <c r="J519" i="1"/>
  <c r="K519" i="1" s="1"/>
  <c r="H520" i="1"/>
  <c r="G520" i="1"/>
  <c r="D522" i="1"/>
  <c r="E522" i="1" s="1"/>
  <c r="I522" i="1" s="1"/>
  <c r="F521" i="1"/>
  <c r="AP524" i="3" l="1"/>
  <c r="BE524" i="3"/>
  <c r="BD527" i="3"/>
  <c r="AO527" i="3"/>
  <c r="B541" i="3"/>
  <c r="BG523" i="3"/>
  <c r="BF523" i="3"/>
  <c r="BH523" i="3" s="1"/>
  <c r="BI523" i="3" s="1"/>
  <c r="AR524" i="3"/>
  <c r="AQ524" i="3"/>
  <c r="AS524" i="3" s="1"/>
  <c r="AT524" i="3" s="1"/>
  <c r="E537" i="3"/>
  <c r="D537" i="3"/>
  <c r="F537" i="3" s="1"/>
  <c r="G537" i="3" s="1"/>
  <c r="C538" i="3"/>
  <c r="CA542" i="3"/>
  <c r="CB541" i="3"/>
  <c r="CC541" i="3" s="1"/>
  <c r="CD541" i="3" s="1"/>
  <c r="CE541" i="3" s="1"/>
  <c r="V522" i="2"/>
  <c r="G524" i="2"/>
  <c r="T524" i="2"/>
  <c r="U523" i="2"/>
  <c r="Z523" i="2" s="1"/>
  <c r="E526" i="2"/>
  <c r="F525" i="2"/>
  <c r="I525" i="2" s="1"/>
  <c r="J520" i="1"/>
  <c r="K520" i="1" s="1"/>
  <c r="G521" i="1"/>
  <c r="H521" i="1"/>
  <c r="D523" i="1"/>
  <c r="E523" i="1" s="1"/>
  <c r="I523" i="1" s="1"/>
  <c r="F522" i="1"/>
  <c r="AP525" i="3" l="1"/>
  <c r="BE525" i="3"/>
  <c r="BD528" i="3"/>
  <c r="B542" i="3"/>
  <c r="AO528" i="3"/>
  <c r="BG524" i="3"/>
  <c r="BF524" i="3"/>
  <c r="BH524" i="3" s="1"/>
  <c r="BI524" i="3" s="1"/>
  <c r="AR525" i="3"/>
  <c r="AQ525" i="3"/>
  <c r="AS525" i="3" s="1"/>
  <c r="AT525" i="3" s="1"/>
  <c r="E538" i="3"/>
  <c r="D538" i="3"/>
  <c r="F538" i="3" s="1"/>
  <c r="G538" i="3" s="1"/>
  <c r="C539" i="3"/>
  <c r="CA543" i="3"/>
  <c r="CB542" i="3"/>
  <c r="CC542" i="3" s="1"/>
  <c r="CD542" i="3" s="1"/>
  <c r="CE542" i="3" s="1"/>
  <c r="V523" i="2"/>
  <c r="G525" i="2"/>
  <c r="U524" i="2"/>
  <c r="Z524" i="2" s="1"/>
  <c r="T525" i="2"/>
  <c r="E527" i="2"/>
  <c r="F526" i="2"/>
  <c r="I526" i="2" s="1"/>
  <c r="J521" i="1"/>
  <c r="K521" i="1" s="1"/>
  <c r="G522" i="1"/>
  <c r="H522" i="1"/>
  <c r="D524" i="1"/>
  <c r="E524" i="1" s="1"/>
  <c r="I524" i="1" s="1"/>
  <c r="F523" i="1"/>
  <c r="AP526" i="3" l="1"/>
  <c r="BE526" i="3"/>
  <c r="BG525" i="3"/>
  <c r="BF525" i="3"/>
  <c r="BH525" i="3" s="1"/>
  <c r="BI525" i="3" s="1"/>
  <c r="BD529" i="3"/>
  <c r="B543" i="3"/>
  <c r="AO529" i="3"/>
  <c r="AQ526" i="3"/>
  <c r="AS526" i="3" s="1"/>
  <c r="AT526" i="3" s="1"/>
  <c r="AR526" i="3"/>
  <c r="D539" i="3"/>
  <c r="F539" i="3" s="1"/>
  <c r="G539" i="3" s="1"/>
  <c r="E539" i="3"/>
  <c r="C540" i="3"/>
  <c r="CA544" i="3"/>
  <c r="CB543" i="3"/>
  <c r="CC543" i="3" s="1"/>
  <c r="CD543" i="3" s="1"/>
  <c r="CE543" i="3" s="1"/>
  <c r="V524" i="2"/>
  <c r="G526" i="2"/>
  <c r="T526" i="2"/>
  <c r="U525" i="2"/>
  <c r="Z525" i="2" s="1"/>
  <c r="E528" i="2"/>
  <c r="F527" i="2"/>
  <c r="I527" i="2" s="1"/>
  <c r="J522" i="1"/>
  <c r="K522" i="1" s="1"/>
  <c r="H523" i="1"/>
  <c r="G523" i="1"/>
  <c r="D525" i="1"/>
  <c r="E525" i="1" s="1"/>
  <c r="I525" i="1" s="1"/>
  <c r="F524" i="1"/>
  <c r="BD530" i="3" l="1"/>
  <c r="B544" i="3"/>
  <c r="AO530" i="3"/>
  <c r="AP527" i="3"/>
  <c r="BE527" i="3"/>
  <c r="BG526" i="3"/>
  <c r="BF526" i="3"/>
  <c r="BH526" i="3" s="1"/>
  <c r="BI526" i="3" s="1"/>
  <c r="AQ527" i="3"/>
  <c r="AS527" i="3" s="1"/>
  <c r="AT527" i="3" s="1"/>
  <c r="AR527" i="3"/>
  <c r="D540" i="3"/>
  <c r="F540" i="3" s="1"/>
  <c r="G540" i="3" s="1"/>
  <c r="E540" i="3"/>
  <c r="C541" i="3"/>
  <c r="CA545" i="3"/>
  <c r="CB544" i="3"/>
  <c r="CC544" i="3" s="1"/>
  <c r="CD544" i="3" s="1"/>
  <c r="CE544" i="3" s="1"/>
  <c r="V525" i="2"/>
  <c r="G527" i="2"/>
  <c r="T527" i="2"/>
  <c r="U526" i="2"/>
  <c r="Z526" i="2" s="1"/>
  <c r="E529" i="2"/>
  <c r="F528" i="2"/>
  <c r="I528" i="2" s="1"/>
  <c r="J523" i="1"/>
  <c r="K523" i="1" s="1"/>
  <c r="H524" i="1"/>
  <c r="G524" i="1"/>
  <c r="D526" i="1"/>
  <c r="E526" i="1" s="1"/>
  <c r="I526" i="1" s="1"/>
  <c r="F525" i="1"/>
  <c r="AP528" i="3" l="1"/>
  <c r="BE528" i="3"/>
  <c r="BD531" i="3"/>
  <c r="AO531" i="3"/>
  <c r="B545" i="3"/>
  <c r="BG527" i="3"/>
  <c r="BF527" i="3"/>
  <c r="BH527" i="3" s="1"/>
  <c r="BI527" i="3" s="1"/>
  <c r="AQ528" i="3"/>
  <c r="AS528" i="3" s="1"/>
  <c r="AT528" i="3" s="1"/>
  <c r="AR528" i="3"/>
  <c r="D541" i="3"/>
  <c r="F541" i="3" s="1"/>
  <c r="G541" i="3" s="1"/>
  <c r="E541" i="3"/>
  <c r="C542" i="3"/>
  <c r="CA546" i="3"/>
  <c r="CB545" i="3"/>
  <c r="CC545" i="3" s="1"/>
  <c r="CD545" i="3" s="1"/>
  <c r="CE545" i="3" s="1"/>
  <c r="V526" i="2"/>
  <c r="G528" i="2"/>
  <c r="T528" i="2"/>
  <c r="U527" i="2"/>
  <c r="Z527" i="2" s="1"/>
  <c r="E530" i="2"/>
  <c r="F529" i="2"/>
  <c r="I529" i="2" s="1"/>
  <c r="J524" i="1"/>
  <c r="K524" i="1" s="1"/>
  <c r="H525" i="1"/>
  <c r="G525" i="1"/>
  <c r="D527" i="1"/>
  <c r="E527" i="1" s="1"/>
  <c r="I527" i="1" s="1"/>
  <c r="F526" i="1"/>
  <c r="BD532" i="3" l="1"/>
  <c r="B546" i="3"/>
  <c r="AO532" i="3"/>
  <c r="BG528" i="3"/>
  <c r="BF528" i="3"/>
  <c r="BH528" i="3" s="1"/>
  <c r="BI528" i="3" s="1"/>
  <c r="AP529" i="3"/>
  <c r="BE529" i="3"/>
  <c r="AR529" i="3"/>
  <c r="AQ529" i="3"/>
  <c r="AS529" i="3" s="1"/>
  <c r="AT529" i="3" s="1"/>
  <c r="D542" i="3"/>
  <c r="F542" i="3" s="1"/>
  <c r="G542" i="3" s="1"/>
  <c r="E542" i="3"/>
  <c r="C543" i="3"/>
  <c r="CA547" i="3"/>
  <c r="CB546" i="3"/>
  <c r="CC546" i="3" s="1"/>
  <c r="CD546" i="3" s="1"/>
  <c r="CE546" i="3" s="1"/>
  <c r="V527" i="2"/>
  <c r="G529" i="2"/>
  <c r="T529" i="2"/>
  <c r="U528" i="2"/>
  <c r="Z528" i="2" s="1"/>
  <c r="F530" i="2"/>
  <c r="I530" i="2" s="1"/>
  <c r="E531" i="2"/>
  <c r="J525" i="1"/>
  <c r="K525" i="1" s="1"/>
  <c r="H526" i="1"/>
  <c r="G526" i="1"/>
  <c r="D528" i="1"/>
  <c r="E528" i="1" s="1"/>
  <c r="I528" i="1" s="1"/>
  <c r="F527" i="1"/>
  <c r="AP530" i="3" l="1"/>
  <c r="BE530" i="3"/>
  <c r="BG529" i="3"/>
  <c r="BF529" i="3"/>
  <c r="BH529" i="3" s="1"/>
  <c r="BI529" i="3" s="1"/>
  <c r="BD533" i="3"/>
  <c r="B547" i="3"/>
  <c r="AO533" i="3"/>
  <c r="AR530" i="3"/>
  <c r="AQ530" i="3"/>
  <c r="AS530" i="3" s="1"/>
  <c r="AT530" i="3" s="1"/>
  <c r="D543" i="3"/>
  <c r="F543" i="3" s="1"/>
  <c r="G543" i="3" s="1"/>
  <c r="E543" i="3"/>
  <c r="C544" i="3"/>
  <c r="CA548" i="3"/>
  <c r="CB547" i="3"/>
  <c r="CC547" i="3" s="1"/>
  <c r="CD547" i="3" s="1"/>
  <c r="CE547" i="3" s="1"/>
  <c r="V528" i="2"/>
  <c r="G530" i="2"/>
  <c r="U529" i="2"/>
  <c r="Z529" i="2" s="1"/>
  <c r="T530" i="2"/>
  <c r="F531" i="2"/>
  <c r="I531" i="2" s="1"/>
  <c r="E532" i="2"/>
  <c r="J526" i="1"/>
  <c r="K526" i="1" s="1"/>
  <c r="H527" i="1"/>
  <c r="G527" i="1"/>
  <c r="D529" i="1"/>
  <c r="E529" i="1" s="1"/>
  <c r="I529" i="1" s="1"/>
  <c r="F528" i="1"/>
  <c r="AP531" i="3" l="1"/>
  <c r="BE531" i="3"/>
  <c r="BD534" i="3"/>
  <c r="AO534" i="3"/>
  <c r="B548" i="3"/>
  <c r="BG530" i="3"/>
  <c r="BF530" i="3"/>
  <c r="BH530" i="3" s="1"/>
  <c r="BI530" i="3" s="1"/>
  <c r="AR531" i="3"/>
  <c r="AQ531" i="3"/>
  <c r="AS531" i="3" s="1"/>
  <c r="AT531" i="3" s="1"/>
  <c r="D544" i="3"/>
  <c r="F544" i="3" s="1"/>
  <c r="G544" i="3" s="1"/>
  <c r="E544" i="3"/>
  <c r="C545" i="3"/>
  <c r="CA549" i="3"/>
  <c r="CB548" i="3"/>
  <c r="CC548" i="3" s="1"/>
  <c r="CD548" i="3" s="1"/>
  <c r="CE548" i="3" s="1"/>
  <c r="V529" i="2"/>
  <c r="G531" i="2"/>
  <c r="T531" i="2"/>
  <c r="U530" i="2"/>
  <c r="Z530" i="2" s="1"/>
  <c r="E533" i="2"/>
  <c r="F532" i="2"/>
  <c r="I532" i="2" s="1"/>
  <c r="J527" i="1"/>
  <c r="K527" i="1" s="1"/>
  <c r="H528" i="1"/>
  <c r="G528" i="1"/>
  <c r="D530" i="1"/>
  <c r="E530" i="1" s="1"/>
  <c r="I530" i="1" s="1"/>
  <c r="F529" i="1"/>
  <c r="BF531" i="3" l="1"/>
  <c r="BH531" i="3" s="1"/>
  <c r="BI531" i="3" s="1"/>
  <c r="BG531" i="3"/>
  <c r="AP532" i="3"/>
  <c r="BE532" i="3"/>
  <c r="BD535" i="3"/>
  <c r="B549" i="3"/>
  <c r="AO535" i="3"/>
  <c r="AR532" i="3"/>
  <c r="AQ532" i="3"/>
  <c r="AS532" i="3" s="1"/>
  <c r="AT532" i="3" s="1"/>
  <c r="D545" i="3"/>
  <c r="F545" i="3" s="1"/>
  <c r="G545" i="3" s="1"/>
  <c r="E545" i="3"/>
  <c r="C546" i="3"/>
  <c r="CA550" i="3"/>
  <c r="CB549" i="3"/>
  <c r="CC549" i="3" s="1"/>
  <c r="CD549" i="3" s="1"/>
  <c r="CE549" i="3" s="1"/>
  <c r="V530" i="2"/>
  <c r="G532" i="2"/>
  <c r="T532" i="2"/>
  <c r="U531" i="2"/>
  <c r="Z531" i="2" s="1"/>
  <c r="E534" i="2"/>
  <c r="F533" i="2"/>
  <c r="I533" i="2" s="1"/>
  <c r="J528" i="1"/>
  <c r="K528" i="1" s="1"/>
  <c r="G529" i="1"/>
  <c r="H529" i="1"/>
  <c r="D531" i="1"/>
  <c r="E531" i="1" s="1"/>
  <c r="I531" i="1" s="1"/>
  <c r="F530" i="1"/>
  <c r="BD536" i="3" l="1"/>
  <c r="AO536" i="3"/>
  <c r="B550" i="3"/>
  <c r="AP533" i="3"/>
  <c r="BE533" i="3"/>
  <c r="BF532" i="3"/>
  <c r="BH532" i="3" s="1"/>
  <c r="BI532" i="3" s="1"/>
  <c r="BG532" i="3"/>
  <c r="AR533" i="3"/>
  <c r="AQ533" i="3"/>
  <c r="AS533" i="3" s="1"/>
  <c r="AT533" i="3" s="1"/>
  <c r="E546" i="3"/>
  <c r="D546" i="3"/>
  <c r="F546" i="3" s="1"/>
  <c r="G546" i="3" s="1"/>
  <c r="C547" i="3"/>
  <c r="CA551" i="3"/>
  <c r="CB550" i="3"/>
  <c r="CC550" i="3" s="1"/>
  <c r="CD550" i="3" s="1"/>
  <c r="CE550" i="3" s="1"/>
  <c r="V531" i="2"/>
  <c r="G533" i="2"/>
  <c r="T533" i="2"/>
  <c r="U532" i="2"/>
  <c r="Z532" i="2" s="1"/>
  <c r="E535" i="2"/>
  <c r="F534" i="2"/>
  <c r="I534" i="2" s="1"/>
  <c r="J529" i="1"/>
  <c r="K529" i="1" s="1"/>
  <c r="G530" i="1"/>
  <c r="H530" i="1"/>
  <c r="D532" i="1"/>
  <c r="E532" i="1" s="1"/>
  <c r="I532" i="1" s="1"/>
  <c r="F531" i="1"/>
  <c r="AP534" i="3" l="1"/>
  <c r="BE534" i="3"/>
  <c r="BG533" i="3"/>
  <c r="BF533" i="3"/>
  <c r="BH533" i="3" s="1"/>
  <c r="BI533" i="3" s="1"/>
  <c r="BD537" i="3"/>
  <c r="B551" i="3"/>
  <c r="AO537" i="3"/>
  <c r="AR534" i="3"/>
  <c r="AQ534" i="3"/>
  <c r="AS534" i="3" s="1"/>
  <c r="AT534" i="3" s="1"/>
  <c r="E547" i="3"/>
  <c r="D547" i="3"/>
  <c r="F547" i="3" s="1"/>
  <c r="G547" i="3" s="1"/>
  <c r="C548" i="3"/>
  <c r="CA552" i="3"/>
  <c r="CB551" i="3"/>
  <c r="CC551" i="3" s="1"/>
  <c r="CD551" i="3" s="1"/>
  <c r="CE551" i="3" s="1"/>
  <c r="V532" i="2"/>
  <c r="G534" i="2"/>
  <c r="T534" i="2"/>
  <c r="U533" i="2"/>
  <c r="Z533" i="2" s="1"/>
  <c r="E536" i="2"/>
  <c r="F535" i="2"/>
  <c r="I535" i="2" s="1"/>
  <c r="J530" i="1"/>
  <c r="K530" i="1" s="1"/>
  <c r="H531" i="1"/>
  <c r="G531" i="1"/>
  <c r="D533" i="1"/>
  <c r="E533" i="1" s="1"/>
  <c r="I533" i="1" s="1"/>
  <c r="F532" i="1"/>
  <c r="AP535" i="3" l="1"/>
  <c r="BE535" i="3"/>
  <c r="BG534" i="3"/>
  <c r="BF534" i="3"/>
  <c r="BH534" i="3" s="1"/>
  <c r="BI534" i="3" s="1"/>
  <c r="BD538" i="3"/>
  <c r="B552" i="3"/>
  <c r="AO538" i="3"/>
  <c r="AR535" i="3"/>
  <c r="AQ535" i="3"/>
  <c r="AS535" i="3" s="1"/>
  <c r="AT535" i="3" s="1"/>
  <c r="E548" i="3"/>
  <c r="D548" i="3"/>
  <c r="F548" i="3" s="1"/>
  <c r="G548" i="3" s="1"/>
  <c r="C549" i="3"/>
  <c r="CA553" i="3"/>
  <c r="CB552" i="3"/>
  <c r="CC552" i="3" s="1"/>
  <c r="CD552" i="3" s="1"/>
  <c r="CE552" i="3" s="1"/>
  <c r="V533" i="2"/>
  <c r="G535" i="2"/>
  <c r="T535" i="2"/>
  <c r="U534" i="2"/>
  <c r="Z534" i="2" s="1"/>
  <c r="F536" i="2"/>
  <c r="I536" i="2" s="1"/>
  <c r="E537" i="2"/>
  <c r="J531" i="1"/>
  <c r="K531" i="1" s="1"/>
  <c r="H532" i="1"/>
  <c r="G532" i="1"/>
  <c r="D534" i="1"/>
  <c r="E534" i="1" s="1"/>
  <c r="I534" i="1" s="1"/>
  <c r="F533" i="1"/>
  <c r="AP536" i="3" l="1"/>
  <c r="BE536" i="3"/>
  <c r="BD539" i="3"/>
  <c r="B553" i="3"/>
  <c r="AO539" i="3"/>
  <c r="BG535" i="3"/>
  <c r="BF535" i="3"/>
  <c r="BH535" i="3" s="1"/>
  <c r="BI535" i="3" s="1"/>
  <c r="AR536" i="3"/>
  <c r="AQ536" i="3"/>
  <c r="AS536" i="3" s="1"/>
  <c r="AT536" i="3" s="1"/>
  <c r="E549" i="3"/>
  <c r="D549" i="3"/>
  <c r="F549" i="3" s="1"/>
  <c r="G549" i="3" s="1"/>
  <c r="C550" i="3"/>
  <c r="CA554" i="3"/>
  <c r="CB553" i="3"/>
  <c r="CC553" i="3" s="1"/>
  <c r="CD553" i="3" s="1"/>
  <c r="CE553" i="3" s="1"/>
  <c r="V534" i="2"/>
  <c r="G536" i="2"/>
  <c r="T536" i="2"/>
  <c r="U535" i="2"/>
  <c r="Z535" i="2" s="1"/>
  <c r="F537" i="2"/>
  <c r="I537" i="2" s="1"/>
  <c r="E538" i="2"/>
  <c r="J532" i="1"/>
  <c r="K532" i="1" s="1"/>
  <c r="H533" i="1"/>
  <c r="G533" i="1"/>
  <c r="D535" i="1"/>
  <c r="E535" i="1" s="1"/>
  <c r="I535" i="1" s="1"/>
  <c r="F534" i="1"/>
  <c r="AP537" i="3" l="1"/>
  <c r="BE537" i="3"/>
  <c r="BD540" i="3"/>
  <c r="B554" i="3"/>
  <c r="AO540" i="3"/>
  <c r="BG536" i="3"/>
  <c r="BF536" i="3"/>
  <c r="BH536" i="3" s="1"/>
  <c r="BI536" i="3" s="1"/>
  <c r="AR537" i="3"/>
  <c r="AQ537" i="3"/>
  <c r="AS537" i="3" s="1"/>
  <c r="AT537" i="3" s="1"/>
  <c r="E550" i="3"/>
  <c r="D550" i="3"/>
  <c r="F550" i="3" s="1"/>
  <c r="G550" i="3" s="1"/>
  <c r="C551" i="3"/>
  <c r="CA555" i="3"/>
  <c r="CB554" i="3"/>
  <c r="CC554" i="3" s="1"/>
  <c r="CD554" i="3" s="1"/>
  <c r="CE554" i="3" s="1"/>
  <c r="V535" i="2"/>
  <c r="G537" i="2"/>
  <c r="T537" i="2"/>
  <c r="U536" i="2"/>
  <c r="Z536" i="2" s="1"/>
  <c r="E539" i="2"/>
  <c r="F538" i="2"/>
  <c r="I538" i="2" s="1"/>
  <c r="J533" i="1"/>
  <c r="K533" i="1" s="1"/>
  <c r="H534" i="1"/>
  <c r="G534" i="1"/>
  <c r="D536" i="1"/>
  <c r="E536" i="1" s="1"/>
  <c r="I536" i="1" s="1"/>
  <c r="F535" i="1"/>
  <c r="AP538" i="3" l="1"/>
  <c r="BE538" i="3"/>
  <c r="BD541" i="3"/>
  <c r="AO541" i="3"/>
  <c r="B555" i="3"/>
  <c r="BG537" i="3"/>
  <c r="BF537" i="3"/>
  <c r="BH537" i="3" s="1"/>
  <c r="BI537" i="3" s="1"/>
  <c r="AR538" i="3"/>
  <c r="AQ538" i="3"/>
  <c r="AS538" i="3" s="1"/>
  <c r="AT538" i="3" s="1"/>
  <c r="E551" i="3"/>
  <c r="D551" i="3"/>
  <c r="F551" i="3" s="1"/>
  <c r="G551" i="3" s="1"/>
  <c r="C552" i="3"/>
  <c r="CA556" i="3"/>
  <c r="CB555" i="3"/>
  <c r="CC555" i="3" s="1"/>
  <c r="CD555" i="3" s="1"/>
  <c r="CE555" i="3" s="1"/>
  <c r="V536" i="2"/>
  <c r="G538" i="2"/>
  <c r="T538" i="2"/>
  <c r="U537" i="2"/>
  <c r="Z537" i="2" s="1"/>
  <c r="E540" i="2"/>
  <c r="F539" i="2"/>
  <c r="I539" i="2" s="1"/>
  <c r="J534" i="1"/>
  <c r="K534" i="1" s="1"/>
  <c r="H535" i="1"/>
  <c r="G535" i="1"/>
  <c r="D537" i="1"/>
  <c r="E537" i="1" s="1"/>
  <c r="I537" i="1" s="1"/>
  <c r="F536" i="1"/>
  <c r="AP539" i="3" l="1"/>
  <c r="BE539" i="3"/>
  <c r="BF538" i="3"/>
  <c r="BH538" i="3" s="1"/>
  <c r="BI538" i="3" s="1"/>
  <c r="BG538" i="3"/>
  <c r="BD542" i="3"/>
  <c r="B556" i="3"/>
  <c r="AO542" i="3"/>
  <c r="AR539" i="3"/>
  <c r="AQ539" i="3"/>
  <c r="AS539" i="3" s="1"/>
  <c r="AT539" i="3" s="1"/>
  <c r="E552" i="3"/>
  <c r="D552" i="3"/>
  <c r="F552" i="3" s="1"/>
  <c r="G552" i="3" s="1"/>
  <c r="C553" i="3"/>
  <c r="CA557" i="3"/>
  <c r="CB556" i="3"/>
  <c r="CC556" i="3" s="1"/>
  <c r="CD556" i="3" s="1"/>
  <c r="CE556" i="3" s="1"/>
  <c r="V537" i="2"/>
  <c r="G539" i="2"/>
  <c r="U538" i="2"/>
  <c r="Z538" i="2" s="1"/>
  <c r="T539" i="2"/>
  <c r="E541" i="2"/>
  <c r="F540" i="2"/>
  <c r="I540" i="2" s="1"/>
  <c r="J535" i="1"/>
  <c r="K535" i="1" s="1"/>
  <c r="H536" i="1"/>
  <c r="G536" i="1"/>
  <c r="D538" i="1"/>
  <c r="E538" i="1" s="1"/>
  <c r="I538" i="1" s="1"/>
  <c r="F537" i="1"/>
  <c r="AP540" i="3" l="1"/>
  <c r="BE540" i="3"/>
  <c r="BF539" i="3"/>
  <c r="BH539" i="3" s="1"/>
  <c r="BI539" i="3" s="1"/>
  <c r="BG539" i="3"/>
  <c r="BD543" i="3"/>
  <c r="B557" i="3"/>
  <c r="AO543" i="3"/>
  <c r="AR540" i="3"/>
  <c r="AQ540" i="3"/>
  <c r="AS540" i="3" s="1"/>
  <c r="AT540" i="3" s="1"/>
  <c r="E553" i="3"/>
  <c r="D553" i="3"/>
  <c r="F553" i="3" s="1"/>
  <c r="G553" i="3" s="1"/>
  <c r="C554" i="3"/>
  <c r="CA558" i="3"/>
  <c r="CB557" i="3"/>
  <c r="CC557" i="3" s="1"/>
  <c r="CD557" i="3" s="1"/>
  <c r="CE557" i="3" s="1"/>
  <c r="V538" i="2"/>
  <c r="G540" i="2"/>
  <c r="T540" i="2"/>
  <c r="U539" i="2"/>
  <c r="Z539" i="2" s="1"/>
  <c r="E542" i="2"/>
  <c r="F541" i="2"/>
  <c r="I541" i="2" s="1"/>
  <c r="J536" i="1"/>
  <c r="K536" i="1" s="1"/>
  <c r="G537" i="1"/>
  <c r="H537" i="1"/>
  <c r="D539" i="1"/>
  <c r="E539" i="1" s="1"/>
  <c r="I539" i="1" s="1"/>
  <c r="F538" i="1"/>
  <c r="AP541" i="3" l="1"/>
  <c r="BE541" i="3"/>
  <c r="BD544" i="3"/>
  <c r="B558" i="3"/>
  <c r="AO544" i="3"/>
  <c r="BF540" i="3"/>
  <c r="BH540" i="3" s="1"/>
  <c r="BI540" i="3" s="1"/>
  <c r="BG540" i="3"/>
  <c r="AR541" i="3"/>
  <c r="AQ541" i="3"/>
  <c r="AS541" i="3" s="1"/>
  <c r="AT541" i="3" s="1"/>
  <c r="E554" i="3"/>
  <c r="D554" i="3"/>
  <c r="F554" i="3" s="1"/>
  <c r="G554" i="3" s="1"/>
  <c r="C555" i="3"/>
  <c r="CA559" i="3"/>
  <c r="CB558" i="3"/>
  <c r="CC558" i="3" s="1"/>
  <c r="CD558" i="3" s="1"/>
  <c r="CE558" i="3" s="1"/>
  <c r="V539" i="2"/>
  <c r="G541" i="2"/>
  <c r="T541" i="2"/>
  <c r="U540" i="2"/>
  <c r="Z540" i="2" s="1"/>
  <c r="F542" i="2"/>
  <c r="I542" i="2" s="1"/>
  <c r="E543" i="2"/>
  <c r="J537" i="1"/>
  <c r="K537" i="1" s="1"/>
  <c r="G538" i="1"/>
  <c r="H538" i="1"/>
  <c r="D540" i="1"/>
  <c r="E540" i="1" s="1"/>
  <c r="I540" i="1" s="1"/>
  <c r="F539" i="1"/>
  <c r="AP542" i="3" l="1"/>
  <c r="BE542" i="3"/>
  <c r="BD545" i="3"/>
  <c r="AO545" i="3"/>
  <c r="B559" i="3"/>
  <c r="BF541" i="3"/>
  <c r="BH541" i="3" s="1"/>
  <c r="BI541" i="3" s="1"/>
  <c r="BG541" i="3"/>
  <c r="AR542" i="3"/>
  <c r="AQ542" i="3"/>
  <c r="AS542" i="3" s="1"/>
  <c r="AT542" i="3" s="1"/>
  <c r="E555" i="3"/>
  <c r="D555" i="3"/>
  <c r="F555" i="3" s="1"/>
  <c r="G555" i="3" s="1"/>
  <c r="C556" i="3"/>
  <c r="CA560" i="3"/>
  <c r="CB559" i="3"/>
  <c r="CC559" i="3" s="1"/>
  <c r="CD559" i="3" s="1"/>
  <c r="CE559" i="3" s="1"/>
  <c r="V540" i="2"/>
  <c r="G542" i="2"/>
  <c r="U541" i="2"/>
  <c r="Z541" i="2" s="1"/>
  <c r="T542" i="2"/>
  <c r="E544" i="2"/>
  <c r="F543" i="2"/>
  <c r="I543" i="2" s="1"/>
  <c r="J538" i="1"/>
  <c r="K538" i="1" s="1"/>
  <c r="H539" i="1"/>
  <c r="G539" i="1"/>
  <c r="D541" i="1"/>
  <c r="E541" i="1" s="1"/>
  <c r="I541" i="1" s="1"/>
  <c r="F540" i="1"/>
  <c r="AP543" i="3" l="1"/>
  <c r="BE543" i="3"/>
  <c r="BD546" i="3"/>
  <c r="B560" i="3"/>
  <c r="AO546" i="3"/>
  <c r="BF542" i="3"/>
  <c r="BH542" i="3" s="1"/>
  <c r="BI542" i="3" s="1"/>
  <c r="BG542" i="3"/>
  <c r="AR543" i="3"/>
  <c r="AQ543" i="3"/>
  <c r="AS543" i="3" s="1"/>
  <c r="AT543" i="3" s="1"/>
  <c r="E556" i="3"/>
  <c r="D556" i="3"/>
  <c r="F556" i="3" s="1"/>
  <c r="G556" i="3" s="1"/>
  <c r="C557" i="3"/>
  <c r="CA561" i="3"/>
  <c r="CB560" i="3"/>
  <c r="CC560" i="3" s="1"/>
  <c r="CD560" i="3" s="1"/>
  <c r="CE560" i="3" s="1"/>
  <c r="V541" i="2"/>
  <c r="G543" i="2"/>
  <c r="T543" i="2"/>
  <c r="U542" i="2"/>
  <c r="Z542" i="2" s="1"/>
  <c r="E545" i="2"/>
  <c r="F544" i="2"/>
  <c r="I544" i="2" s="1"/>
  <c r="J539" i="1"/>
  <c r="K539" i="1" s="1"/>
  <c r="H540" i="1"/>
  <c r="G540" i="1"/>
  <c r="D542" i="1"/>
  <c r="E542" i="1" s="1"/>
  <c r="I542" i="1" s="1"/>
  <c r="F541" i="1"/>
  <c r="AP544" i="3" l="1"/>
  <c r="BE544" i="3"/>
  <c r="BD547" i="3"/>
  <c r="B561" i="3"/>
  <c r="AO547" i="3"/>
  <c r="BF543" i="3"/>
  <c r="BH543" i="3" s="1"/>
  <c r="BI543" i="3" s="1"/>
  <c r="BG543" i="3"/>
  <c r="AR544" i="3"/>
  <c r="AQ544" i="3"/>
  <c r="AS544" i="3" s="1"/>
  <c r="AT544" i="3" s="1"/>
  <c r="E557" i="3"/>
  <c r="D557" i="3"/>
  <c r="F557" i="3" s="1"/>
  <c r="G557" i="3" s="1"/>
  <c r="C558" i="3"/>
  <c r="CA562" i="3"/>
  <c r="CB561" i="3"/>
  <c r="CC561" i="3" s="1"/>
  <c r="CD561" i="3" s="1"/>
  <c r="CE561" i="3" s="1"/>
  <c r="V542" i="2"/>
  <c r="G544" i="2"/>
  <c r="T544" i="2"/>
  <c r="U543" i="2"/>
  <c r="Z543" i="2" s="1"/>
  <c r="E546" i="2"/>
  <c r="F545" i="2"/>
  <c r="I545" i="2" s="1"/>
  <c r="J540" i="1"/>
  <c r="K540" i="1" s="1"/>
  <c r="H541" i="1"/>
  <c r="G541" i="1"/>
  <c r="D543" i="1"/>
  <c r="E543" i="1" s="1"/>
  <c r="I543" i="1" s="1"/>
  <c r="F542" i="1"/>
  <c r="AP545" i="3" l="1"/>
  <c r="BE545" i="3"/>
  <c r="BD548" i="3"/>
  <c r="AO548" i="3"/>
  <c r="B562" i="3"/>
  <c r="BG544" i="3"/>
  <c r="BF544" i="3"/>
  <c r="BH544" i="3" s="1"/>
  <c r="BI544" i="3" s="1"/>
  <c r="AR545" i="3"/>
  <c r="AQ545" i="3"/>
  <c r="AS545" i="3" s="1"/>
  <c r="AT545" i="3" s="1"/>
  <c r="E558" i="3"/>
  <c r="D558" i="3"/>
  <c r="F558" i="3" s="1"/>
  <c r="G558" i="3" s="1"/>
  <c r="C559" i="3"/>
  <c r="CA563" i="3"/>
  <c r="CB562" i="3"/>
  <c r="CC562" i="3" s="1"/>
  <c r="CD562" i="3" s="1"/>
  <c r="CE562" i="3" s="1"/>
  <c r="V543" i="2"/>
  <c r="G545" i="2"/>
  <c r="T545" i="2"/>
  <c r="U544" i="2"/>
  <c r="Z544" i="2" s="1"/>
  <c r="E547" i="2"/>
  <c r="F546" i="2"/>
  <c r="I546" i="2" s="1"/>
  <c r="J541" i="1"/>
  <c r="K541" i="1" s="1"/>
  <c r="H542" i="1"/>
  <c r="G542" i="1"/>
  <c r="D544" i="1"/>
  <c r="E544" i="1" s="1"/>
  <c r="I544" i="1" s="1"/>
  <c r="F543" i="1"/>
  <c r="AP546" i="3" l="1"/>
  <c r="BE546" i="3"/>
  <c r="BG545" i="3"/>
  <c r="BF545" i="3"/>
  <c r="BH545" i="3" s="1"/>
  <c r="BI545" i="3" s="1"/>
  <c r="BD549" i="3"/>
  <c r="B563" i="3"/>
  <c r="AO549" i="3"/>
  <c r="AR546" i="3"/>
  <c r="AQ546" i="3"/>
  <c r="AS546" i="3" s="1"/>
  <c r="AT546" i="3" s="1"/>
  <c r="E559" i="3"/>
  <c r="D559" i="3"/>
  <c r="F559" i="3" s="1"/>
  <c r="G559" i="3" s="1"/>
  <c r="C560" i="3"/>
  <c r="CA564" i="3"/>
  <c r="CB563" i="3"/>
  <c r="CC563" i="3" s="1"/>
  <c r="CD563" i="3" s="1"/>
  <c r="CE563" i="3" s="1"/>
  <c r="V544" i="2"/>
  <c r="G546" i="2"/>
  <c r="T546" i="2"/>
  <c r="U545" i="2"/>
  <c r="Z545" i="2" s="1"/>
  <c r="E548" i="2"/>
  <c r="F547" i="2"/>
  <c r="I547" i="2" s="1"/>
  <c r="J542" i="1"/>
  <c r="K542" i="1" s="1"/>
  <c r="H543" i="1"/>
  <c r="G543" i="1"/>
  <c r="D545" i="1"/>
  <c r="E545" i="1" s="1"/>
  <c r="I545" i="1" s="1"/>
  <c r="F544" i="1"/>
  <c r="AP547" i="3" l="1"/>
  <c r="BE547" i="3"/>
  <c r="BD550" i="3"/>
  <c r="B564" i="3"/>
  <c r="AO550" i="3"/>
  <c r="BG546" i="3"/>
  <c r="BF546" i="3"/>
  <c r="BH546" i="3" s="1"/>
  <c r="BI546" i="3" s="1"/>
  <c r="AR547" i="3"/>
  <c r="AQ547" i="3"/>
  <c r="AS547" i="3" s="1"/>
  <c r="AT547" i="3" s="1"/>
  <c r="E560" i="3"/>
  <c r="D560" i="3"/>
  <c r="F560" i="3" s="1"/>
  <c r="G560" i="3" s="1"/>
  <c r="C561" i="3"/>
  <c r="CA565" i="3"/>
  <c r="CB564" i="3"/>
  <c r="CC564" i="3" s="1"/>
  <c r="CD564" i="3" s="1"/>
  <c r="CE564" i="3" s="1"/>
  <c r="V545" i="2"/>
  <c r="G547" i="2"/>
  <c r="T547" i="2"/>
  <c r="U546" i="2"/>
  <c r="Z546" i="2" s="1"/>
  <c r="F548" i="2"/>
  <c r="I548" i="2" s="1"/>
  <c r="E549" i="2"/>
  <c r="J543" i="1"/>
  <c r="K543" i="1" s="1"/>
  <c r="H544" i="1"/>
  <c r="G544" i="1"/>
  <c r="D546" i="1"/>
  <c r="E546" i="1" s="1"/>
  <c r="I546" i="1" s="1"/>
  <c r="F545" i="1"/>
  <c r="AP548" i="3" l="1"/>
  <c r="BE548" i="3"/>
  <c r="BD551" i="3"/>
  <c r="B565" i="3"/>
  <c r="AO551" i="3"/>
  <c r="BG547" i="3"/>
  <c r="BF547" i="3"/>
  <c r="BH547" i="3" s="1"/>
  <c r="BI547" i="3" s="1"/>
  <c r="AR548" i="3"/>
  <c r="AQ548" i="3"/>
  <c r="AS548" i="3" s="1"/>
  <c r="AT548" i="3" s="1"/>
  <c r="E561" i="3"/>
  <c r="D561" i="3"/>
  <c r="F561" i="3" s="1"/>
  <c r="G561" i="3" s="1"/>
  <c r="C562" i="3"/>
  <c r="CA566" i="3"/>
  <c r="CB565" i="3"/>
  <c r="CC565" i="3" s="1"/>
  <c r="CD565" i="3" s="1"/>
  <c r="CE565" i="3" s="1"/>
  <c r="V546" i="2"/>
  <c r="G548" i="2"/>
  <c r="T548" i="2"/>
  <c r="U547" i="2"/>
  <c r="Z547" i="2" s="1"/>
  <c r="E550" i="2"/>
  <c r="F549" i="2"/>
  <c r="I549" i="2" s="1"/>
  <c r="J544" i="1"/>
  <c r="K544" i="1" s="1"/>
  <c r="G545" i="1"/>
  <c r="H545" i="1"/>
  <c r="D547" i="1"/>
  <c r="E547" i="1" s="1"/>
  <c r="I547" i="1" s="1"/>
  <c r="F546" i="1"/>
  <c r="AP549" i="3" l="1"/>
  <c r="BE549" i="3"/>
  <c r="BD552" i="3"/>
  <c r="B566" i="3"/>
  <c r="AO552" i="3"/>
  <c r="BG548" i="3"/>
  <c r="BF548" i="3"/>
  <c r="BH548" i="3" s="1"/>
  <c r="BI548" i="3" s="1"/>
  <c r="AR549" i="3"/>
  <c r="AQ549" i="3"/>
  <c r="AS549" i="3" s="1"/>
  <c r="AT549" i="3" s="1"/>
  <c r="E562" i="3"/>
  <c r="D562" i="3"/>
  <c r="F562" i="3" s="1"/>
  <c r="G562" i="3" s="1"/>
  <c r="C563" i="3"/>
  <c r="CA567" i="3"/>
  <c r="CB566" i="3"/>
  <c r="CC566" i="3" s="1"/>
  <c r="CD566" i="3" s="1"/>
  <c r="CE566" i="3" s="1"/>
  <c r="V547" i="2"/>
  <c r="G549" i="2"/>
  <c r="T549" i="2"/>
  <c r="U548" i="2"/>
  <c r="Z548" i="2" s="1"/>
  <c r="E551" i="2"/>
  <c r="F550" i="2"/>
  <c r="I550" i="2" s="1"/>
  <c r="J545" i="1"/>
  <c r="K545" i="1" s="1"/>
  <c r="G546" i="1"/>
  <c r="H546" i="1"/>
  <c r="D548" i="1"/>
  <c r="E548" i="1" s="1"/>
  <c r="I548" i="1" s="1"/>
  <c r="F547" i="1"/>
  <c r="AP550" i="3" l="1"/>
  <c r="BE550" i="3"/>
  <c r="BD553" i="3"/>
  <c r="B567" i="3"/>
  <c r="AO553" i="3"/>
  <c r="BG549" i="3"/>
  <c r="BF549" i="3"/>
  <c r="BH549" i="3" s="1"/>
  <c r="BI549" i="3" s="1"/>
  <c r="AQ550" i="3"/>
  <c r="AS550" i="3" s="1"/>
  <c r="AT550" i="3" s="1"/>
  <c r="AR550" i="3"/>
  <c r="D563" i="3"/>
  <c r="E563" i="3"/>
  <c r="C564" i="3"/>
  <c r="CA568" i="3"/>
  <c r="CB567" i="3"/>
  <c r="CC567" i="3" s="1"/>
  <c r="CD567" i="3" s="1"/>
  <c r="CE567" i="3" s="1"/>
  <c r="V548" i="2"/>
  <c r="G550" i="2"/>
  <c r="T550" i="2"/>
  <c r="U549" i="2"/>
  <c r="Z549" i="2" s="1"/>
  <c r="E552" i="2"/>
  <c r="F551" i="2"/>
  <c r="I551" i="2" s="1"/>
  <c r="J546" i="1"/>
  <c r="K546" i="1" s="1"/>
  <c r="H547" i="1"/>
  <c r="G547" i="1"/>
  <c r="D549" i="1"/>
  <c r="E549" i="1" s="1"/>
  <c r="I549" i="1" s="1"/>
  <c r="F548" i="1"/>
  <c r="BD554" i="3" l="1"/>
  <c r="B568" i="3"/>
  <c r="AO554" i="3"/>
  <c r="BG550" i="3"/>
  <c r="BF550" i="3"/>
  <c r="BH550" i="3" s="1"/>
  <c r="BI550" i="3" s="1"/>
  <c r="AP551" i="3"/>
  <c r="BE551" i="3"/>
  <c r="F563" i="3"/>
  <c r="G563" i="3" s="1"/>
  <c r="AQ551" i="3"/>
  <c r="AS551" i="3" s="1"/>
  <c r="AT551" i="3" s="1"/>
  <c r="AR551" i="3"/>
  <c r="D564" i="3"/>
  <c r="F564" i="3" s="1"/>
  <c r="G564" i="3" s="1"/>
  <c r="E564" i="3"/>
  <c r="C565" i="3"/>
  <c r="CA569" i="3"/>
  <c r="CB568" i="3"/>
  <c r="CC568" i="3" s="1"/>
  <c r="CD568" i="3" s="1"/>
  <c r="CE568" i="3" s="1"/>
  <c r="V549" i="2"/>
  <c r="G551" i="2"/>
  <c r="U550" i="2"/>
  <c r="Z550" i="2" s="1"/>
  <c r="T551" i="2"/>
  <c r="E553" i="2"/>
  <c r="F552" i="2"/>
  <c r="I552" i="2" s="1"/>
  <c r="J547" i="1"/>
  <c r="K547" i="1" s="1"/>
  <c r="H548" i="1"/>
  <c r="G548" i="1"/>
  <c r="D550" i="1"/>
  <c r="E550" i="1" s="1"/>
  <c r="I550" i="1" s="1"/>
  <c r="F549" i="1"/>
  <c r="AP552" i="3" l="1"/>
  <c r="BE552" i="3"/>
  <c r="BD555" i="3"/>
  <c r="B569" i="3"/>
  <c r="AO555" i="3"/>
  <c r="BG551" i="3"/>
  <c r="BF551" i="3"/>
  <c r="BH551" i="3" s="1"/>
  <c r="BI551" i="3" s="1"/>
  <c r="AQ552" i="3"/>
  <c r="AS552" i="3" s="1"/>
  <c r="AT552" i="3" s="1"/>
  <c r="AR552" i="3"/>
  <c r="D565" i="3"/>
  <c r="E565" i="3"/>
  <c r="C566" i="3"/>
  <c r="CA570" i="3"/>
  <c r="CB569" i="3"/>
  <c r="CC569" i="3" s="1"/>
  <c r="CD569" i="3" s="1"/>
  <c r="CE569" i="3" s="1"/>
  <c r="V550" i="2"/>
  <c r="G552" i="2"/>
  <c r="T552" i="2"/>
  <c r="U551" i="2"/>
  <c r="Z551" i="2" s="1"/>
  <c r="E554" i="2"/>
  <c r="F553" i="2"/>
  <c r="I553" i="2" s="1"/>
  <c r="J548" i="1"/>
  <c r="K548" i="1" s="1"/>
  <c r="H549" i="1"/>
  <c r="G549" i="1"/>
  <c r="D551" i="1"/>
  <c r="E551" i="1" s="1"/>
  <c r="I551" i="1" s="1"/>
  <c r="F550" i="1"/>
  <c r="AP553" i="3" l="1"/>
  <c r="BE553" i="3"/>
  <c r="BG552" i="3"/>
  <c r="BF552" i="3"/>
  <c r="BH552" i="3" s="1"/>
  <c r="BI552" i="3" s="1"/>
  <c r="BD556" i="3"/>
  <c r="B570" i="3"/>
  <c r="AO556" i="3"/>
  <c r="F565" i="3"/>
  <c r="G565" i="3" s="1"/>
  <c r="AR553" i="3"/>
  <c r="AQ553" i="3"/>
  <c r="AS553" i="3" s="1"/>
  <c r="AT553" i="3" s="1"/>
  <c r="E566" i="3"/>
  <c r="D566" i="3"/>
  <c r="F566" i="3" s="1"/>
  <c r="G566" i="3" s="1"/>
  <c r="C567" i="3"/>
  <c r="CA571" i="3"/>
  <c r="CB570" i="3"/>
  <c r="CC570" i="3" s="1"/>
  <c r="CD570" i="3" s="1"/>
  <c r="CE570" i="3" s="1"/>
  <c r="V551" i="2"/>
  <c r="G553" i="2"/>
  <c r="T553" i="2"/>
  <c r="U552" i="2"/>
  <c r="Z552" i="2" s="1"/>
  <c r="F554" i="2"/>
  <c r="I554" i="2" s="1"/>
  <c r="E555" i="2"/>
  <c r="J549" i="1"/>
  <c r="K549" i="1" s="1"/>
  <c r="H550" i="1"/>
  <c r="G550" i="1"/>
  <c r="D552" i="1"/>
  <c r="E552" i="1" s="1"/>
  <c r="I552" i="1" s="1"/>
  <c r="F551" i="1"/>
  <c r="BD557" i="3" l="1"/>
  <c r="B571" i="3"/>
  <c r="AO557" i="3"/>
  <c r="BG553" i="3"/>
  <c r="BF553" i="3"/>
  <c r="BH553" i="3" s="1"/>
  <c r="BI553" i="3" s="1"/>
  <c r="AP554" i="3"/>
  <c r="BE554" i="3"/>
  <c r="AR554" i="3"/>
  <c r="AQ554" i="3"/>
  <c r="AS554" i="3" s="1"/>
  <c r="AT554" i="3" s="1"/>
  <c r="E567" i="3"/>
  <c r="D567" i="3"/>
  <c r="F567" i="3" s="1"/>
  <c r="G567" i="3" s="1"/>
  <c r="C568" i="3"/>
  <c r="CA572" i="3"/>
  <c r="CB571" i="3"/>
  <c r="CC571" i="3" s="1"/>
  <c r="CD571" i="3" s="1"/>
  <c r="CE571" i="3" s="1"/>
  <c r="V552" i="2"/>
  <c r="G554" i="2"/>
  <c r="U553" i="2"/>
  <c r="Z553" i="2" s="1"/>
  <c r="T554" i="2"/>
  <c r="J550" i="1"/>
  <c r="K550" i="1" s="1"/>
  <c r="E556" i="2"/>
  <c r="F555" i="2"/>
  <c r="I555" i="2" s="1"/>
  <c r="H551" i="1"/>
  <c r="G551" i="1"/>
  <c r="D553" i="1"/>
  <c r="E553" i="1" s="1"/>
  <c r="I553" i="1" s="1"/>
  <c r="F552" i="1"/>
  <c r="BG554" i="3" l="1"/>
  <c r="BF554" i="3"/>
  <c r="BH554" i="3" s="1"/>
  <c r="BI554" i="3" s="1"/>
  <c r="BD558" i="3"/>
  <c r="B572" i="3"/>
  <c r="AO558" i="3"/>
  <c r="AP555" i="3"/>
  <c r="BE555" i="3"/>
  <c r="AR555" i="3"/>
  <c r="AQ555" i="3"/>
  <c r="AS555" i="3" s="1"/>
  <c r="AT555" i="3" s="1"/>
  <c r="E568" i="3"/>
  <c r="D568" i="3"/>
  <c r="F568" i="3" s="1"/>
  <c r="G568" i="3" s="1"/>
  <c r="C569" i="3"/>
  <c r="CA573" i="3"/>
  <c r="CB572" i="3"/>
  <c r="CC572" i="3" s="1"/>
  <c r="CD572" i="3" s="1"/>
  <c r="CE572" i="3" s="1"/>
  <c r="V553" i="2"/>
  <c r="G555" i="2"/>
  <c r="U554" i="2"/>
  <c r="Z554" i="2" s="1"/>
  <c r="T555" i="2"/>
  <c r="E557" i="2"/>
  <c r="F556" i="2"/>
  <c r="I556" i="2" s="1"/>
  <c r="J551" i="1"/>
  <c r="K551" i="1" s="1"/>
  <c r="H552" i="1"/>
  <c r="G552" i="1"/>
  <c r="D554" i="1"/>
  <c r="E554" i="1" s="1"/>
  <c r="I554" i="1" s="1"/>
  <c r="F553" i="1"/>
  <c r="AP556" i="3" l="1"/>
  <c r="BE556" i="3"/>
  <c r="BD559" i="3"/>
  <c r="B573" i="3"/>
  <c r="AO559" i="3"/>
  <c r="BG555" i="3"/>
  <c r="BF555" i="3"/>
  <c r="BH555" i="3" s="1"/>
  <c r="BI555" i="3" s="1"/>
  <c r="AR556" i="3"/>
  <c r="AQ556" i="3"/>
  <c r="AS556" i="3" s="1"/>
  <c r="AT556" i="3" s="1"/>
  <c r="E569" i="3"/>
  <c r="D569" i="3"/>
  <c r="F569" i="3" s="1"/>
  <c r="G569" i="3" s="1"/>
  <c r="C570" i="3"/>
  <c r="CA574" i="3"/>
  <c r="CB573" i="3"/>
  <c r="CC573" i="3" s="1"/>
  <c r="CD573" i="3" s="1"/>
  <c r="CE573" i="3" s="1"/>
  <c r="V554" i="2"/>
  <c r="G556" i="2"/>
  <c r="T556" i="2"/>
  <c r="U555" i="2"/>
  <c r="Z555" i="2" s="1"/>
  <c r="E558" i="2"/>
  <c r="F557" i="2"/>
  <c r="I557" i="2" s="1"/>
  <c r="J552" i="1"/>
  <c r="K552" i="1" s="1"/>
  <c r="G553" i="1"/>
  <c r="H553" i="1"/>
  <c r="D555" i="1"/>
  <c r="E555" i="1" s="1"/>
  <c r="I555" i="1" s="1"/>
  <c r="F554" i="1"/>
  <c r="AP557" i="3" l="1"/>
  <c r="BE557" i="3"/>
  <c r="BG556" i="3"/>
  <c r="BF556" i="3"/>
  <c r="BH556" i="3" s="1"/>
  <c r="BI556" i="3" s="1"/>
  <c r="BD560" i="3"/>
  <c r="B574" i="3"/>
  <c r="AO560" i="3"/>
  <c r="AR557" i="3"/>
  <c r="AQ557" i="3"/>
  <c r="AS557" i="3" s="1"/>
  <c r="AT557" i="3" s="1"/>
  <c r="E570" i="3"/>
  <c r="D570" i="3"/>
  <c r="F570" i="3" s="1"/>
  <c r="G570" i="3" s="1"/>
  <c r="C571" i="3"/>
  <c r="CA575" i="3"/>
  <c r="CB574" i="3"/>
  <c r="CC574" i="3" s="1"/>
  <c r="CD574" i="3" s="1"/>
  <c r="CE574" i="3" s="1"/>
  <c r="V555" i="2"/>
  <c r="G557" i="2"/>
  <c r="T557" i="2"/>
  <c r="U556" i="2"/>
  <c r="Z556" i="2" s="1"/>
  <c r="E559" i="2"/>
  <c r="F558" i="2"/>
  <c r="I558" i="2" s="1"/>
  <c r="J553" i="1"/>
  <c r="K553" i="1" s="1"/>
  <c r="G554" i="1"/>
  <c r="H554" i="1"/>
  <c r="D556" i="1"/>
  <c r="E556" i="1" s="1"/>
  <c r="I556" i="1" s="1"/>
  <c r="F555" i="1"/>
  <c r="AP558" i="3" l="1"/>
  <c r="BE558" i="3"/>
  <c r="BG557" i="3"/>
  <c r="BF557" i="3"/>
  <c r="BH557" i="3" s="1"/>
  <c r="BI557" i="3" s="1"/>
  <c r="BD561" i="3"/>
  <c r="B575" i="3"/>
  <c r="AO561" i="3"/>
  <c r="AR558" i="3"/>
  <c r="AQ558" i="3"/>
  <c r="AS558" i="3" s="1"/>
  <c r="AT558" i="3" s="1"/>
  <c r="E571" i="3"/>
  <c r="D571" i="3"/>
  <c r="F571" i="3" s="1"/>
  <c r="G571" i="3" s="1"/>
  <c r="C572" i="3"/>
  <c r="CA576" i="3"/>
  <c r="CB575" i="3"/>
  <c r="CC575" i="3" s="1"/>
  <c r="CD575" i="3" s="1"/>
  <c r="CE575" i="3" s="1"/>
  <c r="V556" i="2"/>
  <c r="G558" i="2"/>
  <c r="T558" i="2"/>
  <c r="U557" i="2"/>
  <c r="Z557" i="2" s="1"/>
  <c r="E560" i="2"/>
  <c r="F559" i="2"/>
  <c r="I559" i="2" s="1"/>
  <c r="J554" i="1"/>
  <c r="K554" i="1" s="1"/>
  <c r="H555" i="1"/>
  <c r="G555" i="1"/>
  <c r="D557" i="1"/>
  <c r="E557" i="1" s="1"/>
  <c r="I557" i="1" s="1"/>
  <c r="F556" i="1"/>
  <c r="AP559" i="3" l="1"/>
  <c r="BE559" i="3"/>
  <c r="BG558" i="3"/>
  <c r="BF558" i="3"/>
  <c r="BH558" i="3" s="1"/>
  <c r="BI558" i="3" s="1"/>
  <c r="BD562" i="3"/>
  <c r="B576" i="3"/>
  <c r="AO562" i="3"/>
  <c r="AR559" i="3"/>
  <c r="AQ559" i="3"/>
  <c r="AS559" i="3" s="1"/>
  <c r="AT559" i="3" s="1"/>
  <c r="E572" i="3"/>
  <c r="D572" i="3"/>
  <c r="F572" i="3" s="1"/>
  <c r="G572" i="3" s="1"/>
  <c r="C573" i="3"/>
  <c r="CA577" i="3"/>
  <c r="CB576" i="3"/>
  <c r="CC576" i="3" s="1"/>
  <c r="CD576" i="3" s="1"/>
  <c r="CE576" i="3" s="1"/>
  <c r="V557" i="2"/>
  <c r="G559" i="2"/>
  <c r="T559" i="2"/>
  <c r="U558" i="2"/>
  <c r="Z558" i="2" s="1"/>
  <c r="F560" i="2"/>
  <c r="I560" i="2" s="1"/>
  <c r="E561" i="2"/>
  <c r="J555" i="1"/>
  <c r="K555" i="1" s="1"/>
  <c r="H556" i="1"/>
  <c r="G556" i="1"/>
  <c r="D558" i="1"/>
  <c r="E558" i="1" s="1"/>
  <c r="I558" i="1" s="1"/>
  <c r="F557" i="1"/>
  <c r="AP560" i="3" l="1"/>
  <c r="BE560" i="3"/>
  <c r="BD563" i="3"/>
  <c r="B577" i="3"/>
  <c r="AO563" i="3"/>
  <c r="BG559" i="3"/>
  <c r="BF559" i="3"/>
  <c r="BH559" i="3" s="1"/>
  <c r="BI559" i="3" s="1"/>
  <c r="AR560" i="3"/>
  <c r="AQ560" i="3"/>
  <c r="AS560" i="3" s="1"/>
  <c r="AT560" i="3" s="1"/>
  <c r="E573" i="3"/>
  <c r="D573" i="3"/>
  <c r="F573" i="3" s="1"/>
  <c r="G573" i="3" s="1"/>
  <c r="C574" i="3"/>
  <c r="CA578" i="3"/>
  <c r="CB577" i="3"/>
  <c r="CC577" i="3" s="1"/>
  <c r="CD577" i="3" s="1"/>
  <c r="CE577" i="3" s="1"/>
  <c r="V558" i="2"/>
  <c r="G560" i="2"/>
  <c r="T560" i="2"/>
  <c r="U559" i="2"/>
  <c r="Z559" i="2" s="1"/>
  <c r="E562" i="2"/>
  <c r="F561" i="2"/>
  <c r="I561" i="2" s="1"/>
  <c r="J556" i="1"/>
  <c r="K556" i="1" s="1"/>
  <c r="H557" i="1"/>
  <c r="G557" i="1"/>
  <c r="D559" i="1"/>
  <c r="E559" i="1" s="1"/>
  <c r="I559" i="1" s="1"/>
  <c r="F558" i="1"/>
  <c r="AP561" i="3" l="1"/>
  <c r="BE561" i="3"/>
  <c r="BG560" i="3"/>
  <c r="BF560" i="3"/>
  <c r="BH560" i="3" s="1"/>
  <c r="BI560" i="3" s="1"/>
  <c r="BD564" i="3"/>
  <c r="B578" i="3"/>
  <c r="AO564" i="3"/>
  <c r="AR561" i="3"/>
  <c r="AQ561" i="3"/>
  <c r="AS561" i="3" s="1"/>
  <c r="AT561" i="3" s="1"/>
  <c r="E574" i="3"/>
  <c r="D574" i="3"/>
  <c r="F574" i="3" s="1"/>
  <c r="G574" i="3" s="1"/>
  <c r="C575" i="3"/>
  <c r="CA579" i="3"/>
  <c r="CB578" i="3"/>
  <c r="CC578" i="3" s="1"/>
  <c r="CD578" i="3" s="1"/>
  <c r="CE578" i="3" s="1"/>
  <c r="V559" i="2"/>
  <c r="G561" i="2"/>
  <c r="T561" i="2"/>
  <c r="U560" i="2"/>
  <c r="Z560" i="2" s="1"/>
  <c r="E563" i="2"/>
  <c r="F562" i="2"/>
  <c r="I562" i="2" s="1"/>
  <c r="J557" i="1"/>
  <c r="K557" i="1" s="1"/>
  <c r="H558" i="1"/>
  <c r="G558" i="1"/>
  <c r="D560" i="1"/>
  <c r="E560" i="1" s="1"/>
  <c r="I560" i="1" s="1"/>
  <c r="F559" i="1"/>
  <c r="AP562" i="3" l="1"/>
  <c r="BE562" i="3"/>
  <c r="BD565" i="3"/>
  <c r="AO565" i="3"/>
  <c r="B579" i="3"/>
  <c r="BG561" i="3"/>
  <c r="BF561" i="3"/>
  <c r="BH561" i="3" s="1"/>
  <c r="BI561" i="3" s="1"/>
  <c r="AR562" i="3"/>
  <c r="AQ562" i="3"/>
  <c r="AS562" i="3" s="1"/>
  <c r="AT562" i="3" s="1"/>
  <c r="E575" i="3"/>
  <c r="D575" i="3"/>
  <c r="C576" i="3"/>
  <c r="CA580" i="3"/>
  <c r="CB579" i="3"/>
  <c r="CC579" i="3" s="1"/>
  <c r="CD579" i="3" s="1"/>
  <c r="CE579" i="3" s="1"/>
  <c r="V560" i="2"/>
  <c r="G562" i="2"/>
  <c r="T562" i="2"/>
  <c r="U561" i="2"/>
  <c r="Z561" i="2" s="1"/>
  <c r="E564" i="2"/>
  <c r="F563" i="2"/>
  <c r="I563" i="2" s="1"/>
  <c r="J558" i="1"/>
  <c r="K558" i="1" s="1"/>
  <c r="H559" i="1"/>
  <c r="G559" i="1"/>
  <c r="D561" i="1"/>
  <c r="E561" i="1" s="1"/>
  <c r="I561" i="1" s="1"/>
  <c r="F560" i="1"/>
  <c r="AP563" i="3" l="1"/>
  <c r="BE563" i="3"/>
  <c r="BF562" i="3"/>
  <c r="BH562" i="3" s="1"/>
  <c r="BI562" i="3" s="1"/>
  <c r="BG562" i="3"/>
  <c r="BD566" i="3"/>
  <c r="AO566" i="3"/>
  <c r="B580" i="3"/>
  <c r="F575" i="3"/>
  <c r="G575" i="3" s="1"/>
  <c r="AR563" i="3"/>
  <c r="AQ563" i="3"/>
  <c r="AS563" i="3" s="1"/>
  <c r="AT563" i="3" s="1"/>
  <c r="E576" i="3"/>
  <c r="D576" i="3"/>
  <c r="F576" i="3" s="1"/>
  <c r="G576" i="3" s="1"/>
  <c r="C577" i="3"/>
  <c r="CA581" i="3"/>
  <c r="CB580" i="3"/>
  <c r="CC580" i="3" s="1"/>
  <c r="CD580" i="3" s="1"/>
  <c r="CE580" i="3" s="1"/>
  <c r="V561" i="2"/>
  <c r="G563" i="2"/>
  <c r="T563" i="2"/>
  <c r="U562" i="2"/>
  <c r="Z562" i="2" s="1"/>
  <c r="E565" i="2"/>
  <c r="F564" i="2"/>
  <c r="I564" i="2" s="1"/>
  <c r="J559" i="1"/>
  <c r="K559" i="1" s="1"/>
  <c r="H560" i="1"/>
  <c r="G560" i="1"/>
  <c r="D562" i="1"/>
  <c r="E562" i="1" s="1"/>
  <c r="I562" i="1" s="1"/>
  <c r="F561" i="1"/>
  <c r="AP564" i="3" l="1"/>
  <c r="BE564" i="3"/>
  <c r="BD567" i="3"/>
  <c r="B581" i="3"/>
  <c r="AO567" i="3"/>
  <c r="BF563" i="3"/>
  <c r="BH563" i="3" s="1"/>
  <c r="BI563" i="3" s="1"/>
  <c r="BG563" i="3"/>
  <c r="AR564" i="3"/>
  <c r="AQ564" i="3"/>
  <c r="AS564" i="3" s="1"/>
  <c r="AT564" i="3" s="1"/>
  <c r="E577" i="3"/>
  <c r="F577" i="3" s="1"/>
  <c r="G577" i="3" s="1"/>
  <c r="D577" i="3"/>
  <c r="C578" i="3"/>
  <c r="CA582" i="3"/>
  <c r="CB581" i="3"/>
  <c r="CC581" i="3" s="1"/>
  <c r="CD581" i="3" s="1"/>
  <c r="CE581" i="3" s="1"/>
  <c r="V562" i="2"/>
  <c r="G564" i="2"/>
  <c r="T564" i="2"/>
  <c r="U563" i="2"/>
  <c r="Z563" i="2" s="1"/>
  <c r="E566" i="2"/>
  <c r="F565" i="2"/>
  <c r="I565" i="2" s="1"/>
  <c r="J560" i="1"/>
  <c r="K560" i="1" s="1"/>
  <c r="G561" i="1"/>
  <c r="H561" i="1"/>
  <c r="D563" i="1"/>
  <c r="E563" i="1" s="1"/>
  <c r="I563" i="1" s="1"/>
  <c r="F562" i="1"/>
  <c r="AP565" i="3" l="1"/>
  <c r="BE565" i="3"/>
  <c r="BD568" i="3"/>
  <c r="AO568" i="3"/>
  <c r="B582" i="3"/>
  <c r="BF564" i="3"/>
  <c r="BH564" i="3" s="1"/>
  <c r="BI564" i="3" s="1"/>
  <c r="BG564" i="3"/>
  <c r="AR565" i="3"/>
  <c r="AQ565" i="3"/>
  <c r="AS565" i="3" s="1"/>
  <c r="AT565" i="3" s="1"/>
  <c r="E578" i="3"/>
  <c r="F578" i="3" s="1"/>
  <c r="G578" i="3" s="1"/>
  <c r="D578" i="3"/>
  <c r="C579" i="3"/>
  <c r="CA583" i="3"/>
  <c r="CB582" i="3"/>
  <c r="CC582" i="3" s="1"/>
  <c r="CD582" i="3" s="1"/>
  <c r="CE582" i="3" s="1"/>
  <c r="V563" i="2"/>
  <c r="G565" i="2"/>
  <c r="T565" i="2"/>
  <c r="U564" i="2"/>
  <c r="Z564" i="2" s="1"/>
  <c r="F566" i="2"/>
  <c r="I566" i="2" s="1"/>
  <c r="E567" i="2"/>
  <c r="J561" i="1"/>
  <c r="K561" i="1" s="1"/>
  <c r="G562" i="1"/>
  <c r="H562" i="1"/>
  <c r="D564" i="1"/>
  <c r="E564" i="1" s="1"/>
  <c r="I564" i="1" s="1"/>
  <c r="F563" i="1"/>
  <c r="BF565" i="3" l="1"/>
  <c r="BH565" i="3" s="1"/>
  <c r="BI565" i="3" s="1"/>
  <c r="BG565" i="3"/>
  <c r="AP566" i="3"/>
  <c r="BE566" i="3"/>
  <c r="BD569" i="3"/>
  <c r="AO569" i="3"/>
  <c r="B583" i="3"/>
  <c r="AR566" i="3"/>
  <c r="AQ566" i="3"/>
  <c r="AS566" i="3" s="1"/>
  <c r="AT566" i="3" s="1"/>
  <c r="E579" i="3"/>
  <c r="F579" i="3" s="1"/>
  <c r="G579" i="3" s="1"/>
  <c r="D579" i="3"/>
  <c r="C580" i="3"/>
  <c r="CA584" i="3"/>
  <c r="CB583" i="3"/>
  <c r="CC583" i="3" s="1"/>
  <c r="CD583" i="3" s="1"/>
  <c r="CE583" i="3" s="1"/>
  <c r="V564" i="2"/>
  <c r="G566" i="2"/>
  <c r="U565" i="2"/>
  <c r="Z565" i="2" s="1"/>
  <c r="T566" i="2"/>
  <c r="F567" i="2"/>
  <c r="I567" i="2" s="1"/>
  <c r="E568" i="2"/>
  <c r="J562" i="1"/>
  <c r="K562" i="1" s="1"/>
  <c r="H563" i="1"/>
  <c r="G563" i="1"/>
  <c r="D565" i="1"/>
  <c r="E565" i="1" s="1"/>
  <c r="I565" i="1" s="1"/>
  <c r="F564" i="1"/>
  <c r="BD570" i="3" l="1"/>
  <c r="AO570" i="3"/>
  <c r="B584" i="3"/>
  <c r="AP567" i="3"/>
  <c r="BE567" i="3"/>
  <c r="BF566" i="3"/>
  <c r="BH566" i="3" s="1"/>
  <c r="BI566" i="3" s="1"/>
  <c r="BG566" i="3"/>
  <c r="AR567" i="3"/>
  <c r="AQ567" i="3"/>
  <c r="AS567" i="3" s="1"/>
  <c r="AT567" i="3" s="1"/>
  <c r="E580" i="3"/>
  <c r="F580" i="3" s="1"/>
  <c r="G580" i="3" s="1"/>
  <c r="D580" i="3"/>
  <c r="C581" i="3"/>
  <c r="CA585" i="3"/>
  <c r="CB584" i="3"/>
  <c r="CC584" i="3" s="1"/>
  <c r="CD584" i="3" s="1"/>
  <c r="CE584" i="3" s="1"/>
  <c r="V565" i="2"/>
  <c r="G567" i="2"/>
  <c r="U566" i="2"/>
  <c r="Z566" i="2" s="1"/>
  <c r="T567" i="2"/>
  <c r="E569" i="2"/>
  <c r="F568" i="2"/>
  <c r="I568" i="2" s="1"/>
  <c r="J563" i="1"/>
  <c r="K563" i="1" s="1"/>
  <c r="H564" i="1"/>
  <c r="G564" i="1"/>
  <c r="D566" i="1"/>
  <c r="E566" i="1" s="1"/>
  <c r="I566" i="1" s="1"/>
  <c r="F565" i="1"/>
  <c r="AP568" i="3" l="1"/>
  <c r="BE568" i="3"/>
  <c r="BF567" i="3"/>
  <c r="BH567" i="3" s="1"/>
  <c r="BI567" i="3" s="1"/>
  <c r="BG567" i="3"/>
  <c r="BD571" i="3"/>
  <c r="B585" i="3"/>
  <c r="AO571" i="3"/>
  <c r="AR568" i="3"/>
  <c r="AQ568" i="3"/>
  <c r="AS568" i="3" s="1"/>
  <c r="AT568" i="3" s="1"/>
  <c r="E581" i="3"/>
  <c r="F581" i="3" s="1"/>
  <c r="G581" i="3" s="1"/>
  <c r="D581" i="3"/>
  <c r="C582" i="3"/>
  <c r="CA586" i="3"/>
  <c r="CB585" i="3"/>
  <c r="CC585" i="3" s="1"/>
  <c r="CD585" i="3" s="1"/>
  <c r="CE585" i="3" s="1"/>
  <c r="V566" i="2"/>
  <c r="G568" i="2"/>
  <c r="T568" i="2"/>
  <c r="U567" i="2"/>
  <c r="Z567" i="2" s="1"/>
  <c r="E570" i="2"/>
  <c r="F569" i="2"/>
  <c r="I569" i="2" s="1"/>
  <c r="J564" i="1"/>
  <c r="K564" i="1" s="1"/>
  <c r="H565" i="1"/>
  <c r="G565" i="1"/>
  <c r="D567" i="1"/>
  <c r="E567" i="1" s="1"/>
  <c r="I567" i="1" s="1"/>
  <c r="F566" i="1"/>
  <c r="AP569" i="3" l="1"/>
  <c r="BE569" i="3"/>
  <c r="BF568" i="3"/>
  <c r="BH568" i="3" s="1"/>
  <c r="BI568" i="3" s="1"/>
  <c r="BG568" i="3"/>
  <c r="BD572" i="3"/>
  <c r="B586" i="3"/>
  <c r="AO572" i="3"/>
  <c r="AR569" i="3"/>
  <c r="AQ569" i="3"/>
  <c r="AS569" i="3" s="1"/>
  <c r="AT569" i="3" s="1"/>
  <c r="E582" i="3"/>
  <c r="F582" i="3" s="1"/>
  <c r="G582" i="3" s="1"/>
  <c r="D582" i="3"/>
  <c r="C583" i="3"/>
  <c r="CA587" i="3"/>
  <c r="CB586" i="3"/>
  <c r="CC586" i="3" s="1"/>
  <c r="CD586" i="3" s="1"/>
  <c r="CE586" i="3" s="1"/>
  <c r="V567" i="2"/>
  <c r="G569" i="2"/>
  <c r="U568" i="2"/>
  <c r="Z568" i="2" s="1"/>
  <c r="T569" i="2"/>
  <c r="E571" i="2"/>
  <c r="F570" i="2"/>
  <c r="I570" i="2" s="1"/>
  <c r="J565" i="1"/>
  <c r="K565" i="1" s="1"/>
  <c r="H566" i="1"/>
  <c r="G566" i="1"/>
  <c r="D568" i="1"/>
  <c r="E568" i="1" s="1"/>
  <c r="I568" i="1" s="1"/>
  <c r="F567" i="1"/>
  <c r="AP570" i="3" l="1"/>
  <c r="BE570" i="3"/>
  <c r="BD573" i="3"/>
  <c r="B587" i="3"/>
  <c r="AO573" i="3"/>
  <c r="BG569" i="3"/>
  <c r="BF569" i="3"/>
  <c r="BH569" i="3" s="1"/>
  <c r="BI569" i="3" s="1"/>
  <c r="AR570" i="3"/>
  <c r="AQ570" i="3"/>
  <c r="AS570" i="3" s="1"/>
  <c r="AT570" i="3" s="1"/>
  <c r="E583" i="3"/>
  <c r="F583" i="3" s="1"/>
  <c r="G583" i="3" s="1"/>
  <c r="D583" i="3"/>
  <c r="C584" i="3"/>
  <c r="CA588" i="3"/>
  <c r="CB587" i="3"/>
  <c r="CC587" i="3" s="1"/>
  <c r="CD587" i="3" s="1"/>
  <c r="CE587" i="3" s="1"/>
  <c r="V568" i="2"/>
  <c r="G570" i="2"/>
  <c r="T570" i="2"/>
  <c r="U569" i="2"/>
  <c r="Z569" i="2" s="1"/>
  <c r="E572" i="2"/>
  <c r="F571" i="2"/>
  <c r="I571" i="2" s="1"/>
  <c r="J566" i="1"/>
  <c r="K566" i="1" s="1"/>
  <c r="H567" i="1"/>
  <c r="G567" i="1"/>
  <c r="D569" i="1"/>
  <c r="E569" i="1" s="1"/>
  <c r="I569" i="1" s="1"/>
  <c r="F568" i="1"/>
  <c r="AP571" i="3" l="1"/>
  <c r="BE571" i="3"/>
  <c r="BD574" i="3"/>
  <c r="AO574" i="3"/>
  <c r="B588" i="3"/>
  <c r="BG570" i="3"/>
  <c r="BF570" i="3"/>
  <c r="BH570" i="3" s="1"/>
  <c r="BI570" i="3" s="1"/>
  <c r="AR571" i="3"/>
  <c r="AQ571" i="3"/>
  <c r="AS571" i="3" s="1"/>
  <c r="AT571" i="3" s="1"/>
  <c r="E584" i="3"/>
  <c r="F584" i="3" s="1"/>
  <c r="G584" i="3" s="1"/>
  <c r="D584" i="3"/>
  <c r="C585" i="3"/>
  <c r="CA589" i="3"/>
  <c r="CB588" i="3"/>
  <c r="CC588" i="3" s="1"/>
  <c r="CD588" i="3" s="1"/>
  <c r="CE588" i="3" s="1"/>
  <c r="V569" i="2"/>
  <c r="G571" i="2"/>
  <c r="T571" i="2"/>
  <c r="U570" i="2"/>
  <c r="Z570" i="2" s="1"/>
  <c r="F572" i="2"/>
  <c r="I572" i="2" s="1"/>
  <c r="E573" i="2"/>
  <c r="J567" i="1"/>
  <c r="K567" i="1" s="1"/>
  <c r="H568" i="1"/>
  <c r="G568" i="1"/>
  <c r="D570" i="1"/>
  <c r="E570" i="1" s="1"/>
  <c r="I570" i="1" s="1"/>
  <c r="F569" i="1"/>
  <c r="BG571" i="3" l="1"/>
  <c r="BF571" i="3"/>
  <c r="BH571" i="3" s="1"/>
  <c r="BI571" i="3" s="1"/>
  <c r="AP572" i="3"/>
  <c r="BE572" i="3"/>
  <c r="BD575" i="3"/>
  <c r="B589" i="3"/>
  <c r="AO575" i="3"/>
  <c r="AR572" i="3"/>
  <c r="AQ572" i="3"/>
  <c r="AS572" i="3" s="1"/>
  <c r="AT572" i="3" s="1"/>
  <c r="E585" i="3"/>
  <c r="F585" i="3" s="1"/>
  <c r="G585" i="3" s="1"/>
  <c r="D585" i="3"/>
  <c r="C586" i="3"/>
  <c r="CA590" i="3"/>
  <c r="CB589" i="3"/>
  <c r="CC589" i="3" s="1"/>
  <c r="CD589" i="3" s="1"/>
  <c r="CE589" i="3" s="1"/>
  <c r="V570" i="2"/>
  <c r="G572" i="2"/>
  <c r="T572" i="2"/>
  <c r="U571" i="2"/>
  <c r="Z571" i="2" s="1"/>
  <c r="E574" i="2"/>
  <c r="F573" i="2"/>
  <c r="I573" i="2" s="1"/>
  <c r="J568" i="1"/>
  <c r="K568" i="1" s="1"/>
  <c r="G569" i="1"/>
  <c r="H569" i="1"/>
  <c r="D571" i="1"/>
  <c r="E571" i="1" s="1"/>
  <c r="I571" i="1" s="1"/>
  <c r="F570" i="1"/>
  <c r="AP573" i="3" l="1"/>
  <c r="BE573" i="3"/>
  <c r="BD576" i="3"/>
  <c r="AO576" i="3"/>
  <c r="B590" i="3"/>
  <c r="BG572" i="3"/>
  <c r="BF572" i="3"/>
  <c r="BH572" i="3" s="1"/>
  <c r="BI572" i="3" s="1"/>
  <c r="AR573" i="3"/>
  <c r="AQ573" i="3"/>
  <c r="AS573" i="3" s="1"/>
  <c r="AT573" i="3" s="1"/>
  <c r="E586" i="3"/>
  <c r="F586" i="3" s="1"/>
  <c r="G586" i="3" s="1"/>
  <c r="D586" i="3"/>
  <c r="C587" i="3"/>
  <c r="CA591" i="3"/>
  <c r="CB590" i="3"/>
  <c r="CC590" i="3" s="1"/>
  <c r="CD590" i="3" s="1"/>
  <c r="CE590" i="3" s="1"/>
  <c r="V571" i="2"/>
  <c r="G573" i="2"/>
  <c r="T573" i="2"/>
  <c r="U572" i="2"/>
  <c r="Z572" i="2" s="1"/>
  <c r="E575" i="2"/>
  <c r="F574" i="2"/>
  <c r="I574" i="2" s="1"/>
  <c r="J569" i="1"/>
  <c r="K569" i="1" s="1"/>
  <c r="G570" i="1"/>
  <c r="H570" i="1"/>
  <c r="D572" i="1"/>
  <c r="E572" i="1" s="1"/>
  <c r="I572" i="1" s="1"/>
  <c r="F571" i="1"/>
  <c r="BG573" i="3" l="1"/>
  <c r="BF573" i="3"/>
  <c r="BH573" i="3" s="1"/>
  <c r="BI573" i="3" s="1"/>
  <c r="AP574" i="3"/>
  <c r="BE574" i="3"/>
  <c r="BD577" i="3"/>
  <c r="AO577" i="3"/>
  <c r="B591" i="3"/>
  <c r="AQ574" i="3"/>
  <c r="AS574" i="3" s="1"/>
  <c r="AT574" i="3" s="1"/>
  <c r="AR574" i="3"/>
  <c r="E587" i="3"/>
  <c r="F587" i="3" s="1"/>
  <c r="G587" i="3" s="1"/>
  <c r="D587" i="3"/>
  <c r="C588" i="3"/>
  <c r="CA592" i="3"/>
  <c r="CB591" i="3"/>
  <c r="CC591" i="3" s="1"/>
  <c r="CD591" i="3" s="1"/>
  <c r="CE591" i="3" s="1"/>
  <c r="V572" i="2"/>
  <c r="G574" i="2"/>
  <c r="T574" i="2"/>
  <c r="U573" i="2"/>
  <c r="Z573" i="2" s="1"/>
  <c r="E576" i="2"/>
  <c r="F575" i="2"/>
  <c r="I575" i="2" s="1"/>
  <c r="J570" i="1"/>
  <c r="K570" i="1" s="1"/>
  <c r="H571" i="1"/>
  <c r="G571" i="1"/>
  <c r="D573" i="1"/>
  <c r="E573" i="1" s="1"/>
  <c r="I573" i="1" s="1"/>
  <c r="F572" i="1"/>
  <c r="BD578" i="3" l="1"/>
  <c r="B592" i="3"/>
  <c r="AO578" i="3"/>
  <c r="BG574" i="3"/>
  <c r="BF574" i="3"/>
  <c r="BH574" i="3" s="1"/>
  <c r="BI574" i="3" s="1"/>
  <c r="AP575" i="3"/>
  <c r="BE575" i="3"/>
  <c r="AQ575" i="3"/>
  <c r="AS575" i="3" s="1"/>
  <c r="AT575" i="3" s="1"/>
  <c r="AR575" i="3"/>
  <c r="E588" i="3"/>
  <c r="F588" i="3" s="1"/>
  <c r="G588" i="3" s="1"/>
  <c r="D588" i="3"/>
  <c r="C589" i="3"/>
  <c r="CA593" i="3"/>
  <c r="CB592" i="3"/>
  <c r="CC592" i="3" s="1"/>
  <c r="CD592" i="3" s="1"/>
  <c r="CE592" i="3" s="1"/>
  <c r="V573" i="2"/>
  <c r="G575" i="2"/>
  <c r="T575" i="2"/>
  <c r="U574" i="2"/>
  <c r="Z574" i="2" s="1"/>
  <c r="E577" i="2"/>
  <c r="F576" i="2"/>
  <c r="I576" i="2" s="1"/>
  <c r="J571" i="1"/>
  <c r="K571" i="1" s="1"/>
  <c r="H572" i="1"/>
  <c r="G572" i="1"/>
  <c r="D574" i="1"/>
  <c r="E574" i="1" s="1"/>
  <c r="I574" i="1" s="1"/>
  <c r="F573" i="1"/>
  <c r="AP576" i="3" l="1"/>
  <c r="BE576" i="3"/>
  <c r="BD579" i="3"/>
  <c r="B593" i="3"/>
  <c r="AO579" i="3"/>
  <c r="BG575" i="3"/>
  <c r="BF575" i="3"/>
  <c r="BH575" i="3" s="1"/>
  <c r="BI575" i="3" s="1"/>
  <c r="AQ576" i="3"/>
  <c r="AS576" i="3" s="1"/>
  <c r="AT576" i="3" s="1"/>
  <c r="AR576" i="3"/>
  <c r="E589" i="3"/>
  <c r="F589" i="3" s="1"/>
  <c r="G589" i="3" s="1"/>
  <c r="D589" i="3"/>
  <c r="C590" i="3"/>
  <c r="CA594" i="3"/>
  <c r="CB593" i="3"/>
  <c r="CC593" i="3" s="1"/>
  <c r="CD593" i="3" s="1"/>
  <c r="CE593" i="3" s="1"/>
  <c r="V574" i="2"/>
  <c r="G576" i="2"/>
  <c r="T576" i="2"/>
  <c r="U575" i="2"/>
  <c r="Z575" i="2" s="1"/>
  <c r="E578" i="2"/>
  <c r="F577" i="2"/>
  <c r="I577" i="2" s="1"/>
  <c r="J572" i="1"/>
  <c r="K572" i="1" s="1"/>
  <c r="H573" i="1"/>
  <c r="G573" i="1"/>
  <c r="D575" i="1"/>
  <c r="E575" i="1" s="1"/>
  <c r="I575" i="1" s="1"/>
  <c r="F574" i="1"/>
  <c r="AP577" i="3" l="1"/>
  <c r="BE577" i="3"/>
  <c r="BD580" i="3"/>
  <c r="B594" i="3"/>
  <c r="AO580" i="3"/>
  <c r="BG576" i="3"/>
  <c r="BF576" i="3"/>
  <c r="BH576" i="3" s="1"/>
  <c r="BI576" i="3" s="1"/>
  <c r="AR577" i="3"/>
  <c r="AQ577" i="3"/>
  <c r="AS577" i="3" s="1"/>
  <c r="AT577" i="3" s="1"/>
  <c r="D590" i="3"/>
  <c r="E590" i="3"/>
  <c r="F590" i="3" s="1"/>
  <c r="G590" i="3" s="1"/>
  <c r="C591" i="3"/>
  <c r="CA595" i="3"/>
  <c r="CB594" i="3"/>
  <c r="CC594" i="3" s="1"/>
  <c r="CD594" i="3" s="1"/>
  <c r="CE594" i="3" s="1"/>
  <c r="V575" i="2"/>
  <c r="G577" i="2"/>
  <c r="T577" i="2"/>
  <c r="U576" i="2"/>
  <c r="Z576" i="2" s="1"/>
  <c r="F578" i="2"/>
  <c r="I578" i="2" s="1"/>
  <c r="E579" i="2"/>
  <c r="J573" i="1"/>
  <c r="K573" i="1" s="1"/>
  <c r="H574" i="1"/>
  <c r="G574" i="1"/>
  <c r="D576" i="1"/>
  <c r="E576" i="1" s="1"/>
  <c r="I576" i="1" s="1"/>
  <c r="F575" i="1"/>
  <c r="BG577" i="3" l="1"/>
  <c r="BF577" i="3"/>
  <c r="BH577" i="3" s="1"/>
  <c r="BI577" i="3" s="1"/>
  <c r="AP578" i="3"/>
  <c r="BE578" i="3"/>
  <c r="BD581" i="3"/>
  <c r="B595" i="3"/>
  <c r="AO581" i="3"/>
  <c r="AR578" i="3"/>
  <c r="AQ578" i="3"/>
  <c r="AS578" i="3" s="1"/>
  <c r="AT578" i="3" s="1"/>
  <c r="D591" i="3"/>
  <c r="E591" i="3"/>
  <c r="F591" i="3" s="1"/>
  <c r="G591" i="3" s="1"/>
  <c r="C592" i="3"/>
  <c r="CA596" i="3"/>
  <c r="CB595" i="3"/>
  <c r="CC595" i="3" s="1"/>
  <c r="CD595" i="3" s="1"/>
  <c r="CE595" i="3" s="1"/>
  <c r="V576" i="2"/>
  <c r="G578" i="2"/>
  <c r="U577" i="2"/>
  <c r="Z577" i="2" s="1"/>
  <c r="T578" i="2"/>
  <c r="E580" i="2"/>
  <c r="F579" i="2"/>
  <c r="I579" i="2" s="1"/>
  <c r="J574" i="1"/>
  <c r="K574" i="1" s="1"/>
  <c r="H575" i="1"/>
  <c r="G575" i="1"/>
  <c r="D577" i="1"/>
  <c r="E577" i="1" s="1"/>
  <c r="I577" i="1" s="1"/>
  <c r="F576" i="1"/>
  <c r="AP579" i="3" l="1"/>
  <c r="BE579" i="3"/>
  <c r="BD582" i="3"/>
  <c r="B596" i="3"/>
  <c r="AO582" i="3"/>
  <c r="BG578" i="3"/>
  <c r="BF578" i="3"/>
  <c r="BH578" i="3" s="1"/>
  <c r="BI578" i="3" s="1"/>
  <c r="AR579" i="3"/>
  <c r="AQ579" i="3"/>
  <c r="AS579" i="3" s="1"/>
  <c r="AT579" i="3" s="1"/>
  <c r="D592" i="3"/>
  <c r="E592" i="3"/>
  <c r="F592" i="3" s="1"/>
  <c r="G592" i="3" s="1"/>
  <c r="C593" i="3"/>
  <c r="CA597" i="3"/>
  <c r="CB596" i="3"/>
  <c r="CC596" i="3" s="1"/>
  <c r="CD596" i="3" s="1"/>
  <c r="CE596" i="3" s="1"/>
  <c r="V577" i="2"/>
  <c r="G579" i="2"/>
  <c r="T579" i="2"/>
  <c r="U578" i="2"/>
  <c r="Z578" i="2" s="1"/>
  <c r="E581" i="2"/>
  <c r="F580" i="2"/>
  <c r="I580" i="2" s="1"/>
  <c r="J575" i="1"/>
  <c r="K575" i="1" s="1"/>
  <c r="H576" i="1"/>
  <c r="G576" i="1"/>
  <c r="D578" i="1"/>
  <c r="E578" i="1" s="1"/>
  <c r="I578" i="1" s="1"/>
  <c r="F577" i="1"/>
  <c r="AP580" i="3" l="1"/>
  <c r="BE580" i="3"/>
  <c r="BD583" i="3"/>
  <c r="B597" i="3"/>
  <c r="AO583" i="3"/>
  <c r="BG579" i="3"/>
  <c r="BF579" i="3"/>
  <c r="BH579" i="3" s="1"/>
  <c r="BI579" i="3" s="1"/>
  <c r="AR580" i="3"/>
  <c r="AQ580" i="3"/>
  <c r="AS580" i="3" s="1"/>
  <c r="AT580" i="3" s="1"/>
  <c r="D593" i="3"/>
  <c r="E593" i="3"/>
  <c r="F593" i="3" s="1"/>
  <c r="G593" i="3" s="1"/>
  <c r="C594" i="3"/>
  <c r="CA598" i="3"/>
  <c r="CB597" i="3"/>
  <c r="CC597" i="3" s="1"/>
  <c r="CD597" i="3" s="1"/>
  <c r="CE597" i="3" s="1"/>
  <c r="V578" i="2"/>
  <c r="G580" i="2"/>
  <c r="T580" i="2"/>
  <c r="U579" i="2"/>
  <c r="Z579" i="2" s="1"/>
  <c r="E582" i="2"/>
  <c r="F581" i="2"/>
  <c r="I581" i="2" s="1"/>
  <c r="J576" i="1"/>
  <c r="K576" i="1" s="1"/>
  <c r="G577" i="1"/>
  <c r="H577" i="1"/>
  <c r="D579" i="1"/>
  <c r="E579" i="1" s="1"/>
  <c r="I579" i="1" s="1"/>
  <c r="F578" i="1"/>
  <c r="AP581" i="3" l="1"/>
  <c r="BE581" i="3"/>
  <c r="BD584" i="3"/>
  <c r="B598" i="3"/>
  <c r="AO584" i="3"/>
  <c r="BG580" i="3"/>
  <c r="BF580" i="3"/>
  <c r="BH580" i="3" s="1"/>
  <c r="BI580" i="3" s="1"/>
  <c r="AR581" i="3"/>
  <c r="AQ581" i="3"/>
  <c r="AS581" i="3" s="1"/>
  <c r="AT581" i="3" s="1"/>
  <c r="E594" i="3"/>
  <c r="F594" i="3" s="1"/>
  <c r="G594" i="3" s="1"/>
  <c r="D594" i="3"/>
  <c r="C595" i="3"/>
  <c r="CA599" i="3"/>
  <c r="CB598" i="3"/>
  <c r="CC598" i="3" s="1"/>
  <c r="CD598" i="3" s="1"/>
  <c r="CE598" i="3" s="1"/>
  <c r="V579" i="2"/>
  <c r="G581" i="2"/>
  <c r="U580" i="2"/>
  <c r="Z580" i="2" s="1"/>
  <c r="T581" i="2"/>
  <c r="E583" i="2"/>
  <c r="F582" i="2"/>
  <c r="I582" i="2" s="1"/>
  <c r="G578" i="1"/>
  <c r="H578" i="1"/>
  <c r="J577" i="1"/>
  <c r="K577" i="1" s="1"/>
  <c r="D580" i="1"/>
  <c r="E580" i="1" s="1"/>
  <c r="I580" i="1" s="1"/>
  <c r="F579" i="1"/>
  <c r="BG581" i="3" l="1"/>
  <c r="BF581" i="3"/>
  <c r="BH581" i="3" s="1"/>
  <c r="BI581" i="3" s="1"/>
  <c r="AP582" i="3"/>
  <c r="BE582" i="3"/>
  <c r="BD585" i="3"/>
  <c r="AO585" i="3"/>
  <c r="B599" i="3"/>
  <c r="AR582" i="3"/>
  <c r="AQ582" i="3"/>
  <c r="AS582" i="3" s="1"/>
  <c r="AT582" i="3" s="1"/>
  <c r="E595" i="3"/>
  <c r="F595" i="3" s="1"/>
  <c r="G595" i="3" s="1"/>
  <c r="D595" i="3"/>
  <c r="C596" i="3"/>
  <c r="CA600" i="3"/>
  <c r="CB599" i="3"/>
  <c r="CC599" i="3" s="1"/>
  <c r="CD599" i="3" s="1"/>
  <c r="CE599" i="3" s="1"/>
  <c r="V580" i="2"/>
  <c r="G582" i="2"/>
  <c r="T582" i="2"/>
  <c r="U581" i="2"/>
  <c r="Z581" i="2" s="1"/>
  <c r="E584" i="2"/>
  <c r="F583" i="2"/>
  <c r="I583" i="2" s="1"/>
  <c r="J578" i="1"/>
  <c r="K578" i="1" s="1"/>
  <c r="H579" i="1"/>
  <c r="G579" i="1"/>
  <c r="D581" i="1"/>
  <c r="E581" i="1" s="1"/>
  <c r="I581" i="1" s="1"/>
  <c r="F580" i="1"/>
  <c r="BG582" i="3" l="1"/>
  <c r="BF582" i="3"/>
  <c r="BH582" i="3" s="1"/>
  <c r="BI582" i="3" s="1"/>
  <c r="AP583" i="3"/>
  <c r="BE583" i="3"/>
  <c r="BD586" i="3"/>
  <c r="B600" i="3"/>
  <c r="AO586" i="3"/>
  <c r="AR583" i="3"/>
  <c r="AQ583" i="3"/>
  <c r="AS583" i="3" s="1"/>
  <c r="AT583" i="3" s="1"/>
  <c r="E596" i="3"/>
  <c r="F596" i="3" s="1"/>
  <c r="G596" i="3" s="1"/>
  <c r="D596" i="3"/>
  <c r="C597" i="3"/>
  <c r="CA601" i="3"/>
  <c r="CB600" i="3"/>
  <c r="CC600" i="3" s="1"/>
  <c r="CD600" i="3" s="1"/>
  <c r="CE600" i="3" s="1"/>
  <c r="V581" i="2"/>
  <c r="G583" i="2"/>
  <c r="U582" i="2"/>
  <c r="Z582" i="2" s="1"/>
  <c r="T583" i="2"/>
  <c r="F584" i="2"/>
  <c r="I584" i="2" s="1"/>
  <c r="E585" i="2"/>
  <c r="J579" i="1"/>
  <c r="K579" i="1" s="1"/>
  <c r="H580" i="1"/>
  <c r="G580" i="1"/>
  <c r="D582" i="1"/>
  <c r="E582" i="1" s="1"/>
  <c r="I582" i="1" s="1"/>
  <c r="F581" i="1"/>
  <c r="AP584" i="3" l="1"/>
  <c r="BE584" i="3"/>
  <c r="BD587" i="3"/>
  <c r="AO587" i="3"/>
  <c r="B601" i="3"/>
  <c r="BG583" i="3"/>
  <c r="BF583" i="3"/>
  <c r="BH583" i="3" s="1"/>
  <c r="BI583" i="3" s="1"/>
  <c r="AR584" i="3"/>
  <c r="AQ584" i="3"/>
  <c r="AS584" i="3" s="1"/>
  <c r="AT584" i="3" s="1"/>
  <c r="E597" i="3"/>
  <c r="F597" i="3" s="1"/>
  <c r="G597" i="3" s="1"/>
  <c r="D597" i="3"/>
  <c r="C598" i="3"/>
  <c r="CA602" i="3"/>
  <c r="CB601" i="3"/>
  <c r="CC601" i="3" s="1"/>
  <c r="CD601" i="3" s="1"/>
  <c r="CE601" i="3" s="1"/>
  <c r="V582" i="2"/>
  <c r="G584" i="2"/>
  <c r="T584" i="2"/>
  <c r="U583" i="2"/>
  <c r="Z583" i="2" s="1"/>
  <c r="E586" i="2"/>
  <c r="F585" i="2"/>
  <c r="I585" i="2" s="1"/>
  <c r="J580" i="1"/>
  <c r="K580" i="1" s="1"/>
  <c r="H581" i="1"/>
  <c r="G581" i="1"/>
  <c r="D583" i="1"/>
  <c r="E583" i="1" s="1"/>
  <c r="I583" i="1" s="1"/>
  <c r="F582" i="1"/>
  <c r="AP585" i="3" l="1"/>
  <c r="BE585" i="3"/>
  <c r="BD588" i="3"/>
  <c r="B602" i="3"/>
  <c r="AO588" i="3"/>
  <c r="BG584" i="3"/>
  <c r="BF584" i="3"/>
  <c r="BH584" i="3" s="1"/>
  <c r="BI584" i="3" s="1"/>
  <c r="AR585" i="3"/>
  <c r="AQ585" i="3"/>
  <c r="AS585" i="3" s="1"/>
  <c r="AT585" i="3" s="1"/>
  <c r="E598" i="3"/>
  <c r="F598" i="3" s="1"/>
  <c r="G598" i="3" s="1"/>
  <c r="D598" i="3"/>
  <c r="C599" i="3"/>
  <c r="CA603" i="3"/>
  <c r="CB602" i="3"/>
  <c r="CC602" i="3" s="1"/>
  <c r="CD602" i="3" s="1"/>
  <c r="CE602" i="3" s="1"/>
  <c r="V583" i="2"/>
  <c r="G585" i="2"/>
  <c r="T585" i="2"/>
  <c r="U584" i="2"/>
  <c r="Z584" i="2" s="1"/>
  <c r="E587" i="2"/>
  <c r="F586" i="2"/>
  <c r="I586" i="2" s="1"/>
  <c r="J581" i="1"/>
  <c r="K581" i="1" s="1"/>
  <c r="H582" i="1"/>
  <c r="G582" i="1"/>
  <c r="D584" i="1"/>
  <c r="E584" i="1" s="1"/>
  <c r="I584" i="1" s="1"/>
  <c r="F583" i="1"/>
  <c r="AP586" i="3" l="1"/>
  <c r="BE586" i="3"/>
  <c r="BD589" i="3"/>
  <c r="B603" i="3"/>
  <c r="AO589" i="3"/>
  <c r="BG585" i="3"/>
  <c r="BF585" i="3"/>
  <c r="BH585" i="3" s="1"/>
  <c r="BI585" i="3" s="1"/>
  <c r="AR586" i="3"/>
  <c r="AQ586" i="3"/>
  <c r="AS586" i="3" s="1"/>
  <c r="AT586" i="3" s="1"/>
  <c r="E599" i="3"/>
  <c r="F599" i="3" s="1"/>
  <c r="G599" i="3" s="1"/>
  <c r="D599" i="3"/>
  <c r="C600" i="3"/>
  <c r="CA604" i="3"/>
  <c r="CB603" i="3"/>
  <c r="CC603" i="3" s="1"/>
  <c r="CD603" i="3" s="1"/>
  <c r="CE603" i="3" s="1"/>
  <c r="V584" i="2"/>
  <c r="G586" i="2"/>
  <c r="U585" i="2"/>
  <c r="Z585" i="2" s="1"/>
  <c r="T586" i="2"/>
  <c r="E588" i="2"/>
  <c r="F587" i="2"/>
  <c r="I587" i="2" s="1"/>
  <c r="J582" i="1"/>
  <c r="K582" i="1" s="1"/>
  <c r="H583" i="1"/>
  <c r="G583" i="1"/>
  <c r="D585" i="1"/>
  <c r="E585" i="1" s="1"/>
  <c r="I585" i="1" s="1"/>
  <c r="F584" i="1"/>
  <c r="BF586" i="3" l="1"/>
  <c r="BG586" i="3"/>
  <c r="BH586" i="3"/>
  <c r="BI586" i="3" s="1"/>
  <c r="AP587" i="3"/>
  <c r="BE587" i="3"/>
  <c r="BD590" i="3"/>
  <c r="AO590" i="3"/>
  <c r="B604" i="3"/>
  <c r="AR587" i="3"/>
  <c r="AQ587" i="3"/>
  <c r="AS587" i="3" s="1"/>
  <c r="AT587" i="3" s="1"/>
  <c r="E600" i="3"/>
  <c r="F600" i="3" s="1"/>
  <c r="G600" i="3" s="1"/>
  <c r="D600" i="3"/>
  <c r="C601" i="3"/>
  <c r="CA605" i="3"/>
  <c r="CB604" i="3"/>
  <c r="CC604" i="3" s="1"/>
  <c r="CD604" i="3" s="1"/>
  <c r="CE604" i="3" s="1"/>
  <c r="V585" i="2"/>
  <c r="G587" i="2"/>
  <c r="T587" i="2"/>
  <c r="U586" i="2"/>
  <c r="Z586" i="2" s="1"/>
  <c r="E589" i="2"/>
  <c r="F588" i="2"/>
  <c r="I588" i="2" s="1"/>
  <c r="J583" i="1"/>
  <c r="K583" i="1" s="1"/>
  <c r="H584" i="1"/>
  <c r="G584" i="1"/>
  <c r="D586" i="1"/>
  <c r="E586" i="1" s="1"/>
  <c r="I586" i="1" s="1"/>
  <c r="F585" i="1"/>
  <c r="AP588" i="3" l="1"/>
  <c r="BE588" i="3"/>
  <c r="BD591" i="3"/>
  <c r="B605" i="3"/>
  <c r="AO591" i="3"/>
  <c r="BF587" i="3"/>
  <c r="BH587" i="3" s="1"/>
  <c r="BI587" i="3" s="1"/>
  <c r="BG587" i="3"/>
  <c r="AR588" i="3"/>
  <c r="AQ588" i="3"/>
  <c r="AS588" i="3" s="1"/>
  <c r="AT588" i="3" s="1"/>
  <c r="E601" i="3"/>
  <c r="F601" i="3" s="1"/>
  <c r="G601" i="3" s="1"/>
  <c r="D601" i="3"/>
  <c r="C602" i="3"/>
  <c r="CA606" i="3"/>
  <c r="CB605" i="3"/>
  <c r="CC605" i="3" s="1"/>
  <c r="CD605" i="3" s="1"/>
  <c r="CE605" i="3" s="1"/>
  <c r="V586" i="2"/>
  <c r="G588" i="2"/>
  <c r="T588" i="2"/>
  <c r="U587" i="2"/>
  <c r="Z587" i="2" s="1"/>
  <c r="E590" i="2"/>
  <c r="F589" i="2"/>
  <c r="I589" i="2" s="1"/>
  <c r="J584" i="1"/>
  <c r="K584" i="1" s="1"/>
  <c r="G585" i="1"/>
  <c r="H585" i="1"/>
  <c r="D587" i="1"/>
  <c r="E587" i="1" s="1"/>
  <c r="I587" i="1" s="1"/>
  <c r="F586" i="1"/>
  <c r="AP589" i="3" l="1"/>
  <c r="BE589" i="3"/>
  <c r="BF588" i="3"/>
  <c r="BH588" i="3" s="1"/>
  <c r="BI588" i="3" s="1"/>
  <c r="BG588" i="3"/>
  <c r="BD592" i="3"/>
  <c r="AO592" i="3"/>
  <c r="B606" i="3"/>
  <c r="AR589" i="3"/>
  <c r="AQ589" i="3"/>
  <c r="AS589" i="3" s="1"/>
  <c r="AT589" i="3" s="1"/>
  <c r="E602" i="3"/>
  <c r="F602" i="3" s="1"/>
  <c r="G602" i="3" s="1"/>
  <c r="D602" i="3"/>
  <c r="C603" i="3"/>
  <c r="CA607" i="3"/>
  <c r="CB606" i="3"/>
  <c r="CC606" i="3" s="1"/>
  <c r="CD606" i="3" s="1"/>
  <c r="CE606" i="3" s="1"/>
  <c r="V587" i="2"/>
  <c r="G589" i="2"/>
  <c r="T589" i="2"/>
  <c r="U588" i="2"/>
  <c r="Z588" i="2" s="1"/>
  <c r="F590" i="2"/>
  <c r="I590" i="2" s="1"/>
  <c r="E591" i="2"/>
  <c r="J585" i="1"/>
  <c r="K585" i="1" s="1"/>
  <c r="G586" i="1"/>
  <c r="H586" i="1"/>
  <c r="D588" i="1"/>
  <c r="E588" i="1" s="1"/>
  <c r="I588" i="1" s="1"/>
  <c r="F587" i="1"/>
  <c r="BF589" i="3" l="1"/>
  <c r="BH589" i="3"/>
  <c r="BI589" i="3" s="1"/>
  <c r="BG589" i="3"/>
  <c r="AP590" i="3"/>
  <c r="BE590" i="3"/>
  <c r="BD593" i="3"/>
  <c r="B607" i="3"/>
  <c r="AO593" i="3"/>
  <c r="AR590" i="3"/>
  <c r="AQ590" i="3"/>
  <c r="AS590" i="3" s="1"/>
  <c r="AT590" i="3" s="1"/>
  <c r="E603" i="3"/>
  <c r="F603" i="3" s="1"/>
  <c r="G603" i="3" s="1"/>
  <c r="D603" i="3"/>
  <c r="C604" i="3"/>
  <c r="CA608" i="3"/>
  <c r="CB607" i="3"/>
  <c r="CC607" i="3" s="1"/>
  <c r="CD607" i="3" s="1"/>
  <c r="CE607" i="3" s="1"/>
  <c r="V588" i="2"/>
  <c r="G590" i="2"/>
  <c r="U589" i="2"/>
  <c r="Z589" i="2" s="1"/>
  <c r="T590" i="2"/>
  <c r="E592" i="2"/>
  <c r="F591" i="2"/>
  <c r="I591" i="2" s="1"/>
  <c r="J586" i="1"/>
  <c r="K586" i="1" s="1"/>
  <c r="H587" i="1"/>
  <c r="G587" i="1"/>
  <c r="D589" i="1"/>
  <c r="E589" i="1" s="1"/>
  <c r="I589" i="1" s="1"/>
  <c r="F588" i="1"/>
  <c r="AP591" i="3" l="1"/>
  <c r="BE591" i="3"/>
  <c r="BF590" i="3"/>
  <c r="BH590" i="3"/>
  <c r="BI590" i="3" s="1"/>
  <c r="BG590" i="3"/>
  <c r="BD594" i="3"/>
  <c r="B608" i="3"/>
  <c r="AO594" i="3"/>
  <c r="AR591" i="3"/>
  <c r="AQ591" i="3"/>
  <c r="AS591" i="3" s="1"/>
  <c r="AT591" i="3" s="1"/>
  <c r="E604" i="3"/>
  <c r="F604" i="3" s="1"/>
  <c r="G604" i="3" s="1"/>
  <c r="D604" i="3"/>
  <c r="C605" i="3"/>
  <c r="CA609" i="3"/>
  <c r="CB608" i="3"/>
  <c r="CC608" i="3" s="1"/>
  <c r="CD608" i="3" s="1"/>
  <c r="CE608" i="3" s="1"/>
  <c r="V589" i="2"/>
  <c r="G591" i="2"/>
  <c r="T591" i="2"/>
  <c r="U590" i="2"/>
  <c r="Z590" i="2" s="1"/>
  <c r="E593" i="2"/>
  <c r="F592" i="2"/>
  <c r="I592" i="2" s="1"/>
  <c r="J587" i="1"/>
  <c r="K587" i="1" s="1"/>
  <c r="H588" i="1"/>
  <c r="G588" i="1"/>
  <c r="D590" i="1"/>
  <c r="E590" i="1" s="1"/>
  <c r="I590" i="1" s="1"/>
  <c r="F589" i="1"/>
  <c r="AP592" i="3" l="1"/>
  <c r="BE592" i="3"/>
  <c r="BG591" i="3"/>
  <c r="BF591" i="3"/>
  <c r="BH591" i="3" s="1"/>
  <c r="BI591" i="3" s="1"/>
  <c r="BD595" i="3"/>
  <c r="AO595" i="3"/>
  <c r="B609" i="3"/>
  <c r="AR592" i="3"/>
  <c r="AQ592" i="3"/>
  <c r="AS592" i="3" s="1"/>
  <c r="AT592" i="3" s="1"/>
  <c r="E605" i="3"/>
  <c r="F605" i="3" s="1"/>
  <c r="G605" i="3" s="1"/>
  <c r="D605" i="3"/>
  <c r="C606" i="3"/>
  <c r="CA610" i="3"/>
  <c r="CB609" i="3"/>
  <c r="CC609" i="3" s="1"/>
  <c r="CD609" i="3" s="1"/>
  <c r="CE609" i="3" s="1"/>
  <c r="V590" i="2"/>
  <c r="G592" i="2"/>
  <c r="T592" i="2"/>
  <c r="U591" i="2"/>
  <c r="Z591" i="2" s="1"/>
  <c r="E594" i="2"/>
  <c r="F593" i="2"/>
  <c r="I593" i="2" s="1"/>
  <c r="J588" i="1"/>
  <c r="K588" i="1" s="1"/>
  <c r="H589" i="1"/>
  <c r="G589" i="1"/>
  <c r="D591" i="1"/>
  <c r="E591" i="1" s="1"/>
  <c r="I591" i="1" s="1"/>
  <c r="F590" i="1"/>
  <c r="BG592" i="3" l="1"/>
  <c r="BF592" i="3"/>
  <c r="BH592" i="3" s="1"/>
  <c r="BI592" i="3" s="1"/>
  <c r="AP593" i="3"/>
  <c r="BE593" i="3"/>
  <c r="BD596" i="3"/>
  <c r="AO596" i="3"/>
  <c r="B610" i="3"/>
  <c r="AR593" i="3"/>
  <c r="AQ593" i="3"/>
  <c r="AS593" i="3" s="1"/>
  <c r="AT593" i="3" s="1"/>
  <c r="E606" i="3"/>
  <c r="F606" i="3" s="1"/>
  <c r="G606" i="3" s="1"/>
  <c r="D606" i="3"/>
  <c r="C607" i="3"/>
  <c r="CA611" i="3"/>
  <c r="CB610" i="3"/>
  <c r="CC610" i="3" s="1"/>
  <c r="CD610" i="3" s="1"/>
  <c r="CE610" i="3" s="1"/>
  <c r="V591" i="2"/>
  <c r="G593" i="2"/>
  <c r="T593" i="2"/>
  <c r="U592" i="2"/>
  <c r="Z592" i="2" s="1"/>
  <c r="E595" i="2"/>
  <c r="F594" i="2"/>
  <c r="I594" i="2" s="1"/>
  <c r="J589" i="1"/>
  <c r="K589" i="1" s="1"/>
  <c r="H590" i="1"/>
  <c r="G590" i="1"/>
  <c r="D592" i="1"/>
  <c r="E592" i="1" s="1"/>
  <c r="I592" i="1" s="1"/>
  <c r="F591" i="1"/>
  <c r="AP594" i="3" l="1"/>
  <c r="BE594" i="3"/>
  <c r="BD597" i="3"/>
  <c r="AO597" i="3"/>
  <c r="B611" i="3"/>
  <c r="BG593" i="3"/>
  <c r="BF593" i="3"/>
  <c r="BH593" i="3" s="1"/>
  <c r="BI593" i="3" s="1"/>
  <c r="AQ594" i="3"/>
  <c r="AS594" i="3" s="1"/>
  <c r="AT594" i="3" s="1"/>
  <c r="AR594" i="3"/>
  <c r="E607" i="3"/>
  <c r="F607" i="3" s="1"/>
  <c r="G607" i="3" s="1"/>
  <c r="D607" i="3"/>
  <c r="C608" i="3"/>
  <c r="CA612" i="3"/>
  <c r="CB611" i="3"/>
  <c r="CC611" i="3" s="1"/>
  <c r="CD611" i="3" s="1"/>
  <c r="CE611" i="3" s="1"/>
  <c r="V592" i="2"/>
  <c r="G594" i="2"/>
  <c r="T594" i="2"/>
  <c r="U593" i="2"/>
  <c r="Z593" i="2" s="1"/>
  <c r="E596" i="2"/>
  <c r="F595" i="2"/>
  <c r="I595" i="2" s="1"/>
  <c r="J590" i="1"/>
  <c r="K590" i="1" s="1"/>
  <c r="H591" i="1"/>
  <c r="G591" i="1"/>
  <c r="D593" i="1"/>
  <c r="E593" i="1" s="1"/>
  <c r="I593" i="1" s="1"/>
  <c r="F592" i="1"/>
  <c r="BD598" i="3" l="1"/>
  <c r="B612" i="3"/>
  <c r="AO598" i="3"/>
  <c r="BG594" i="3"/>
  <c r="BF594" i="3"/>
  <c r="BH594" i="3" s="1"/>
  <c r="BI594" i="3" s="1"/>
  <c r="AP595" i="3"/>
  <c r="BE595" i="3"/>
  <c r="AQ595" i="3"/>
  <c r="AS595" i="3" s="1"/>
  <c r="AT595" i="3" s="1"/>
  <c r="AR595" i="3"/>
  <c r="E608" i="3"/>
  <c r="F608" i="3" s="1"/>
  <c r="G608" i="3" s="1"/>
  <c r="D608" i="3"/>
  <c r="C609" i="3"/>
  <c r="CA613" i="3"/>
  <c r="CB612" i="3"/>
  <c r="CC612" i="3" s="1"/>
  <c r="CD612" i="3" s="1"/>
  <c r="CE612" i="3" s="1"/>
  <c r="V593" i="2"/>
  <c r="G595" i="2"/>
  <c r="T595" i="2"/>
  <c r="U594" i="2"/>
  <c r="Z594" i="2" s="1"/>
  <c r="F596" i="2"/>
  <c r="I596" i="2" s="1"/>
  <c r="E597" i="2"/>
  <c r="J591" i="1"/>
  <c r="K591" i="1" s="1"/>
  <c r="H592" i="1"/>
  <c r="G592" i="1"/>
  <c r="D594" i="1"/>
  <c r="E594" i="1" s="1"/>
  <c r="I594" i="1" s="1"/>
  <c r="F593" i="1"/>
  <c r="AP596" i="3" l="1"/>
  <c r="BE596" i="3"/>
  <c r="BG595" i="3"/>
  <c r="BF595" i="3"/>
  <c r="BH595" i="3" s="1"/>
  <c r="BI595" i="3" s="1"/>
  <c r="BD599" i="3"/>
  <c r="B613" i="3"/>
  <c r="AO599" i="3"/>
  <c r="AQ596" i="3"/>
  <c r="AS596" i="3" s="1"/>
  <c r="AT596" i="3" s="1"/>
  <c r="AR596" i="3"/>
  <c r="E609" i="3"/>
  <c r="F609" i="3" s="1"/>
  <c r="G609" i="3" s="1"/>
  <c r="D609" i="3"/>
  <c r="C610" i="3"/>
  <c r="CA614" i="3"/>
  <c r="CB613" i="3"/>
  <c r="CC613" i="3" s="1"/>
  <c r="CD613" i="3" s="1"/>
  <c r="CE613" i="3" s="1"/>
  <c r="V594" i="2"/>
  <c r="G596" i="2"/>
  <c r="T596" i="2"/>
  <c r="U595" i="2"/>
  <c r="Z595" i="2" s="1"/>
  <c r="E598" i="2"/>
  <c r="F597" i="2"/>
  <c r="I597" i="2" s="1"/>
  <c r="J592" i="1"/>
  <c r="K592" i="1" s="1"/>
  <c r="G593" i="1"/>
  <c r="H593" i="1"/>
  <c r="D595" i="1"/>
  <c r="E595" i="1" s="1"/>
  <c r="I595" i="1" s="1"/>
  <c r="F594" i="1"/>
  <c r="AP597" i="3" l="1"/>
  <c r="BE597" i="3"/>
  <c r="BF596" i="3"/>
  <c r="BH596" i="3" s="1"/>
  <c r="BI596" i="3" s="1"/>
  <c r="BG596" i="3"/>
  <c r="BD600" i="3"/>
  <c r="AO600" i="3"/>
  <c r="B614" i="3"/>
  <c r="AR597" i="3"/>
  <c r="AQ597" i="3"/>
  <c r="AS597" i="3" s="1"/>
  <c r="AT597" i="3" s="1"/>
  <c r="E610" i="3"/>
  <c r="F610" i="3" s="1"/>
  <c r="G610" i="3" s="1"/>
  <c r="D610" i="3"/>
  <c r="C611" i="3"/>
  <c r="CA615" i="3"/>
  <c r="CB614" i="3"/>
  <c r="CC614" i="3" s="1"/>
  <c r="CD614" i="3" s="1"/>
  <c r="CE614" i="3" s="1"/>
  <c r="V595" i="2"/>
  <c r="G597" i="2"/>
  <c r="U596" i="2"/>
  <c r="Z596" i="2" s="1"/>
  <c r="T597" i="2"/>
  <c r="E599" i="2"/>
  <c r="F598" i="2"/>
  <c r="I598" i="2" s="1"/>
  <c r="J593" i="1"/>
  <c r="K593" i="1" s="1"/>
  <c r="G594" i="1"/>
  <c r="H594" i="1"/>
  <c r="D596" i="1"/>
  <c r="E596" i="1" s="1"/>
  <c r="I596" i="1" s="1"/>
  <c r="F595" i="1"/>
  <c r="AP598" i="3" l="1"/>
  <c r="BE598" i="3"/>
  <c r="BD601" i="3"/>
  <c r="B615" i="3"/>
  <c r="AO601" i="3"/>
  <c r="BF597" i="3"/>
  <c r="BH597" i="3" s="1"/>
  <c r="BI597" i="3" s="1"/>
  <c r="BG597" i="3"/>
  <c r="AQ598" i="3"/>
  <c r="AS598" i="3" s="1"/>
  <c r="AT598" i="3" s="1"/>
  <c r="AR598" i="3"/>
  <c r="E611" i="3"/>
  <c r="F611" i="3" s="1"/>
  <c r="G611" i="3" s="1"/>
  <c r="D611" i="3"/>
  <c r="C612" i="3"/>
  <c r="CA616" i="3"/>
  <c r="CB615" i="3"/>
  <c r="CC615" i="3" s="1"/>
  <c r="CD615" i="3" s="1"/>
  <c r="CE615" i="3" s="1"/>
  <c r="V596" i="2"/>
  <c r="G598" i="2"/>
  <c r="T598" i="2"/>
  <c r="U597" i="2"/>
  <c r="Z597" i="2" s="1"/>
  <c r="E600" i="2"/>
  <c r="F599" i="2"/>
  <c r="I599" i="2" s="1"/>
  <c r="J594" i="1"/>
  <c r="K594" i="1" s="1"/>
  <c r="H595" i="1"/>
  <c r="G595" i="1"/>
  <c r="D597" i="1"/>
  <c r="E597" i="1" s="1"/>
  <c r="I597" i="1" s="1"/>
  <c r="F596" i="1"/>
  <c r="AP599" i="3" l="1"/>
  <c r="BE599" i="3"/>
  <c r="BD602" i="3"/>
  <c r="AO602" i="3"/>
  <c r="B616" i="3"/>
  <c r="BF598" i="3"/>
  <c r="BH598" i="3" s="1"/>
  <c r="BI598" i="3" s="1"/>
  <c r="BG598" i="3"/>
  <c r="AQ599" i="3"/>
  <c r="AS599" i="3" s="1"/>
  <c r="AT599" i="3" s="1"/>
  <c r="AR599" i="3"/>
  <c r="D612" i="3"/>
  <c r="E612" i="3"/>
  <c r="F612" i="3" s="1"/>
  <c r="G612" i="3" s="1"/>
  <c r="C613" i="3"/>
  <c r="CA617" i="3"/>
  <c r="CB616" i="3"/>
  <c r="CC616" i="3" s="1"/>
  <c r="CD616" i="3" s="1"/>
  <c r="CE616" i="3" s="1"/>
  <c r="V597" i="2"/>
  <c r="G599" i="2"/>
  <c r="T599" i="2"/>
  <c r="U598" i="2"/>
  <c r="Z598" i="2" s="1"/>
  <c r="E601" i="2"/>
  <c r="F600" i="2"/>
  <c r="I600" i="2" s="1"/>
  <c r="J595" i="1"/>
  <c r="K595" i="1" s="1"/>
  <c r="H596" i="1"/>
  <c r="G596" i="1"/>
  <c r="D598" i="1"/>
  <c r="E598" i="1" s="1"/>
  <c r="I598" i="1" s="1"/>
  <c r="F597" i="1"/>
  <c r="AP600" i="3" l="1"/>
  <c r="BE600" i="3"/>
  <c r="BD603" i="3"/>
  <c r="B617" i="3"/>
  <c r="AO603" i="3"/>
  <c r="BF599" i="3"/>
  <c r="BH599" i="3" s="1"/>
  <c r="BI599" i="3" s="1"/>
  <c r="BG599" i="3"/>
  <c r="AQ600" i="3"/>
  <c r="AS600" i="3" s="1"/>
  <c r="AT600" i="3" s="1"/>
  <c r="AR600" i="3"/>
  <c r="E613" i="3"/>
  <c r="F613" i="3" s="1"/>
  <c r="G613" i="3" s="1"/>
  <c r="D613" i="3"/>
  <c r="C614" i="3"/>
  <c r="CA618" i="3"/>
  <c r="CB617" i="3"/>
  <c r="CC617" i="3" s="1"/>
  <c r="CD617" i="3" s="1"/>
  <c r="CE617" i="3" s="1"/>
  <c r="V598" i="2"/>
  <c r="G600" i="2"/>
  <c r="T600" i="2"/>
  <c r="U599" i="2"/>
  <c r="Z599" i="2" s="1"/>
  <c r="E602" i="2"/>
  <c r="F601" i="2"/>
  <c r="I601" i="2" s="1"/>
  <c r="J596" i="1"/>
  <c r="K596" i="1" s="1"/>
  <c r="H597" i="1"/>
  <c r="G597" i="1"/>
  <c r="D599" i="1"/>
  <c r="E599" i="1" s="1"/>
  <c r="I599" i="1" s="1"/>
  <c r="F598" i="1"/>
  <c r="AP601" i="3" l="1"/>
  <c r="BE601" i="3"/>
  <c r="BD604" i="3"/>
  <c r="B618" i="3"/>
  <c r="AO604" i="3"/>
  <c r="BF600" i="3"/>
  <c r="BH600" i="3" s="1"/>
  <c r="BI600" i="3" s="1"/>
  <c r="BG600" i="3"/>
  <c r="AR601" i="3"/>
  <c r="AQ601" i="3"/>
  <c r="AS601" i="3" s="1"/>
  <c r="AT601" i="3" s="1"/>
  <c r="E614" i="3"/>
  <c r="F614" i="3" s="1"/>
  <c r="G614" i="3" s="1"/>
  <c r="D614" i="3"/>
  <c r="C615" i="3"/>
  <c r="CA619" i="3"/>
  <c r="CB618" i="3"/>
  <c r="CC618" i="3" s="1"/>
  <c r="CD618" i="3" s="1"/>
  <c r="CE618" i="3" s="1"/>
  <c r="V599" i="2"/>
  <c r="G601" i="2"/>
  <c r="T601" i="2"/>
  <c r="U600" i="2"/>
  <c r="Z600" i="2" s="1"/>
  <c r="F602" i="2"/>
  <c r="I602" i="2" s="1"/>
  <c r="E603" i="2"/>
  <c r="J597" i="1"/>
  <c r="K597" i="1" s="1"/>
  <c r="H598" i="1"/>
  <c r="G598" i="1"/>
  <c r="D600" i="1"/>
  <c r="E600" i="1" s="1"/>
  <c r="I600" i="1" s="1"/>
  <c r="F599" i="1"/>
  <c r="AP602" i="3" l="1"/>
  <c r="BE602" i="3"/>
  <c r="BD605" i="3"/>
  <c r="AO605" i="3"/>
  <c r="B619" i="3"/>
  <c r="BF601" i="3"/>
  <c r="BH601" i="3" s="1"/>
  <c r="BI601" i="3" s="1"/>
  <c r="BG601" i="3"/>
  <c r="AR602" i="3"/>
  <c r="AQ602" i="3"/>
  <c r="AS602" i="3" s="1"/>
  <c r="AT602" i="3" s="1"/>
  <c r="E615" i="3"/>
  <c r="F615" i="3" s="1"/>
  <c r="G615" i="3" s="1"/>
  <c r="D615" i="3"/>
  <c r="C616" i="3"/>
  <c r="CA620" i="3"/>
  <c r="CB619" i="3"/>
  <c r="CC619" i="3" s="1"/>
  <c r="CD619" i="3" s="1"/>
  <c r="CE619" i="3" s="1"/>
  <c r="V600" i="2"/>
  <c r="G602" i="2"/>
  <c r="U601" i="2"/>
  <c r="Z601" i="2" s="1"/>
  <c r="T602" i="2"/>
  <c r="F603" i="2"/>
  <c r="I603" i="2" s="1"/>
  <c r="E604" i="2"/>
  <c r="J598" i="1"/>
  <c r="K598" i="1" s="1"/>
  <c r="H599" i="1"/>
  <c r="G599" i="1"/>
  <c r="D601" i="1"/>
  <c r="E601" i="1" s="1"/>
  <c r="I601" i="1" s="1"/>
  <c r="F600" i="1"/>
  <c r="AP603" i="3" l="1"/>
  <c r="BE603" i="3"/>
  <c r="BD606" i="3"/>
  <c r="B620" i="3"/>
  <c r="AO606" i="3"/>
  <c r="BG602" i="3"/>
  <c r="BF602" i="3"/>
  <c r="BH602" i="3" s="1"/>
  <c r="BI602" i="3" s="1"/>
  <c r="AR603" i="3"/>
  <c r="AQ603" i="3"/>
  <c r="AS603" i="3" s="1"/>
  <c r="AT603" i="3" s="1"/>
  <c r="E616" i="3"/>
  <c r="F616" i="3" s="1"/>
  <c r="G616" i="3" s="1"/>
  <c r="D616" i="3"/>
  <c r="C617" i="3"/>
  <c r="CA621" i="3"/>
  <c r="CB620" i="3"/>
  <c r="CC620" i="3" s="1"/>
  <c r="CD620" i="3" s="1"/>
  <c r="CE620" i="3" s="1"/>
  <c r="V601" i="2"/>
  <c r="G603" i="2"/>
  <c r="T603" i="2"/>
  <c r="U602" i="2"/>
  <c r="Z602" i="2" s="1"/>
  <c r="E605" i="2"/>
  <c r="F604" i="2"/>
  <c r="I604" i="2" s="1"/>
  <c r="J599" i="1"/>
  <c r="K599" i="1" s="1"/>
  <c r="H600" i="1"/>
  <c r="G600" i="1"/>
  <c r="D602" i="1"/>
  <c r="E602" i="1" s="1"/>
  <c r="I602" i="1" s="1"/>
  <c r="F601" i="1"/>
  <c r="BG603" i="3" l="1"/>
  <c r="BF603" i="3"/>
  <c r="BH603" i="3" s="1"/>
  <c r="BI603" i="3" s="1"/>
  <c r="AP604" i="3"/>
  <c r="BE604" i="3"/>
  <c r="BD607" i="3"/>
  <c r="B621" i="3"/>
  <c r="AO607" i="3"/>
  <c r="AR604" i="3"/>
  <c r="AQ604" i="3"/>
  <c r="AS604" i="3" s="1"/>
  <c r="AT604" i="3" s="1"/>
  <c r="D617" i="3"/>
  <c r="E617" i="3"/>
  <c r="F617" i="3" s="1"/>
  <c r="G617" i="3" s="1"/>
  <c r="C618" i="3"/>
  <c r="CA622" i="3"/>
  <c r="CB621" i="3"/>
  <c r="CC621" i="3" s="1"/>
  <c r="CD621" i="3" s="1"/>
  <c r="CE621" i="3" s="1"/>
  <c r="V602" i="2"/>
  <c r="G604" i="2"/>
  <c r="T604" i="2"/>
  <c r="U603" i="2"/>
  <c r="Z603" i="2" s="1"/>
  <c r="E606" i="2"/>
  <c r="F605" i="2"/>
  <c r="I605" i="2" s="1"/>
  <c r="J600" i="1"/>
  <c r="K600" i="1" s="1"/>
  <c r="G601" i="1"/>
  <c r="H601" i="1"/>
  <c r="D603" i="1"/>
  <c r="E603" i="1" s="1"/>
  <c r="I603" i="1" s="1"/>
  <c r="F602" i="1"/>
  <c r="AP605" i="3" l="1"/>
  <c r="BE605" i="3"/>
  <c r="BD608" i="3"/>
  <c r="AO608" i="3"/>
  <c r="B622" i="3"/>
  <c r="BG604" i="3"/>
  <c r="BF604" i="3"/>
  <c r="BH604" i="3" s="1"/>
  <c r="BI604" i="3" s="1"/>
  <c r="AR605" i="3"/>
  <c r="AQ605" i="3"/>
  <c r="AS605" i="3" s="1"/>
  <c r="AT605" i="3" s="1"/>
  <c r="E618" i="3"/>
  <c r="F618" i="3" s="1"/>
  <c r="G618" i="3" s="1"/>
  <c r="D618" i="3"/>
  <c r="C619" i="3"/>
  <c r="CA623" i="3"/>
  <c r="CB622" i="3"/>
  <c r="CC622" i="3" s="1"/>
  <c r="CD622" i="3" s="1"/>
  <c r="CE622" i="3" s="1"/>
  <c r="V603" i="2"/>
  <c r="G605" i="2"/>
  <c r="T605" i="2"/>
  <c r="U604" i="2"/>
  <c r="Z604" i="2" s="1"/>
  <c r="E607" i="2"/>
  <c r="F606" i="2"/>
  <c r="I606" i="2" s="1"/>
  <c r="J601" i="1"/>
  <c r="K601" i="1" s="1"/>
  <c r="G602" i="1"/>
  <c r="H602" i="1"/>
  <c r="D604" i="1"/>
  <c r="E604" i="1" s="1"/>
  <c r="I604" i="1" s="1"/>
  <c r="F603" i="1"/>
  <c r="AP606" i="3" l="1"/>
  <c r="BE606" i="3"/>
  <c r="BD609" i="3"/>
  <c r="B623" i="3"/>
  <c r="AO609" i="3"/>
  <c r="BG605" i="3"/>
  <c r="BF605" i="3"/>
  <c r="BH605" i="3" s="1"/>
  <c r="BI605" i="3" s="1"/>
  <c r="AR606" i="3"/>
  <c r="AQ606" i="3"/>
  <c r="AS606" i="3" s="1"/>
  <c r="AT606" i="3" s="1"/>
  <c r="E619" i="3"/>
  <c r="F619" i="3" s="1"/>
  <c r="G619" i="3" s="1"/>
  <c r="D619" i="3"/>
  <c r="C620" i="3"/>
  <c r="CA624" i="3"/>
  <c r="CB623" i="3"/>
  <c r="CC623" i="3" s="1"/>
  <c r="CD623" i="3" s="1"/>
  <c r="CE623" i="3" s="1"/>
  <c r="V604" i="2"/>
  <c r="G606" i="2"/>
  <c r="T606" i="2"/>
  <c r="U605" i="2"/>
  <c r="Z605" i="2" s="1"/>
  <c r="E608" i="2"/>
  <c r="F607" i="2"/>
  <c r="I607" i="2" s="1"/>
  <c r="J602" i="1"/>
  <c r="K602" i="1" s="1"/>
  <c r="H603" i="1"/>
  <c r="G603" i="1"/>
  <c r="D605" i="1"/>
  <c r="E605" i="1" s="1"/>
  <c r="I605" i="1" s="1"/>
  <c r="F604" i="1"/>
  <c r="AP607" i="3" l="1"/>
  <c r="BE607" i="3"/>
  <c r="BG606" i="3"/>
  <c r="BF606" i="3"/>
  <c r="BH606" i="3" s="1"/>
  <c r="BI606" i="3" s="1"/>
  <c r="BD610" i="3"/>
  <c r="AO610" i="3"/>
  <c r="B624" i="3"/>
  <c r="AR607" i="3"/>
  <c r="AQ607" i="3"/>
  <c r="AS607" i="3" s="1"/>
  <c r="AT607" i="3" s="1"/>
  <c r="E620" i="3"/>
  <c r="F620" i="3" s="1"/>
  <c r="G620" i="3" s="1"/>
  <c r="D620" i="3"/>
  <c r="C621" i="3"/>
  <c r="CA625" i="3"/>
  <c r="CB624" i="3"/>
  <c r="CC624" i="3" s="1"/>
  <c r="CD624" i="3" s="1"/>
  <c r="CE624" i="3" s="1"/>
  <c r="V605" i="2"/>
  <c r="G607" i="2"/>
  <c r="T607" i="2"/>
  <c r="U606" i="2"/>
  <c r="Z606" i="2" s="1"/>
  <c r="F608" i="2"/>
  <c r="I608" i="2" s="1"/>
  <c r="E609" i="2"/>
  <c r="J603" i="1"/>
  <c r="K603" i="1" s="1"/>
  <c r="H604" i="1"/>
  <c r="G604" i="1"/>
  <c r="D606" i="1"/>
  <c r="E606" i="1" s="1"/>
  <c r="I606" i="1" s="1"/>
  <c r="F605" i="1"/>
  <c r="AP608" i="3" l="1"/>
  <c r="BE608" i="3"/>
  <c r="BD611" i="3"/>
  <c r="B625" i="3"/>
  <c r="AO611" i="3"/>
  <c r="BG607" i="3"/>
  <c r="BF607" i="3"/>
  <c r="BH607" i="3" s="1"/>
  <c r="BI607" i="3" s="1"/>
  <c r="AR608" i="3"/>
  <c r="AQ608" i="3"/>
  <c r="AS608" i="3" s="1"/>
  <c r="AT608" i="3" s="1"/>
  <c r="E621" i="3"/>
  <c r="F621" i="3" s="1"/>
  <c r="G621" i="3" s="1"/>
  <c r="D621" i="3"/>
  <c r="C622" i="3"/>
  <c r="CA626" i="3"/>
  <c r="CB625" i="3"/>
  <c r="CC625" i="3" s="1"/>
  <c r="CD625" i="3" s="1"/>
  <c r="CE625" i="3" s="1"/>
  <c r="V606" i="2"/>
  <c r="G608" i="2"/>
  <c r="T608" i="2"/>
  <c r="U607" i="2"/>
  <c r="Z607" i="2" s="1"/>
  <c r="F609" i="2"/>
  <c r="I609" i="2" s="1"/>
  <c r="E610" i="2"/>
  <c r="J604" i="1"/>
  <c r="K604" i="1" s="1"/>
  <c r="H605" i="1"/>
  <c r="G605" i="1"/>
  <c r="D607" i="1"/>
  <c r="E607" i="1" s="1"/>
  <c r="I607" i="1" s="1"/>
  <c r="F606" i="1"/>
  <c r="BG608" i="3" l="1"/>
  <c r="BF608" i="3"/>
  <c r="BH608" i="3" s="1"/>
  <c r="BI608" i="3" s="1"/>
  <c r="AP609" i="3"/>
  <c r="BE609" i="3"/>
  <c r="BD612" i="3"/>
  <c r="AO612" i="3"/>
  <c r="B626" i="3"/>
  <c r="AR609" i="3"/>
  <c r="AQ609" i="3"/>
  <c r="AS609" i="3" s="1"/>
  <c r="AT609" i="3" s="1"/>
  <c r="E622" i="3"/>
  <c r="F622" i="3" s="1"/>
  <c r="G622" i="3" s="1"/>
  <c r="D622" i="3"/>
  <c r="C623" i="3"/>
  <c r="CA627" i="3"/>
  <c r="CB626" i="3"/>
  <c r="CC626" i="3" s="1"/>
  <c r="CD626" i="3" s="1"/>
  <c r="CE626" i="3" s="1"/>
  <c r="V607" i="2"/>
  <c r="G609" i="2"/>
  <c r="T609" i="2"/>
  <c r="U608" i="2"/>
  <c r="Z608" i="2" s="1"/>
  <c r="E611" i="2"/>
  <c r="F610" i="2"/>
  <c r="I610" i="2" s="1"/>
  <c r="J605" i="1"/>
  <c r="K605" i="1" s="1"/>
  <c r="H606" i="1"/>
  <c r="G606" i="1"/>
  <c r="D608" i="1"/>
  <c r="E608" i="1" s="1"/>
  <c r="I608" i="1" s="1"/>
  <c r="F607" i="1"/>
  <c r="BD613" i="3" l="1"/>
  <c r="AO613" i="3"/>
  <c r="B627" i="3"/>
  <c r="AP610" i="3"/>
  <c r="BE610" i="3"/>
  <c r="BG609" i="3"/>
  <c r="BF609" i="3"/>
  <c r="BH609" i="3" s="1"/>
  <c r="BI609" i="3" s="1"/>
  <c r="AR610" i="3"/>
  <c r="AQ610" i="3"/>
  <c r="AS610" i="3" s="1"/>
  <c r="AT610" i="3" s="1"/>
  <c r="E623" i="3"/>
  <c r="F623" i="3" s="1"/>
  <c r="G623" i="3" s="1"/>
  <c r="D623" i="3"/>
  <c r="C624" i="3"/>
  <c r="CA628" i="3"/>
  <c r="CB627" i="3"/>
  <c r="CC627" i="3" s="1"/>
  <c r="CD627" i="3" s="1"/>
  <c r="CE627" i="3" s="1"/>
  <c r="V608" i="2"/>
  <c r="G610" i="2"/>
  <c r="T610" i="2"/>
  <c r="U609" i="2"/>
  <c r="Z609" i="2" s="1"/>
  <c r="E612" i="2"/>
  <c r="F611" i="2"/>
  <c r="I611" i="2" s="1"/>
  <c r="J606" i="1"/>
  <c r="K606" i="1" s="1"/>
  <c r="H607" i="1"/>
  <c r="G607" i="1"/>
  <c r="D609" i="1"/>
  <c r="E609" i="1" s="1"/>
  <c r="I609" i="1" s="1"/>
  <c r="F608" i="1"/>
  <c r="AP611" i="3" l="1"/>
  <c r="BE611" i="3"/>
  <c r="BG610" i="3"/>
  <c r="BF610" i="3"/>
  <c r="BH610" i="3" s="1"/>
  <c r="BI610" i="3" s="1"/>
  <c r="BD614" i="3"/>
  <c r="AO614" i="3"/>
  <c r="B628" i="3"/>
  <c r="AR611" i="3"/>
  <c r="AQ611" i="3"/>
  <c r="AS611" i="3" s="1"/>
  <c r="AT611" i="3" s="1"/>
  <c r="E624" i="3"/>
  <c r="F624" i="3" s="1"/>
  <c r="G624" i="3" s="1"/>
  <c r="D624" i="3"/>
  <c r="C625" i="3"/>
  <c r="CA629" i="3"/>
  <c r="CB628" i="3"/>
  <c r="CC628" i="3" s="1"/>
  <c r="CD628" i="3" s="1"/>
  <c r="CE628" i="3" s="1"/>
  <c r="V609" i="2"/>
  <c r="G611" i="2"/>
  <c r="U610" i="2"/>
  <c r="Z610" i="2" s="1"/>
  <c r="T611" i="2"/>
  <c r="E613" i="2"/>
  <c r="F612" i="2"/>
  <c r="I612" i="2" s="1"/>
  <c r="J607" i="1"/>
  <c r="K607" i="1" s="1"/>
  <c r="H608" i="1"/>
  <c r="G608" i="1"/>
  <c r="D610" i="1"/>
  <c r="E610" i="1" s="1"/>
  <c r="I610" i="1" s="1"/>
  <c r="F609" i="1"/>
  <c r="BD615" i="3" l="1"/>
  <c r="B629" i="3"/>
  <c r="AO615" i="3"/>
  <c r="AP612" i="3"/>
  <c r="BE612" i="3"/>
  <c r="BF611" i="3"/>
  <c r="BH611" i="3" s="1"/>
  <c r="BI611" i="3" s="1"/>
  <c r="BG611" i="3"/>
  <c r="AR612" i="3"/>
  <c r="AQ612" i="3"/>
  <c r="AS612" i="3" s="1"/>
  <c r="AT612" i="3" s="1"/>
  <c r="E625" i="3"/>
  <c r="F625" i="3" s="1"/>
  <c r="G625" i="3" s="1"/>
  <c r="D625" i="3"/>
  <c r="C626" i="3"/>
  <c r="CA630" i="3"/>
  <c r="CB629" i="3"/>
  <c r="CC629" i="3" s="1"/>
  <c r="CD629" i="3" s="1"/>
  <c r="CE629" i="3" s="1"/>
  <c r="V610" i="2"/>
  <c r="G612" i="2"/>
  <c r="T612" i="2"/>
  <c r="U611" i="2"/>
  <c r="Z611" i="2" s="1"/>
  <c r="E614" i="2"/>
  <c r="F613" i="2"/>
  <c r="I613" i="2" s="1"/>
  <c r="J608" i="1"/>
  <c r="K608" i="1" s="1"/>
  <c r="G609" i="1"/>
  <c r="H609" i="1"/>
  <c r="D611" i="1"/>
  <c r="E611" i="1" s="1"/>
  <c r="I611" i="1" s="1"/>
  <c r="F610" i="1"/>
  <c r="AP613" i="3" l="1"/>
  <c r="BE613" i="3"/>
  <c r="BF612" i="3"/>
  <c r="BH612" i="3" s="1"/>
  <c r="BI612" i="3" s="1"/>
  <c r="BG612" i="3"/>
  <c r="BD616" i="3"/>
  <c r="AO616" i="3"/>
  <c r="B630" i="3"/>
  <c r="AR613" i="3"/>
  <c r="AQ613" i="3"/>
  <c r="AS613" i="3" s="1"/>
  <c r="AT613" i="3" s="1"/>
  <c r="E626" i="3"/>
  <c r="F626" i="3" s="1"/>
  <c r="G626" i="3" s="1"/>
  <c r="D626" i="3"/>
  <c r="C627" i="3"/>
  <c r="CA631" i="3"/>
  <c r="CB630" i="3"/>
  <c r="CC630" i="3" s="1"/>
  <c r="CD630" i="3" s="1"/>
  <c r="CE630" i="3" s="1"/>
  <c r="V611" i="2"/>
  <c r="G613" i="2"/>
  <c r="T613" i="2"/>
  <c r="U612" i="2"/>
  <c r="Z612" i="2" s="1"/>
  <c r="F614" i="2"/>
  <c r="I614" i="2" s="1"/>
  <c r="E615" i="2"/>
  <c r="J609" i="1"/>
  <c r="K609" i="1" s="1"/>
  <c r="G610" i="1"/>
  <c r="H610" i="1"/>
  <c r="D612" i="1"/>
  <c r="E612" i="1" s="1"/>
  <c r="I612" i="1" s="1"/>
  <c r="F611" i="1"/>
  <c r="AP614" i="3" l="1"/>
  <c r="BE614" i="3"/>
  <c r="BF613" i="3"/>
  <c r="BH613" i="3" s="1"/>
  <c r="BI613" i="3" s="1"/>
  <c r="BG613" i="3"/>
  <c r="BD617" i="3"/>
  <c r="AO617" i="3"/>
  <c r="B631" i="3"/>
  <c r="AR614" i="3"/>
  <c r="AQ614" i="3"/>
  <c r="AS614" i="3" s="1"/>
  <c r="AT614" i="3" s="1"/>
  <c r="E627" i="3"/>
  <c r="F627" i="3" s="1"/>
  <c r="G627" i="3" s="1"/>
  <c r="D627" i="3"/>
  <c r="C628" i="3"/>
  <c r="CA632" i="3"/>
  <c r="CB631" i="3"/>
  <c r="CC631" i="3" s="1"/>
  <c r="CD631" i="3" s="1"/>
  <c r="CE631" i="3" s="1"/>
  <c r="V612" i="2"/>
  <c r="G614" i="2"/>
  <c r="U613" i="2"/>
  <c r="Z613" i="2" s="1"/>
  <c r="T614" i="2"/>
  <c r="E616" i="2"/>
  <c r="F615" i="2"/>
  <c r="I615" i="2" s="1"/>
  <c r="J610" i="1"/>
  <c r="K610" i="1" s="1"/>
  <c r="H611" i="1"/>
  <c r="G611" i="1"/>
  <c r="D613" i="1"/>
  <c r="E613" i="1" s="1"/>
  <c r="I613" i="1" s="1"/>
  <c r="F612" i="1"/>
  <c r="BD618" i="3" l="1"/>
  <c r="B632" i="3"/>
  <c r="AO618" i="3"/>
  <c r="BF614" i="3"/>
  <c r="BH614" i="3" s="1"/>
  <c r="BI614" i="3" s="1"/>
  <c r="BG614" i="3"/>
  <c r="AP615" i="3"/>
  <c r="BE615" i="3"/>
  <c r="AR615" i="3"/>
  <c r="AQ615" i="3"/>
  <c r="AS615" i="3" s="1"/>
  <c r="AT615" i="3" s="1"/>
  <c r="E628" i="3"/>
  <c r="F628" i="3" s="1"/>
  <c r="G628" i="3" s="1"/>
  <c r="D628" i="3"/>
  <c r="C629" i="3"/>
  <c r="CA633" i="3"/>
  <c r="CB632" i="3"/>
  <c r="CC632" i="3" s="1"/>
  <c r="CD632" i="3" s="1"/>
  <c r="CE632" i="3" s="1"/>
  <c r="V613" i="2"/>
  <c r="G615" i="2"/>
  <c r="T615" i="2"/>
  <c r="U614" i="2"/>
  <c r="Z614" i="2" s="1"/>
  <c r="E617" i="2"/>
  <c r="F616" i="2"/>
  <c r="I616" i="2" s="1"/>
  <c r="J611" i="1"/>
  <c r="K611" i="1" s="1"/>
  <c r="H612" i="1"/>
  <c r="G612" i="1"/>
  <c r="D614" i="1"/>
  <c r="E614" i="1" s="1"/>
  <c r="I614" i="1" s="1"/>
  <c r="F613" i="1"/>
  <c r="BG615" i="3" l="1"/>
  <c r="BF615" i="3"/>
  <c r="BH615" i="3" s="1"/>
  <c r="BI615" i="3" s="1"/>
  <c r="BD619" i="3"/>
  <c r="AO619" i="3"/>
  <c r="B633" i="3"/>
  <c r="AP616" i="3"/>
  <c r="BE616" i="3"/>
  <c r="AR616" i="3"/>
  <c r="AQ616" i="3"/>
  <c r="AS616" i="3" s="1"/>
  <c r="AT616" i="3" s="1"/>
  <c r="E629" i="3"/>
  <c r="F629" i="3" s="1"/>
  <c r="G629" i="3" s="1"/>
  <c r="D629" i="3"/>
  <c r="C630" i="3"/>
  <c r="CA634" i="3"/>
  <c r="CB633" i="3"/>
  <c r="CC633" i="3" s="1"/>
  <c r="CD633" i="3" s="1"/>
  <c r="CE633" i="3" s="1"/>
  <c r="V614" i="2"/>
  <c r="G616" i="2"/>
  <c r="T616" i="2"/>
  <c r="U615" i="2"/>
  <c r="Z615" i="2" s="1"/>
  <c r="E618" i="2"/>
  <c r="F617" i="2"/>
  <c r="I617" i="2" s="1"/>
  <c r="J612" i="1"/>
  <c r="K612" i="1" s="1"/>
  <c r="H613" i="1"/>
  <c r="G613" i="1"/>
  <c r="D615" i="1"/>
  <c r="E615" i="1" s="1"/>
  <c r="I615" i="1" s="1"/>
  <c r="F614" i="1"/>
  <c r="BG616" i="3" l="1"/>
  <c r="BF616" i="3"/>
  <c r="BH616" i="3" s="1"/>
  <c r="BI616" i="3" s="1"/>
  <c r="BD620" i="3"/>
  <c r="B634" i="3"/>
  <c r="AO620" i="3"/>
  <c r="AP617" i="3"/>
  <c r="BE617" i="3"/>
  <c r="AR617" i="3"/>
  <c r="AQ617" i="3"/>
  <c r="AS617" i="3" s="1"/>
  <c r="AT617" i="3" s="1"/>
  <c r="E630" i="3"/>
  <c r="F630" i="3" s="1"/>
  <c r="G630" i="3" s="1"/>
  <c r="D630" i="3"/>
  <c r="C631" i="3"/>
  <c r="CA635" i="3"/>
  <c r="CB634" i="3"/>
  <c r="CC634" i="3" s="1"/>
  <c r="CD634" i="3" s="1"/>
  <c r="CE634" i="3" s="1"/>
  <c r="V615" i="2"/>
  <c r="G617" i="2"/>
  <c r="T617" i="2"/>
  <c r="U616" i="2"/>
  <c r="Z616" i="2" s="1"/>
  <c r="E619" i="2"/>
  <c r="F618" i="2"/>
  <c r="I618" i="2" s="1"/>
  <c r="J613" i="1"/>
  <c r="K613" i="1" s="1"/>
  <c r="H614" i="1"/>
  <c r="G614" i="1"/>
  <c r="D616" i="1"/>
  <c r="E616" i="1" s="1"/>
  <c r="I616" i="1" s="1"/>
  <c r="F615" i="1"/>
  <c r="AP618" i="3" l="1"/>
  <c r="BE618" i="3"/>
  <c r="BG617" i="3"/>
  <c r="BF617" i="3"/>
  <c r="BH617" i="3" s="1"/>
  <c r="BI617" i="3" s="1"/>
  <c r="BD621" i="3"/>
  <c r="B635" i="3"/>
  <c r="AO621" i="3"/>
  <c r="AR618" i="3"/>
  <c r="AQ618" i="3"/>
  <c r="AS618" i="3" s="1"/>
  <c r="AT618" i="3" s="1"/>
  <c r="E631" i="3"/>
  <c r="F631" i="3" s="1"/>
  <c r="G631" i="3" s="1"/>
  <c r="D631" i="3"/>
  <c r="C632" i="3"/>
  <c r="CA636" i="3"/>
  <c r="CB635" i="3"/>
  <c r="CC635" i="3" s="1"/>
  <c r="CD635" i="3" s="1"/>
  <c r="CE635" i="3" s="1"/>
  <c r="V616" i="2"/>
  <c r="G618" i="2"/>
  <c r="T618" i="2"/>
  <c r="U617" i="2"/>
  <c r="Z617" i="2" s="1"/>
  <c r="E620" i="2"/>
  <c r="F619" i="2"/>
  <c r="I619" i="2" s="1"/>
  <c r="J614" i="1"/>
  <c r="K614" i="1" s="1"/>
  <c r="H615" i="1"/>
  <c r="G615" i="1"/>
  <c r="D617" i="1"/>
  <c r="E617" i="1" s="1"/>
  <c r="I617" i="1" s="1"/>
  <c r="F616" i="1"/>
  <c r="AP619" i="3" l="1"/>
  <c r="BE619" i="3"/>
  <c r="BD622" i="3"/>
  <c r="B636" i="3"/>
  <c r="AO622" i="3"/>
  <c r="BG618" i="3"/>
  <c r="BF618" i="3"/>
  <c r="BH618" i="3" s="1"/>
  <c r="BI618" i="3" s="1"/>
  <c r="AR619" i="3"/>
  <c r="AQ619" i="3"/>
  <c r="AS619" i="3" s="1"/>
  <c r="AT619" i="3" s="1"/>
  <c r="E632" i="3"/>
  <c r="F632" i="3" s="1"/>
  <c r="G632" i="3" s="1"/>
  <c r="D632" i="3"/>
  <c r="C633" i="3"/>
  <c r="CA637" i="3"/>
  <c r="CB636" i="3"/>
  <c r="CC636" i="3" s="1"/>
  <c r="CD636" i="3" s="1"/>
  <c r="CE636" i="3" s="1"/>
  <c r="V617" i="2"/>
  <c r="G619" i="2"/>
  <c r="T619" i="2"/>
  <c r="U618" i="2"/>
  <c r="Z618" i="2" s="1"/>
  <c r="F620" i="2"/>
  <c r="I620" i="2" s="1"/>
  <c r="E621" i="2"/>
  <c r="J615" i="1"/>
  <c r="K615" i="1" s="1"/>
  <c r="H616" i="1"/>
  <c r="G616" i="1"/>
  <c r="D618" i="1"/>
  <c r="E618" i="1" s="1"/>
  <c r="I618" i="1" s="1"/>
  <c r="F617" i="1"/>
  <c r="AP620" i="3" l="1"/>
  <c r="BE620" i="3"/>
  <c r="BD623" i="3"/>
  <c r="B637" i="3"/>
  <c r="AO623" i="3"/>
  <c r="BG619" i="3"/>
  <c r="BF619" i="3"/>
  <c r="BH619" i="3" s="1"/>
  <c r="BI619" i="3" s="1"/>
  <c r="AQ620" i="3"/>
  <c r="AS620" i="3" s="1"/>
  <c r="AT620" i="3" s="1"/>
  <c r="AR620" i="3"/>
  <c r="E633" i="3"/>
  <c r="F633" i="3" s="1"/>
  <c r="G633" i="3" s="1"/>
  <c r="D633" i="3"/>
  <c r="C634" i="3"/>
  <c r="CA638" i="3"/>
  <c r="CB637" i="3"/>
  <c r="CC637" i="3" s="1"/>
  <c r="CD637" i="3" s="1"/>
  <c r="CE637" i="3" s="1"/>
  <c r="V618" i="2"/>
  <c r="G620" i="2"/>
  <c r="T620" i="2"/>
  <c r="U619" i="2"/>
  <c r="Z619" i="2" s="1"/>
  <c r="E622" i="2"/>
  <c r="F621" i="2"/>
  <c r="I621" i="2" s="1"/>
  <c r="J616" i="1"/>
  <c r="K616" i="1" s="1"/>
  <c r="G617" i="1"/>
  <c r="H617" i="1"/>
  <c r="D619" i="1"/>
  <c r="E619" i="1" s="1"/>
  <c r="I619" i="1" s="1"/>
  <c r="F618" i="1"/>
  <c r="AP621" i="3" l="1"/>
  <c r="BE621" i="3"/>
  <c r="BD624" i="3"/>
  <c r="AO624" i="3"/>
  <c r="B638" i="3"/>
  <c r="BG620" i="3"/>
  <c r="BF620" i="3"/>
  <c r="BH620" i="3" s="1"/>
  <c r="BI620" i="3" s="1"/>
  <c r="AR621" i="3"/>
  <c r="AQ621" i="3"/>
  <c r="AS621" i="3" s="1"/>
  <c r="AT621" i="3" s="1"/>
  <c r="E634" i="3"/>
  <c r="F634" i="3" s="1"/>
  <c r="G634" i="3" s="1"/>
  <c r="D634" i="3"/>
  <c r="C635" i="3"/>
  <c r="CA639" i="3"/>
  <c r="CB638" i="3"/>
  <c r="CC638" i="3" s="1"/>
  <c r="CD638" i="3" s="1"/>
  <c r="CE638" i="3" s="1"/>
  <c r="V619" i="2"/>
  <c r="G621" i="2"/>
  <c r="T621" i="2"/>
  <c r="U620" i="2"/>
  <c r="Z620" i="2" s="1"/>
  <c r="E623" i="2"/>
  <c r="F622" i="2"/>
  <c r="I622" i="2" s="1"/>
  <c r="J617" i="1"/>
  <c r="K617" i="1" s="1"/>
  <c r="G618" i="1"/>
  <c r="H618" i="1"/>
  <c r="D620" i="1"/>
  <c r="E620" i="1" s="1"/>
  <c r="I620" i="1" s="1"/>
  <c r="F619" i="1"/>
  <c r="AP622" i="3" l="1"/>
  <c r="BE622" i="3"/>
  <c r="BD625" i="3"/>
  <c r="B639" i="3"/>
  <c r="AO625" i="3"/>
  <c r="BG621" i="3"/>
  <c r="BF621" i="3"/>
  <c r="BH621" i="3" s="1"/>
  <c r="BI621" i="3" s="1"/>
  <c r="AQ622" i="3"/>
  <c r="AS622" i="3" s="1"/>
  <c r="AT622" i="3" s="1"/>
  <c r="AR622" i="3"/>
  <c r="D635" i="3"/>
  <c r="E635" i="3"/>
  <c r="F635" i="3" s="1"/>
  <c r="G635" i="3" s="1"/>
  <c r="C636" i="3"/>
  <c r="CA640" i="3"/>
  <c r="CB639" i="3"/>
  <c r="CC639" i="3" s="1"/>
  <c r="CD639" i="3" s="1"/>
  <c r="CE639" i="3" s="1"/>
  <c r="V620" i="2"/>
  <c r="G622" i="2"/>
  <c r="T622" i="2"/>
  <c r="U621" i="2"/>
  <c r="Z621" i="2" s="1"/>
  <c r="E624" i="2"/>
  <c r="F623" i="2"/>
  <c r="I623" i="2" s="1"/>
  <c r="J618" i="1"/>
  <c r="K618" i="1" s="1"/>
  <c r="H619" i="1"/>
  <c r="G619" i="1"/>
  <c r="D621" i="1"/>
  <c r="E621" i="1" s="1"/>
  <c r="I621" i="1" s="1"/>
  <c r="F620" i="1"/>
  <c r="AP623" i="3" l="1"/>
  <c r="BE623" i="3"/>
  <c r="BD626" i="3"/>
  <c r="AO626" i="3"/>
  <c r="B640" i="3"/>
  <c r="BG622" i="3"/>
  <c r="BF622" i="3"/>
  <c r="BH622" i="3" s="1"/>
  <c r="BI622" i="3" s="1"/>
  <c r="AQ623" i="3"/>
  <c r="AS623" i="3" s="1"/>
  <c r="AT623" i="3" s="1"/>
  <c r="AR623" i="3"/>
  <c r="E636" i="3"/>
  <c r="F636" i="3" s="1"/>
  <c r="G636" i="3" s="1"/>
  <c r="D636" i="3"/>
  <c r="C637" i="3"/>
  <c r="CA641" i="3"/>
  <c r="CB640" i="3"/>
  <c r="CC640" i="3" s="1"/>
  <c r="CD640" i="3" s="1"/>
  <c r="CE640" i="3" s="1"/>
  <c r="V621" i="2"/>
  <c r="G623" i="2"/>
  <c r="T623" i="2"/>
  <c r="U622" i="2"/>
  <c r="Z622" i="2" s="1"/>
  <c r="E625" i="2"/>
  <c r="F624" i="2"/>
  <c r="I624" i="2" s="1"/>
  <c r="J619" i="1"/>
  <c r="K619" i="1" s="1"/>
  <c r="H620" i="1"/>
  <c r="G620" i="1"/>
  <c r="D622" i="1"/>
  <c r="E622" i="1" s="1"/>
  <c r="I622" i="1" s="1"/>
  <c r="F621" i="1"/>
  <c r="AP624" i="3" l="1"/>
  <c r="BE624" i="3"/>
  <c r="BD627" i="3"/>
  <c r="B641" i="3"/>
  <c r="AO627" i="3"/>
  <c r="BG623" i="3"/>
  <c r="BF623" i="3"/>
  <c r="BH623" i="3" s="1"/>
  <c r="BI623" i="3" s="1"/>
  <c r="AQ624" i="3"/>
  <c r="AS624" i="3" s="1"/>
  <c r="AT624" i="3" s="1"/>
  <c r="AR624" i="3"/>
  <c r="D637" i="3"/>
  <c r="E637" i="3"/>
  <c r="F637" i="3" s="1"/>
  <c r="G637" i="3" s="1"/>
  <c r="C638" i="3"/>
  <c r="CA642" i="3"/>
  <c r="CB641" i="3"/>
  <c r="CC641" i="3" s="1"/>
  <c r="CD641" i="3" s="1"/>
  <c r="CE641" i="3" s="1"/>
  <c r="V622" i="2"/>
  <c r="G624" i="2"/>
  <c r="T624" i="2"/>
  <c r="U623" i="2"/>
  <c r="Z623" i="2" s="1"/>
  <c r="E626" i="2"/>
  <c r="F625" i="2"/>
  <c r="I625" i="2" s="1"/>
  <c r="J620" i="1"/>
  <c r="K620" i="1" s="1"/>
  <c r="H621" i="1"/>
  <c r="G621" i="1"/>
  <c r="D623" i="1"/>
  <c r="E623" i="1" s="1"/>
  <c r="I623" i="1" s="1"/>
  <c r="F622" i="1"/>
  <c r="AP625" i="3" l="1"/>
  <c r="BE625" i="3"/>
  <c r="BD628" i="3"/>
  <c r="AO628" i="3"/>
  <c r="B642" i="3"/>
  <c r="BG624" i="3"/>
  <c r="BF624" i="3"/>
  <c r="BH624" i="3" s="1"/>
  <c r="BI624" i="3" s="1"/>
  <c r="AQ625" i="3"/>
  <c r="AS625" i="3" s="1"/>
  <c r="AT625" i="3" s="1"/>
  <c r="AR625" i="3"/>
  <c r="D638" i="3"/>
  <c r="E638" i="3"/>
  <c r="F638" i="3" s="1"/>
  <c r="G638" i="3" s="1"/>
  <c r="C639" i="3"/>
  <c r="CA643" i="3"/>
  <c r="CB642" i="3"/>
  <c r="CC642" i="3" s="1"/>
  <c r="CD642" i="3" s="1"/>
  <c r="CE642" i="3" s="1"/>
  <c r="V623" i="2"/>
  <c r="G625" i="2"/>
  <c r="T625" i="2"/>
  <c r="U624" i="2"/>
  <c r="Z624" i="2" s="1"/>
  <c r="F626" i="2"/>
  <c r="I626" i="2" s="1"/>
  <c r="E627" i="2"/>
  <c r="J621" i="1"/>
  <c r="K621" i="1" s="1"/>
  <c r="H622" i="1"/>
  <c r="G622" i="1"/>
  <c r="D624" i="1"/>
  <c r="E624" i="1" s="1"/>
  <c r="I624" i="1" s="1"/>
  <c r="F623" i="1"/>
  <c r="BF625" i="3" l="1"/>
  <c r="BH625" i="3" s="1"/>
  <c r="BI625" i="3" s="1"/>
  <c r="BG625" i="3"/>
  <c r="AP626" i="3"/>
  <c r="BE626" i="3"/>
  <c r="BD629" i="3"/>
  <c r="B643" i="3"/>
  <c r="AO629" i="3"/>
  <c r="AQ626" i="3"/>
  <c r="AS626" i="3" s="1"/>
  <c r="AT626" i="3" s="1"/>
  <c r="AR626" i="3"/>
  <c r="E639" i="3"/>
  <c r="F639" i="3" s="1"/>
  <c r="G639" i="3" s="1"/>
  <c r="D639" i="3"/>
  <c r="C640" i="3"/>
  <c r="CA644" i="3"/>
  <c r="CB643" i="3"/>
  <c r="CC643" i="3" s="1"/>
  <c r="CD643" i="3" s="1"/>
  <c r="CE643" i="3" s="1"/>
  <c r="V624" i="2"/>
  <c r="G626" i="2"/>
  <c r="U625" i="2"/>
  <c r="Z625" i="2" s="1"/>
  <c r="T626" i="2"/>
  <c r="E628" i="2"/>
  <c r="F627" i="2"/>
  <c r="I627" i="2" s="1"/>
  <c r="J622" i="1"/>
  <c r="K622" i="1" s="1"/>
  <c r="H623" i="1"/>
  <c r="G623" i="1"/>
  <c r="D625" i="1"/>
  <c r="E625" i="1" s="1"/>
  <c r="I625" i="1" s="1"/>
  <c r="F624" i="1"/>
  <c r="AP627" i="3" l="1"/>
  <c r="BE627" i="3"/>
  <c r="BD630" i="3"/>
  <c r="B644" i="3"/>
  <c r="AO630" i="3"/>
  <c r="BF626" i="3"/>
  <c r="BH626" i="3" s="1"/>
  <c r="BI626" i="3" s="1"/>
  <c r="BG626" i="3"/>
  <c r="AQ627" i="3"/>
  <c r="AS627" i="3" s="1"/>
  <c r="AT627" i="3" s="1"/>
  <c r="AR627" i="3"/>
  <c r="D640" i="3"/>
  <c r="E640" i="3"/>
  <c r="F640" i="3" s="1"/>
  <c r="G640" i="3" s="1"/>
  <c r="C641" i="3"/>
  <c r="CA645" i="3"/>
  <c r="CB644" i="3"/>
  <c r="CC644" i="3" s="1"/>
  <c r="CD644" i="3" s="1"/>
  <c r="CE644" i="3" s="1"/>
  <c r="V625" i="2"/>
  <c r="G627" i="2"/>
  <c r="U626" i="2"/>
  <c r="Z626" i="2" s="1"/>
  <c r="T627" i="2"/>
  <c r="E629" i="2"/>
  <c r="F628" i="2"/>
  <c r="I628" i="2" s="1"/>
  <c r="J623" i="1"/>
  <c r="K623" i="1" s="1"/>
  <c r="H624" i="1"/>
  <c r="G624" i="1"/>
  <c r="D626" i="1"/>
  <c r="E626" i="1" s="1"/>
  <c r="I626" i="1" s="1"/>
  <c r="F625" i="1"/>
  <c r="AP628" i="3" l="1"/>
  <c r="BE628" i="3"/>
  <c r="BD631" i="3"/>
  <c r="B645" i="3"/>
  <c r="AO631" i="3"/>
  <c r="BF627" i="3"/>
  <c r="BH627" i="3" s="1"/>
  <c r="BI627" i="3" s="1"/>
  <c r="BG627" i="3"/>
  <c r="AR628" i="3"/>
  <c r="AQ628" i="3"/>
  <c r="AS628" i="3" s="1"/>
  <c r="AT628" i="3" s="1"/>
  <c r="E641" i="3"/>
  <c r="F641" i="3" s="1"/>
  <c r="G641" i="3" s="1"/>
  <c r="D641" i="3"/>
  <c r="C642" i="3"/>
  <c r="CA646" i="3"/>
  <c r="CB645" i="3"/>
  <c r="CC645" i="3" s="1"/>
  <c r="CD645" i="3" s="1"/>
  <c r="CE645" i="3" s="1"/>
  <c r="V626" i="2"/>
  <c r="G628" i="2"/>
  <c r="T628" i="2"/>
  <c r="U627" i="2"/>
  <c r="Z627" i="2" s="1"/>
  <c r="E630" i="2"/>
  <c r="F629" i="2"/>
  <c r="I629" i="2" s="1"/>
  <c r="J624" i="1"/>
  <c r="K624" i="1" s="1"/>
  <c r="G625" i="1"/>
  <c r="H625" i="1"/>
  <c r="D627" i="1"/>
  <c r="E627" i="1" s="1"/>
  <c r="I627" i="1" s="1"/>
  <c r="F626" i="1"/>
  <c r="BG628" i="3" l="1"/>
  <c r="BF628" i="3"/>
  <c r="BH628" i="3" s="1"/>
  <c r="BI628" i="3" s="1"/>
  <c r="AP629" i="3"/>
  <c r="BE629" i="3"/>
  <c r="BD632" i="3"/>
  <c r="B646" i="3"/>
  <c r="AO632" i="3"/>
  <c r="AR629" i="3"/>
  <c r="AQ629" i="3"/>
  <c r="AS629" i="3" s="1"/>
  <c r="AT629" i="3" s="1"/>
  <c r="E642" i="3"/>
  <c r="F642" i="3" s="1"/>
  <c r="G642" i="3" s="1"/>
  <c r="D642" i="3"/>
  <c r="C643" i="3"/>
  <c r="CA647" i="3"/>
  <c r="CB646" i="3"/>
  <c r="CC646" i="3" s="1"/>
  <c r="CD646" i="3" s="1"/>
  <c r="CE646" i="3" s="1"/>
  <c r="V627" i="2"/>
  <c r="G629" i="2"/>
  <c r="U628" i="2"/>
  <c r="Z628" i="2" s="1"/>
  <c r="T629" i="2"/>
  <c r="E631" i="2"/>
  <c r="F630" i="2"/>
  <c r="I630" i="2" s="1"/>
  <c r="J625" i="1"/>
  <c r="K625" i="1" s="1"/>
  <c r="G626" i="1"/>
  <c r="H626" i="1"/>
  <c r="D628" i="1"/>
  <c r="E628" i="1" s="1"/>
  <c r="I628" i="1" s="1"/>
  <c r="F627" i="1"/>
  <c r="BD633" i="3" l="1"/>
  <c r="AO633" i="3"/>
  <c r="B647" i="3"/>
  <c r="AP630" i="3"/>
  <c r="BE630" i="3"/>
  <c r="BG629" i="3"/>
  <c r="BF629" i="3"/>
  <c r="BH629" i="3" s="1"/>
  <c r="BI629" i="3" s="1"/>
  <c r="AR630" i="3"/>
  <c r="AQ630" i="3"/>
  <c r="AS630" i="3" s="1"/>
  <c r="AT630" i="3" s="1"/>
  <c r="E643" i="3"/>
  <c r="F643" i="3" s="1"/>
  <c r="G643" i="3" s="1"/>
  <c r="D643" i="3"/>
  <c r="C644" i="3"/>
  <c r="CA648" i="3"/>
  <c r="CB647" i="3"/>
  <c r="CC647" i="3" s="1"/>
  <c r="CD647" i="3" s="1"/>
  <c r="CE647" i="3" s="1"/>
  <c r="V628" i="2"/>
  <c r="G630" i="2"/>
  <c r="T630" i="2"/>
  <c r="U629" i="2"/>
  <c r="Z629" i="2" s="1"/>
  <c r="E632" i="2"/>
  <c r="F631" i="2"/>
  <c r="I631" i="2" s="1"/>
  <c r="H627" i="1"/>
  <c r="G627" i="1"/>
  <c r="J626" i="1"/>
  <c r="K626" i="1" s="1"/>
  <c r="D629" i="1"/>
  <c r="E629" i="1" s="1"/>
  <c r="I629" i="1" s="1"/>
  <c r="F628" i="1"/>
  <c r="AP631" i="3" l="1"/>
  <c r="BE631" i="3"/>
  <c r="BF630" i="3"/>
  <c r="BH630" i="3" s="1"/>
  <c r="BI630" i="3" s="1"/>
  <c r="BG630" i="3"/>
  <c r="BD634" i="3"/>
  <c r="AO634" i="3"/>
  <c r="B648" i="3"/>
  <c r="AR631" i="3"/>
  <c r="AQ631" i="3"/>
  <c r="AS631" i="3" s="1"/>
  <c r="AT631" i="3" s="1"/>
  <c r="E644" i="3"/>
  <c r="F644" i="3" s="1"/>
  <c r="G644" i="3" s="1"/>
  <c r="D644" i="3"/>
  <c r="C645" i="3"/>
  <c r="CA649" i="3"/>
  <c r="CB648" i="3"/>
  <c r="CC648" i="3" s="1"/>
  <c r="CD648" i="3" s="1"/>
  <c r="CE648" i="3" s="1"/>
  <c r="V629" i="2"/>
  <c r="G631" i="2"/>
  <c r="T631" i="2"/>
  <c r="U630" i="2"/>
  <c r="Z630" i="2" s="1"/>
  <c r="F632" i="2"/>
  <c r="I632" i="2" s="1"/>
  <c r="E633" i="2"/>
  <c r="J627" i="1"/>
  <c r="K627" i="1" s="1"/>
  <c r="H628" i="1"/>
  <c r="G628" i="1"/>
  <c r="D630" i="1"/>
  <c r="E630" i="1" s="1"/>
  <c r="I630" i="1" s="1"/>
  <c r="F629" i="1"/>
  <c r="AP632" i="3" l="1"/>
  <c r="BE632" i="3"/>
  <c r="BF631" i="3"/>
  <c r="BH631" i="3" s="1"/>
  <c r="BI631" i="3" s="1"/>
  <c r="BG631" i="3"/>
  <c r="BD635" i="3"/>
  <c r="B649" i="3"/>
  <c r="AO635" i="3"/>
  <c r="AR632" i="3"/>
  <c r="AQ632" i="3"/>
  <c r="AS632" i="3" s="1"/>
  <c r="AT632" i="3" s="1"/>
  <c r="E645" i="3"/>
  <c r="F645" i="3" s="1"/>
  <c r="G645" i="3" s="1"/>
  <c r="D645" i="3"/>
  <c r="C646" i="3"/>
  <c r="CA650" i="3"/>
  <c r="CB649" i="3"/>
  <c r="CC649" i="3" s="1"/>
  <c r="CD649" i="3" s="1"/>
  <c r="CE649" i="3" s="1"/>
  <c r="V630" i="2"/>
  <c r="G632" i="2"/>
  <c r="T632" i="2"/>
  <c r="U631" i="2"/>
  <c r="Z631" i="2" s="1"/>
  <c r="E634" i="2"/>
  <c r="F633" i="2"/>
  <c r="I633" i="2" s="1"/>
  <c r="J628" i="1"/>
  <c r="K628" i="1" s="1"/>
  <c r="H629" i="1"/>
  <c r="G629" i="1"/>
  <c r="D631" i="1"/>
  <c r="E631" i="1" s="1"/>
  <c r="I631" i="1" s="1"/>
  <c r="F630" i="1"/>
  <c r="AP633" i="3" l="1"/>
  <c r="BE633" i="3"/>
  <c r="BD636" i="3"/>
  <c r="B650" i="3"/>
  <c r="AO636" i="3"/>
  <c r="BF632" i="3"/>
  <c r="BH632" i="3" s="1"/>
  <c r="BI632" i="3" s="1"/>
  <c r="BG632" i="3"/>
  <c r="AR633" i="3"/>
  <c r="AQ633" i="3"/>
  <c r="AS633" i="3" s="1"/>
  <c r="AT633" i="3" s="1"/>
  <c r="E646" i="3"/>
  <c r="F646" i="3" s="1"/>
  <c r="G646" i="3" s="1"/>
  <c r="D646" i="3"/>
  <c r="C647" i="3"/>
  <c r="CA651" i="3"/>
  <c r="CB650" i="3"/>
  <c r="CC650" i="3" s="1"/>
  <c r="CD650" i="3" s="1"/>
  <c r="CE650" i="3" s="1"/>
  <c r="V631" i="2"/>
  <c r="G633" i="2"/>
  <c r="T633" i="2"/>
  <c r="U632" i="2"/>
  <c r="Z632" i="2" s="1"/>
  <c r="E635" i="2"/>
  <c r="F634" i="2"/>
  <c r="I634" i="2" s="1"/>
  <c r="J629" i="1"/>
  <c r="K629" i="1" s="1"/>
  <c r="H630" i="1"/>
  <c r="G630" i="1"/>
  <c r="D632" i="1"/>
  <c r="E632" i="1" s="1"/>
  <c r="I632" i="1" s="1"/>
  <c r="F631" i="1"/>
  <c r="AP634" i="3" l="1"/>
  <c r="BE634" i="3"/>
  <c r="BD637" i="3"/>
  <c r="B651" i="3"/>
  <c r="AO637" i="3"/>
  <c r="BG633" i="3"/>
  <c r="BF633" i="3"/>
  <c r="BH633" i="3" s="1"/>
  <c r="BI633" i="3" s="1"/>
  <c r="AR634" i="3"/>
  <c r="AQ634" i="3"/>
  <c r="AS634" i="3" s="1"/>
  <c r="AT634" i="3" s="1"/>
  <c r="E647" i="3"/>
  <c r="F647" i="3" s="1"/>
  <c r="G647" i="3" s="1"/>
  <c r="D647" i="3"/>
  <c r="C648" i="3"/>
  <c r="CA652" i="3"/>
  <c r="CB651" i="3"/>
  <c r="CC651" i="3" s="1"/>
  <c r="CD651" i="3" s="1"/>
  <c r="CE651" i="3" s="1"/>
  <c r="V632" i="2"/>
  <c r="G634" i="2"/>
  <c r="T634" i="2"/>
  <c r="U633" i="2"/>
  <c r="Z633" i="2" s="1"/>
  <c r="E636" i="2"/>
  <c r="F635" i="2"/>
  <c r="I635" i="2" s="1"/>
  <c r="J630" i="1"/>
  <c r="K630" i="1" s="1"/>
  <c r="H631" i="1"/>
  <c r="G631" i="1"/>
  <c r="D633" i="1"/>
  <c r="E633" i="1" s="1"/>
  <c r="I633" i="1" s="1"/>
  <c r="F632" i="1"/>
  <c r="AP635" i="3" l="1"/>
  <c r="BE635" i="3"/>
  <c r="BG634" i="3"/>
  <c r="BF634" i="3"/>
  <c r="BH634" i="3" s="1"/>
  <c r="BI634" i="3" s="1"/>
  <c r="BD638" i="3"/>
  <c r="B652" i="3"/>
  <c r="AO638" i="3"/>
  <c r="AR635" i="3"/>
  <c r="AQ635" i="3"/>
  <c r="AS635" i="3" s="1"/>
  <c r="AT635" i="3" s="1"/>
  <c r="E648" i="3"/>
  <c r="F648" i="3" s="1"/>
  <c r="G648" i="3" s="1"/>
  <c r="D648" i="3"/>
  <c r="C649" i="3"/>
  <c r="CA653" i="3"/>
  <c r="CB652" i="3"/>
  <c r="CC652" i="3" s="1"/>
  <c r="CD652" i="3" s="1"/>
  <c r="CE652" i="3" s="1"/>
  <c r="V633" i="2"/>
  <c r="G635" i="2"/>
  <c r="T635" i="2"/>
  <c r="U634" i="2"/>
  <c r="Z634" i="2" s="1"/>
  <c r="E637" i="2"/>
  <c r="F636" i="2"/>
  <c r="I636" i="2" s="1"/>
  <c r="J631" i="1"/>
  <c r="K631" i="1" s="1"/>
  <c r="H632" i="1"/>
  <c r="G632" i="1"/>
  <c r="D634" i="1"/>
  <c r="E634" i="1" s="1"/>
  <c r="I634" i="1" s="1"/>
  <c r="F633" i="1"/>
  <c r="AP636" i="3" l="1"/>
  <c r="BE636" i="3"/>
  <c r="BD639" i="3"/>
  <c r="AO639" i="3"/>
  <c r="B653" i="3"/>
  <c r="BG635" i="3"/>
  <c r="BF635" i="3"/>
  <c r="BH635" i="3" s="1"/>
  <c r="BI635" i="3" s="1"/>
  <c r="AR636" i="3"/>
  <c r="AQ636" i="3"/>
  <c r="AS636" i="3" s="1"/>
  <c r="AT636" i="3" s="1"/>
  <c r="E649" i="3"/>
  <c r="F649" i="3" s="1"/>
  <c r="G649" i="3" s="1"/>
  <c r="D649" i="3"/>
  <c r="C650" i="3"/>
  <c r="CA654" i="3"/>
  <c r="CB653" i="3"/>
  <c r="CC653" i="3" s="1"/>
  <c r="CD653" i="3" s="1"/>
  <c r="CE653" i="3" s="1"/>
  <c r="V634" i="2"/>
  <c r="G636" i="2"/>
  <c r="T636" i="2"/>
  <c r="U635" i="2"/>
  <c r="Z635" i="2" s="1"/>
  <c r="E638" i="2"/>
  <c r="F637" i="2"/>
  <c r="I637" i="2" s="1"/>
  <c r="J632" i="1"/>
  <c r="K632" i="1" s="1"/>
  <c r="G633" i="1"/>
  <c r="H633" i="1"/>
  <c r="D635" i="1"/>
  <c r="E635" i="1" s="1"/>
  <c r="I635" i="1" s="1"/>
  <c r="F634" i="1"/>
  <c r="AP637" i="3" l="1"/>
  <c r="BE637" i="3"/>
  <c r="BD640" i="3"/>
  <c r="B654" i="3"/>
  <c r="AO640" i="3"/>
  <c r="BG636" i="3"/>
  <c r="BF636" i="3"/>
  <c r="BH636" i="3" s="1"/>
  <c r="BI636" i="3" s="1"/>
  <c r="AR637" i="3"/>
  <c r="AQ637" i="3"/>
  <c r="AS637" i="3" s="1"/>
  <c r="AT637" i="3" s="1"/>
  <c r="E650" i="3"/>
  <c r="F650" i="3" s="1"/>
  <c r="G650" i="3" s="1"/>
  <c r="D650" i="3"/>
  <c r="C651" i="3"/>
  <c r="CA655" i="3"/>
  <c r="CB654" i="3"/>
  <c r="CC654" i="3" s="1"/>
  <c r="CD654" i="3" s="1"/>
  <c r="CE654" i="3" s="1"/>
  <c r="V635" i="2"/>
  <c r="G637" i="2"/>
  <c r="T637" i="2"/>
  <c r="U636" i="2"/>
  <c r="Z636" i="2" s="1"/>
  <c r="F638" i="2"/>
  <c r="I638" i="2" s="1"/>
  <c r="E639" i="2"/>
  <c r="J633" i="1"/>
  <c r="K633" i="1" s="1"/>
  <c r="G634" i="1"/>
  <c r="H634" i="1"/>
  <c r="D636" i="1"/>
  <c r="E636" i="1" s="1"/>
  <c r="I636" i="1" s="1"/>
  <c r="F635" i="1"/>
  <c r="BG637" i="3" l="1"/>
  <c r="BF637" i="3"/>
  <c r="BH637" i="3" s="1"/>
  <c r="BI637" i="3" s="1"/>
  <c r="AP638" i="3"/>
  <c r="BE638" i="3"/>
  <c r="BD641" i="3"/>
  <c r="B655" i="3"/>
  <c r="AO641" i="3"/>
  <c r="AR638" i="3"/>
  <c r="AQ638" i="3"/>
  <c r="AS638" i="3" s="1"/>
  <c r="AT638" i="3" s="1"/>
  <c r="E651" i="3"/>
  <c r="F651" i="3" s="1"/>
  <c r="G651" i="3" s="1"/>
  <c r="D651" i="3"/>
  <c r="C652" i="3"/>
  <c r="CA656" i="3"/>
  <c r="CB655" i="3"/>
  <c r="CC655" i="3" s="1"/>
  <c r="CD655" i="3" s="1"/>
  <c r="CE655" i="3" s="1"/>
  <c r="V636" i="2"/>
  <c r="G638" i="2"/>
  <c r="U637" i="2"/>
  <c r="Z637" i="2" s="1"/>
  <c r="T638" i="2"/>
  <c r="F639" i="2"/>
  <c r="I639" i="2" s="1"/>
  <c r="E640" i="2"/>
  <c r="J634" i="1"/>
  <c r="K634" i="1" s="1"/>
  <c r="H635" i="1"/>
  <c r="G635" i="1"/>
  <c r="D637" i="1"/>
  <c r="E637" i="1" s="1"/>
  <c r="I637" i="1" s="1"/>
  <c r="F636" i="1"/>
  <c r="AP639" i="3" l="1"/>
  <c r="BE639" i="3"/>
  <c r="BD642" i="3"/>
  <c r="AO642" i="3"/>
  <c r="B656" i="3"/>
  <c r="BG638" i="3"/>
  <c r="BF638" i="3"/>
  <c r="BH638" i="3" s="1"/>
  <c r="BI638" i="3" s="1"/>
  <c r="AR639" i="3"/>
  <c r="AQ639" i="3"/>
  <c r="AS639" i="3" s="1"/>
  <c r="AT639" i="3" s="1"/>
  <c r="E652" i="3"/>
  <c r="F652" i="3" s="1"/>
  <c r="G652" i="3" s="1"/>
  <c r="D652" i="3"/>
  <c r="C653" i="3"/>
  <c r="CA657" i="3"/>
  <c r="CB656" i="3"/>
  <c r="CC656" i="3" s="1"/>
  <c r="CD656" i="3" s="1"/>
  <c r="CE656" i="3" s="1"/>
  <c r="V637" i="2"/>
  <c r="G639" i="2"/>
  <c r="T639" i="2"/>
  <c r="U638" i="2"/>
  <c r="Z638" i="2" s="1"/>
  <c r="E641" i="2"/>
  <c r="F640" i="2"/>
  <c r="I640" i="2" s="1"/>
  <c r="J635" i="1"/>
  <c r="K635" i="1" s="1"/>
  <c r="H636" i="1"/>
  <c r="G636" i="1"/>
  <c r="D638" i="1"/>
  <c r="E638" i="1" s="1"/>
  <c r="I638" i="1" s="1"/>
  <c r="F637" i="1"/>
  <c r="AP640" i="3" l="1"/>
  <c r="BE640" i="3"/>
  <c r="BD643" i="3"/>
  <c r="B657" i="3"/>
  <c r="AO643" i="3"/>
  <c r="BG639" i="3"/>
  <c r="BF639" i="3"/>
  <c r="BH639" i="3"/>
  <c r="BI639" i="3" s="1"/>
  <c r="AR640" i="3"/>
  <c r="AQ640" i="3"/>
  <c r="AS640" i="3" s="1"/>
  <c r="AT640" i="3" s="1"/>
  <c r="E653" i="3"/>
  <c r="F653" i="3" s="1"/>
  <c r="G653" i="3" s="1"/>
  <c r="D653" i="3"/>
  <c r="C654" i="3"/>
  <c r="CA658" i="3"/>
  <c r="CB657" i="3"/>
  <c r="CC657" i="3" s="1"/>
  <c r="CD657" i="3" s="1"/>
  <c r="CE657" i="3" s="1"/>
  <c r="V638" i="2"/>
  <c r="G640" i="2"/>
  <c r="T640" i="2"/>
  <c r="U639" i="2"/>
  <c r="Z639" i="2" s="1"/>
  <c r="E642" i="2"/>
  <c r="F641" i="2"/>
  <c r="I641" i="2" s="1"/>
  <c r="J636" i="1"/>
  <c r="K636" i="1" s="1"/>
  <c r="H637" i="1"/>
  <c r="G637" i="1"/>
  <c r="D639" i="1"/>
  <c r="E639" i="1" s="1"/>
  <c r="I639" i="1" s="1"/>
  <c r="F638" i="1"/>
  <c r="AP641" i="3" l="1"/>
  <c r="BE641" i="3"/>
  <c r="BG640" i="3"/>
  <c r="BF640" i="3"/>
  <c r="BH640" i="3" s="1"/>
  <c r="BI640" i="3" s="1"/>
  <c r="BD644" i="3"/>
  <c r="AO644" i="3"/>
  <c r="B658" i="3"/>
  <c r="AR641" i="3"/>
  <c r="AQ641" i="3"/>
  <c r="AS641" i="3" s="1"/>
  <c r="AT641" i="3" s="1"/>
  <c r="E654" i="3"/>
  <c r="F654" i="3" s="1"/>
  <c r="G654" i="3" s="1"/>
  <c r="D654" i="3"/>
  <c r="C655" i="3"/>
  <c r="CA659" i="3"/>
  <c r="CB658" i="3"/>
  <c r="CC658" i="3" s="1"/>
  <c r="CD658" i="3" s="1"/>
  <c r="CE658" i="3" s="1"/>
  <c r="V639" i="2"/>
  <c r="G641" i="2"/>
  <c r="U640" i="2"/>
  <c r="Z640" i="2" s="1"/>
  <c r="T641" i="2"/>
  <c r="E643" i="2"/>
  <c r="F642" i="2"/>
  <c r="I642" i="2" s="1"/>
  <c r="J637" i="1"/>
  <c r="K637" i="1" s="1"/>
  <c r="H638" i="1"/>
  <c r="G638" i="1"/>
  <c r="D640" i="1"/>
  <c r="E640" i="1" s="1"/>
  <c r="I640" i="1" s="1"/>
  <c r="F639" i="1"/>
  <c r="BD645" i="3" l="1"/>
  <c r="B659" i="3"/>
  <c r="AO645" i="3"/>
  <c r="BG641" i="3"/>
  <c r="BF641" i="3"/>
  <c r="BH641" i="3"/>
  <c r="BI641" i="3" s="1"/>
  <c r="AP642" i="3"/>
  <c r="BE642" i="3"/>
  <c r="AR642" i="3"/>
  <c r="AQ642" i="3"/>
  <c r="AS642" i="3" s="1"/>
  <c r="AT642" i="3" s="1"/>
  <c r="E655" i="3"/>
  <c r="F655" i="3" s="1"/>
  <c r="G655" i="3" s="1"/>
  <c r="D655" i="3"/>
  <c r="C656" i="3"/>
  <c r="CA660" i="3"/>
  <c r="CB659" i="3"/>
  <c r="CC659" i="3" s="1"/>
  <c r="CD659" i="3" s="1"/>
  <c r="CE659" i="3" s="1"/>
  <c r="V640" i="2"/>
  <c r="G642" i="2"/>
  <c r="T642" i="2"/>
  <c r="U641" i="2"/>
  <c r="Z641" i="2" s="1"/>
  <c r="E644" i="2"/>
  <c r="F643" i="2"/>
  <c r="I643" i="2" s="1"/>
  <c r="J638" i="1"/>
  <c r="K638" i="1" s="1"/>
  <c r="H639" i="1"/>
  <c r="G639" i="1"/>
  <c r="D641" i="1"/>
  <c r="E641" i="1" s="1"/>
  <c r="I641" i="1" s="1"/>
  <c r="F640" i="1"/>
  <c r="AP643" i="3" l="1"/>
  <c r="BE643" i="3"/>
  <c r="BG642" i="3"/>
  <c r="BF642" i="3"/>
  <c r="BH642" i="3" s="1"/>
  <c r="BI642" i="3" s="1"/>
  <c r="BD646" i="3"/>
  <c r="B660" i="3"/>
  <c r="AO646" i="3"/>
  <c r="AR643" i="3"/>
  <c r="AQ643" i="3"/>
  <c r="AS643" i="3" s="1"/>
  <c r="AT643" i="3" s="1"/>
  <c r="E656" i="3"/>
  <c r="F656" i="3" s="1"/>
  <c r="G656" i="3" s="1"/>
  <c r="D656" i="3"/>
  <c r="C657" i="3"/>
  <c r="CA661" i="3"/>
  <c r="CB660" i="3"/>
  <c r="CC660" i="3" s="1"/>
  <c r="CD660" i="3" s="1"/>
  <c r="CE660" i="3" s="1"/>
  <c r="V641" i="2"/>
  <c r="G643" i="2"/>
  <c r="T643" i="2"/>
  <c r="U642" i="2"/>
  <c r="Z642" i="2" s="1"/>
  <c r="F644" i="2"/>
  <c r="I644" i="2" s="1"/>
  <c r="E645" i="2"/>
  <c r="J639" i="1"/>
  <c r="K639" i="1" s="1"/>
  <c r="H640" i="1"/>
  <c r="G640" i="1"/>
  <c r="D642" i="1"/>
  <c r="E642" i="1" s="1"/>
  <c r="I642" i="1" s="1"/>
  <c r="F641" i="1"/>
  <c r="AP644" i="3" l="1"/>
  <c r="BE644" i="3"/>
  <c r="BD647" i="3"/>
  <c r="B661" i="3"/>
  <c r="AO647" i="3"/>
  <c r="BG643" i="3"/>
  <c r="BF643" i="3"/>
  <c r="BH643" i="3"/>
  <c r="BI643" i="3" s="1"/>
  <c r="AR644" i="3"/>
  <c r="AQ644" i="3"/>
  <c r="AS644" i="3" s="1"/>
  <c r="AT644" i="3" s="1"/>
  <c r="E657" i="3"/>
  <c r="F657" i="3" s="1"/>
  <c r="G657" i="3" s="1"/>
  <c r="D657" i="3"/>
  <c r="C658" i="3"/>
  <c r="CA662" i="3"/>
  <c r="CB661" i="3"/>
  <c r="CC661" i="3" s="1"/>
  <c r="CD661" i="3" s="1"/>
  <c r="CE661" i="3" s="1"/>
  <c r="V642" i="2"/>
  <c r="G644" i="2"/>
  <c r="T644" i="2"/>
  <c r="U643" i="2"/>
  <c r="Z643" i="2" s="1"/>
  <c r="F645" i="2"/>
  <c r="I645" i="2" s="1"/>
  <c r="E646" i="2"/>
  <c r="J640" i="1"/>
  <c r="K640" i="1" s="1"/>
  <c r="G641" i="1"/>
  <c r="H641" i="1"/>
  <c r="D643" i="1"/>
  <c r="E643" i="1" s="1"/>
  <c r="I643" i="1" s="1"/>
  <c r="F642" i="1"/>
  <c r="AP645" i="3" l="1"/>
  <c r="BE645" i="3"/>
  <c r="BD648" i="3"/>
  <c r="AO648" i="3"/>
  <c r="B662" i="3"/>
  <c r="BG644" i="3"/>
  <c r="BF644" i="3"/>
  <c r="BH644" i="3" s="1"/>
  <c r="BI644" i="3" s="1"/>
  <c r="AR645" i="3"/>
  <c r="AQ645" i="3"/>
  <c r="AS645" i="3" s="1"/>
  <c r="AT645" i="3" s="1"/>
  <c r="E658" i="3"/>
  <c r="F658" i="3" s="1"/>
  <c r="G658" i="3" s="1"/>
  <c r="D658" i="3"/>
  <c r="C659" i="3"/>
  <c r="CA663" i="3"/>
  <c r="CB662" i="3"/>
  <c r="CC662" i="3" s="1"/>
  <c r="CD662" i="3" s="1"/>
  <c r="CE662" i="3" s="1"/>
  <c r="V643" i="2"/>
  <c r="G645" i="2"/>
  <c r="T645" i="2"/>
  <c r="U644" i="2"/>
  <c r="Z644" i="2" s="1"/>
  <c r="E647" i="2"/>
  <c r="F646" i="2"/>
  <c r="I646" i="2" s="1"/>
  <c r="J641" i="1"/>
  <c r="K641" i="1" s="1"/>
  <c r="G642" i="1"/>
  <c r="H642" i="1"/>
  <c r="D644" i="1"/>
  <c r="E644" i="1" s="1"/>
  <c r="I644" i="1" s="1"/>
  <c r="F643" i="1"/>
  <c r="AP646" i="3" l="1"/>
  <c r="BE646" i="3"/>
  <c r="BG645" i="3"/>
  <c r="BF645" i="3"/>
  <c r="BH645" i="3" s="1"/>
  <c r="BI645" i="3" s="1"/>
  <c r="BD649" i="3"/>
  <c r="AO649" i="3"/>
  <c r="B663" i="3"/>
  <c r="AQ646" i="3"/>
  <c r="AS646" i="3" s="1"/>
  <c r="AT646" i="3" s="1"/>
  <c r="AR646" i="3"/>
  <c r="E659" i="3"/>
  <c r="F659" i="3" s="1"/>
  <c r="G659" i="3" s="1"/>
  <c r="D659" i="3"/>
  <c r="C660" i="3"/>
  <c r="CA664" i="3"/>
  <c r="CB663" i="3"/>
  <c r="CC663" i="3" s="1"/>
  <c r="CD663" i="3" s="1"/>
  <c r="CE663" i="3" s="1"/>
  <c r="V644" i="2"/>
  <c r="G646" i="2"/>
  <c r="T646" i="2"/>
  <c r="U645" i="2"/>
  <c r="Z645" i="2" s="1"/>
  <c r="E648" i="2"/>
  <c r="F647" i="2"/>
  <c r="I647" i="2" s="1"/>
  <c r="J642" i="1"/>
  <c r="K642" i="1" s="1"/>
  <c r="H643" i="1"/>
  <c r="G643" i="1"/>
  <c r="D645" i="1"/>
  <c r="E645" i="1" s="1"/>
  <c r="I645" i="1" s="1"/>
  <c r="F644" i="1"/>
  <c r="AP647" i="3" l="1"/>
  <c r="BE647" i="3"/>
  <c r="BG646" i="3"/>
  <c r="BF646" i="3"/>
  <c r="BH646" i="3" s="1"/>
  <c r="BI646" i="3" s="1"/>
  <c r="BD650" i="3"/>
  <c r="B664" i="3"/>
  <c r="AO650" i="3"/>
  <c r="AQ647" i="3"/>
  <c r="AS647" i="3" s="1"/>
  <c r="AT647" i="3" s="1"/>
  <c r="AR647" i="3"/>
  <c r="E660" i="3"/>
  <c r="F660" i="3" s="1"/>
  <c r="G660" i="3" s="1"/>
  <c r="D660" i="3"/>
  <c r="C661" i="3"/>
  <c r="CA665" i="3"/>
  <c r="CB664" i="3"/>
  <c r="CC664" i="3" s="1"/>
  <c r="CD664" i="3" s="1"/>
  <c r="CE664" i="3" s="1"/>
  <c r="V645" i="2"/>
  <c r="G647" i="2"/>
  <c r="T647" i="2"/>
  <c r="U646" i="2"/>
  <c r="Z646" i="2" s="1"/>
  <c r="E649" i="2"/>
  <c r="F648" i="2"/>
  <c r="I648" i="2" s="1"/>
  <c r="J643" i="1"/>
  <c r="K643" i="1" s="1"/>
  <c r="H644" i="1"/>
  <c r="G644" i="1"/>
  <c r="D646" i="1"/>
  <c r="E646" i="1" s="1"/>
  <c r="I646" i="1" s="1"/>
  <c r="F645" i="1"/>
  <c r="BD651" i="3" l="1"/>
  <c r="B665" i="3"/>
  <c r="AO651" i="3"/>
  <c r="BF647" i="3"/>
  <c r="BH647" i="3" s="1"/>
  <c r="BI647" i="3" s="1"/>
  <c r="BG647" i="3"/>
  <c r="AP648" i="3"/>
  <c r="BE648" i="3"/>
  <c r="AQ648" i="3"/>
  <c r="AS648" i="3" s="1"/>
  <c r="AT648" i="3" s="1"/>
  <c r="AR648" i="3"/>
  <c r="E661" i="3"/>
  <c r="F661" i="3" s="1"/>
  <c r="G661" i="3" s="1"/>
  <c r="D661" i="3"/>
  <c r="C662" i="3"/>
  <c r="CA666" i="3"/>
  <c r="CB665" i="3"/>
  <c r="CC665" i="3" s="1"/>
  <c r="CD665" i="3" s="1"/>
  <c r="CE665" i="3" s="1"/>
  <c r="V646" i="2"/>
  <c r="G648" i="2"/>
  <c r="T648" i="2"/>
  <c r="U647" i="2"/>
  <c r="Z647" i="2" s="1"/>
  <c r="E650" i="2"/>
  <c r="F649" i="2"/>
  <c r="I649" i="2" s="1"/>
  <c r="J644" i="1"/>
  <c r="K644" i="1" s="1"/>
  <c r="H645" i="1"/>
  <c r="G645" i="1"/>
  <c r="D647" i="1"/>
  <c r="E647" i="1" s="1"/>
  <c r="I647" i="1" s="1"/>
  <c r="F646" i="1"/>
  <c r="BD652" i="3" l="1"/>
  <c r="B666" i="3"/>
  <c r="AO652" i="3"/>
  <c r="AP649" i="3"/>
  <c r="BE649" i="3"/>
  <c r="BG648" i="3"/>
  <c r="BF648" i="3"/>
  <c r="BH648" i="3" s="1"/>
  <c r="BI648" i="3" s="1"/>
  <c r="AR649" i="3"/>
  <c r="AQ649" i="3"/>
  <c r="AS649" i="3" s="1"/>
  <c r="AT649" i="3" s="1"/>
  <c r="E662" i="3"/>
  <c r="F662" i="3" s="1"/>
  <c r="G662" i="3" s="1"/>
  <c r="D662" i="3"/>
  <c r="C663" i="3"/>
  <c r="CA667" i="3"/>
  <c r="CB666" i="3"/>
  <c r="CC666" i="3" s="1"/>
  <c r="CD666" i="3" s="1"/>
  <c r="CE666" i="3" s="1"/>
  <c r="V647" i="2"/>
  <c r="G649" i="2"/>
  <c r="T649" i="2"/>
  <c r="U648" i="2"/>
  <c r="Z648" i="2" s="1"/>
  <c r="F650" i="2"/>
  <c r="I650" i="2" s="1"/>
  <c r="E651" i="2"/>
  <c r="J645" i="1"/>
  <c r="K645" i="1" s="1"/>
  <c r="H646" i="1"/>
  <c r="G646" i="1"/>
  <c r="D648" i="1"/>
  <c r="E648" i="1" s="1"/>
  <c r="I648" i="1" s="1"/>
  <c r="F647" i="1"/>
  <c r="AP650" i="3" l="1"/>
  <c r="BE650" i="3"/>
  <c r="BG649" i="3"/>
  <c r="BF649" i="3"/>
  <c r="BH649" i="3" s="1"/>
  <c r="BI649" i="3" s="1"/>
  <c r="BD653" i="3"/>
  <c r="B667" i="3"/>
  <c r="AO653" i="3"/>
  <c r="AR650" i="3"/>
  <c r="AQ650" i="3"/>
  <c r="AS650" i="3" s="1"/>
  <c r="AT650" i="3" s="1"/>
  <c r="E663" i="3"/>
  <c r="F663" i="3" s="1"/>
  <c r="G663" i="3" s="1"/>
  <c r="D663" i="3"/>
  <c r="C664" i="3"/>
  <c r="CA668" i="3"/>
  <c r="CB667" i="3"/>
  <c r="CC667" i="3" s="1"/>
  <c r="CD667" i="3" s="1"/>
  <c r="CE667" i="3" s="1"/>
  <c r="V648" i="2"/>
  <c r="G650" i="2"/>
  <c r="U649" i="2"/>
  <c r="Z649" i="2" s="1"/>
  <c r="T650" i="2"/>
  <c r="E652" i="2"/>
  <c r="F651" i="2"/>
  <c r="I651" i="2" s="1"/>
  <c r="J646" i="1"/>
  <c r="K646" i="1" s="1"/>
  <c r="H647" i="1"/>
  <c r="G647" i="1"/>
  <c r="D649" i="1"/>
  <c r="E649" i="1" s="1"/>
  <c r="I649" i="1" s="1"/>
  <c r="F648" i="1"/>
  <c r="BG650" i="3" l="1"/>
  <c r="BF650" i="3"/>
  <c r="BH650" i="3" s="1"/>
  <c r="BI650" i="3" s="1"/>
  <c r="AP651" i="3"/>
  <c r="BE651" i="3"/>
  <c r="BD654" i="3"/>
  <c r="AO654" i="3"/>
  <c r="B668" i="3"/>
  <c r="AR651" i="3"/>
  <c r="AQ651" i="3"/>
  <c r="AS651" i="3" s="1"/>
  <c r="AT651" i="3" s="1"/>
  <c r="D664" i="3"/>
  <c r="E664" i="3"/>
  <c r="F664" i="3" s="1"/>
  <c r="G664" i="3" s="1"/>
  <c r="C665" i="3"/>
  <c r="CA669" i="3"/>
  <c r="CB668" i="3"/>
  <c r="CC668" i="3" s="1"/>
  <c r="CD668" i="3" s="1"/>
  <c r="CE668" i="3" s="1"/>
  <c r="V649" i="2"/>
  <c r="G651" i="2"/>
  <c r="T651" i="2"/>
  <c r="U650" i="2"/>
  <c r="Z650" i="2" s="1"/>
  <c r="E653" i="2"/>
  <c r="F652" i="2"/>
  <c r="I652" i="2" s="1"/>
  <c r="J647" i="1"/>
  <c r="K647" i="1" s="1"/>
  <c r="H648" i="1"/>
  <c r="G648" i="1"/>
  <c r="D650" i="1"/>
  <c r="E650" i="1" s="1"/>
  <c r="I650" i="1" s="1"/>
  <c r="F649" i="1"/>
  <c r="AP652" i="3" l="1"/>
  <c r="BE652" i="3"/>
  <c r="BG651" i="3"/>
  <c r="BF651" i="3"/>
  <c r="BH651" i="3" s="1"/>
  <c r="BI651" i="3" s="1"/>
  <c r="BD655" i="3"/>
  <c r="B669" i="3"/>
  <c r="AO655" i="3"/>
  <c r="AR652" i="3"/>
  <c r="AQ652" i="3"/>
  <c r="AS652" i="3" s="1"/>
  <c r="AT652" i="3" s="1"/>
  <c r="E665" i="3"/>
  <c r="F665" i="3" s="1"/>
  <c r="G665" i="3" s="1"/>
  <c r="D665" i="3"/>
  <c r="C666" i="3"/>
  <c r="CA670" i="3"/>
  <c r="CB669" i="3"/>
  <c r="CC669" i="3" s="1"/>
  <c r="CD669" i="3" s="1"/>
  <c r="CE669" i="3" s="1"/>
  <c r="V650" i="2"/>
  <c r="G652" i="2"/>
  <c r="T652" i="2"/>
  <c r="U651" i="2"/>
  <c r="Z651" i="2" s="1"/>
  <c r="E654" i="2"/>
  <c r="F653" i="2"/>
  <c r="I653" i="2" s="1"/>
  <c r="J648" i="1"/>
  <c r="K648" i="1" s="1"/>
  <c r="G649" i="1"/>
  <c r="H649" i="1"/>
  <c r="D651" i="1"/>
  <c r="E651" i="1" s="1"/>
  <c r="I651" i="1" s="1"/>
  <c r="F650" i="1"/>
  <c r="AP653" i="3" l="1"/>
  <c r="BE653" i="3"/>
  <c r="BD656" i="3"/>
  <c r="AO656" i="3"/>
  <c r="B670" i="3"/>
  <c r="BG652" i="3"/>
  <c r="BF652" i="3"/>
  <c r="BH652" i="3" s="1"/>
  <c r="BI652" i="3" s="1"/>
  <c r="AR653" i="3"/>
  <c r="AQ653" i="3"/>
  <c r="AS653" i="3" s="1"/>
  <c r="AT653" i="3" s="1"/>
  <c r="E666" i="3"/>
  <c r="F666" i="3" s="1"/>
  <c r="G666" i="3" s="1"/>
  <c r="D666" i="3"/>
  <c r="C667" i="3"/>
  <c r="CA671" i="3"/>
  <c r="CB670" i="3"/>
  <c r="CC670" i="3" s="1"/>
  <c r="CD670" i="3" s="1"/>
  <c r="CE670" i="3" s="1"/>
  <c r="V651" i="2"/>
  <c r="G653" i="2"/>
  <c r="T653" i="2"/>
  <c r="U652" i="2"/>
  <c r="Z652" i="2" s="1"/>
  <c r="E655" i="2"/>
  <c r="F654" i="2"/>
  <c r="I654" i="2" s="1"/>
  <c r="J649" i="1"/>
  <c r="K649" i="1" s="1"/>
  <c r="G650" i="1"/>
  <c r="H650" i="1"/>
  <c r="D652" i="1"/>
  <c r="E652" i="1" s="1"/>
  <c r="I652" i="1" s="1"/>
  <c r="F651" i="1"/>
  <c r="BD657" i="3" l="1"/>
  <c r="B671" i="3"/>
  <c r="AO657" i="3"/>
  <c r="BG653" i="3"/>
  <c r="BF653" i="3"/>
  <c r="BH653" i="3" s="1"/>
  <c r="BI653" i="3" s="1"/>
  <c r="AP654" i="3"/>
  <c r="BE654" i="3"/>
  <c r="AR654" i="3"/>
  <c r="AQ654" i="3"/>
  <c r="AS654" i="3" s="1"/>
  <c r="AT654" i="3" s="1"/>
  <c r="E667" i="3"/>
  <c r="F667" i="3" s="1"/>
  <c r="G667" i="3" s="1"/>
  <c r="D667" i="3"/>
  <c r="C668" i="3"/>
  <c r="CA672" i="3"/>
  <c r="CB671" i="3"/>
  <c r="CC671" i="3" s="1"/>
  <c r="CD671" i="3" s="1"/>
  <c r="CE671" i="3" s="1"/>
  <c r="V652" i="2"/>
  <c r="G654" i="2"/>
  <c r="T654" i="2"/>
  <c r="U653" i="2"/>
  <c r="Z653" i="2" s="1"/>
  <c r="E656" i="2"/>
  <c r="F655" i="2"/>
  <c r="I655" i="2" s="1"/>
  <c r="J650" i="1"/>
  <c r="K650" i="1" s="1"/>
  <c r="H651" i="1"/>
  <c r="G651" i="1"/>
  <c r="D653" i="1"/>
  <c r="E653" i="1" s="1"/>
  <c r="I653" i="1" s="1"/>
  <c r="F652" i="1"/>
  <c r="BD658" i="3" l="1"/>
  <c r="B672" i="3"/>
  <c r="AO658" i="3"/>
  <c r="AP655" i="3"/>
  <c r="BE655" i="3"/>
  <c r="BF654" i="3"/>
  <c r="BH654" i="3" s="1"/>
  <c r="BI654" i="3" s="1"/>
  <c r="BG654" i="3"/>
  <c r="AR655" i="3"/>
  <c r="AQ655" i="3"/>
  <c r="AS655" i="3" s="1"/>
  <c r="AT655" i="3" s="1"/>
  <c r="E668" i="3"/>
  <c r="F668" i="3" s="1"/>
  <c r="G668" i="3" s="1"/>
  <c r="D668" i="3"/>
  <c r="C669" i="3"/>
  <c r="CA673" i="3"/>
  <c r="CB672" i="3"/>
  <c r="CC672" i="3" s="1"/>
  <c r="CD672" i="3" s="1"/>
  <c r="CE672" i="3" s="1"/>
  <c r="V653" i="2"/>
  <c r="G655" i="2"/>
  <c r="U654" i="2"/>
  <c r="Z654" i="2" s="1"/>
  <c r="T655" i="2"/>
  <c r="F656" i="2"/>
  <c r="I656" i="2" s="1"/>
  <c r="E657" i="2"/>
  <c r="J651" i="1"/>
  <c r="K651" i="1" s="1"/>
  <c r="H652" i="1"/>
  <c r="G652" i="1"/>
  <c r="D654" i="1"/>
  <c r="E654" i="1" s="1"/>
  <c r="I654" i="1" s="1"/>
  <c r="F653" i="1"/>
  <c r="AP656" i="3" l="1"/>
  <c r="BE656" i="3"/>
  <c r="BD659" i="3"/>
  <c r="B673" i="3"/>
  <c r="AO659" i="3"/>
  <c r="BF655" i="3"/>
  <c r="BH655" i="3" s="1"/>
  <c r="BI655" i="3" s="1"/>
  <c r="BG655" i="3"/>
  <c r="AR656" i="3"/>
  <c r="AQ656" i="3"/>
  <c r="AS656" i="3" s="1"/>
  <c r="AT656" i="3" s="1"/>
  <c r="E669" i="3"/>
  <c r="F669" i="3" s="1"/>
  <c r="G669" i="3" s="1"/>
  <c r="D669" i="3"/>
  <c r="C670" i="3"/>
  <c r="CA674" i="3"/>
  <c r="CB673" i="3"/>
  <c r="CC673" i="3" s="1"/>
  <c r="CD673" i="3" s="1"/>
  <c r="CE673" i="3" s="1"/>
  <c r="V654" i="2"/>
  <c r="G656" i="2"/>
  <c r="T656" i="2"/>
  <c r="U655" i="2"/>
  <c r="Z655" i="2" s="1"/>
  <c r="E658" i="2"/>
  <c r="F657" i="2"/>
  <c r="I657" i="2" s="1"/>
  <c r="J652" i="1"/>
  <c r="K652" i="1" s="1"/>
  <c r="H653" i="1"/>
  <c r="G653" i="1"/>
  <c r="D655" i="1"/>
  <c r="E655" i="1" s="1"/>
  <c r="I655" i="1" s="1"/>
  <c r="F654" i="1"/>
  <c r="AP657" i="3" l="1"/>
  <c r="BE657" i="3"/>
  <c r="BD660" i="3"/>
  <c r="AO660" i="3"/>
  <c r="B674" i="3"/>
  <c r="BG656" i="3"/>
  <c r="BF656" i="3"/>
  <c r="BH656" i="3" s="1"/>
  <c r="BI656" i="3" s="1"/>
  <c r="AR657" i="3"/>
  <c r="AQ657" i="3"/>
  <c r="AS657" i="3" s="1"/>
  <c r="AT657" i="3" s="1"/>
  <c r="E670" i="3"/>
  <c r="F670" i="3" s="1"/>
  <c r="G670" i="3" s="1"/>
  <c r="D670" i="3"/>
  <c r="C671" i="3"/>
  <c r="CA675" i="3"/>
  <c r="CB674" i="3"/>
  <c r="CC674" i="3" s="1"/>
  <c r="CD674" i="3" s="1"/>
  <c r="CE674" i="3" s="1"/>
  <c r="V655" i="2"/>
  <c r="G657" i="2"/>
  <c r="T657" i="2"/>
  <c r="U656" i="2"/>
  <c r="Z656" i="2" s="1"/>
  <c r="E659" i="2"/>
  <c r="F658" i="2"/>
  <c r="I658" i="2" s="1"/>
  <c r="J653" i="1"/>
  <c r="K653" i="1" s="1"/>
  <c r="H654" i="1"/>
  <c r="G654" i="1"/>
  <c r="D656" i="1"/>
  <c r="E656" i="1" s="1"/>
  <c r="I656" i="1" s="1"/>
  <c r="F655" i="1"/>
  <c r="AP658" i="3" l="1"/>
  <c r="BE658" i="3"/>
  <c r="BD661" i="3"/>
  <c r="AO661" i="3"/>
  <c r="B675" i="3"/>
  <c r="BG657" i="3"/>
  <c r="BF657" i="3"/>
  <c r="BH657" i="3" s="1"/>
  <c r="BI657" i="3" s="1"/>
  <c r="AR658" i="3"/>
  <c r="AQ658" i="3"/>
  <c r="AS658" i="3" s="1"/>
  <c r="AT658" i="3" s="1"/>
  <c r="E671" i="3"/>
  <c r="F671" i="3" s="1"/>
  <c r="G671" i="3" s="1"/>
  <c r="D671" i="3"/>
  <c r="C672" i="3"/>
  <c r="CA676" i="3"/>
  <c r="CB675" i="3"/>
  <c r="CC675" i="3" s="1"/>
  <c r="CD675" i="3" s="1"/>
  <c r="CE675" i="3" s="1"/>
  <c r="V656" i="2"/>
  <c r="G658" i="2"/>
  <c r="T658" i="2"/>
  <c r="U657" i="2"/>
  <c r="Z657" i="2" s="1"/>
  <c r="E660" i="2"/>
  <c r="F659" i="2"/>
  <c r="I659" i="2" s="1"/>
  <c r="J654" i="1"/>
  <c r="K654" i="1" s="1"/>
  <c r="H655" i="1"/>
  <c r="G655" i="1"/>
  <c r="D657" i="1"/>
  <c r="E657" i="1" s="1"/>
  <c r="I657" i="1" s="1"/>
  <c r="F656" i="1"/>
  <c r="BD662" i="3" l="1"/>
  <c r="B676" i="3"/>
  <c r="AO662" i="3"/>
  <c r="BG658" i="3"/>
  <c r="BF658" i="3"/>
  <c r="BH658" i="3" s="1"/>
  <c r="BI658" i="3" s="1"/>
  <c r="AP659" i="3"/>
  <c r="BE659" i="3"/>
  <c r="AR659" i="3"/>
  <c r="AQ659" i="3"/>
  <c r="AS659" i="3" s="1"/>
  <c r="AT659" i="3" s="1"/>
  <c r="E672" i="3"/>
  <c r="F672" i="3" s="1"/>
  <c r="G672" i="3" s="1"/>
  <c r="D672" i="3"/>
  <c r="C673" i="3"/>
  <c r="CA677" i="3"/>
  <c r="CB676" i="3"/>
  <c r="CC676" i="3" s="1"/>
  <c r="CD676" i="3" s="1"/>
  <c r="CE676" i="3" s="1"/>
  <c r="V657" i="2"/>
  <c r="G659" i="2"/>
  <c r="T659" i="2"/>
  <c r="U658" i="2"/>
  <c r="Z658" i="2" s="1"/>
  <c r="E661" i="2"/>
  <c r="F660" i="2"/>
  <c r="I660" i="2" s="1"/>
  <c r="J655" i="1"/>
  <c r="K655" i="1" s="1"/>
  <c r="H656" i="1"/>
  <c r="G656" i="1"/>
  <c r="D658" i="1"/>
  <c r="E658" i="1" s="1"/>
  <c r="I658" i="1" s="1"/>
  <c r="F657" i="1"/>
  <c r="AP660" i="3" l="1"/>
  <c r="BE660" i="3"/>
  <c r="BF659" i="3"/>
  <c r="BH659" i="3" s="1"/>
  <c r="BI659" i="3" s="1"/>
  <c r="BG659" i="3"/>
  <c r="BD663" i="3"/>
  <c r="B677" i="3"/>
  <c r="AO663" i="3"/>
  <c r="AR660" i="3"/>
  <c r="AQ660" i="3"/>
  <c r="AS660" i="3" s="1"/>
  <c r="AT660" i="3" s="1"/>
  <c r="E673" i="3"/>
  <c r="F673" i="3" s="1"/>
  <c r="G673" i="3" s="1"/>
  <c r="D673" i="3"/>
  <c r="C674" i="3"/>
  <c r="CA678" i="3"/>
  <c r="CB677" i="3"/>
  <c r="CC677" i="3" s="1"/>
  <c r="CD677" i="3" s="1"/>
  <c r="CE677" i="3" s="1"/>
  <c r="V658" i="2"/>
  <c r="G660" i="2"/>
  <c r="T660" i="2"/>
  <c r="U659" i="2"/>
  <c r="Z659" i="2" s="1"/>
  <c r="E662" i="2"/>
  <c r="F661" i="2"/>
  <c r="I661" i="2" s="1"/>
  <c r="J656" i="1"/>
  <c r="K656" i="1" s="1"/>
  <c r="G657" i="1"/>
  <c r="H657" i="1"/>
  <c r="D659" i="1"/>
  <c r="E659" i="1" s="1"/>
  <c r="I659" i="1" s="1"/>
  <c r="F658" i="1"/>
  <c r="BD664" i="3" l="1"/>
  <c r="B678" i="3"/>
  <c r="AO664" i="3"/>
  <c r="BF660" i="3"/>
  <c r="BH660" i="3" s="1"/>
  <c r="BI660" i="3" s="1"/>
  <c r="BG660" i="3"/>
  <c r="AP661" i="3"/>
  <c r="BE661" i="3"/>
  <c r="AR661" i="3"/>
  <c r="AQ661" i="3"/>
  <c r="AS661" i="3" s="1"/>
  <c r="AT661" i="3" s="1"/>
  <c r="E674" i="3"/>
  <c r="F674" i="3" s="1"/>
  <c r="G674" i="3" s="1"/>
  <c r="D674" i="3"/>
  <c r="C675" i="3"/>
  <c r="CA679" i="3"/>
  <c r="CB678" i="3"/>
  <c r="CC678" i="3" s="1"/>
  <c r="CD678" i="3" s="1"/>
  <c r="CE678" i="3" s="1"/>
  <c r="V659" i="2"/>
  <c r="G661" i="2"/>
  <c r="T661" i="2"/>
  <c r="U660" i="2"/>
  <c r="Z660" i="2" s="1"/>
  <c r="F662" i="2"/>
  <c r="I662" i="2" s="1"/>
  <c r="E663" i="2"/>
  <c r="J657" i="1"/>
  <c r="K657" i="1" s="1"/>
  <c r="G658" i="1"/>
  <c r="H658" i="1"/>
  <c r="D660" i="1"/>
  <c r="E660" i="1" s="1"/>
  <c r="I660" i="1" s="1"/>
  <c r="F659" i="1"/>
  <c r="AP662" i="3" l="1"/>
  <c r="BE662" i="3"/>
  <c r="BD665" i="3"/>
  <c r="B679" i="3"/>
  <c r="AO665" i="3"/>
  <c r="BG661" i="3"/>
  <c r="BF661" i="3"/>
  <c r="BH661" i="3"/>
  <c r="BI661" i="3" s="1"/>
  <c r="AR662" i="3"/>
  <c r="AQ662" i="3"/>
  <c r="AS662" i="3" s="1"/>
  <c r="AT662" i="3" s="1"/>
  <c r="E675" i="3"/>
  <c r="F675" i="3" s="1"/>
  <c r="G675" i="3" s="1"/>
  <c r="D675" i="3"/>
  <c r="C676" i="3"/>
  <c r="CA680" i="3"/>
  <c r="CB679" i="3"/>
  <c r="CC679" i="3" s="1"/>
  <c r="CD679" i="3" s="1"/>
  <c r="CE679" i="3" s="1"/>
  <c r="V660" i="2"/>
  <c r="G662" i="2"/>
  <c r="U661" i="2"/>
  <c r="Z661" i="2" s="1"/>
  <c r="T662" i="2"/>
  <c r="E664" i="2"/>
  <c r="F663" i="2"/>
  <c r="I663" i="2" s="1"/>
  <c r="J658" i="1"/>
  <c r="K658" i="1" s="1"/>
  <c r="H659" i="1"/>
  <c r="G659" i="1"/>
  <c r="D661" i="1"/>
  <c r="E661" i="1" s="1"/>
  <c r="I661" i="1" s="1"/>
  <c r="F660" i="1"/>
  <c r="AP663" i="3" l="1"/>
  <c r="BE663" i="3"/>
  <c r="BG662" i="3"/>
  <c r="BF662" i="3"/>
  <c r="BH662" i="3" s="1"/>
  <c r="BI662" i="3" s="1"/>
  <c r="BD666" i="3"/>
  <c r="AO666" i="3"/>
  <c r="B680" i="3"/>
  <c r="AR663" i="3"/>
  <c r="AQ663" i="3"/>
  <c r="AS663" i="3" s="1"/>
  <c r="AT663" i="3" s="1"/>
  <c r="E676" i="3"/>
  <c r="F676" i="3" s="1"/>
  <c r="G676" i="3" s="1"/>
  <c r="D676" i="3"/>
  <c r="C677" i="3"/>
  <c r="CA681" i="3"/>
  <c r="CB680" i="3"/>
  <c r="CC680" i="3" s="1"/>
  <c r="CD680" i="3" s="1"/>
  <c r="CE680" i="3" s="1"/>
  <c r="V661" i="2"/>
  <c r="G663" i="2"/>
  <c r="T663" i="2"/>
  <c r="U662" i="2"/>
  <c r="Z662" i="2" s="1"/>
  <c r="E665" i="2"/>
  <c r="F664" i="2"/>
  <c r="I664" i="2" s="1"/>
  <c r="J659" i="1"/>
  <c r="K659" i="1" s="1"/>
  <c r="H660" i="1"/>
  <c r="G660" i="1"/>
  <c r="D662" i="1"/>
  <c r="E662" i="1" s="1"/>
  <c r="I662" i="1" s="1"/>
  <c r="F661" i="1"/>
  <c r="BD667" i="3" l="1"/>
  <c r="B681" i="3"/>
  <c r="AO667" i="3"/>
  <c r="AP664" i="3"/>
  <c r="BE664" i="3"/>
  <c r="BG663" i="3"/>
  <c r="BF663" i="3"/>
  <c r="BH663" i="3" s="1"/>
  <c r="BI663" i="3" s="1"/>
  <c r="AR664" i="3"/>
  <c r="AQ664" i="3"/>
  <c r="AS664" i="3" s="1"/>
  <c r="AT664" i="3" s="1"/>
  <c r="E677" i="3"/>
  <c r="F677" i="3" s="1"/>
  <c r="G677" i="3" s="1"/>
  <c r="D677" i="3"/>
  <c r="C678" i="3"/>
  <c r="CA682" i="3"/>
  <c r="CB681" i="3"/>
  <c r="CC681" i="3" s="1"/>
  <c r="CD681" i="3" s="1"/>
  <c r="CE681" i="3" s="1"/>
  <c r="V662" i="2"/>
  <c r="G664" i="2"/>
  <c r="T664" i="2"/>
  <c r="U663" i="2"/>
  <c r="Z663" i="2" s="1"/>
  <c r="E666" i="2"/>
  <c r="F665" i="2"/>
  <c r="I665" i="2" s="1"/>
  <c r="J660" i="1"/>
  <c r="K660" i="1" s="1"/>
  <c r="H661" i="1"/>
  <c r="G661" i="1"/>
  <c r="D663" i="1"/>
  <c r="E663" i="1" s="1"/>
  <c r="I663" i="1" s="1"/>
  <c r="F662" i="1"/>
  <c r="AP665" i="3" l="1"/>
  <c r="BE665" i="3"/>
  <c r="BG664" i="3"/>
  <c r="BF664" i="3"/>
  <c r="BH664" i="3" s="1"/>
  <c r="BI664" i="3" s="1"/>
  <c r="BD668" i="3"/>
  <c r="AO668" i="3"/>
  <c r="B682" i="3"/>
  <c r="AR665" i="3"/>
  <c r="AQ665" i="3"/>
  <c r="AS665" i="3" s="1"/>
  <c r="AT665" i="3" s="1"/>
  <c r="E678" i="3"/>
  <c r="F678" i="3" s="1"/>
  <c r="G678" i="3" s="1"/>
  <c r="D678" i="3"/>
  <c r="C679" i="3"/>
  <c r="CA683" i="3"/>
  <c r="CB682" i="3"/>
  <c r="CC682" i="3" s="1"/>
  <c r="CD682" i="3" s="1"/>
  <c r="CE682" i="3" s="1"/>
  <c r="V663" i="2"/>
  <c r="G665" i="2"/>
  <c r="T665" i="2"/>
  <c r="U664" i="2"/>
  <c r="Z664" i="2" s="1"/>
  <c r="E667" i="2"/>
  <c r="F666" i="2"/>
  <c r="I666" i="2" s="1"/>
  <c r="J661" i="1"/>
  <c r="K661" i="1" s="1"/>
  <c r="H662" i="1"/>
  <c r="G662" i="1"/>
  <c r="D664" i="1"/>
  <c r="E664" i="1" s="1"/>
  <c r="I664" i="1" s="1"/>
  <c r="F663" i="1"/>
  <c r="AP666" i="3" l="1"/>
  <c r="BE666" i="3"/>
  <c r="BG665" i="3"/>
  <c r="BF665" i="3"/>
  <c r="BH665" i="3" s="1"/>
  <c r="BI665" i="3" s="1"/>
  <c r="BD669" i="3"/>
  <c r="B683" i="3"/>
  <c r="AO669" i="3"/>
  <c r="AR666" i="3"/>
  <c r="AQ666" i="3"/>
  <c r="AS666" i="3" s="1"/>
  <c r="AT666" i="3" s="1"/>
  <c r="E679" i="3"/>
  <c r="F679" i="3" s="1"/>
  <c r="G679" i="3" s="1"/>
  <c r="D679" i="3"/>
  <c r="C680" i="3"/>
  <c r="CA684" i="3"/>
  <c r="CB683" i="3"/>
  <c r="CC683" i="3" s="1"/>
  <c r="CD683" i="3" s="1"/>
  <c r="CE683" i="3" s="1"/>
  <c r="V664" i="2"/>
  <c r="G666" i="2"/>
  <c r="T666" i="2"/>
  <c r="U665" i="2"/>
  <c r="Z665" i="2" s="1"/>
  <c r="E668" i="2"/>
  <c r="F667" i="2"/>
  <c r="I667" i="2" s="1"/>
  <c r="J662" i="1"/>
  <c r="K662" i="1" s="1"/>
  <c r="H663" i="1"/>
  <c r="G663" i="1"/>
  <c r="D665" i="1"/>
  <c r="E665" i="1" s="1"/>
  <c r="I665" i="1" s="1"/>
  <c r="F664" i="1"/>
  <c r="AP667" i="3" l="1"/>
  <c r="BE667" i="3"/>
  <c r="BG666" i="3"/>
  <c r="BF666" i="3"/>
  <c r="BH666" i="3" s="1"/>
  <c r="BI666" i="3" s="1"/>
  <c r="BD670" i="3"/>
  <c r="B684" i="3"/>
  <c r="AO670" i="3"/>
  <c r="AR667" i="3"/>
  <c r="AQ667" i="3"/>
  <c r="AS667" i="3" s="1"/>
  <c r="AT667" i="3" s="1"/>
  <c r="E680" i="3"/>
  <c r="F680" i="3" s="1"/>
  <c r="G680" i="3" s="1"/>
  <c r="D680" i="3"/>
  <c r="C681" i="3"/>
  <c r="CA685" i="3"/>
  <c r="CB684" i="3"/>
  <c r="CC684" i="3" s="1"/>
  <c r="CD684" i="3" s="1"/>
  <c r="CE684" i="3" s="1"/>
  <c r="V665" i="2"/>
  <c r="G667" i="2"/>
  <c r="T667" i="2"/>
  <c r="U666" i="2"/>
  <c r="Z666" i="2" s="1"/>
  <c r="F668" i="2"/>
  <c r="I668" i="2" s="1"/>
  <c r="E669" i="2"/>
  <c r="J663" i="1"/>
  <c r="K663" i="1" s="1"/>
  <c r="H664" i="1"/>
  <c r="G664" i="1"/>
  <c r="D666" i="1"/>
  <c r="E666" i="1" s="1"/>
  <c r="I666" i="1" s="1"/>
  <c r="F665" i="1"/>
  <c r="BD671" i="3" l="1"/>
  <c r="B685" i="3"/>
  <c r="AO671" i="3"/>
  <c r="BG667" i="3"/>
  <c r="BF667" i="3"/>
  <c r="BH667" i="3" s="1"/>
  <c r="BI667" i="3" s="1"/>
  <c r="AP668" i="3"/>
  <c r="BE668" i="3"/>
  <c r="AR668" i="3"/>
  <c r="AQ668" i="3"/>
  <c r="AS668" i="3" s="1"/>
  <c r="AT668" i="3" s="1"/>
  <c r="E681" i="3"/>
  <c r="F681" i="3" s="1"/>
  <c r="G681" i="3" s="1"/>
  <c r="D681" i="3"/>
  <c r="C682" i="3"/>
  <c r="CA686" i="3"/>
  <c r="CB685" i="3"/>
  <c r="CC685" i="3" s="1"/>
  <c r="CD685" i="3" s="1"/>
  <c r="CE685" i="3" s="1"/>
  <c r="V666" i="2"/>
  <c r="G668" i="2"/>
  <c r="T668" i="2"/>
  <c r="U667" i="2"/>
  <c r="Z667" i="2" s="1"/>
  <c r="E670" i="2"/>
  <c r="F669" i="2"/>
  <c r="I669" i="2" s="1"/>
  <c r="J664" i="1"/>
  <c r="K664" i="1" s="1"/>
  <c r="G665" i="1"/>
  <c r="H665" i="1"/>
  <c r="D667" i="1"/>
  <c r="E667" i="1" s="1"/>
  <c r="I667" i="1" s="1"/>
  <c r="F666" i="1"/>
  <c r="AP669" i="3" l="1"/>
  <c r="BE669" i="3"/>
  <c r="BG668" i="3"/>
  <c r="BF668" i="3"/>
  <c r="BH668" i="3" s="1"/>
  <c r="BI668" i="3" s="1"/>
  <c r="BD672" i="3"/>
  <c r="B686" i="3"/>
  <c r="AO672" i="3"/>
  <c r="AR669" i="3"/>
  <c r="AQ669" i="3"/>
  <c r="AS669" i="3" s="1"/>
  <c r="AT669" i="3" s="1"/>
  <c r="E682" i="3"/>
  <c r="F682" i="3" s="1"/>
  <c r="G682" i="3" s="1"/>
  <c r="D682" i="3"/>
  <c r="C683" i="3"/>
  <c r="CA687" i="3"/>
  <c r="CB686" i="3"/>
  <c r="CC686" i="3" s="1"/>
  <c r="CD686" i="3" s="1"/>
  <c r="CE686" i="3" s="1"/>
  <c r="V667" i="2"/>
  <c r="G669" i="2"/>
  <c r="U668" i="2"/>
  <c r="Z668" i="2" s="1"/>
  <c r="T669" i="2"/>
  <c r="E671" i="2"/>
  <c r="F670" i="2"/>
  <c r="I670" i="2" s="1"/>
  <c r="J665" i="1"/>
  <c r="K665" i="1" s="1"/>
  <c r="G666" i="1"/>
  <c r="H666" i="1"/>
  <c r="D668" i="1"/>
  <c r="E668" i="1" s="1"/>
  <c r="I668" i="1" s="1"/>
  <c r="F667" i="1"/>
  <c r="AP670" i="3" l="1"/>
  <c r="BE670" i="3"/>
  <c r="BD673" i="3"/>
  <c r="AO673" i="3"/>
  <c r="B687" i="3"/>
  <c r="BG669" i="3"/>
  <c r="BF669" i="3"/>
  <c r="BH669" i="3" s="1"/>
  <c r="BI669" i="3" s="1"/>
  <c r="AQ670" i="3"/>
  <c r="AS670" i="3" s="1"/>
  <c r="AT670" i="3" s="1"/>
  <c r="AR670" i="3"/>
  <c r="E683" i="3"/>
  <c r="F683" i="3" s="1"/>
  <c r="G683" i="3" s="1"/>
  <c r="D683" i="3"/>
  <c r="C684" i="3"/>
  <c r="CA688" i="3"/>
  <c r="CB687" i="3"/>
  <c r="CC687" i="3" s="1"/>
  <c r="CD687" i="3" s="1"/>
  <c r="CE687" i="3" s="1"/>
  <c r="V668" i="2"/>
  <c r="G670" i="2"/>
  <c r="T670" i="2"/>
  <c r="U669" i="2"/>
  <c r="Z669" i="2" s="1"/>
  <c r="E672" i="2"/>
  <c r="F671" i="2"/>
  <c r="I671" i="2" s="1"/>
  <c r="J666" i="1"/>
  <c r="K666" i="1" s="1"/>
  <c r="H667" i="1"/>
  <c r="G667" i="1"/>
  <c r="D669" i="1"/>
  <c r="E669" i="1" s="1"/>
  <c r="I669" i="1" s="1"/>
  <c r="F668" i="1"/>
  <c r="AP671" i="3" l="1"/>
  <c r="BE671" i="3"/>
  <c r="BD674" i="3"/>
  <c r="B688" i="3"/>
  <c r="AO674" i="3"/>
  <c r="BG670" i="3"/>
  <c r="BF670" i="3"/>
  <c r="BH670" i="3" s="1"/>
  <c r="BI670" i="3" s="1"/>
  <c r="AQ671" i="3"/>
  <c r="AS671" i="3" s="1"/>
  <c r="AT671" i="3" s="1"/>
  <c r="AR671" i="3"/>
  <c r="E684" i="3"/>
  <c r="F684" i="3" s="1"/>
  <c r="G684" i="3" s="1"/>
  <c r="D684" i="3"/>
  <c r="C685" i="3"/>
  <c r="CA689" i="3"/>
  <c r="CB688" i="3"/>
  <c r="CC688" i="3" s="1"/>
  <c r="CD688" i="3" s="1"/>
  <c r="CE688" i="3" s="1"/>
  <c r="V669" i="2"/>
  <c r="G671" i="2"/>
  <c r="T671" i="2"/>
  <c r="U670" i="2"/>
  <c r="Z670" i="2" s="1"/>
  <c r="E673" i="2"/>
  <c r="F672" i="2"/>
  <c r="I672" i="2" s="1"/>
  <c r="J667" i="1"/>
  <c r="K667" i="1" s="1"/>
  <c r="H668" i="1"/>
  <c r="G668" i="1"/>
  <c r="D670" i="1"/>
  <c r="E670" i="1" s="1"/>
  <c r="I670" i="1" s="1"/>
  <c r="F669" i="1"/>
  <c r="AP672" i="3" l="1"/>
  <c r="BE672" i="3"/>
  <c r="BD675" i="3"/>
  <c r="AO675" i="3"/>
  <c r="B689" i="3"/>
  <c r="BG671" i="3"/>
  <c r="BF671" i="3"/>
  <c r="BH671" i="3" s="1"/>
  <c r="BI671" i="3" s="1"/>
  <c r="AQ672" i="3"/>
  <c r="AS672" i="3" s="1"/>
  <c r="AT672" i="3" s="1"/>
  <c r="AR672" i="3"/>
  <c r="E685" i="3"/>
  <c r="F685" i="3" s="1"/>
  <c r="G685" i="3" s="1"/>
  <c r="D685" i="3"/>
  <c r="C686" i="3"/>
  <c r="CA690" i="3"/>
  <c r="CB689" i="3"/>
  <c r="CC689" i="3" s="1"/>
  <c r="CD689" i="3" s="1"/>
  <c r="CE689" i="3" s="1"/>
  <c r="V670" i="2"/>
  <c r="G672" i="2"/>
  <c r="T672" i="2"/>
  <c r="U671" i="2"/>
  <c r="Z671" i="2" s="1"/>
  <c r="E674" i="2"/>
  <c r="F673" i="2"/>
  <c r="I673" i="2" s="1"/>
  <c r="J668" i="1"/>
  <c r="K668" i="1" s="1"/>
  <c r="H669" i="1"/>
  <c r="G669" i="1"/>
  <c r="D671" i="1"/>
  <c r="E671" i="1" s="1"/>
  <c r="I671" i="1" s="1"/>
  <c r="F670" i="1"/>
  <c r="AP673" i="3" l="1"/>
  <c r="BE673" i="3"/>
  <c r="BD676" i="3"/>
  <c r="B690" i="3"/>
  <c r="AO676" i="3"/>
  <c r="BG672" i="3"/>
  <c r="BF672" i="3"/>
  <c r="BH672" i="3" s="1"/>
  <c r="BI672" i="3" s="1"/>
  <c r="AR673" i="3"/>
  <c r="AQ673" i="3"/>
  <c r="AS673" i="3" s="1"/>
  <c r="AT673" i="3" s="1"/>
  <c r="E686" i="3"/>
  <c r="F686" i="3" s="1"/>
  <c r="G686" i="3" s="1"/>
  <c r="D686" i="3"/>
  <c r="C687" i="3"/>
  <c r="CA691" i="3"/>
  <c r="CB690" i="3"/>
  <c r="CC690" i="3" s="1"/>
  <c r="CD690" i="3" s="1"/>
  <c r="CE690" i="3" s="1"/>
  <c r="V671" i="2"/>
  <c r="G673" i="2"/>
  <c r="T673" i="2"/>
  <c r="U672" i="2"/>
  <c r="Z672" i="2" s="1"/>
  <c r="F674" i="2"/>
  <c r="I674" i="2" s="1"/>
  <c r="E675" i="2"/>
  <c r="J669" i="1"/>
  <c r="K669" i="1" s="1"/>
  <c r="H670" i="1"/>
  <c r="G670" i="1"/>
  <c r="D672" i="1"/>
  <c r="E672" i="1" s="1"/>
  <c r="I672" i="1" s="1"/>
  <c r="F671" i="1"/>
  <c r="AP674" i="3" l="1"/>
  <c r="BE674" i="3"/>
  <c r="BD677" i="3"/>
  <c r="B691" i="3"/>
  <c r="AO677" i="3"/>
  <c r="BG673" i="3"/>
  <c r="BF673" i="3"/>
  <c r="BH673" i="3" s="1"/>
  <c r="BI673" i="3" s="1"/>
  <c r="AR674" i="3"/>
  <c r="AQ674" i="3"/>
  <c r="AS674" i="3" s="1"/>
  <c r="AT674" i="3" s="1"/>
  <c r="E687" i="3"/>
  <c r="F687" i="3" s="1"/>
  <c r="G687" i="3" s="1"/>
  <c r="D687" i="3"/>
  <c r="C688" i="3"/>
  <c r="CA692" i="3"/>
  <c r="CB691" i="3"/>
  <c r="CC691" i="3" s="1"/>
  <c r="CD691" i="3" s="1"/>
  <c r="CE691" i="3" s="1"/>
  <c r="V672" i="2"/>
  <c r="G674" i="2"/>
  <c r="U673" i="2"/>
  <c r="Z673" i="2" s="1"/>
  <c r="T674" i="2"/>
  <c r="F675" i="2"/>
  <c r="I675" i="2" s="1"/>
  <c r="E676" i="2"/>
  <c r="J670" i="1"/>
  <c r="K670" i="1" s="1"/>
  <c r="H671" i="1"/>
  <c r="G671" i="1"/>
  <c r="D673" i="1"/>
  <c r="E673" i="1" s="1"/>
  <c r="I673" i="1" s="1"/>
  <c r="F672" i="1"/>
  <c r="AP675" i="3" l="1"/>
  <c r="BE675" i="3"/>
  <c r="BD678" i="3"/>
  <c r="B692" i="3"/>
  <c r="AO678" i="3"/>
  <c r="BG674" i="3"/>
  <c r="BF674" i="3"/>
  <c r="BH674" i="3" s="1"/>
  <c r="BI674" i="3" s="1"/>
  <c r="AR675" i="3"/>
  <c r="AQ675" i="3"/>
  <c r="AS675" i="3" s="1"/>
  <c r="AT675" i="3" s="1"/>
  <c r="E688" i="3"/>
  <c r="F688" i="3" s="1"/>
  <c r="G688" i="3" s="1"/>
  <c r="D688" i="3"/>
  <c r="C689" i="3"/>
  <c r="CA693" i="3"/>
  <c r="CB692" i="3"/>
  <c r="CC692" i="3" s="1"/>
  <c r="CD692" i="3" s="1"/>
  <c r="CE692" i="3" s="1"/>
  <c r="V673" i="2"/>
  <c r="G675" i="2"/>
  <c r="T675" i="2"/>
  <c r="U674" i="2"/>
  <c r="Z674" i="2" s="1"/>
  <c r="E677" i="2"/>
  <c r="F676" i="2"/>
  <c r="I676" i="2" s="1"/>
  <c r="J671" i="1"/>
  <c r="K671" i="1" s="1"/>
  <c r="H672" i="1"/>
  <c r="G672" i="1"/>
  <c r="D674" i="1"/>
  <c r="E674" i="1" s="1"/>
  <c r="I674" i="1" s="1"/>
  <c r="F673" i="1"/>
  <c r="AP676" i="3" l="1"/>
  <c r="BE676" i="3"/>
  <c r="BD679" i="3"/>
  <c r="B693" i="3"/>
  <c r="AO679" i="3"/>
  <c r="BG675" i="3"/>
  <c r="BF675" i="3"/>
  <c r="BH675" i="3" s="1"/>
  <c r="BI675" i="3" s="1"/>
  <c r="AR676" i="3"/>
  <c r="AQ676" i="3"/>
  <c r="AS676" i="3" s="1"/>
  <c r="AT676" i="3" s="1"/>
  <c r="E689" i="3"/>
  <c r="F689" i="3" s="1"/>
  <c r="G689" i="3" s="1"/>
  <c r="D689" i="3"/>
  <c r="C690" i="3"/>
  <c r="CA694" i="3"/>
  <c r="CB693" i="3"/>
  <c r="CC693" i="3" s="1"/>
  <c r="CD693" i="3" s="1"/>
  <c r="CE693" i="3" s="1"/>
  <c r="V674" i="2"/>
  <c r="G676" i="2"/>
  <c r="T676" i="2"/>
  <c r="U675" i="2"/>
  <c r="Z675" i="2" s="1"/>
  <c r="E678" i="2"/>
  <c r="F677" i="2"/>
  <c r="I677" i="2" s="1"/>
  <c r="J672" i="1"/>
  <c r="K672" i="1" s="1"/>
  <c r="G673" i="1"/>
  <c r="H673" i="1"/>
  <c r="D675" i="1"/>
  <c r="E675" i="1" s="1"/>
  <c r="I675" i="1" s="1"/>
  <c r="F674" i="1"/>
  <c r="AP677" i="3" l="1"/>
  <c r="BE677" i="3"/>
  <c r="BD680" i="3"/>
  <c r="B694" i="3"/>
  <c r="AO680" i="3"/>
  <c r="BG676" i="3"/>
  <c r="BF676" i="3"/>
  <c r="BH676" i="3" s="1"/>
  <c r="BI676" i="3" s="1"/>
  <c r="AR677" i="3"/>
  <c r="AQ677" i="3"/>
  <c r="AS677" i="3" s="1"/>
  <c r="AT677" i="3" s="1"/>
  <c r="E690" i="3"/>
  <c r="F690" i="3" s="1"/>
  <c r="G690" i="3" s="1"/>
  <c r="D690" i="3"/>
  <c r="C691" i="3"/>
  <c r="CA695" i="3"/>
  <c r="CB694" i="3"/>
  <c r="CC694" i="3" s="1"/>
  <c r="CD694" i="3" s="1"/>
  <c r="CE694" i="3" s="1"/>
  <c r="V675" i="2"/>
  <c r="G677" i="2"/>
  <c r="T677" i="2"/>
  <c r="U676" i="2"/>
  <c r="Z676" i="2" s="1"/>
  <c r="E679" i="2"/>
  <c r="F678" i="2"/>
  <c r="I678" i="2" s="1"/>
  <c r="J673" i="1"/>
  <c r="K673" i="1" s="1"/>
  <c r="G674" i="1"/>
  <c r="H674" i="1"/>
  <c r="D676" i="1"/>
  <c r="E676" i="1" s="1"/>
  <c r="I676" i="1" s="1"/>
  <c r="F675" i="1"/>
  <c r="BD681" i="3" l="1"/>
  <c r="B695" i="3"/>
  <c r="AO681" i="3"/>
  <c r="BG677" i="3"/>
  <c r="BF677" i="3"/>
  <c r="BH677" i="3" s="1"/>
  <c r="BI677" i="3" s="1"/>
  <c r="AP678" i="3"/>
  <c r="BE678" i="3"/>
  <c r="AR678" i="3"/>
  <c r="AQ678" i="3"/>
  <c r="AS678" i="3" s="1"/>
  <c r="AT678" i="3" s="1"/>
  <c r="E691" i="3"/>
  <c r="F691" i="3" s="1"/>
  <c r="G691" i="3" s="1"/>
  <c r="D691" i="3"/>
  <c r="C692" i="3"/>
  <c r="CA696" i="3"/>
  <c r="CB695" i="3"/>
  <c r="CC695" i="3" s="1"/>
  <c r="CD695" i="3" s="1"/>
  <c r="CE695" i="3" s="1"/>
  <c r="V676" i="2"/>
  <c r="G678" i="2"/>
  <c r="T678" i="2"/>
  <c r="U677" i="2"/>
  <c r="Z677" i="2" s="1"/>
  <c r="E680" i="2"/>
  <c r="F679" i="2"/>
  <c r="I679" i="2" s="1"/>
  <c r="J674" i="1"/>
  <c r="K674" i="1" s="1"/>
  <c r="H675" i="1"/>
  <c r="G675" i="1"/>
  <c r="D677" i="1"/>
  <c r="E677" i="1" s="1"/>
  <c r="I677" i="1" s="1"/>
  <c r="F676" i="1"/>
  <c r="BG678" i="3" l="1"/>
  <c r="BF678" i="3"/>
  <c r="BH678" i="3" s="1"/>
  <c r="BI678" i="3" s="1"/>
  <c r="BD682" i="3"/>
  <c r="B696" i="3"/>
  <c r="AO682" i="3"/>
  <c r="AP679" i="3"/>
  <c r="BE679" i="3"/>
  <c r="AR679" i="3"/>
  <c r="AQ679" i="3"/>
  <c r="AS679" i="3" s="1"/>
  <c r="AT679" i="3" s="1"/>
  <c r="E692" i="3"/>
  <c r="F692" i="3" s="1"/>
  <c r="G692" i="3" s="1"/>
  <c r="D692" i="3"/>
  <c r="C693" i="3"/>
  <c r="CA697" i="3"/>
  <c r="CB696" i="3"/>
  <c r="CC696" i="3" s="1"/>
  <c r="CD696" i="3" s="1"/>
  <c r="CE696" i="3" s="1"/>
  <c r="V677" i="2"/>
  <c r="G679" i="2"/>
  <c r="T679" i="2"/>
  <c r="U678" i="2"/>
  <c r="Z678" i="2" s="1"/>
  <c r="F680" i="2"/>
  <c r="I680" i="2" s="1"/>
  <c r="E681" i="2"/>
  <c r="J675" i="1"/>
  <c r="K675" i="1" s="1"/>
  <c r="H676" i="1"/>
  <c r="G676" i="1"/>
  <c r="D678" i="1"/>
  <c r="E678" i="1" s="1"/>
  <c r="I678" i="1" s="1"/>
  <c r="F677" i="1"/>
  <c r="AP680" i="3" l="1"/>
  <c r="BE680" i="3"/>
  <c r="BG679" i="3"/>
  <c r="BF679" i="3"/>
  <c r="BH679" i="3" s="1"/>
  <c r="BI679" i="3" s="1"/>
  <c r="BD683" i="3"/>
  <c r="B697" i="3"/>
  <c r="AO683" i="3"/>
  <c r="AR680" i="3"/>
  <c r="AQ680" i="3"/>
  <c r="AS680" i="3" s="1"/>
  <c r="AT680" i="3" s="1"/>
  <c r="E693" i="3"/>
  <c r="F693" i="3" s="1"/>
  <c r="G693" i="3" s="1"/>
  <c r="D693" i="3"/>
  <c r="C694" i="3"/>
  <c r="CA698" i="3"/>
  <c r="CB697" i="3"/>
  <c r="CC697" i="3" s="1"/>
  <c r="CD697" i="3" s="1"/>
  <c r="CE697" i="3" s="1"/>
  <c r="V678" i="2"/>
  <c r="G680" i="2"/>
  <c r="T680" i="2"/>
  <c r="U679" i="2"/>
  <c r="Z679" i="2" s="1"/>
  <c r="F681" i="2"/>
  <c r="I681" i="2" s="1"/>
  <c r="E682" i="2"/>
  <c r="J676" i="1"/>
  <c r="K676" i="1" s="1"/>
  <c r="H677" i="1"/>
  <c r="G677" i="1"/>
  <c r="D679" i="1"/>
  <c r="E679" i="1" s="1"/>
  <c r="I679" i="1" s="1"/>
  <c r="F678" i="1"/>
  <c r="BD684" i="3" l="1"/>
  <c r="B698" i="3"/>
  <c r="AO684" i="3"/>
  <c r="BG680" i="3"/>
  <c r="BF680" i="3"/>
  <c r="BH680" i="3" s="1"/>
  <c r="BI680" i="3" s="1"/>
  <c r="AP681" i="3"/>
  <c r="BE681" i="3"/>
  <c r="AR681" i="3"/>
  <c r="AQ681" i="3"/>
  <c r="AS681" i="3" s="1"/>
  <c r="AT681" i="3" s="1"/>
  <c r="E694" i="3"/>
  <c r="F694" i="3" s="1"/>
  <c r="G694" i="3" s="1"/>
  <c r="D694" i="3"/>
  <c r="C695" i="3"/>
  <c r="CA699" i="3"/>
  <c r="CB698" i="3"/>
  <c r="CC698" i="3" s="1"/>
  <c r="CD698" i="3" s="1"/>
  <c r="CE698" i="3" s="1"/>
  <c r="V679" i="2"/>
  <c r="G681" i="2"/>
  <c r="T681" i="2"/>
  <c r="U680" i="2"/>
  <c r="Z680" i="2" s="1"/>
  <c r="E683" i="2"/>
  <c r="F682" i="2"/>
  <c r="I682" i="2" s="1"/>
  <c r="J677" i="1"/>
  <c r="K677" i="1" s="1"/>
  <c r="H678" i="1"/>
  <c r="G678" i="1"/>
  <c r="D680" i="1"/>
  <c r="E680" i="1" s="1"/>
  <c r="I680" i="1" s="1"/>
  <c r="F679" i="1"/>
  <c r="AP682" i="3" l="1"/>
  <c r="BE682" i="3"/>
  <c r="BF681" i="3"/>
  <c r="BH681" i="3" s="1"/>
  <c r="BI681" i="3" s="1"/>
  <c r="BG681" i="3"/>
  <c r="BD685" i="3"/>
  <c r="AO685" i="3"/>
  <c r="B699" i="3"/>
  <c r="AR682" i="3"/>
  <c r="AQ682" i="3"/>
  <c r="AS682" i="3" s="1"/>
  <c r="AT682" i="3" s="1"/>
  <c r="E695" i="3"/>
  <c r="F695" i="3" s="1"/>
  <c r="G695" i="3" s="1"/>
  <c r="D695" i="3"/>
  <c r="C696" i="3"/>
  <c r="CA700" i="3"/>
  <c r="CB699" i="3"/>
  <c r="CC699" i="3" s="1"/>
  <c r="CD699" i="3" s="1"/>
  <c r="CE699" i="3" s="1"/>
  <c r="V680" i="2"/>
  <c r="G682" i="2"/>
  <c r="T682" i="2"/>
  <c r="U681" i="2"/>
  <c r="Z681" i="2" s="1"/>
  <c r="E684" i="2"/>
  <c r="F683" i="2"/>
  <c r="I683" i="2" s="1"/>
  <c r="J678" i="1"/>
  <c r="K678" i="1" s="1"/>
  <c r="H679" i="1"/>
  <c r="G679" i="1"/>
  <c r="D681" i="1"/>
  <c r="E681" i="1" s="1"/>
  <c r="I681" i="1" s="1"/>
  <c r="F680" i="1"/>
  <c r="BF682" i="3" l="1"/>
  <c r="BH682" i="3" s="1"/>
  <c r="BI682" i="3" s="1"/>
  <c r="BG682" i="3"/>
  <c r="AP683" i="3"/>
  <c r="BE683" i="3"/>
  <c r="BD686" i="3"/>
  <c r="AO686" i="3"/>
  <c r="B700" i="3"/>
  <c r="AR683" i="3"/>
  <c r="AQ683" i="3"/>
  <c r="AS683" i="3" s="1"/>
  <c r="AT683" i="3" s="1"/>
  <c r="E696" i="3"/>
  <c r="F696" i="3" s="1"/>
  <c r="G696" i="3" s="1"/>
  <c r="D696" i="3"/>
  <c r="C697" i="3"/>
  <c r="CA701" i="3"/>
  <c r="CB700" i="3"/>
  <c r="CC700" i="3" s="1"/>
  <c r="CD700" i="3" s="1"/>
  <c r="CE700" i="3" s="1"/>
  <c r="V681" i="2"/>
  <c r="G683" i="2"/>
  <c r="J679" i="1"/>
  <c r="K679" i="1" s="1"/>
  <c r="U682" i="2"/>
  <c r="Z682" i="2" s="1"/>
  <c r="T683" i="2"/>
  <c r="E685" i="2"/>
  <c r="F684" i="2"/>
  <c r="I684" i="2" s="1"/>
  <c r="H680" i="1"/>
  <c r="G680" i="1"/>
  <c r="D682" i="1"/>
  <c r="E682" i="1" s="1"/>
  <c r="I682" i="1" s="1"/>
  <c r="F681" i="1"/>
  <c r="AP684" i="3" l="1"/>
  <c r="BE684" i="3"/>
  <c r="BD687" i="3"/>
  <c r="AO687" i="3"/>
  <c r="B701" i="3"/>
  <c r="BF683" i="3"/>
  <c r="BH683" i="3" s="1"/>
  <c r="BI683" i="3" s="1"/>
  <c r="BG683" i="3"/>
  <c r="AR684" i="3"/>
  <c r="AQ684" i="3"/>
  <c r="AS684" i="3" s="1"/>
  <c r="AT684" i="3" s="1"/>
  <c r="E697" i="3"/>
  <c r="F697" i="3" s="1"/>
  <c r="G697" i="3" s="1"/>
  <c r="D697" i="3"/>
  <c r="C698" i="3"/>
  <c r="CA702" i="3"/>
  <c r="CB701" i="3"/>
  <c r="CC701" i="3" s="1"/>
  <c r="CD701" i="3" s="1"/>
  <c r="CE701" i="3" s="1"/>
  <c r="V682" i="2"/>
  <c r="G684" i="2"/>
  <c r="T684" i="2"/>
  <c r="U683" i="2"/>
  <c r="Z683" i="2" s="1"/>
  <c r="E686" i="2"/>
  <c r="F685" i="2"/>
  <c r="I685" i="2" s="1"/>
  <c r="J680" i="1"/>
  <c r="K680" i="1" s="1"/>
  <c r="G681" i="1"/>
  <c r="H681" i="1"/>
  <c r="D683" i="1"/>
  <c r="E683" i="1" s="1"/>
  <c r="I683" i="1" s="1"/>
  <c r="F682" i="1"/>
  <c r="AP685" i="3" l="1"/>
  <c r="BE685" i="3"/>
  <c r="BD688" i="3"/>
  <c r="AO688" i="3"/>
  <c r="B702" i="3"/>
  <c r="BF684" i="3"/>
  <c r="BH684" i="3" s="1"/>
  <c r="BI684" i="3" s="1"/>
  <c r="BG684" i="3"/>
  <c r="AR685" i="3"/>
  <c r="AQ685" i="3"/>
  <c r="AS685" i="3" s="1"/>
  <c r="AT685" i="3" s="1"/>
  <c r="E698" i="3"/>
  <c r="F698" i="3" s="1"/>
  <c r="G698" i="3" s="1"/>
  <c r="D698" i="3"/>
  <c r="C699" i="3"/>
  <c r="CA703" i="3"/>
  <c r="CB702" i="3"/>
  <c r="CC702" i="3" s="1"/>
  <c r="CD702" i="3" s="1"/>
  <c r="CE702" i="3" s="1"/>
  <c r="V683" i="2"/>
  <c r="G685" i="2"/>
  <c r="T685" i="2"/>
  <c r="U684" i="2"/>
  <c r="Z684" i="2" s="1"/>
  <c r="F686" i="2"/>
  <c r="I686" i="2" s="1"/>
  <c r="E687" i="2"/>
  <c r="J681" i="1"/>
  <c r="K681" i="1" s="1"/>
  <c r="G682" i="1"/>
  <c r="H682" i="1"/>
  <c r="D684" i="1"/>
  <c r="E684" i="1" s="1"/>
  <c r="I684" i="1" s="1"/>
  <c r="F683" i="1"/>
  <c r="AP686" i="3" l="1"/>
  <c r="BE686" i="3"/>
  <c r="BD689" i="3"/>
  <c r="B703" i="3"/>
  <c r="AO689" i="3"/>
  <c r="BF685" i="3"/>
  <c r="BH685" i="3" s="1"/>
  <c r="BI685" i="3" s="1"/>
  <c r="BG685" i="3"/>
  <c r="AR686" i="3"/>
  <c r="AQ686" i="3"/>
  <c r="AS686" i="3" s="1"/>
  <c r="AT686" i="3" s="1"/>
  <c r="E699" i="3"/>
  <c r="F699" i="3" s="1"/>
  <c r="G699" i="3" s="1"/>
  <c r="D699" i="3"/>
  <c r="C700" i="3"/>
  <c r="CA704" i="3"/>
  <c r="CB703" i="3"/>
  <c r="CC703" i="3" s="1"/>
  <c r="CD703" i="3" s="1"/>
  <c r="CE703" i="3" s="1"/>
  <c r="V684" i="2"/>
  <c r="G686" i="2"/>
  <c r="U685" i="2"/>
  <c r="Z685" i="2" s="1"/>
  <c r="T686" i="2"/>
  <c r="E688" i="2"/>
  <c r="F687" i="2"/>
  <c r="I687" i="2" s="1"/>
  <c r="J682" i="1"/>
  <c r="K682" i="1" s="1"/>
  <c r="H683" i="1"/>
  <c r="G683" i="1"/>
  <c r="D685" i="1"/>
  <c r="E685" i="1" s="1"/>
  <c r="I685" i="1" s="1"/>
  <c r="F684" i="1"/>
  <c r="AP687" i="3" l="1"/>
  <c r="BE687" i="3"/>
  <c r="BD690" i="3"/>
  <c r="AO690" i="3"/>
  <c r="B704" i="3"/>
  <c r="BF686" i="3"/>
  <c r="BH686" i="3" s="1"/>
  <c r="BI686" i="3" s="1"/>
  <c r="BG686" i="3"/>
  <c r="AR687" i="3"/>
  <c r="AQ687" i="3"/>
  <c r="AS687" i="3" s="1"/>
  <c r="AT687" i="3" s="1"/>
  <c r="E700" i="3"/>
  <c r="F700" i="3" s="1"/>
  <c r="G700" i="3" s="1"/>
  <c r="D700" i="3"/>
  <c r="C701" i="3"/>
  <c r="CA705" i="3"/>
  <c r="CB704" i="3"/>
  <c r="CC704" i="3" s="1"/>
  <c r="CD704" i="3" s="1"/>
  <c r="CE704" i="3" s="1"/>
  <c r="V685" i="2"/>
  <c r="G687" i="2"/>
  <c r="T687" i="2"/>
  <c r="U686" i="2"/>
  <c r="Z686" i="2" s="1"/>
  <c r="E689" i="2"/>
  <c r="F688" i="2"/>
  <c r="I688" i="2" s="1"/>
  <c r="J683" i="1"/>
  <c r="K683" i="1" s="1"/>
  <c r="H684" i="1"/>
  <c r="G684" i="1"/>
  <c r="D686" i="1"/>
  <c r="E686" i="1" s="1"/>
  <c r="I686" i="1" s="1"/>
  <c r="F685" i="1"/>
  <c r="BD691" i="3" l="1"/>
  <c r="B705" i="3"/>
  <c r="AO691" i="3"/>
  <c r="BG687" i="3"/>
  <c r="BF687" i="3"/>
  <c r="BH687" i="3" s="1"/>
  <c r="BI687" i="3" s="1"/>
  <c r="AP688" i="3"/>
  <c r="BE688" i="3"/>
  <c r="AR688" i="3"/>
  <c r="AQ688" i="3"/>
  <c r="AS688" i="3" s="1"/>
  <c r="AT688" i="3" s="1"/>
  <c r="E701" i="3"/>
  <c r="F701" i="3" s="1"/>
  <c r="G701" i="3" s="1"/>
  <c r="D701" i="3"/>
  <c r="C702" i="3"/>
  <c r="CA706" i="3"/>
  <c r="CB705" i="3"/>
  <c r="CC705" i="3" s="1"/>
  <c r="CD705" i="3" s="1"/>
  <c r="CE705" i="3" s="1"/>
  <c r="V686" i="2"/>
  <c r="G688" i="2"/>
  <c r="T688" i="2"/>
  <c r="U687" i="2"/>
  <c r="Z687" i="2" s="1"/>
  <c r="E690" i="2"/>
  <c r="F689" i="2"/>
  <c r="I689" i="2" s="1"/>
  <c r="J684" i="1"/>
  <c r="K684" i="1" s="1"/>
  <c r="H685" i="1"/>
  <c r="G685" i="1"/>
  <c r="D687" i="1"/>
  <c r="E687" i="1" s="1"/>
  <c r="I687" i="1" s="1"/>
  <c r="F686" i="1"/>
  <c r="AP689" i="3" l="1"/>
  <c r="BE689" i="3"/>
  <c r="BG688" i="3"/>
  <c r="BF688" i="3"/>
  <c r="BH688" i="3" s="1"/>
  <c r="BI688" i="3" s="1"/>
  <c r="BD692" i="3"/>
  <c r="AO692" i="3"/>
  <c r="B706" i="3"/>
  <c r="AR689" i="3"/>
  <c r="AQ689" i="3"/>
  <c r="AS689" i="3" s="1"/>
  <c r="AT689" i="3" s="1"/>
  <c r="E702" i="3"/>
  <c r="F702" i="3" s="1"/>
  <c r="G702" i="3" s="1"/>
  <c r="D702" i="3"/>
  <c r="C703" i="3"/>
  <c r="CA707" i="3"/>
  <c r="CB706" i="3"/>
  <c r="CC706" i="3" s="1"/>
  <c r="CD706" i="3" s="1"/>
  <c r="CE706" i="3" s="1"/>
  <c r="V687" i="2"/>
  <c r="G689" i="2"/>
  <c r="T689" i="2"/>
  <c r="U688" i="2"/>
  <c r="Z688" i="2" s="1"/>
  <c r="E691" i="2"/>
  <c r="F690" i="2"/>
  <c r="I690" i="2" s="1"/>
  <c r="J685" i="1"/>
  <c r="K685" i="1" s="1"/>
  <c r="H686" i="1"/>
  <c r="G686" i="1"/>
  <c r="D688" i="1"/>
  <c r="E688" i="1" s="1"/>
  <c r="I688" i="1" s="1"/>
  <c r="F687" i="1"/>
  <c r="BD693" i="3" l="1"/>
  <c r="AO693" i="3"/>
  <c r="B707" i="3"/>
  <c r="BG689" i="3"/>
  <c r="BF689" i="3"/>
  <c r="BH689" i="3" s="1"/>
  <c r="BI689" i="3" s="1"/>
  <c r="AP690" i="3"/>
  <c r="BE690" i="3"/>
  <c r="AR690" i="3"/>
  <c r="AQ690" i="3"/>
  <c r="AS690" i="3" s="1"/>
  <c r="AT690" i="3" s="1"/>
  <c r="E703" i="3"/>
  <c r="F703" i="3" s="1"/>
  <c r="G703" i="3" s="1"/>
  <c r="D703" i="3"/>
  <c r="C704" i="3"/>
  <c r="CA708" i="3"/>
  <c r="CB707" i="3"/>
  <c r="CC707" i="3" s="1"/>
  <c r="CD707" i="3" s="1"/>
  <c r="CE707" i="3" s="1"/>
  <c r="V688" i="2"/>
  <c r="G690" i="2"/>
  <c r="T690" i="2"/>
  <c r="U689" i="2"/>
  <c r="Z689" i="2" s="1"/>
  <c r="E692" i="2"/>
  <c r="F691" i="2"/>
  <c r="I691" i="2" s="1"/>
  <c r="J686" i="1"/>
  <c r="K686" i="1" s="1"/>
  <c r="H687" i="1"/>
  <c r="G687" i="1"/>
  <c r="D689" i="1"/>
  <c r="E689" i="1" s="1"/>
  <c r="I689" i="1" s="1"/>
  <c r="F688" i="1"/>
  <c r="AP691" i="3" l="1"/>
  <c r="BE691" i="3"/>
  <c r="BG690" i="3"/>
  <c r="BF690" i="3"/>
  <c r="BH690" i="3" s="1"/>
  <c r="BI690" i="3" s="1"/>
  <c r="BD694" i="3"/>
  <c r="B708" i="3"/>
  <c r="AO694" i="3"/>
  <c r="AR691" i="3"/>
  <c r="AQ691" i="3"/>
  <c r="AS691" i="3" s="1"/>
  <c r="AT691" i="3" s="1"/>
  <c r="E704" i="3"/>
  <c r="F704" i="3" s="1"/>
  <c r="G704" i="3" s="1"/>
  <c r="D704" i="3"/>
  <c r="C705" i="3"/>
  <c r="CA709" i="3"/>
  <c r="CB708" i="3"/>
  <c r="CC708" i="3" s="1"/>
  <c r="CD708" i="3" s="1"/>
  <c r="CE708" i="3" s="1"/>
  <c r="V689" i="2"/>
  <c r="G691" i="2"/>
  <c r="T691" i="2"/>
  <c r="U690" i="2"/>
  <c r="Z690" i="2" s="1"/>
  <c r="E693" i="2"/>
  <c r="F692" i="2"/>
  <c r="I692" i="2" s="1"/>
  <c r="J687" i="1"/>
  <c r="K687" i="1" s="1"/>
  <c r="H688" i="1"/>
  <c r="G688" i="1"/>
  <c r="D690" i="1"/>
  <c r="E690" i="1" s="1"/>
  <c r="I690" i="1" s="1"/>
  <c r="F689" i="1"/>
  <c r="AP692" i="3" l="1"/>
  <c r="BE692" i="3"/>
  <c r="BG691" i="3"/>
  <c r="BF691" i="3"/>
  <c r="BH691" i="3" s="1"/>
  <c r="BI691" i="3" s="1"/>
  <c r="BD695" i="3"/>
  <c r="AO695" i="3"/>
  <c r="B709" i="3"/>
  <c r="AR692" i="3"/>
  <c r="AQ692" i="3"/>
  <c r="AS692" i="3" s="1"/>
  <c r="AT692" i="3" s="1"/>
  <c r="E705" i="3"/>
  <c r="F705" i="3" s="1"/>
  <c r="G705" i="3" s="1"/>
  <c r="D705" i="3"/>
  <c r="C706" i="3"/>
  <c r="CA710" i="3"/>
  <c r="CB709" i="3"/>
  <c r="CC709" i="3" s="1"/>
  <c r="CD709" i="3" s="1"/>
  <c r="CE709" i="3" s="1"/>
  <c r="V690" i="2"/>
  <c r="G692" i="2"/>
  <c r="T692" i="2"/>
  <c r="U691" i="2"/>
  <c r="Z691" i="2" s="1"/>
  <c r="F693" i="2"/>
  <c r="I693" i="2" s="1"/>
  <c r="E694" i="2"/>
  <c r="J688" i="1"/>
  <c r="K688" i="1" s="1"/>
  <c r="G689" i="1"/>
  <c r="H689" i="1"/>
  <c r="D691" i="1"/>
  <c r="E691" i="1" s="1"/>
  <c r="I691" i="1" s="1"/>
  <c r="F690" i="1"/>
  <c r="AP693" i="3" l="1"/>
  <c r="BE693" i="3"/>
  <c r="BD696" i="3"/>
  <c r="AO696" i="3"/>
  <c r="B710" i="3"/>
  <c r="BG692" i="3"/>
  <c r="BF692" i="3"/>
  <c r="BH692" i="3" s="1"/>
  <c r="BI692" i="3" s="1"/>
  <c r="AR693" i="3"/>
  <c r="AQ693" i="3"/>
  <c r="AS693" i="3" s="1"/>
  <c r="AT693" i="3" s="1"/>
  <c r="E706" i="3"/>
  <c r="F706" i="3" s="1"/>
  <c r="G706" i="3" s="1"/>
  <c r="D706" i="3"/>
  <c r="C707" i="3"/>
  <c r="CA711" i="3"/>
  <c r="CB710" i="3"/>
  <c r="CC710" i="3" s="1"/>
  <c r="CD710" i="3" s="1"/>
  <c r="CE710" i="3" s="1"/>
  <c r="V691" i="2"/>
  <c r="G693" i="2"/>
  <c r="T693" i="2"/>
  <c r="U692" i="2"/>
  <c r="Z692" i="2" s="1"/>
  <c r="E695" i="2"/>
  <c r="F694" i="2"/>
  <c r="I694" i="2" s="1"/>
  <c r="J689" i="1"/>
  <c r="K689" i="1" s="1"/>
  <c r="G690" i="1"/>
  <c r="H690" i="1"/>
  <c r="D692" i="1"/>
  <c r="E692" i="1" s="1"/>
  <c r="I692" i="1" s="1"/>
  <c r="F691" i="1"/>
  <c r="AP694" i="3" l="1"/>
  <c r="BE694" i="3"/>
  <c r="BD697" i="3"/>
  <c r="B711" i="3"/>
  <c r="AO697" i="3"/>
  <c r="BG693" i="3"/>
  <c r="BF693" i="3"/>
  <c r="BH693" i="3" s="1"/>
  <c r="BI693" i="3" s="1"/>
  <c r="AQ694" i="3"/>
  <c r="AS694" i="3" s="1"/>
  <c r="AT694" i="3" s="1"/>
  <c r="AR694" i="3"/>
  <c r="D707" i="3"/>
  <c r="E707" i="3"/>
  <c r="F707" i="3" s="1"/>
  <c r="G707" i="3" s="1"/>
  <c r="C708" i="3"/>
  <c r="CA712" i="3"/>
  <c r="CB711" i="3"/>
  <c r="CC711" i="3" s="1"/>
  <c r="CD711" i="3" s="1"/>
  <c r="CE711" i="3" s="1"/>
  <c r="V692" i="2"/>
  <c r="G694" i="2"/>
  <c r="T694" i="2"/>
  <c r="U693" i="2"/>
  <c r="Z693" i="2" s="1"/>
  <c r="E696" i="2"/>
  <c r="F695" i="2"/>
  <c r="I695" i="2" s="1"/>
  <c r="J690" i="1"/>
  <c r="K690" i="1" s="1"/>
  <c r="H691" i="1"/>
  <c r="G691" i="1"/>
  <c r="D693" i="1"/>
  <c r="E693" i="1" s="1"/>
  <c r="I693" i="1" s="1"/>
  <c r="F692" i="1"/>
  <c r="AP695" i="3" l="1"/>
  <c r="BE695" i="3"/>
  <c r="BD698" i="3"/>
  <c r="B712" i="3"/>
  <c r="AO698" i="3"/>
  <c r="BG694" i="3"/>
  <c r="BF694" i="3"/>
  <c r="BH694" i="3" s="1"/>
  <c r="BI694" i="3" s="1"/>
  <c r="AQ695" i="3"/>
  <c r="AS695" i="3" s="1"/>
  <c r="AT695" i="3" s="1"/>
  <c r="AR695" i="3"/>
  <c r="D708" i="3"/>
  <c r="E708" i="3"/>
  <c r="F708" i="3" s="1"/>
  <c r="G708" i="3" s="1"/>
  <c r="C709" i="3"/>
  <c r="CA713" i="3"/>
  <c r="CB712" i="3"/>
  <c r="CC712" i="3" s="1"/>
  <c r="CD712" i="3" s="1"/>
  <c r="CE712" i="3" s="1"/>
  <c r="V693" i="2"/>
  <c r="G695" i="2"/>
  <c r="T695" i="2"/>
  <c r="U694" i="2"/>
  <c r="Z694" i="2" s="1"/>
  <c r="E697" i="2"/>
  <c r="F696" i="2"/>
  <c r="I696" i="2" s="1"/>
  <c r="J691" i="1"/>
  <c r="K691" i="1" s="1"/>
  <c r="H692" i="1"/>
  <c r="G692" i="1"/>
  <c r="D694" i="1"/>
  <c r="E694" i="1" s="1"/>
  <c r="I694" i="1" s="1"/>
  <c r="F693" i="1"/>
  <c r="AP696" i="3" l="1"/>
  <c r="BE696" i="3"/>
  <c r="BD699" i="3"/>
  <c r="B713" i="3"/>
  <c r="AO699" i="3"/>
  <c r="BG695" i="3"/>
  <c r="BF695" i="3"/>
  <c r="BH695" i="3" s="1"/>
  <c r="BI695" i="3" s="1"/>
  <c r="AQ696" i="3"/>
  <c r="AS696" i="3" s="1"/>
  <c r="AT696" i="3" s="1"/>
  <c r="AR696" i="3"/>
  <c r="D709" i="3"/>
  <c r="E709" i="3"/>
  <c r="F709" i="3" s="1"/>
  <c r="G709" i="3" s="1"/>
  <c r="C710" i="3"/>
  <c r="CA714" i="3"/>
  <c r="CB713" i="3"/>
  <c r="CC713" i="3" s="1"/>
  <c r="CD713" i="3" s="1"/>
  <c r="CE713" i="3" s="1"/>
  <c r="V694" i="2"/>
  <c r="G696" i="2"/>
  <c r="T696" i="2"/>
  <c r="U695" i="2"/>
  <c r="Z695" i="2" s="1"/>
  <c r="F697" i="2"/>
  <c r="I697" i="2" s="1"/>
  <c r="E698" i="2"/>
  <c r="J692" i="1"/>
  <c r="K692" i="1" s="1"/>
  <c r="H693" i="1"/>
  <c r="G693" i="1"/>
  <c r="D695" i="1"/>
  <c r="E695" i="1" s="1"/>
  <c r="I695" i="1" s="1"/>
  <c r="F694" i="1"/>
  <c r="AP697" i="3" l="1"/>
  <c r="BE697" i="3"/>
  <c r="BD700" i="3"/>
  <c r="AO700" i="3"/>
  <c r="B714" i="3"/>
  <c r="BG696" i="3"/>
  <c r="BF696" i="3"/>
  <c r="BH696" i="3" s="1"/>
  <c r="BI696" i="3" s="1"/>
  <c r="AR697" i="3"/>
  <c r="AQ697" i="3"/>
  <c r="AS697" i="3" s="1"/>
  <c r="AT697" i="3" s="1"/>
  <c r="D710" i="3"/>
  <c r="E710" i="3"/>
  <c r="F710" i="3" s="1"/>
  <c r="G710" i="3" s="1"/>
  <c r="C711" i="3"/>
  <c r="CA715" i="3"/>
  <c r="CB714" i="3"/>
  <c r="CC714" i="3" s="1"/>
  <c r="CD714" i="3" s="1"/>
  <c r="CE714" i="3" s="1"/>
  <c r="V695" i="2"/>
  <c r="G697" i="2"/>
  <c r="T697" i="2"/>
  <c r="U696" i="2"/>
  <c r="Z696" i="2" s="1"/>
  <c r="E699" i="2"/>
  <c r="F698" i="2"/>
  <c r="I698" i="2" s="1"/>
  <c r="J693" i="1"/>
  <c r="K693" i="1" s="1"/>
  <c r="H694" i="1"/>
  <c r="G694" i="1"/>
  <c r="D696" i="1"/>
  <c r="E696" i="1" s="1"/>
  <c r="I696" i="1" s="1"/>
  <c r="F695" i="1"/>
  <c r="BD701" i="3" l="1"/>
  <c r="B715" i="3"/>
  <c r="AO701" i="3"/>
  <c r="BG697" i="3"/>
  <c r="BF697" i="3"/>
  <c r="BH697" i="3" s="1"/>
  <c r="BI697" i="3" s="1"/>
  <c r="AP698" i="3"/>
  <c r="BE698" i="3"/>
  <c r="AR698" i="3"/>
  <c r="AQ698" i="3"/>
  <c r="AS698" i="3" s="1"/>
  <c r="AT698" i="3" s="1"/>
  <c r="E711" i="3"/>
  <c r="F711" i="3" s="1"/>
  <c r="G711" i="3" s="1"/>
  <c r="D711" i="3"/>
  <c r="C712" i="3"/>
  <c r="CA716" i="3"/>
  <c r="CB715" i="3"/>
  <c r="CC715" i="3" s="1"/>
  <c r="CD715" i="3" s="1"/>
  <c r="CE715" i="3" s="1"/>
  <c r="V696" i="2"/>
  <c r="G698" i="2"/>
  <c r="U697" i="2"/>
  <c r="Z697" i="2" s="1"/>
  <c r="T698" i="2"/>
  <c r="E700" i="2"/>
  <c r="F699" i="2"/>
  <c r="I699" i="2" s="1"/>
  <c r="J694" i="1"/>
  <c r="K694" i="1" s="1"/>
  <c r="H695" i="1"/>
  <c r="G695" i="1"/>
  <c r="D697" i="1"/>
  <c r="E697" i="1" s="1"/>
  <c r="I697" i="1" s="1"/>
  <c r="F696" i="1"/>
  <c r="AP699" i="3" l="1"/>
  <c r="BE699" i="3"/>
  <c r="BG698" i="3"/>
  <c r="BF698" i="3"/>
  <c r="BH698" i="3" s="1"/>
  <c r="BI698" i="3" s="1"/>
  <c r="BD702" i="3"/>
  <c r="AO702" i="3"/>
  <c r="B716" i="3"/>
  <c r="AR699" i="3"/>
  <c r="AQ699" i="3"/>
  <c r="AS699" i="3" s="1"/>
  <c r="AT699" i="3" s="1"/>
  <c r="D712" i="3"/>
  <c r="E712" i="3"/>
  <c r="F712" i="3" s="1"/>
  <c r="G712" i="3" s="1"/>
  <c r="C713" i="3"/>
  <c r="CA717" i="3"/>
  <c r="CB716" i="3"/>
  <c r="CC716" i="3" s="1"/>
  <c r="CD716" i="3" s="1"/>
  <c r="CE716" i="3" s="1"/>
  <c r="V697" i="2"/>
  <c r="G699" i="2"/>
  <c r="U698" i="2"/>
  <c r="Z698" i="2" s="1"/>
  <c r="T699" i="2"/>
  <c r="F700" i="2"/>
  <c r="I700" i="2" s="1"/>
  <c r="E701" i="2"/>
  <c r="J695" i="1"/>
  <c r="K695" i="1" s="1"/>
  <c r="H696" i="1"/>
  <c r="G696" i="1"/>
  <c r="D698" i="1"/>
  <c r="E698" i="1" s="1"/>
  <c r="I698" i="1" s="1"/>
  <c r="F697" i="1"/>
  <c r="BG699" i="3" l="1"/>
  <c r="BF699" i="3"/>
  <c r="BH699" i="3" s="1"/>
  <c r="BI699" i="3" s="1"/>
  <c r="AP700" i="3"/>
  <c r="BE700" i="3"/>
  <c r="BD703" i="3"/>
  <c r="B717" i="3"/>
  <c r="AO703" i="3"/>
  <c r="AR700" i="3"/>
  <c r="AQ700" i="3"/>
  <c r="AS700" i="3" s="1"/>
  <c r="AT700" i="3" s="1"/>
  <c r="D713" i="3"/>
  <c r="E713" i="3"/>
  <c r="F713" i="3" s="1"/>
  <c r="G713" i="3" s="1"/>
  <c r="C714" i="3"/>
  <c r="CA718" i="3"/>
  <c r="CB717" i="3"/>
  <c r="CC717" i="3" s="1"/>
  <c r="CD717" i="3" s="1"/>
  <c r="CE717" i="3" s="1"/>
  <c r="V698" i="2"/>
  <c r="G700" i="2"/>
  <c r="T700" i="2"/>
  <c r="U699" i="2"/>
  <c r="Z699" i="2" s="1"/>
  <c r="E702" i="2"/>
  <c r="F701" i="2"/>
  <c r="I701" i="2" s="1"/>
  <c r="J696" i="1"/>
  <c r="K696" i="1" s="1"/>
  <c r="G697" i="1"/>
  <c r="H697" i="1"/>
  <c r="D699" i="1"/>
  <c r="E699" i="1" s="1"/>
  <c r="I699" i="1" s="1"/>
  <c r="F698" i="1"/>
  <c r="AP701" i="3" l="1"/>
  <c r="BE701" i="3"/>
  <c r="BD704" i="3"/>
  <c r="AO704" i="3"/>
  <c r="B718" i="3"/>
  <c r="BG700" i="3"/>
  <c r="BF700" i="3"/>
  <c r="BH700" i="3" s="1"/>
  <c r="BI700" i="3" s="1"/>
  <c r="AR701" i="3"/>
  <c r="AQ701" i="3"/>
  <c r="AS701" i="3" s="1"/>
  <c r="AT701" i="3" s="1"/>
  <c r="E714" i="3"/>
  <c r="F714" i="3" s="1"/>
  <c r="G714" i="3" s="1"/>
  <c r="D714" i="3"/>
  <c r="C715" i="3"/>
  <c r="CA719" i="3"/>
  <c r="CB718" i="3"/>
  <c r="CC718" i="3" s="1"/>
  <c r="CD718" i="3" s="1"/>
  <c r="CE718" i="3" s="1"/>
  <c r="V699" i="2"/>
  <c r="G701" i="2"/>
  <c r="T701" i="2"/>
  <c r="U700" i="2"/>
  <c r="Z700" i="2" s="1"/>
  <c r="E703" i="2"/>
  <c r="F702" i="2"/>
  <c r="I702" i="2" s="1"/>
  <c r="J697" i="1"/>
  <c r="K697" i="1" s="1"/>
  <c r="G698" i="1"/>
  <c r="H698" i="1"/>
  <c r="D700" i="1"/>
  <c r="E700" i="1" s="1"/>
  <c r="I700" i="1" s="1"/>
  <c r="F699" i="1"/>
  <c r="AP702" i="3" l="1"/>
  <c r="BE702" i="3"/>
  <c r="BG701" i="3"/>
  <c r="BF701" i="3"/>
  <c r="BH701" i="3" s="1"/>
  <c r="BI701" i="3" s="1"/>
  <c r="BD705" i="3"/>
  <c r="B719" i="3"/>
  <c r="AO705" i="3"/>
  <c r="AR702" i="3"/>
  <c r="AQ702" i="3"/>
  <c r="AS702" i="3" s="1"/>
  <c r="AT702" i="3" s="1"/>
  <c r="E715" i="3"/>
  <c r="F715" i="3" s="1"/>
  <c r="G715" i="3" s="1"/>
  <c r="D715" i="3"/>
  <c r="C716" i="3"/>
  <c r="CA720" i="3"/>
  <c r="CB719" i="3"/>
  <c r="CC719" i="3" s="1"/>
  <c r="CD719" i="3" s="1"/>
  <c r="CE719" i="3" s="1"/>
  <c r="V700" i="2"/>
  <c r="G702" i="2"/>
  <c r="U701" i="2"/>
  <c r="Z701" i="2" s="1"/>
  <c r="T702" i="2"/>
  <c r="F703" i="2"/>
  <c r="I703" i="2" s="1"/>
  <c r="E704" i="2"/>
  <c r="J698" i="1"/>
  <c r="K698" i="1" s="1"/>
  <c r="H699" i="1"/>
  <c r="G699" i="1"/>
  <c r="D701" i="1"/>
  <c r="E701" i="1" s="1"/>
  <c r="I701" i="1" s="1"/>
  <c r="F700" i="1"/>
  <c r="AP703" i="3" l="1"/>
  <c r="BE703" i="3"/>
  <c r="BD706" i="3"/>
  <c r="B720" i="3"/>
  <c r="AO706" i="3"/>
  <c r="BG702" i="3"/>
  <c r="BF702" i="3"/>
  <c r="BH702" i="3" s="1"/>
  <c r="BI702" i="3" s="1"/>
  <c r="AR703" i="3"/>
  <c r="AQ703" i="3"/>
  <c r="AS703" i="3" s="1"/>
  <c r="AT703" i="3" s="1"/>
  <c r="E716" i="3"/>
  <c r="F716" i="3" s="1"/>
  <c r="G716" i="3" s="1"/>
  <c r="D716" i="3"/>
  <c r="C717" i="3"/>
  <c r="CA721" i="3"/>
  <c r="CB720" i="3"/>
  <c r="CC720" i="3" s="1"/>
  <c r="CD720" i="3" s="1"/>
  <c r="CE720" i="3" s="1"/>
  <c r="V701" i="2"/>
  <c r="G703" i="2"/>
  <c r="T703" i="2"/>
  <c r="U702" i="2"/>
  <c r="Z702" i="2" s="1"/>
  <c r="E705" i="2"/>
  <c r="F704" i="2"/>
  <c r="I704" i="2" s="1"/>
  <c r="J699" i="1"/>
  <c r="K699" i="1" s="1"/>
  <c r="H700" i="1"/>
  <c r="G700" i="1"/>
  <c r="D702" i="1"/>
  <c r="E702" i="1" s="1"/>
  <c r="I702" i="1" s="1"/>
  <c r="F701" i="1"/>
  <c r="BG703" i="3" l="1"/>
  <c r="BF703" i="3"/>
  <c r="BH703" i="3" s="1"/>
  <c r="BI703" i="3" s="1"/>
  <c r="AP704" i="3"/>
  <c r="BE704" i="3"/>
  <c r="BD707" i="3"/>
  <c r="B721" i="3"/>
  <c r="AO707" i="3"/>
  <c r="AR704" i="3"/>
  <c r="AQ704" i="3"/>
  <c r="AS704" i="3" s="1"/>
  <c r="AT704" i="3" s="1"/>
  <c r="E717" i="3"/>
  <c r="F717" i="3" s="1"/>
  <c r="G717" i="3" s="1"/>
  <c r="D717" i="3"/>
  <c r="C718" i="3"/>
  <c r="CA722" i="3"/>
  <c r="CB721" i="3"/>
  <c r="CC721" i="3" s="1"/>
  <c r="CD721" i="3" s="1"/>
  <c r="CE721" i="3" s="1"/>
  <c r="V702" i="2"/>
  <c r="G704" i="2"/>
  <c r="T704" i="2"/>
  <c r="U703" i="2"/>
  <c r="Z703" i="2" s="1"/>
  <c r="E706" i="2"/>
  <c r="F705" i="2"/>
  <c r="I705" i="2" s="1"/>
  <c r="J700" i="1"/>
  <c r="K700" i="1" s="1"/>
  <c r="H701" i="1"/>
  <c r="G701" i="1"/>
  <c r="D703" i="1"/>
  <c r="E703" i="1" s="1"/>
  <c r="I703" i="1" s="1"/>
  <c r="F702" i="1"/>
  <c r="AP705" i="3" l="1"/>
  <c r="BE705" i="3"/>
  <c r="BD708" i="3"/>
  <c r="AO708" i="3"/>
  <c r="B722" i="3"/>
  <c r="BG704" i="3"/>
  <c r="BF704" i="3"/>
  <c r="BH704" i="3" s="1"/>
  <c r="BI704" i="3" s="1"/>
  <c r="AR705" i="3"/>
  <c r="AQ705" i="3"/>
  <c r="AS705" i="3" s="1"/>
  <c r="AT705" i="3" s="1"/>
  <c r="E718" i="3"/>
  <c r="F718" i="3" s="1"/>
  <c r="G718" i="3" s="1"/>
  <c r="D718" i="3"/>
  <c r="C719" i="3"/>
  <c r="CA723" i="3"/>
  <c r="CB722" i="3"/>
  <c r="CC722" i="3" s="1"/>
  <c r="CD722" i="3" s="1"/>
  <c r="CE722" i="3" s="1"/>
  <c r="V703" i="2"/>
  <c r="G705" i="2"/>
  <c r="T705" i="2"/>
  <c r="U704" i="2"/>
  <c r="Z704" i="2" s="1"/>
  <c r="E707" i="2"/>
  <c r="F706" i="2"/>
  <c r="I706" i="2" s="1"/>
  <c r="J701" i="1"/>
  <c r="K701" i="1" s="1"/>
  <c r="H702" i="1"/>
  <c r="G702" i="1"/>
  <c r="D704" i="1"/>
  <c r="E704" i="1" s="1"/>
  <c r="I704" i="1" s="1"/>
  <c r="F703" i="1"/>
  <c r="AP706" i="3" l="1"/>
  <c r="BE706" i="3"/>
  <c r="BD709" i="3"/>
  <c r="AO709" i="3"/>
  <c r="B723" i="3"/>
  <c r="BG705" i="3"/>
  <c r="BF705" i="3"/>
  <c r="BH705" i="3" s="1"/>
  <c r="BI705" i="3" s="1"/>
  <c r="AR706" i="3"/>
  <c r="AQ706" i="3"/>
  <c r="AS706" i="3" s="1"/>
  <c r="AT706" i="3" s="1"/>
  <c r="E719" i="3"/>
  <c r="F719" i="3" s="1"/>
  <c r="G719" i="3" s="1"/>
  <c r="D719" i="3"/>
  <c r="C720" i="3"/>
  <c r="CA724" i="3"/>
  <c r="CB723" i="3"/>
  <c r="CC723" i="3" s="1"/>
  <c r="CD723" i="3" s="1"/>
  <c r="CE723" i="3" s="1"/>
  <c r="V704" i="2"/>
  <c r="G706" i="2"/>
  <c r="T706" i="2"/>
  <c r="U705" i="2"/>
  <c r="Z705" i="2" s="1"/>
  <c r="E708" i="2"/>
  <c r="F707" i="2"/>
  <c r="I707" i="2" s="1"/>
  <c r="J702" i="1"/>
  <c r="K702" i="1" s="1"/>
  <c r="H703" i="1"/>
  <c r="G703" i="1"/>
  <c r="D705" i="1"/>
  <c r="E705" i="1" s="1"/>
  <c r="I705" i="1" s="1"/>
  <c r="F704" i="1"/>
  <c r="AP707" i="3" l="1"/>
  <c r="BE707" i="3"/>
  <c r="BF706" i="3"/>
  <c r="BH706" i="3" s="1"/>
  <c r="BI706" i="3" s="1"/>
  <c r="BG706" i="3"/>
  <c r="BD710" i="3"/>
  <c r="B724" i="3"/>
  <c r="AO710" i="3"/>
  <c r="AR707" i="3"/>
  <c r="AQ707" i="3"/>
  <c r="AS707" i="3" s="1"/>
  <c r="AT707" i="3" s="1"/>
  <c r="E720" i="3"/>
  <c r="F720" i="3" s="1"/>
  <c r="G720" i="3" s="1"/>
  <c r="D720" i="3"/>
  <c r="C721" i="3"/>
  <c r="CA725" i="3"/>
  <c r="CB724" i="3"/>
  <c r="CC724" i="3" s="1"/>
  <c r="CD724" i="3" s="1"/>
  <c r="CE724" i="3" s="1"/>
  <c r="V705" i="2"/>
  <c r="G707" i="2"/>
  <c r="T707" i="2"/>
  <c r="U706" i="2"/>
  <c r="Z706" i="2" s="1"/>
  <c r="F708" i="2"/>
  <c r="I708" i="2" s="1"/>
  <c r="E709" i="2"/>
  <c r="J703" i="1"/>
  <c r="K703" i="1" s="1"/>
  <c r="H704" i="1"/>
  <c r="G704" i="1"/>
  <c r="D706" i="1"/>
  <c r="E706" i="1" s="1"/>
  <c r="I706" i="1" s="1"/>
  <c r="F705" i="1"/>
  <c r="BD711" i="3" l="1"/>
  <c r="B725" i="3"/>
  <c r="AO711" i="3"/>
  <c r="AP708" i="3"/>
  <c r="BE708" i="3"/>
  <c r="BF707" i="3"/>
  <c r="BH707" i="3" s="1"/>
  <c r="BI707" i="3" s="1"/>
  <c r="BG707" i="3"/>
  <c r="AR708" i="3"/>
  <c r="AQ708" i="3"/>
  <c r="AS708" i="3" s="1"/>
  <c r="AT708" i="3" s="1"/>
  <c r="E721" i="3"/>
  <c r="F721" i="3" s="1"/>
  <c r="G721" i="3" s="1"/>
  <c r="D721" i="3"/>
  <c r="C722" i="3"/>
  <c r="CA726" i="3"/>
  <c r="CB725" i="3"/>
  <c r="CC725" i="3" s="1"/>
  <c r="CD725" i="3" s="1"/>
  <c r="CE725" i="3" s="1"/>
  <c r="V706" i="2"/>
  <c r="G708" i="2"/>
  <c r="T708" i="2"/>
  <c r="U707" i="2"/>
  <c r="Z707" i="2" s="1"/>
  <c r="F709" i="2"/>
  <c r="I709" i="2" s="1"/>
  <c r="E710" i="2"/>
  <c r="J704" i="1"/>
  <c r="K704" i="1" s="1"/>
  <c r="G705" i="1"/>
  <c r="H705" i="1"/>
  <c r="D707" i="1"/>
  <c r="E707" i="1" s="1"/>
  <c r="I707" i="1" s="1"/>
  <c r="F706" i="1"/>
  <c r="AP709" i="3" l="1"/>
  <c r="BE709" i="3"/>
  <c r="BF708" i="3"/>
  <c r="BH708" i="3" s="1"/>
  <c r="BI708" i="3" s="1"/>
  <c r="BG708" i="3"/>
  <c r="BD712" i="3"/>
  <c r="B726" i="3"/>
  <c r="AO712" i="3"/>
  <c r="AR709" i="3"/>
  <c r="AQ709" i="3"/>
  <c r="AS709" i="3" s="1"/>
  <c r="AT709" i="3" s="1"/>
  <c r="E722" i="3"/>
  <c r="F722" i="3" s="1"/>
  <c r="G722" i="3" s="1"/>
  <c r="D722" i="3"/>
  <c r="C723" i="3"/>
  <c r="CA727" i="3"/>
  <c r="CB726" i="3"/>
  <c r="CC726" i="3" s="1"/>
  <c r="CD726" i="3" s="1"/>
  <c r="CE726" i="3" s="1"/>
  <c r="V707" i="2"/>
  <c r="G709" i="2"/>
  <c r="T709" i="2"/>
  <c r="U708" i="2"/>
  <c r="Z708" i="2" s="1"/>
  <c r="E711" i="2"/>
  <c r="F710" i="2"/>
  <c r="I710" i="2" s="1"/>
  <c r="J705" i="1"/>
  <c r="K705" i="1" s="1"/>
  <c r="G706" i="1"/>
  <c r="H706" i="1"/>
  <c r="D708" i="1"/>
  <c r="E708" i="1" s="1"/>
  <c r="I708" i="1" s="1"/>
  <c r="F707" i="1"/>
  <c r="BF709" i="3" l="1"/>
  <c r="BH709" i="3" s="1"/>
  <c r="BI709" i="3" s="1"/>
  <c r="BG709" i="3"/>
  <c r="AP710" i="3"/>
  <c r="BE710" i="3"/>
  <c r="BD713" i="3"/>
  <c r="B727" i="3"/>
  <c r="AO713" i="3"/>
  <c r="AR710" i="3"/>
  <c r="AQ710" i="3"/>
  <c r="AS710" i="3" s="1"/>
  <c r="AT710" i="3" s="1"/>
  <c r="E723" i="3"/>
  <c r="F723" i="3" s="1"/>
  <c r="G723" i="3" s="1"/>
  <c r="D723" i="3"/>
  <c r="C724" i="3"/>
  <c r="CA728" i="3"/>
  <c r="CB727" i="3"/>
  <c r="CC727" i="3" s="1"/>
  <c r="CD727" i="3" s="1"/>
  <c r="CE727" i="3" s="1"/>
  <c r="V708" i="2"/>
  <c r="G710" i="2"/>
  <c r="U709" i="2"/>
  <c r="Z709" i="2" s="1"/>
  <c r="T710" i="2"/>
  <c r="E712" i="2"/>
  <c r="F711" i="2"/>
  <c r="I711" i="2" s="1"/>
  <c r="J706" i="1"/>
  <c r="K706" i="1" s="1"/>
  <c r="H707" i="1"/>
  <c r="G707" i="1"/>
  <c r="D709" i="1"/>
  <c r="E709" i="1" s="1"/>
  <c r="I709" i="1" s="1"/>
  <c r="F708" i="1"/>
  <c r="AP711" i="3" l="1"/>
  <c r="BE711" i="3"/>
  <c r="BD714" i="3"/>
  <c r="B728" i="3"/>
  <c r="AO714" i="3"/>
  <c r="BF710" i="3"/>
  <c r="BH710" i="3" s="1"/>
  <c r="BI710" i="3" s="1"/>
  <c r="BG710" i="3"/>
  <c r="AR711" i="3"/>
  <c r="AQ711" i="3"/>
  <c r="AS711" i="3" s="1"/>
  <c r="AT711" i="3" s="1"/>
  <c r="E724" i="3"/>
  <c r="F724" i="3" s="1"/>
  <c r="G724" i="3" s="1"/>
  <c r="D724" i="3"/>
  <c r="C725" i="3"/>
  <c r="CA729" i="3"/>
  <c r="CB728" i="3"/>
  <c r="CC728" i="3" s="1"/>
  <c r="CD728" i="3" s="1"/>
  <c r="CE728" i="3" s="1"/>
  <c r="V709" i="2"/>
  <c r="G711" i="2"/>
  <c r="T711" i="2"/>
  <c r="U710" i="2"/>
  <c r="Z710" i="2" s="1"/>
  <c r="E713" i="2"/>
  <c r="F712" i="2"/>
  <c r="I712" i="2" s="1"/>
  <c r="J707" i="1"/>
  <c r="K707" i="1" s="1"/>
  <c r="H708" i="1"/>
  <c r="G708" i="1"/>
  <c r="D710" i="1"/>
  <c r="E710" i="1" s="1"/>
  <c r="I710" i="1" s="1"/>
  <c r="F709" i="1"/>
  <c r="AP712" i="3" l="1"/>
  <c r="BE712" i="3"/>
  <c r="BD715" i="3"/>
  <c r="AO715" i="3"/>
  <c r="B729" i="3"/>
  <c r="BF711" i="3"/>
  <c r="BH711" i="3" s="1"/>
  <c r="BI711" i="3" s="1"/>
  <c r="BG711" i="3"/>
  <c r="AR712" i="3"/>
  <c r="AQ712" i="3"/>
  <c r="AS712" i="3" s="1"/>
  <c r="AT712" i="3" s="1"/>
  <c r="E725" i="3"/>
  <c r="F725" i="3" s="1"/>
  <c r="G725" i="3" s="1"/>
  <c r="D725" i="3"/>
  <c r="C726" i="3"/>
  <c r="CA730" i="3"/>
  <c r="CB729" i="3"/>
  <c r="CC729" i="3" s="1"/>
  <c r="CD729" i="3" s="1"/>
  <c r="CE729" i="3" s="1"/>
  <c r="V710" i="2"/>
  <c r="G712" i="2"/>
  <c r="T712" i="2"/>
  <c r="U711" i="2"/>
  <c r="Z711" i="2" s="1"/>
  <c r="E714" i="2"/>
  <c r="F713" i="2"/>
  <c r="I713" i="2" s="1"/>
  <c r="J708" i="1"/>
  <c r="K708" i="1" s="1"/>
  <c r="H709" i="1"/>
  <c r="G709" i="1"/>
  <c r="D711" i="1"/>
  <c r="E711" i="1" s="1"/>
  <c r="I711" i="1" s="1"/>
  <c r="F710" i="1"/>
  <c r="AP713" i="3" l="1"/>
  <c r="BE713" i="3"/>
  <c r="BD716" i="3"/>
  <c r="B730" i="3"/>
  <c r="AO716" i="3"/>
  <c r="BF712" i="3"/>
  <c r="BH712" i="3" s="1"/>
  <c r="BI712" i="3" s="1"/>
  <c r="BG712" i="3"/>
  <c r="AR713" i="3"/>
  <c r="AQ713" i="3"/>
  <c r="AS713" i="3" s="1"/>
  <c r="AT713" i="3" s="1"/>
  <c r="E726" i="3"/>
  <c r="F726" i="3" s="1"/>
  <c r="G726" i="3" s="1"/>
  <c r="D726" i="3"/>
  <c r="C727" i="3"/>
  <c r="CA731" i="3"/>
  <c r="CB730" i="3"/>
  <c r="CC730" i="3" s="1"/>
  <c r="CD730" i="3" s="1"/>
  <c r="CE730" i="3" s="1"/>
  <c r="V711" i="2"/>
  <c r="J709" i="1"/>
  <c r="K709" i="1" s="1"/>
  <c r="G713" i="2"/>
  <c r="U712" i="2"/>
  <c r="Z712" i="2" s="1"/>
  <c r="T713" i="2"/>
  <c r="E715" i="2"/>
  <c r="F714" i="2"/>
  <c r="I714" i="2" s="1"/>
  <c r="H710" i="1"/>
  <c r="G710" i="1"/>
  <c r="D712" i="1"/>
  <c r="E712" i="1" s="1"/>
  <c r="I712" i="1" s="1"/>
  <c r="F711" i="1"/>
  <c r="AP714" i="3" l="1"/>
  <c r="BE714" i="3"/>
  <c r="BD717" i="3"/>
  <c r="AO717" i="3"/>
  <c r="B731" i="3"/>
  <c r="BG713" i="3"/>
  <c r="BF713" i="3"/>
  <c r="BH713" i="3" s="1"/>
  <c r="BI713" i="3" s="1"/>
  <c r="J710" i="1"/>
  <c r="K710" i="1" s="1"/>
  <c r="AR714" i="3"/>
  <c r="AQ714" i="3"/>
  <c r="AS714" i="3" s="1"/>
  <c r="AT714" i="3" s="1"/>
  <c r="E727" i="3"/>
  <c r="F727" i="3" s="1"/>
  <c r="G727" i="3" s="1"/>
  <c r="D727" i="3"/>
  <c r="C728" i="3"/>
  <c r="CA732" i="3"/>
  <c r="CB731" i="3"/>
  <c r="CC731" i="3" s="1"/>
  <c r="CD731" i="3" s="1"/>
  <c r="CE731" i="3" s="1"/>
  <c r="V712" i="2"/>
  <c r="G714" i="2"/>
  <c r="T714" i="2"/>
  <c r="U713" i="2"/>
  <c r="Z713" i="2" s="1"/>
  <c r="F715" i="2"/>
  <c r="I715" i="2" s="1"/>
  <c r="E716" i="2"/>
  <c r="H711" i="1"/>
  <c r="G711" i="1"/>
  <c r="D713" i="1"/>
  <c r="E713" i="1" s="1"/>
  <c r="I713" i="1" s="1"/>
  <c r="F712" i="1"/>
  <c r="AP715" i="3" l="1"/>
  <c r="BE715" i="3"/>
  <c r="BG714" i="3"/>
  <c r="BF714" i="3"/>
  <c r="BH714" i="3" s="1"/>
  <c r="BI714" i="3" s="1"/>
  <c r="BD718" i="3"/>
  <c r="B732" i="3"/>
  <c r="AO718" i="3"/>
  <c r="AR715" i="3"/>
  <c r="AQ715" i="3"/>
  <c r="AS715" i="3" s="1"/>
  <c r="AT715" i="3" s="1"/>
  <c r="E728" i="3"/>
  <c r="F728" i="3" s="1"/>
  <c r="G728" i="3" s="1"/>
  <c r="D728" i="3"/>
  <c r="C729" i="3"/>
  <c r="CA733" i="3"/>
  <c r="CB732" i="3"/>
  <c r="CC732" i="3" s="1"/>
  <c r="CD732" i="3" s="1"/>
  <c r="CE732" i="3" s="1"/>
  <c r="V713" i="2"/>
  <c r="G715" i="2"/>
  <c r="T715" i="2"/>
  <c r="U714" i="2"/>
  <c r="Z714" i="2" s="1"/>
  <c r="E717" i="2"/>
  <c r="F716" i="2"/>
  <c r="I716" i="2" s="1"/>
  <c r="J711" i="1"/>
  <c r="K711" i="1" s="1"/>
  <c r="H712" i="1"/>
  <c r="G712" i="1"/>
  <c r="D714" i="1"/>
  <c r="E714" i="1" s="1"/>
  <c r="I714" i="1" s="1"/>
  <c r="F713" i="1"/>
  <c r="BD719" i="3" l="1"/>
  <c r="B733" i="3"/>
  <c r="AO719" i="3"/>
  <c r="BG715" i="3"/>
  <c r="BF715" i="3"/>
  <c r="BH715" i="3" s="1"/>
  <c r="BI715" i="3" s="1"/>
  <c r="AP716" i="3"/>
  <c r="BE716" i="3"/>
  <c r="AR716" i="3"/>
  <c r="AQ716" i="3"/>
  <c r="AS716" i="3" s="1"/>
  <c r="AT716" i="3" s="1"/>
  <c r="E729" i="3"/>
  <c r="F729" i="3" s="1"/>
  <c r="G729" i="3" s="1"/>
  <c r="D729" i="3"/>
  <c r="C730" i="3"/>
  <c r="CA734" i="3"/>
  <c r="CB733" i="3"/>
  <c r="CC733" i="3" s="1"/>
  <c r="CD733" i="3" s="1"/>
  <c r="CE733" i="3" s="1"/>
  <c r="J712" i="1"/>
  <c r="K712" i="1" s="1"/>
  <c r="V714" i="2"/>
  <c r="G716" i="2"/>
  <c r="T716" i="2"/>
  <c r="U715" i="2"/>
  <c r="Z715" i="2" s="1"/>
  <c r="F717" i="2"/>
  <c r="I717" i="2" s="1"/>
  <c r="E718" i="2"/>
  <c r="G713" i="1"/>
  <c r="H713" i="1"/>
  <c r="D715" i="1"/>
  <c r="E715" i="1" s="1"/>
  <c r="I715" i="1" s="1"/>
  <c r="F714" i="1"/>
  <c r="BG716" i="3" l="1"/>
  <c r="BF716" i="3"/>
  <c r="BH716" i="3" s="1"/>
  <c r="BI716" i="3" s="1"/>
  <c r="AP717" i="3"/>
  <c r="BE717" i="3"/>
  <c r="BD720" i="3"/>
  <c r="AO720" i="3"/>
  <c r="B734" i="3"/>
  <c r="AR717" i="3"/>
  <c r="AQ717" i="3"/>
  <c r="AS717" i="3" s="1"/>
  <c r="AT717" i="3" s="1"/>
  <c r="E730" i="3"/>
  <c r="F730" i="3" s="1"/>
  <c r="G730" i="3" s="1"/>
  <c r="D730" i="3"/>
  <c r="C731" i="3"/>
  <c r="CA735" i="3"/>
  <c r="CB734" i="3"/>
  <c r="CC734" i="3" s="1"/>
  <c r="CD734" i="3" s="1"/>
  <c r="CE734" i="3" s="1"/>
  <c r="V715" i="2"/>
  <c r="G717" i="2"/>
  <c r="T717" i="2"/>
  <c r="U716" i="2"/>
  <c r="Z716" i="2" s="1"/>
  <c r="E719" i="2"/>
  <c r="F718" i="2"/>
  <c r="I718" i="2" s="1"/>
  <c r="J713" i="1"/>
  <c r="K713" i="1" s="1"/>
  <c r="G714" i="1"/>
  <c r="H714" i="1"/>
  <c r="D716" i="1"/>
  <c r="E716" i="1" s="1"/>
  <c r="I716" i="1" s="1"/>
  <c r="F715" i="1"/>
  <c r="AP718" i="3" l="1"/>
  <c r="BE718" i="3"/>
  <c r="BD721" i="3"/>
  <c r="B735" i="3"/>
  <c r="AO721" i="3"/>
  <c r="BG717" i="3"/>
  <c r="BF717" i="3"/>
  <c r="BH717" i="3" s="1"/>
  <c r="BI717" i="3" s="1"/>
  <c r="AQ718" i="3"/>
  <c r="AS718" i="3" s="1"/>
  <c r="AT718" i="3" s="1"/>
  <c r="AR718" i="3"/>
  <c r="D731" i="3"/>
  <c r="E731" i="3"/>
  <c r="F731" i="3" s="1"/>
  <c r="G731" i="3" s="1"/>
  <c r="C732" i="3"/>
  <c r="CA736" i="3"/>
  <c r="CB735" i="3"/>
  <c r="CC735" i="3" s="1"/>
  <c r="CD735" i="3" s="1"/>
  <c r="CE735" i="3" s="1"/>
  <c r="V716" i="2"/>
  <c r="G718" i="2"/>
  <c r="T718" i="2"/>
  <c r="U717" i="2"/>
  <c r="Z717" i="2" s="1"/>
  <c r="E720" i="2"/>
  <c r="F719" i="2"/>
  <c r="I719" i="2" s="1"/>
  <c r="J714" i="1"/>
  <c r="K714" i="1" s="1"/>
  <c r="H715" i="1"/>
  <c r="G715" i="1"/>
  <c r="D717" i="1"/>
  <c r="E717" i="1" s="1"/>
  <c r="I717" i="1" s="1"/>
  <c r="F716" i="1"/>
  <c r="AP719" i="3" l="1"/>
  <c r="BE719" i="3"/>
  <c r="BG718" i="3"/>
  <c r="BF718" i="3"/>
  <c r="BH718" i="3" s="1"/>
  <c r="BI718" i="3" s="1"/>
  <c r="BD722" i="3"/>
  <c r="B736" i="3"/>
  <c r="AO722" i="3"/>
  <c r="AQ719" i="3"/>
  <c r="AS719" i="3" s="1"/>
  <c r="AT719" i="3" s="1"/>
  <c r="AR719" i="3"/>
  <c r="D732" i="3"/>
  <c r="E732" i="3"/>
  <c r="F732" i="3" s="1"/>
  <c r="G732" i="3" s="1"/>
  <c r="C733" i="3"/>
  <c r="CA737" i="3"/>
  <c r="CB736" i="3"/>
  <c r="CC736" i="3" s="1"/>
  <c r="CD736" i="3" s="1"/>
  <c r="CE736" i="3" s="1"/>
  <c r="V717" i="2"/>
  <c r="G719" i="2"/>
  <c r="T719" i="2"/>
  <c r="U718" i="2"/>
  <c r="Z718" i="2" s="1"/>
  <c r="E721" i="2"/>
  <c r="F720" i="2"/>
  <c r="I720" i="2" s="1"/>
  <c r="J715" i="1"/>
  <c r="K715" i="1" s="1"/>
  <c r="H716" i="1"/>
  <c r="G716" i="1"/>
  <c r="D718" i="1"/>
  <c r="E718" i="1" s="1"/>
  <c r="I718" i="1" s="1"/>
  <c r="F717" i="1"/>
  <c r="AP720" i="3" l="1"/>
  <c r="BE720" i="3"/>
  <c r="BD723" i="3"/>
  <c r="B737" i="3"/>
  <c r="AO723" i="3"/>
  <c r="BG719" i="3"/>
  <c r="BF719" i="3"/>
  <c r="BH719" i="3" s="1"/>
  <c r="BI719" i="3" s="1"/>
  <c r="AQ720" i="3"/>
  <c r="AS720" i="3" s="1"/>
  <c r="AT720" i="3" s="1"/>
  <c r="AR720" i="3"/>
  <c r="E733" i="3"/>
  <c r="F733" i="3" s="1"/>
  <c r="G733" i="3" s="1"/>
  <c r="D733" i="3"/>
  <c r="C734" i="3"/>
  <c r="CA738" i="3"/>
  <c r="CB737" i="3"/>
  <c r="CC737" i="3" s="1"/>
  <c r="CD737" i="3" s="1"/>
  <c r="CE737" i="3" s="1"/>
  <c r="V718" i="2"/>
  <c r="G720" i="2"/>
  <c r="T720" i="2"/>
  <c r="U719" i="2"/>
  <c r="Z719" i="2" s="1"/>
  <c r="F721" i="2"/>
  <c r="I721" i="2" s="1"/>
  <c r="E722" i="2"/>
  <c r="J716" i="1"/>
  <c r="K716" i="1" s="1"/>
  <c r="H717" i="1"/>
  <c r="G717" i="1"/>
  <c r="D719" i="1"/>
  <c r="E719" i="1" s="1"/>
  <c r="I719" i="1" s="1"/>
  <c r="F718" i="1"/>
  <c r="AP721" i="3" l="1"/>
  <c r="BE721" i="3"/>
  <c r="BD724" i="3"/>
  <c r="AO724" i="3"/>
  <c r="B738" i="3"/>
  <c r="BG720" i="3"/>
  <c r="BF720" i="3"/>
  <c r="BH720" i="3" s="1"/>
  <c r="BI720" i="3" s="1"/>
  <c r="AR721" i="3"/>
  <c r="AQ721" i="3"/>
  <c r="AS721" i="3" s="1"/>
  <c r="AT721" i="3" s="1"/>
  <c r="E734" i="3"/>
  <c r="F734" i="3" s="1"/>
  <c r="G734" i="3" s="1"/>
  <c r="D734" i="3"/>
  <c r="C735" i="3"/>
  <c r="CA739" i="3"/>
  <c r="CB738" i="3"/>
  <c r="CC738" i="3" s="1"/>
  <c r="CD738" i="3" s="1"/>
  <c r="CE738" i="3" s="1"/>
  <c r="V719" i="2"/>
  <c r="G721" i="2"/>
  <c r="T721" i="2"/>
  <c r="U720" i="2"/>
  <c r="Z720" i="2" s="1"/>
  <c r="E723" i="2"/>
  <c r="F722" i="2"/>
  <c r="I722" i="2" s="1"/>
  <c r="J717" i="1"/>
  <c r="K717" i="1" s="1"/>
  <c r="H718" i="1"/>
  <c r="G718" i="1"/>
  <c r="D720" i="1"/>
  <c r="E720" i="1" s="1"/>
  <c r="I720" i="1" s="1"/>
  <c r="F719" i="1"/>
  <c r="AP722" i="3" l="1"/>
  <c r="BE722" i="3"/>
  <c r="BD725" i="3"/>
  <c r="B739" i="3"/>
  <c r="AO725" i="3"/>
  <c r="BG721" i="3"/>
  <c r="BF721" i="3"/>
  <c r="BH721" i="3" s="1"/>
  <c r="BI721" i="3" s="1"/>
  <c r="AQ722" i="3"/>
  <c r="AS722" i="3" s="1"/>
  <c r="AT722" i="3" s="1"/>
  <c r="AR722" i="3"/>
  <c r="E735" i="3"/>
  <c r="F735" i="3" s="1"/>
  <c r="G735" i="3" s="1"/>
  <c r="D735" i="3"/>
  <c r="C736" i="3"/>
  <c r="CA740" i="3"/>
  <c r="CB739" i="3"/>
  <c r="CC739" i="3" s="1"/>
  <c r="CD739" i="3" s="1"/>
  <c r="CE739" i="3" s="1"/>
  <c r="V720" i="2"/>
  <c r="G722" i="2"/>
  <c r="U721" i="2"/>
  <c r="Z721" i="2" s="1"/>
  <c r="T722" i="2"/>
  <c r="E724" i="2"/>
  <c r="F723" i="2"/>
  <c r="I723" i="2" s="1"/>
  <c r="J718" i="1"/>
  <c r="K718" i="1" s="1"/>
  <c r="H719" i="1"/>
  <c r="G719" i="1"/>
  <c r="D721" i="1"/>
  <c r="E721" i="1" s="1"/>
  <c r="I721" i="1" s="1"/>
  <c r="F720" i="1"/>
  <c r="AP723" i="3" l="1"/>
  <c r="BE723" i="3"/>
  <c r="BD726" i="3"/>
  <c r="B740" i="3"/>
  <c r="AO726" i="3"/>
  <c r="BG722" i="3"/>
  <c r="BF722" i="3"/>
  <c r="BH722" i="3" s="1"/>
  <c r="BI722" i="3" s="1"/>
  <c r="AQ723" i="3"/>
  <c r="AS723" i="3" s="1"/>
  <c r="AT723" i="3" s="1"/>
  <c r="AR723" i="3"/>
  <c r="E736" i="3"/>
  <c r="F736" i="3" s="1"/>
  <c r="G736" i="3" s="1"/>
  <c r="D736" i="3"/>
  <c r="C737" i="3"/>
  <c r="CA741" i="3"/>
  <c r="CB740" i="3"/>
  <c r="CC740" i="3" s="1"/>
  <c r="CD740" i="3" s="1"/>
  <c r="CE740" i="3" s="1"/>
  <c r="V721" i="2"/>
  <c r="G723" i="2"/>
  <c r="T723" i="2"/>
  <c r="U722" i="2"/>
  <c r="Z722" i="2" s="1"/>
  <c r="F724" i="2"/>
  <c r="I724" i="2" s="1"/>
  <c r="E725" i="2"/>
  <c r="J719" i="1"/>
  <c r="K719" i="1" s="1"/>
  <c r="H720" i="1"/>
  <c r="G720" i="1"/>
  <c r="D722" i="1"/>
  <c r="E722" i="1" s="1"/>
  <c r="I722" i="1" s="1"/>
  <c r="F721" i="1"/>
  <c r="AP724" i="3" l="1"/>
  <c r="BE724" i="3"/>
  <c r="BD727" i="3"/>
  <c r="AO727" i="3"/>
  <c r="B741" i="3"/>
  <c r="BG723" i="3"/>
  <c r="BF723" i="3"/>
  <c r="BH723" i="3" s="1"/>
  <c r="BI723" i="3" s="1"/>
  <c r="AQ724" i="3"/>
  <c r="AS724" i="3" s="1"/>
  <c r="AT724" i="3" s="1"/>
  <c r="AR724" i="3"/>
  <c r="E737" i="3"/>
  <c r="F737" i="3" s="1"/>
  <c r="G737" i="3" s="1"/>
  <c r="D737" i="3"/>
  <c r="C738" i="3"/>
  <c r="CA742" i="3"/>
  <c r="CB741" i="3"/>
  <c r="CC741" i="3" s="1"/>
  <c r="CD741" i="3" s="1"/>
  <c r="CE741" i="3" s="1"/>
  <c r="V722" i="2"/>
  <c r="G724" i="2"/>
  <c r="T724" i="2"/>
  <c r="U723" i="2"/>
  <c r="Z723" i="2" s="1"/>
  <c r="E726" i="2"/>
  <c r="F725" i="2"/>
  <c r="I725" i="2" s="1"/>
  <c r="J720" i="1"/>
  <c r="K720" i="1" s="1"/>
  <c r="G721" i="1"/>
  <c r="H721" i="1"/>
  <c r="D723" i="1"/>
  <c r="E723" i="1" s="1"/>
  <c r="I723" i="1" s="1"/>
  <c r="F722" i="1"/>
  <c r="BD728" i="3" l="1"/>
  <c r="B742" i="3"/>
  <c r="AO728" i="3"/>
  <c r="BG724" i="3"/>
  <c r="BF724" i="3"/>
  <c r="BH724" i="3" s="1"/>
  <c r="BI724" i="3" s="1"/>
  <c r="AP725" i="3"/>
  <c r="BE725" i="3"/>
  <c r="AR725" i="3"/>
  <c r="AQ725" i="3"/>
  <c r="AS725" i="3" s="1"/>
  <c r="AT725" i="3" s="1"/>
  <c r="E738" i="3"/>
  <c r="F738" i="3" s="1"/>
  <c r="G738" i="3" s="1"/>
  <c r="D738" i="3"/>
  <c r="C739" i="3"/>
  <c r="CA743" i="3"/>
  <c r="CB742" i="3"/>
  <c r="CC742" i="3" s="1"/>
  <c r="CD742" i="3" s="1"/>
  <c r="CE742" i="3" s="1"/>
  <c r="V723" i="2"/>
  <c r="G725" i="2"/>
  <c r="T725" i="2"/>
  <c r="U724" i="2"/>
  <c r="Z724" i="2" s="1"/>
  <c r="E727" i="2"/>
  <c r="F726" i="2"/>
  <c r="I726" i="2" s="1"/>
  <c r="J721" i="1"/>
  <c r="K721" i="1" s="1"/>
  <c r="G722" i="1"/>
  <c r="H722" i="1"/>
  <c r="D724" i="1"/>
  <c r="E724" i="1" s="1"/>
  <c r="I724" i="1" s="1"/>
  <c r="F723" i="1"/>
  <c r="AP726" i="3" l="1"/>
  <c r="BE726" i="3"/>
  <c r="BG725" i="3"/>
  <c r="BF725" i="3"/>
  <c r="BH725" i="3" s="1"/>
  <c r="BI725" i="3" s="1"/>
  <c r="BD729" i="3"/>
  <c r="B743" i="3"/>
  <c r="AO729" i="3"/>
  <c r="AR726" i="3"/>
  <c r="AQ726" i="3"/>
  <c r="AS726" i="3" s="1"/>
  <c r="AT726" i="3" s="1"/>
  <c r="E739" i="3"/>
  <c r="F739" i="3" s="1"/>
  <c r="G739" i="3" s="1"/>
  <c r="D739" i="3"/>
  <c r="C740" i="3"/>
  <c r="CA744" i="3"/>
  <c r="CB743" i="3"/>
  <c r="CC743" i="3" s="1"/>
  <c r="CD743" i="3" s="1"/>
  <c r="CE743" i="3" s="1"/>
  <c r="V724" i="2"/>
  <c r="G726" i="2"/>
  <c r="T726" i="2"/>
  <c r="U725" i="2"/>
  <c r="Z725" i="2" s="1"/>
  <c r="F727" i="2"/>
  <c r="I727" i="2" s="1"/>
  <c r="E728" i="2"/>
  <c r="J722" i="1"/>
  <c r="K722" i="1" s="1"/>
  <c r="H723" i="1"/>
  <c r="G723" i="1"/>
  <c r="D725" i="1"/>
  <c r="E725" i="1" s="1"/>
  <c r="I725" i="1" s="1"/>
  <c r="F724" i="1"/>
  <c r="AP727" i="3" l="1"/>
  <c r="BE727" i="3"/>
  <c r="BD730" i="3"/>
  <c r="AO730" i="3"/>
  <c r="B744" i="3"/>
  <c r="BG726" i="3"/>
  <c r="BF726" i="3"/>
  <c r="BH726" i="3" s="1"/>
  <c r="BI726" i="3" s="1"/>
  <c r="AR727" i="3"/>
  <c r="AQ727" i="3"/>
  <c r="AS727" i="3" s="1"/>
  <c r="AT727" i="3" s="1"/>
  <c r="E740" i="3"/>
  <c r="F740" i="3" s="1"/>
  <c r="G740" i="3" s="1"/>
  <c r="D740" i="3"/>
  <c r="C741" i="3"/>
  <c r="CA745" i="3"/>
  <c r="CB744" i="3"/>
  <c r="CC744" i="3" s="1"/>
  <c r="CD744" i="3" s="1"/>
  <c r="CE744" i="3" s="1"/>
  <c r="V725" i="2"/>
  <c r="G727" i="2"/>
  <c r="U726" i="2"/>
  <c r="Z726" i="2" s="1"/>
  <c r="T727" i="2"/>
  <c r="E729" i="2"/>
  <c r="F728" i="2"/>
  <c r="I728" i="2" s="1"/>
  <c r="J723" i="1"/>
  <c r="K723" i="1" s="1"/>
  <c r="H724" i="1"/>
  <c r="G724" i="1"/>
  <c r="D726" i="1"/>
  <c r="E726" i="1" s="1"/>
  <c r="I726" i="1" s="1"/>
  <c r="F725" i="1"/>
  <c r="AP728" i="3" l="1"/>
  <c r="BE728" i="3"/>
  <c r="BD731" i="3"/>
  <c r="B745" i="3"/>
  <c r="AO731" i="3"/>
  <c r="BG727" i="3"/>
  <c r="BF727" i="3"/>
  <c r="BH727" i="3" s="1"/>
  <c r="BI727" i="3" s="1"/>
  <c r="AR728" i="3"/>
  <c r="AQ728" i="3"/>
  <c r="AS728" i="3" s="1"/>
  <c r="AT728" i="3" s="1"/>
  <c r="E741" i="3"/>
  <c r="F741" i="3" s="1"/>
  <c r="G741" i="3" s="1"/>
  <c r="D741" i="3"/>
  <c r="C742" i="3"/>
  <c r="CA746" i="3"/>
  <c r="CB745" i="3"/>
  <c r="CC745" i="3" s="1"/>
  <c r="CD745" i="3" s="1"/>
  <c r="CE745" i="3" s="1"/>
  <c r="V726" i="2"/>
  <c r="G728" i="2"/>
  <c r="T728" i="2"/>
  <c r="U727" i="2"/>
  <c r="Z727" i="2" s="1"/>
  <c r="E730" i="2"/>
  <c r="F729" i="2"/>
  <c r="I729" i="2" s="1"/>
  <c r="J724" i="1"/>
  <c r="K724" i="1" s="1"/>
  <c r="H725" i="1"/>
  <c r="G725" i="1"/>
  <c r="D727" i="1"/>
  <c r="E727" i="1" s="1"/>
  <c r="I727" i="1" s="1"/>
  <c r="F726" i="1"/>
  <c r="AP729" i="3" l="1"/>
  <c r="BE729" i="3"/>
  <c r="BD732" i="3"/>
  <c r="B746" i="3"/>
  <c r="AO732" i="3"/>
  <c r="BG728" i="3"/>
  <c r="BF728" i="3"/>
  <c r="BH728" i="3" s="1"/>
  <c r="BI728" i="3" s="1"/>
  <c r="AQ729" i="3"/>
  <c r="AS729" i="3" s="1"/>
  <c r="AT729" i="3" s="1"/>
  <c r="AR729" i="3"/>
  <c r="E742" i="3"/>
  <c r="F742" i="3" s="1"/>
  <c r="G742" i="3" s="1"/>
  <c r="D742" i="3"/>
  <c r="C743" i="3"/>
  <c r="CA747" i="3"/>
  <c r="CB746" i="3"/>
  <c r="CC746" i="3" s="1"/>
  <c r="CD746" i="3" s="1"/>
  <c r="CE746" i="3" s="1"/>
  <c r="V727" i="2"/>
  <c r="G729" i="2"/>
  <c r="T729" i="2"/>
  <c r="U728" i="2"/>
  <c r="Z728" i="2" s="1"/>
  <c r="E731" i="2"/>
  <c r="F730" i="2"/>
  <c r="I730" i="2" s="1"/>
  <c r="J725" i="1"/>
  <c r="K725" i="1" s="1"/>
  <c r="H726" i="1"/>
  <c r="G726" i="1"/>
  <c r="D728" i="1"/>
  <c r="E728" i="1" s="1"/>
  <c r="I728" i="1" s="1"/>
  <c r="F727" i="1"/>
  <c r="AP730" i="3" l="1"/>
  <c r="BE730" i="3"/>
  <c r="BD733" i="3"/>
  <c r="B747" i="3"/>
  <c r="AO733" i="3"/>
  <c r="BG729" i="3"/>
  <c r="BF729" i="3"/>
  <c r="BH729" i="3" s="1"/>
  <c r="BI729" i="3" s="1"/>
  <c r="AQ730" i="3"/>
  <c r="AS730" i="3" s="1"/>
  <c r="AT730" i="3" s="1"/>
  <c r="AR730" i="3"/>
  <c r="E743" i="3"/>
  <c r="F743" i="3" s="1"/>
  <c r="G743" i="3" s="1"/>
  <c r="D743" i="3"/>
  <c r="C744" i="3"/>
  <c r="CA748" i="3"/>
  <c r="CB747" i="3"/>
  <c r="CC747" i="3" s="1"/>
  <c r="CD747" i="3" s="1"/>
  <c r="CE747" i="3" s="1"/>
  <c r="V728" i="2"/>
  <c r="G730" i="2"/>
  <c r="T730" i="2"/>
  <c r="U729" i="2"/>
  <c r="Z729" i="2" s="1"/>
  <c r="E732" i="2"/>
  <c r="F731" i="2"/>
  <c r="I731" i="2" s="1"/>
  <c r="J726" i="1"/>
  <c r="K726" i="1" s="1"/>
  <c r="H727" i="1"/>
  <c r="G727" i="1"/>
  <c r="D729" i="1"/>
  <c r="E729" i="1" s="1"/>
  <c r="I729" i="1" s="1"/>
  <c r="F728" i="1"/>
  <c r="AP731" i="3" l="1"/>
  <c r="BE731" i="3"/>
  <c r="BD734" i="3"/>
  <c r="AO734" i="3"/>
  <c r="B748" i="3"/>
  <c r="BF730" i="3"/>
  <c r="BH730" i="3" s="1"/>
  <c r="BI730" i="3" s="1"/>
  <c r="BG730" i="3"/>
  <c r="AQ731" i="3"/>
  <c r="AS731" i="3" s="1"/>
  <c r="AT731" i="3" s="1"/>
  <c r="AR731" i="3"/>
  <c r="E744" i="3"/>
  <c r="F744" i="3" s="1"/>
  <c r="G744" i="3" s="1"/>
  <c r="D744" i="3"/>
  <c r="C745" i="3"/>
  <c r="CA749" i="3"/>
  <c r="CB748" i="3"/>
  <c r="CC748" i="3" s="1"/>
  <c r="CD748" i="3" s="1"/>
  <c r="CE748" i="3" s="1"/>
  <c r="V729" i="2"/>
  <c r="G731" i="2"/>
  <c r="T731" i="2"/>
  <c r="U730" i="2"/>
  <c r="Z730" i="2" s="1"/>
  <c r="F732" i="2"/>
  <c r="I732" i="2" s="1"/>
  <c r="E733" i="2"/>
  <c r="J727" i="1"/>
  <c r="K727" i="1" s="1"/>
  <c r="H728" i="1"/>
  <c r="G728" i="1"/>
  <c r="D730" i="1"/>
  <c r="E730" i="1" s="1"/>
  <c r="I730" i="1" s="1"/>
  <c r="F729" i="1"/>
  <c r="AP732" i="3" l="1"/>
  <c r="BE732" i="3"/>
  <c r="BD735" i="3"/>
  <c r="B749" i="3"/>
  <c r="AO735" i="3"/>
  <c r="BF731" i="3"/>
  <c r="BH731" i="3" s="1"/>
  <c r="BI731" i="3" s="1"/>
  <c r="BG731" i="3"/>
  <c r="AR732" i="3"/>
  <c r="AQ732" i="3"/>
  <c r="AS732" i="3" s="1"/>
  <c r="AT732" i="3" s="1"/>
  <c r="E745" i="3"/>
  <c r="F745" i="3" s="1"/>
  <c r="G745" i="3" s="1"/>
  <c r="D745" i="3"/>
  <c r="C746" i="3"/>
  <c r="CA750" i="3"/>
  <c r="CB749" i="3"/>
  <c r="CC749" i="3" s="1"/>
  <c r="CD749" i="3" s="1"/>
  <c r="CE749" i="3" s="1"/>
  <c r="V730" i="2"/>
  <c r="G732" i="2"/>
  <c r="T732" i="2"/>
  <c r="U731" i="2"/>
  <c r="Z731" i="2" s="1"/>
  <c r="F733" i="2"/>
  <c r="I733" i="2" s="1"/>
  <c r="E734" i="2"/>
  <c r="J728" i="1"/>
  <c r="K728" i="1" s="1"/>
  <c r="G729" i="1"/>
  <c r="H729" i="1"/>
  <c r="D731" i="1"/>
  <c r="E731" i="1" s="1"/>
  <c r="I731" i="1" s="1"/>
  <c r="F730" i="1"/>
  <c r="AP733" i="3" l="1"/>
  <c r="BE733" i="3"/>
  <c r="BG732" i="3"/>
  <c r="BF732" i="3"/>
  <c r="BH732" i="3" s="1"/>
  <c r="BI732" i="3" s="1"/>
  <c r="BD736" i="3"/>
  <c r="B750" i="3"/>
  <c r="AO736" i="3"/>
  <c r="AR733" i="3"/>
  <c r="AQ733" i="3"/>
  <c r="AS733" i="3" s="1"/>
  <c r="AT733" i="3" s="1"/>
  <c r="E746" i="3"/>
  <c r="F746" i="3" s="1"/>
  <c r="G746" i="3" s="1"/>
  <c r="D746" i="3"/>
  <c r="C747" i="3"/>
  <c r="CA751" i="3"/>
  <c r="CB750" i="3"/>
  <c r="CC750" i="3" s="1"/>
  <c r="CD750" i="3" s="1"/>
  <c r="CE750" i="3" s="1"/>
  <c r="V731" i="2"/>
  <c r="G733" i="2"/>
  <c r="T733" i="2"/>
  <c r="U732" i="2"/>
  <c r="Z732" i="2" s="1"/>
  <c r="E735" i="2"/>
  <c r="F734" i="2"/>
  <c r="I734" i="2" s="1"/>
  <c r="J729" i="1"/>
  <c r="K729" i="1" s="1"/>
  <c r="G730" i="1"/>
  <c r="H730" i="1"/>
  <c r="D732" i="1"/>
  <c r="E732" i="1" s="1"/>
  <c r="I732" i="1" s="1"/>
  <c r="F731" i="1"/>
  <c r="BG733" i="3" l="1"/>
  <c r="BF733" i="3"/>
  <c r="BH733" i="3" s="1"/>
  <c r="BI733" i="3" s="1"/>
  <c r="AP734" i="3"/>
  <c r="BE734" i="3"/>
  <c r="BD737" i="3"/>
  <c r="B751" i="3"/>
  <c r="AO737" i="3"/>
  <c r="AR734" i="3"/>
  <c r="AQ734" i="3"/>
  <c r="AS734" i="3" s="1"/>
  <c r="AT734" i="3" s="1"/>
  <c r="E747" i="3"/>
  <c r="F747" i="3" s="1"/>
  <c r="G747" i="3" s="1"/>
  <c r="D747" i="3"/>
  <c r="C748" i="3"/>
  <c r="CA752" i="3"/>
  <c r="CB751" i="3"/>
  <c r="CC751" i="3" s="1"/>
  <c r="CD751" i="3" s="1"/>
  <c r="CE751" i="3" s="1"/>
  <c r="V732" i="2"/>
  <c r="G734" i="2"/>
  <c r="U733" i="2"/>
  <c r="Z733" i="2" s="1"/>
  <c r="T734" i="2"/>
  <c r="E736" i="2"/>
  <c r="F735" i="2"/>
  <c r="I735" i="2" s="1"/>
  <c r="J730" i="1"/>
  <c r="K730" i="1" s="1"/>
  <c r="H731" i="1"/>
  <c r="G731" i="1"/>
  <c r="D733" i="1"/>
  <c r="E733" i="1" s="1"/>
  <c r="I733" i="1" s="1"/>
  <c r="F732" i="1"/>
  <c r="AP735" i="3" l="1"/>
  <c r="BE735" i="3"/>
  <c r="BD738" i="3"/>
  <c r="AO738" i="3"/>
  <c r="B752" i="3"/>
  <c r="BG734" i="3"/>
  <c r="BF734" i="3"/>
  <c r="BH734" i="3" s="1"/>
  <c r="BI734" i="3" s="1"/>
  <c r="AR735" i="3"/>
  <c r="AQ735" i="3"/>
  <c r="AS735" i="3" s="1"/>
  <c r="AT735" i="3" s="1"/>
  <c r="E748" i="3"/>
  <c r="F748" i="3" s="1"/>
  <c r="G748" i="3" s="1"/>
  <c r="D748" i="3"/>
  <c r="C749" i="3"/>
  <c r="CA753" i="3"/>
  <c r="CB752" i="3"/>
  <c r="CC752" i="3" s="1"/>
  <c r="CD752" i="3" s="1"/>
  <c r="CE752" i="3" s="1"/>
  <c r="V733" i="2"/>
  <c r="G735" i="2"/>
  <c r="T735" i="2"/>
  <c r="U734" i="2"/>
  <c r="Z734" i="2" s="1"/>
  <c r="E737" i="2"/>
  <c r="F736" i="2"/>
  <c r="I736" i="2" s="1"/>
  <c r="J731" i="1"/>
  <c r="K731" i="1" s="1"/>
  <c r="H732" i="1"/>
  <c r="G732" i="1"/>
  <c r="D734" i="1"/>
  <c r="E734" i="1" s="1"/>
  <c r="I734" i="1" s="1"/>
  <c r="F733" i="1"/>
  <c r="AP736" i="3" l="1"/>
  <c r="BE736" i="3"/>
  <c r="BD739" i="3"/>
  <c r="B753" i="3"/>
  <c r="AO739" i="3"/>
  <c r="BG735" i="3"/>
  <c r="BF735" i="3"/>
  <c r="BH735" i="3" s="1"/>
  <c r="BI735" i="3" s="1"/>
  <c r="AR736" i="3"/>
  <c r="AQ736" i="3"/>
  <c r="AS736" i="3" s="1"/>
  <c r="AT736" i="3" s="1"/>
  <c r="E749" i="3"/>
  <c r="F749" i="3" s="1"/>
  <c r="G749" i="3" s="1"/>
  <c r="D749" i="3"/>
  <c r="C750" i="3"/>
  <c r="CA754" i="3"/>
  <c r="CB753" i="3"/>
  <c r="CC753" i="3" s="1"/>
  <c r="CD753" i="3" s="1"/>
  <c r="CE753" i="3" s="1"/>
  <c r="V734" i="2"/>
  <c r="G736" i="2"/>
  <c r="T736" i="2"/>
  <c r="U735" i="2"/>
  <c r="Z735" i="2" s="1"/>
  <c r="E738" i="2"/>
  <c r="F737" i="2"/>
  <c r="I737" i="2" s="1"/>
  <c r="J732" i="1"/>
  <c r="K732" i="1" s="1"/>
  <c r="H733" i="1"/>
  <c r="G733" i="1"/>
  <c r="D735" i="1"/>
  <c r="E735" i="1" s="1"/>
  <c r="I735" i="1" s="1"/>
  <c r="F734" i="1"/>
  <c r="AP737" i="3" l="1"/>
  <c r="BE737" i="3"/>
  <c r="BD740" i="3"/>
  <c r="B754" i="3"/>
  <c r="AO740" i="3"/>
  <c r="BG736" i="3"/>
  <c r="BF736" i="3"/>
  <c r="BH736" i="3" s="1"/>
  <c r="BI736" i="3" s="1"/>
  <c r="AR737" i="3"/>
  <c r="AQ737" i="3"/>
  <c r="AS737" i="3" s="1"/>
  <c r="AT737" i="3" s="1"/>
  <c r="E750" i="3"/>
  <c r="F750" i="3" s="1"/>
  <c r="G750" i="3" s="1"/>
  <c r="D750" i="3"/>
  <c r="C751" i="3"/>
  <c r="CA755" i="3"/>
  <c r="CB754" i="3"/>
  <c r="CC754" i="3" s="1"/>
  <c r="CD754" i="3" s="1"/>
  <c r="CE754" i="3" s="1"/>
  <c r="V735" i="2"/>
  <c r="G737" i="2"/>
  <c r="T737" i="2"/>
  <c r="U736" i="2"/>
  <c r="Z736" i="2" s="1"/>
  <c r="E739" i="2"/>
  <c r="F738" i="2"/>
  <c r="I738" i="2" s="1"/>
  <c r="J733" i="1"/>
  <c r="K733" i="1" s="1"/>
  <c r="H734" i="1"/>
  <c r="G734" i="1"/>
  <c r="D736" i="1"/>
  <c r="E736" i="1" s="1"/>
  <c r="I736" i="1" s="1"/>
  <c r="F735" i="1"/>
  <c r="AP738" i="3" l="1"/>
  <c r="BE738" i="3"/>
  <c r="BD741" i="3"/>
  <c r="B755" i="3"/>
  <c r="AO741" i="3"/>
  <c r="BG737" i="3"/>
  <c r="BF737" i="3"/>
  <c r="BH737" i="3" s="1"/>
  <c r="BI737" i="3" s="1"/>
  <c r="AR738" i="3"/>
  <c r="AQ738" i="3"/>
  <c r="AS738" i="3" s="1"/>
  <c r="AT738" i="3" s="1"/>
  <c r="E751" i="3"/>
  <c r="F751" i="3" s="1"/>
  <c r="G751" i="3" s="1"/>
  <c r="D751" i="3"/>
  <c r="C752" i="3"/>
  <c r="CA756" i="3"/>
  <c r="CB755" i="3"/>
  <c r="CC755" i="3" s="1"/>
  <c r="CD755" i="3" s="1"/>
  <c r="CE755" i="3" s="1"/>
  <c r="V736" i="2"/>
  <c r="G738" i="2"/>
  <c r="T738" i="2"/>
  <c r="U737" i="2"/>
  <c r="Z737" i="2" s="1"/>
  <c r="F739" i="2"/>
  <c r="I739" i="2" s="1"/>
  <c r="E740" i="2"/>
  <c r="J734" i="1"/>
  <c r="K734" i="1" s="1"/>
  <c r="H735" i="1"/>
  <c r="G735" i="1"/>
  <c r="D737" i="1"/>
  <c r="E737" i="1" s="1"/>
  <c r="I737" i="1" s="1"/>
  <c r="F736" i="1"/>
  <c r="AP739" i="3" l="1"/>
  <c r="BE739" i="3"/>
  <c r="BD742" i="3"/>
  <c r="B756" i="3"/>
  <c r="AO742" i="3"/>
  <c r="BG738" i="3"/>
  <c r="BF738" i="3"/>
  <c r="BH738" i="3"/>
  <c r="BI738" i="3" s="1"/>
  <c r="AR739" i="3"/>
  <c r="AQ739" i="3"/>
  <c r="AS739" i="3" s="1"/>
  <c r="AT739" i="3" s="1"/>
  <c r="E752" i="3"/>
  <c r="F752" i="3" s="1"/>
  <c r="G752" i="3" s="1"/>
  <c r="D752" i="3"/>
  <c r="C753" i="3"/>
  <c r="CA757" i="3"/>
  <c r="CB756" i="3"/>
  <c r="CC756" i="3" s="1"/>
  <c r="CD756" i="3" s="1"/>
  <c r="CE756" i="3" s="1"/>
  <c r="J735" i="1"/>
  <c r="K735" i="1" s="1"/>
  <c r="V737" i="2"/>
  <c r="G739" i="2"/>
  <c r="T739" i="2"/>
  <c r="U738" i="2"/>
  <c r="Z738" i="2" s="1"/>
  <c r="E741" i="2"/>
  <c r="F740" i="2"/>
  <c r="I740" i="2" s="1"/>
  <c r="H736" i="1"/>
  <c r="G736" i="1"/>
  <c r="D738" i="1"/>
  <c r="E738" i="1" s="1"/>
  <c r="I738" i="1" s="1"/>
  <c r="F737" i="1"/>
  <c r="AP740" i="3" l="1"/>
  <c r="BE740" i="3"/>
  <c r="BG739" i="3"/>
  <c r="BF739" i="3"/>
  <c r="BH739" i="3" s="1"/>
  <c r="BI739" i="3" s="1"/>
  <c r="BD743" i="3"/>
  <c r="AO743" i="3"/>
  <c r="B757" i="3"/>
  <c r="AR740" i="3"/>
  <c r="AQ740" i="3"/>
  <c r="AS740" i="3" s="1"/>
  <c r="AT740" i="3" s="1"/>
  <c r="E753" i="3"/>
  <c r="F753" i="3" s="1"/>
  <c r="G753" i="3" s="1"/>
  <c r="D753" i="3"/>
  <c r="C754" i="3"/>
  <c r="CA758" i="3"/>
  <c r="CB757" i="3"/>
  <c r="CC757" i="3" s="1"/>
  <c r="CD757" i="3" s="1"/>
  <c r="CE757" i="3" s="1"/>
  <c r="V738" i="2"/>
  <c r="G740" i="2"/>
  <c r="T740" i="2"/>
  <c r="U739" i="2"/>
  <c r="Z739" i="2" s="1"/>
  <c r="F741" i="2"/>
  <c r="I741" i="2" s="1"/>
  <c r="E742" i="2"/>
  <c r="J736" i="1"/>
  <c r="K736" i="1" s="1"/>
  <c r="G737" i="1"/>
  <c r="H737" i="1"/>
  <c r="D739" i="1"/>
  <c r="E739" i="1" s="1"/>
  <c r="I739" i="1" s="1"/>
  <c r="F738" i="1"/>
  <c r="AP741" i="3" l="1"/>
  <c r="BE741" i="3"/>
  <c r="BD744" i="3"/>
  <c r="B758" i="3"/>
  <c r="AO744" i="3"/>
  <c r="BG740" i="3"/>
  <c r="BF740" i="3"/>
  <c r="BH740" i="3" s="1"/>
  <c r="BI740" i="3" s="1"/>
  <c r="AR741" i="3"/>
  <c r="AQ741" i="3"/>
  <c r="AS741" i="3" s="1"/>
  <c r="AT741" i="3" s="1"/>
  <c r="E754" i="3"/>
  <c r="F754" i="3" s="1"/>
  <c r="G754" i="3" s="1"/>
  <c r="D754" i="3"/>
  <c r="C755" i="3"/>
  <c r="CA759" i="3"/>
  <c r="CB758" i="3"/>
  <c r="CC758" i="3" s="1"/>
  <c r="CD758" i="3" s="1"/>
  <c r="CE758" i="3" s="1"/>
  <c r="V739" i="2"/>
  <c r="G741" i="2"/>
  <c r="U740" i="2"/>
  <c r="Z740" i="2" s="1"/>
  <c r="T741" i="2"/>
  <c r="E743" i="2"/>
  <c r="F742" i="2"/>
  <c r="I742" i="2" s="1"/>
  <c r="J737" i="1"/>
  <c r="K737" i="1" s="1"/>
  <c r="G738" i="1"/>
  <c r="H738" i="1"/>
  <c r="D740" i="1"/>
  <c r="E740" i="1" s="1"/>
  <c r="I740" i="1" s="1"/>
  <c r="F739" i="1"/>
  <c r="AP742" i="3" l="1"/>
  <c r="BE742" i="3"/>
  <c r="BD745" i="3"/>
  <c r="AO745" i="3"/>
  <c r="B759" i="3"/>
  <c r="BG741" i="3"/>
  <c r="BF741" i="3"/>
  <c r="BH741" i="3" s="1"/>
  <c r="BI741" i="3" s="1"/>
  <c r="AQ742" i="3"/>
  <c r="AS742" i="3" s="1"/>
  <c r="AT742" i="3" s="1"/>
  <c r="AR742" i="3"/>
  <c r="E755" i="3"/>
  <c r="F755" i="3" s="1"/>
  <c r="G755" i="3" s="1"/>
  <c r="D755" i="3"/>
  <c r="C756" i="3"/>
  <c r="CA760" i="3"/>
  <c r="CB759" i="3"/>
  <c r="CC759" i="3" s="1"/>
  <c r="CD759" i="3" s="1"/>
  <c r="CE759" i="3" s="1"/>
  <c r="V740" i="2"/>
  <c r="G742" i="2"/>
  <c r="T742" i="2"/>
  <c r="U741" i="2"/>
  <c r="Z741" i="2" s="1"/>
  <c r="E744" i="2"/>
  <c r="F743" i="2"/>
  <c r="I743" i="2" s="1"/>
  <c r="J738" i="1"/>
  <c r="K738" i="1" s="1"/>
  <c r="H739" i="1"/>
  <c r="G739" i="1"/>
  <c r="D741" i="1"/>
  <c r="E741" i="1" s="1"/>
  <c r="I741" i="1" s="1"/>
  <c r="F740" i="1"/>
  <c r="AP743" i="3" l="1"/>
  <c r="BE743" i="3"/>
  <c r="BD746" i="3"/>
  <c r="B760" i="3"/>
  <c r="AO746" i="3"/>
  <c r="BG742" i="3"/>
  <c r="BF742" i="3"/>
  <c r="BH742" i="3" s="1"/>
  <c r="BI742" i="3" s="1"/>
  <c r="AQ743" i="3"/>
  <c r="AS743" i="3" s="1"/>
  <c r="AT743" i="3" s="1"/>
  <c r="AR743" i="3"/>
  <c r="D756" i="3"/>
  <c r="E756" i="3"/>
  <c r="F756" i="3" s="1"/>
  <c r="G756" i="3" s="1"/>
  <c r="C757" i="3"/>
  <c r="CA761" i="3"/>
  <c r="CB760" i="3"/>
  <c r="CC760" i="3" s="1"/>
  <c r="CD760" i="3" s="1"/>
  <c r="CE760" i="3" s="1"/>
  <c r="V741" i="2"/>
  <c r="G743" i="2"/>
  <c r="U742" i="2"/>
  <c r="Z742" i="2" s="1"/>
  <c r="T743" i="2"/>
  <c r="E745" i="2"/>
  <c r="F744" i="2"/>
  <c r="I744" i="2" s="1"/>
  <c r="J739" i="1"/>
  <c r="K739" i="1" s="1"/>
  <c r="H740" i="1"/>
  <c r="G740" i="1"/>
  <c r="D742" i="1"/>
  <c r="E742" i="1" s="1"/>
  <c r="I742" i="1" s="1"/>
  <c r="F741" i="1"/>
  <c r="AP744" i="3" l="1"/>
  <c r="BE744" i="3"/>
  <c r="BG743" i="3"/>
  <c r="BF743" i="3"/>
  <c r="BH743" i="3" s="1"/>
  <c r="BI743" i="3" s="1"/>
  <c r="BD747" i="3"/>
  <c r="AO747" i="3"/>
  <c r="B761" i="3"/>
  <c r="AQ744" i="3"/>
  <c r="AS744" i="3" s="1"/>
  <c r="AT744" i="3" s="1"/>
  <c r="AR744" i="3"/>
  <c r="E757" i="3"/>
  <c r="F757" i="3" s="1"/>
  <c r="G757" i="3" s="1"/>
  <c r="D757" i="3"/>
  <c r="C758" i="3"/>
  <c r="CA762" i="3"/>
  <c r="CB761" i="3"/>
  <c r="CC761" i="3" s="1"/>
  <c r="CD761" i="3" s="1"/>
  <c r="CE761" i="3" s="1"/>
  <c r="V742" i="2"/>
  <c r="G744" i="2"/>
  <c r="T744" i="2"/>
  <c r="U743" i="2"/>
  <c r="Z743" i="2" s="1"/>
  <c r="F745" i="2"/>
  <c r="I745" i="2" s="1"/>
  <c r="E746" i="2"/>
  <c r="J740" i="1"/>
  <c r="K740" i="1" s="1"/>
  <c r="H741" i="1"/>
  <c r="G741" i="1"/>
  <c r="D743" i="1"/>
  <c r="E743" i="1" s="1"/>
  <c r="I743" i="1" s="1"/>
  <c r="F742" i="1"/>
  <c r="AP745" i="3" l="1"/>
  <c r="BE745" i="3"/>
  <c r="BD748" i="3"/>
  <c r="B762" i="3"/>
  <c r="AO748" i="3"/>
  <c r="BG744" i="3"/>
  <c r="BF744" i="3"/>
  <c r="BH744" i="3" s="1"/>
  <c r="BI744" i="3" s="1"/>
  <c r="AR745" i="3"/>
  <c r="AQ745" i="3"/>
  <c r="AS745" i="3" s="1"/>
  <c r="AT745" i="3" s="1"/>
  <c r="E758" i="3"/>
  <c r="F758" i="3" s="1"/>
  <c r="G758" i="3" s="1"/>
  <c r="D758" i="3"/>
  <c r="C759" i="3"/>
  <c r="CA763" i="3"/>
  <c r="CB762" i="3"/>
  <c r="CC762" i="3" s="1"/>
  <c r="CD762" i="3" s="1"/>
  <c r="CE762" i="3" s="1"/>
  <c r="V743" i="2"/>
  <c r="G745" i="2"/>
  <c r="T745" i="2"/>
  <c r="U744" i="2"/>
  <c r="Z744" i="2" s="1"/>
  <c r="E747" i="2"/>
  <c r="F746" i="2"/>
  <c r="I746" i="2" s="1"/>
  <c r="J741" i="1"/>
  <c r="K741" i="1" s="1"/>
  <c r="H742" i="1"/>
  <c r="G742" i="1"/>
  <c r="D744" i="1"/>
  <c r="E744" i="1" s="1"/>
  <c r="I744" i="1" s="1"/>
  <c r="F743" i="1"/>
  <c r="AP746" i="3" l="1"/>
  <c r="BE746" i="3"/>
  <c r="BD749" i="3"/>
  <c r="B763" i="3"/>
  <c r="AO749" i="3"/>
  <c r="BG745" i="3"/>
  <c r="BF745" i="3"/>
  <c r="BH745" i="3" s="1"/>
  <c r="BI745" i="3" s="1"/>
  <c r="AR746" i="3"/>
  <c r="AQ746" i="3"/>
  <c r="AS746" i="3" s="1"/>
  <c r="AT746" i="3" s="1"/>
  <c r="E759" i="3"/>
  <c r="F759" i="3" s="1"/>
  <c r="G759" i="3" s="1"/>
  <c r="D759" i="3"/>
  <c r="C760" i="3"/>
  <c r="CA764" i="3"/>
  <c r="CB763" i="3"/>
  <c r="CC763" i="3" s="1"/>
  <c r="CD763" i="3" s="1"/>
  <c r="CE763" i="3" s="1"/>
  <c r="V744" i="2"/>
  <c r="G746" i="2"/>
  <c r="U745" i="2"/>
  <c r="Z745" i="2" s="1"/>
  <c r="T746" i="2"/>
  <c r="E748" i="2"/>
  <c r="F747" i="2"/>
  <c r="I747" i="2" s="1"/>
  <c r="J742" i="1"/>
  <c r="K742" i="1" s="1"/>
  <c r="H743" i="1"/>
  <c r="G743" i="1"/>
  <c r="D745" i="1"/>
  <c r="E745" i="1" s="1"/>
  <c r="I745" i="1" s="1"/>
  <c r="F744" i="1"/>
  <c r="BD750" i="3" l="1"/>
  <c r="B764" i="3"/>
  <c r="AO750" i="3"/>
  <c r="AP747" i="3"/>
  <c r="BE747" i="3"/>
  <c r="BG746" i="3"/>
  <c r="BF746" i="3"/>
  <c r="BH746" i="3" s="1"/>
  <c r="BI746" i="3" s="1"/>
  <c r="AR747" i="3"/>
  <c r="AQ747" i="3"/>
  <c r="AS747" i="3" s="1"/>
  <c r="AT747" i="3" s="1"/>
  <c r="E760" i="3"/>
  <c r="F760" i="3" s="1"/>
  <c r="G760" i="3" s="1"/>
  <c r="D760" i="3"/>
  <c r="C761" i="3"/>
  <c r="CA765" i="3"/>
  <c r="CB764" i="3"/>
  <c r="CC764" i="3" s="1"/>
  <c r="CD764" i="3" s="1"/>
  <c r="CE764" i="3" s="1"/>
  <c r="V745" i="2"/>
  <c r="G747" i="2"/>
  <c r="T747" i="2"/>
  <c r="U746" i="2"/>
  <c r="Z746" i="2" s="1"/>
  <c r="F748" i="2"/>
  <c r="I748" i="2" s="1"/>
  <c r="E749" i="2"/>
  <c r="J743" i="1"/>
  <c r="K743" i="1" s="1"/>
  <c r="H744" i="1"/>
  <c r="G744" i="1"/>
  <c r="D746" i="1"/>
  <c r="E746" i="1" s="1"/>
  <c r="I746" i="1" s="1"/>
  <c r="F745" i="1"/>
  <c r="AP748" i="3" l="1"/>
  <c r="BE748" i="3"/>
  <c r="BD751" i="3"/>
  <c r="AO751" i="3"/>
  <c r="B765" i="3"/>
  <c r="BG747" i="3"/>
  <c r="BF747" i="3"/>
  <c r="BH747" i="3" s="1"/>
  <c r="BI747" i="3" s="1"/>
  <c r="AR748" i="3"/>
  <c r="AQ748" i="3"/>
  <c r="AS748" i="3" s="1"/>
  <c r="AT748" i="3" s="1"/>
  <c r="E761" i="3"/>
  <c r="F761" i="3" s="1"/>
  <c r="G761" i="3" s="1"/>
  <c r="D761" i="3"/>
  <c r="C762" i="3"/>
  <c r="CA766" i="3"/>
  <c r="CB765" i="3"/>
  <c r="CC765" i="3" s="1"/>
  <c r="CD765" i="3" s="1"/>
  <c r="CE765" i="3" s="1"/>
  <c r="V746" i="2"/>
  <c r="G748" i="2"/>
  <c r="T748" i="2"/>
  <c r="U747" i="2"/>
  <c r="Z747" i="2" s="1"/>
  <c r="E750" i="2"/>
  <c r="F749" i="2"/>
  <c r="I749" i="2" s="1"/>
  <c r="J744" i="1"/>
  <c r="K744" i="1" s="1"/>
  <c r="G745" i="1"/>
  <c r="H745" i="1"/>
  <c r="D747" i="1"/>
  <c r="E747" i="1" s="1"/>
  <c r="I747" i="1" s="1"/>
  <c r="F746" i="1"/>
  <c r="AP749" i="3" l="1"/>
  <c r="BE749" i="3"/>
  <c r="BD752" i="3"/>
  <c r="AO752" i="3"/>
  <c r="B766" i="3"/>
  <c r="BG748" i="3"/>
  <c r="BF748" i="3"/>
  <c r="BH748" i="3" s="1"/>
  <c r="BI748" i="3" s="1"/>
  <c r="AR749" i="3"/>
  <c r="AQ749" i="3"/>
  <c r="AS749" i="3" s="1"/>
  <c r="AT749" i="3" s="1"/>
  <c r="E762" i="3"/>
  <c r="F762" i="3" s="1"/>
  <c r="G762" i="3" s="1"/>
  <c r="D762" i="3"/>
  <c r="C763" i="3"/>
  <c r="CA767" i="3"/>
  <c r="CB766" i="3"/>
  <c r="CC766" i="3" s="1"/>
  <c r="CD766" i="3" s="1"/>
  <c r="CE766" i="3" s="1"/>
  <c r="V747" i="2"/>
  <c r="G749" i="2"/>
  <c r="T749" i="2"/>
  <c r="U748" i="2"/>
  <c r="Z748" i="2" s="1"/>
  <c r="E751" i="2"/>
  <c r="F750" i="2"/>
  <c r="I750" i="2" s="1"/>
  <c r="J745" i="1"/>
  <c r="K745" i="1" s="1"/>
  <c r="G746" i="1"/>
  <c r="H746" i="1"/>
  <c r="D748" i="1"/>
  <c r="E748" i="1" s="1"/>
  <c r="I748" i="1" s="1"/>
  <c r="F747" i="1"/>
  <c r="AP750" i="3" l="1"/>
  <c r="BE750" i="3"/>
  <c r="BD753" i="3"/>
  <c r="B767" i="3"/>
  <c r="AO753" i="3"/>
  <c r="BG749" i="3"/>
  <c r="BF749" i="3"/>
  <c r="BH749" i="3" s="1"/>
  <c r="BI749" i="3" s="1"/>
  <c r="AR750" i="3"/>
  <c r="AQ750" i="3"/>
  <c r="AS750" i="3" s="1"/>
  <c r="AT750" i="3" s="1"/>
  <c r="E763" i="3"/>
  <c r="F763" i="3" s="1"/>
  <c r="G763" i="3" s="1"/>
  <c r="D763" i="3"/>
  <c r="C764" i="3"/>
  <c r="CA768" i="3"/>
  <c r="CB767" i="3"/>
  <c r="CC767" i="3" s="1"/>
  <c r="CD767" i="3" s="1"/>
  <c r="CE767" i="3" s="1"/>
  <c r="V748" i="2"/>
  <c r="G750" i="2"/>
  <c r="T750" i="2"/>
  <c r="U749" i="2"/>
  <c r="Z749" i="2" s="1"/>
  <c r="F751" i="2"/>
  <c r="I751" i="2" s="1"/>
  <c r="E752" i="2"/>
  <c r="H747" i="1"/>
  <c r="G747" i="1"/>
  <c r="J746" i="1"/>
  <c r="K746" i="1" s="1"/>
  <c r="D749" i="1"/>
  <c r="E749" i="1" s="1"/>
  <c r="I749" i="1" s="1"/>
  <c r="F748" i="1"/>
  <c r="BG750" i="3" l="1"/>
  <c r="BF750" i="3"/>
  <c r="BH750" i="3" s="1"/>
  <c r="BI750" i="3" s="1"/>
  <c r="AP751" i="3"/>
  <c r="BE751" i="3"/>
  <c r="BD754" i="3"/>
  <c r="AO754" i="3"/>
  <c r="B768" i="3"/>
  <c r="AR751" i="3"/>
  <c r="AQ751" i="3"/>
  <c r="AS751" i="3" s="1"/>
  <c r="AT751" i="3" s="1"/>
  <c r="E764" i="3"/>
  <c r="F764" i="3" s="1"/>
  <c r="G764" i="3" s="1"/>
  <c r="D764" i="3"/>
  <c r="C765" i="3"/>
  <c r="CA769" i="3"/>
  <c r="CB768" i="3"/>
  <c r="CC768" i="3" s="1"/>
  <c r="CD768" i="3" s="1"/>
  <c r="CE768" i="3" s="1"/>
  <c r="V749" i="2"/>
  <c r="G751" i="2"/>
  <c r="T751" i="2"/>
  <c r="U750" i="2"/>
  <c r="Z750" i="2" s="1"/>
  <c r="E753" i="2"/>
  <c r="F752" i="2"/>
  <c r="I752" i="2" s="1"/>
  <c r="J747" i="1"/>
  <c r="K747" i="1" s="1"/>
  <c r="H748" i="1"/>
  <c r="G748" i="1"/>
  <c r="D750" i="1"/>
  <c r="E750" i="1" s="1"/>
  <c r="I750" i="1" s="1"/>
  <c r="F749" i="1"/>
  <c r="AP752" i="3" l="1"/>
  <c r="BE752" i="3"/>
  <c r="BD755" i="3"/>
  <c r="B769" i="3"/>
  <c r="AO755" i="3"/>
  <c r="BG751" i="3"/>
  <c r="BF751" i="3"/>
  <c r="BH751" i="3" s="1"/>
  <c r="BI751" i="3" s="1"/>
  <c r="AR752" i="3"/>
  <c r="AQ752" i="3"/>
  <c r="AS752" i="3" s="1"/>
  <c r="AT752" i="3" s="1"/>
  <c r="E765" i="3"/>
  <c r="F765" i="3" s="1"/>
  <c r="G765" i="3" s="1"/>
  <c r="D765" i="3"/>
  <c r="C766" i="3"/>
  <c r="CA770" i="3"/>
  <c r="CB769" i="3"/>
  <c r="CC769" i="3" s="1"/>
  <c r="CD769" i="3" s="1"/>
  <c r="CE769" i="3" s="1"/>
  <c r="V750" i="2"/>
  <c r="G752" i="2"/>
  <c r="T752" i="2"/>
  <c r="U751" i="2"/>
  <c r="Z751" i="2" s="1"/>
  <c r="E754" i="2"/>
  <c r="F753" i="2"/>
  <c r="I753" i="2" s="1"/>
  <c r="J748" i="1"/>
  <c r="K748" i="1" s="1"/>
  <c r="H749" i="1"/>
  <c r="G749" i="1"/>
  <c r="D751" i="1"/>
  <c r="E751" i="1" s="1"/>
  <c r="I751" i="1" s="1"/>
  <c r="F750" i="1"/>
  <c r="BG752" i="3" l="1"/>
  <c r="BF752" i="3"/>
  <c r="BH752" i="3" s="1"/>
  <c r="BI752" i="3" s="1"/>
  <c r="AP753" i="3"/>
  <c r="BE753" i="3"/>
  <c r="BD756" i="3"/>
  <c r="B770" i="3"/>
  <c r="AO756" i="3"/>
  <c r="AR753" i="3"/>
  <c r="AQ753" i="3"/>
  <c r="AS753" i="3" s="1"/>
  <c r="AT753" i="3" s="1"/>
  <c r="E766" i="3"/>
  <c r="F766" i="3" s="1"/>
  <c r="G766" i="3" s="1"/>
  <c r="D766" i="3"/>
  <c r="C767" i="3"/>
  <c r="CA771" i="3"/>
  <c r="CB770" i="3"/>
  <c r="CC770" i="3" s="1"/>
  <c r="CD770" i="3" s="1"/>
  <c r="CE770" i="3" s="1"/>
  <c r="V751" i="2"/>
  <c r="G753" i="2"/>
  <c r="T753" i="2"/>
  <c r="U752" i="2"/>
  <c r="Z752" i="2" s="1"/>
  <c r="E755" i="2"/>
  <c r="F754" i="2"/>
  <c r="I754" i="2" s="1"/>
  <c r="J749" i="1"/>
  <c r="K749" i="1" s="1"/>
  <c r="H750" i="1"/>
  <c r="G750" i="1"/>
  <c r="D752" i="1"/>
  <c r="E752" i="1" s="1"/>
  <c r="I752" i="1" s="1"/>
  <c r="F751" i="1"/>
  <c r="AP754" i="3" l="1"/>
  <c r="BE754" i="3"/>
  <c r="BD757" i="3"/>
  <c r="B771" i="3"/>
  <c r="AO757" i="3"/>
  <c r="BG753" i="3"/>
  <c r="BF753" i="3"/>
  <c r="BH753" i="3" s="1"/>
  <c r="BI753" i="3" s="1"/>
  <c r="AR754" i="3"/>
  <c r="AQ754" i="3"/>
  <c r="AS754" i="3" s="1"/>
  <c r="AT754" i="3" s="1"/>
  <c r="E767" i="3"/>
  <c r="F767" i="3" s="1"/>
  <c r="G767" i="3" s="1"/>
  <c r="D767" i="3"/>
  <c r="C768" i="3"/>
  <c r="CA772" i="3"/>
  <c r="CB771" i="3"/>
  <c r="CC771" i="3" s="1"/>
  <c r="CD771" i="3" s="1"/>
  <c r="CE771" i="3" s="1"/>
  <c r="V752" i="2"/>
  <c r="G754" i="2"/>
  <c r="T754" i="2"/>
  <c r="U753" i="2"/>
  <c r="Z753" i="2" s="1"/>
  <c r="E756" i="2"/>
  <c r="F755" i="2"/>
  <c r="I755" i="2" s="1"/>
  <c r="J750" i="1"/>
  <c r="K750" i="1" s="1"/>
  <c r="H751" i="1"/>
  <c r="G751" i="1"/>
  <c r="D753" i="1"/>
  <c r="E753" i="1" s="1"/>
  <c r="I753" i="1" s="1"/>
  <c r="F752" i="1"/>
  <c r="BF754" i="3" l="1"/>
  <c r="BH754" i="3" s="1"/>
  <c r="BI754" i="3" s="1"/>
  <c r="BG754" i="3"/>
  <c r="AP755" i="3"/>
  <c r="BE755" i="3"/>
  <c r="BD758" i="3"/>
  <c r="B772" i="3"/>
  <c r="AO758" i="3"/>
  <c r="AR755" i="3"/>
  <c r="AQ755" i="3"/>
  <c r="AS755" i="3" s="1"/>
  <c r="AT755" i="3" s="1"/>
  <c r="E768" i="3"/>
  <c r="F768" i="3" s="1"/>
  <c r="G768" i="3" s="1"/>
  <c r="D768" i="3"/>
  <c r="C769" i="3"/>
  <c r="CA773" i="3"/>
  <c r="CB772" i="3"/>
  <c r="CC772" i="3" s="1"/>
  <c r="CD772" i="3" s="1"/>
  <c r="CE772" i="3" s="1"/>
  <c r="V753" i="2"/>
  <c r="G755" i="2"/>
  <c r="U754" i="2"/>
  <c r="Z754" i="2" s="1"/>
  <c r="T755" i="2"/>
  <c r="F756" i="2"/>
  <c r="I756" i="2" s="1"/>
  <c r="E757" i="2"/>
  <c r="J751" i="1"/>
  <c r="K751" i="1" s="1"/>
  <c r="H752" i="1"/>
  <c r="G752" i="1"/>
  <c r="D754" i="1"/>
  <c r="E754" i="1" s="1"/>
  <c r="I754" i="1" s="1"/>
  <c r="F753" i="1"/>
  <c r="BF755" i="3" l="1"/>
  <c r="BH755" i="3" s="1"/>
  <c r="BI755" i="3" s="1"/>
  <c r="BG755" i="3"/>
  <c r="AP756" i="3"/>
  <c r="BE756" i="3"/>
  <c r="BD759" i="3"/>
  <c r="B773" i="3"/>
  <c r="AO759" i="3"/>
  <c r="AR756" i="3"/>
  <c r="AQ756" i="3"/>
  <c r="AS756" i="3" s="1"/>
  <c r="AT756" i="3" s="1"/>
  <c r="E769" i="3"/>
  <c r="F769" i="3" s="1"/>
  <c r="G769" i="3" s="1"/>
  <c r="D769" i="3"/>
  <c r="C770" i="3"/>
  <c r="CA774" i="3"/>
  <c r="CB773" i="3"/>
  <c r="CC773" i="3" s="1"/>
  <c r="CD773" i="3" s="1"/>
  <c r="CE773" i="3" s="1"/>
  <c r="V754" i="2"/>
  <c r="G756" i="2"/>
  <c r="T756" i="2"/>
  <c r="U755" i="2"/>
  <c r="Z755" i="2" s="1"/>
  <c r="F757" i="2"/>
  <c r="I757" i="2" s="1"/>
  <c r="E758" i="2"/>
  <c r="J752" i="1"/>
  <c r="K752" i="1" s="1"/>
  <c r="G753" i="1"/>
  <c r="H753" i="1"/>
  <c r="D755" i="1"/>
  <c r="E755" i="1" s="1"/>
  <c r="I755" i="1" s="1"/>
  <c r="F754" i="1"/>
  <c r="AP757" i="3" l="1"/>
  <c r="BE757" i="3"/>
  <c r="BD760" i="3"/>
  <c r="AO760" i="3"/>
  <c r="B774" i="3"/>
  <c r="BG756" i="3"/>
  <c r="BF756" i="3"/>
  <c r="BH756" i="3" s="1"/>
  <c r="BI756" i="3" s="1"/>
  <c r="AR757" i="3"/>
  <c r="AQ757" i="3"/>
  <c r="AS757" i="3" s="1"/>
  <c r="AT757" i="3" s="1"/>
  <c r="E770" i="3"/>
  <c r="F770" i="3" s="1"/>
  <c r="G770" i="3" s="1"/>
  <c r="D770" i="3"/>
  <c r="C771" i="3"/>
  <c r="CA775" i="3"/>
  <c r="CB774" i="3"/>
  <c r="CC774" i="3" s="1"/>
  <c r="CD774" i="3" s="1"/>
  <c r="CE774" i="3" s="1"/>
  <c r="V755" i="2"/>
  <c r="G757" i="2"/>
  <c r="T757" i="2"/>
  <c r="U756" i="2"/>
  <c r="Z756" i="2" s="1"/>
  <c r="E759" i="2"/>
  <c r="F758" i="2"/>
  <c r="I758" i="2" s="1"/>
  <c r="J753" i="1"/>
  <c r="K753" i="1" s="1"/>
  <c r="G754" i="1"/>
  <c r="H754" i="1"/>
  <c r="D756" i="1"/>
  <c r="E756" i="1" s="1"/>
  <c r="I756" i="1" s="1"/>
  <c r="F755" i="1"/>
  <c r="AP758" i="3" l="1"/>
  <c r="BE758" i="3"/>
  <c r="BG757" i="3"/>
  <c r="BF757" i="3"/>
  <c r="BH757" i="3" s="1"/>
  <c r="BI757" i="3" s="1"/>
  <c r="BD761" i="3"/>
  <c r="B775" i="3"/>
  <c r="AO761" i="3"/>
  <c r="AR758" i="3"/>
  <c r="AQ758" i="3"/>
  <c r="AS758" i="3" s="1"/>
  <c r="AT758" i="3" s="1"/>
  <c r="E771" i="3"/>
  <c r="F771" i="3" s="1"/>
  <c r="G771" i="3" s="1"/>
  <c r="D771" i="3"/>
  <c r="C772" i="3"/>
  <c r="CA776" i="3"/>
  <c r="CB775" i="3"/>
  <c r="CC775" i="3" s="1"/>
  <c r="CD775" i="3" s="1"/>
  <c r="CE775" i="3" s="1"/>
  <c r="V756" i="2"/>
  <c r="G758" i="2"/>
  <c r="U757" i="2"/>
  <c r="Z757" i="2" s="1"/>
  <c r="T758" i="2"/>
  <c r="E760" i="2"/>
  <c r="F759" i="2"/>
  <c r="I759" i="2" s="1"/>
  <c r="J754" i="1"/>
  <c r="K754" i="1" s="1"/>
  <c r="H755" i="1"/>
  <c r="G755" i="1"/>
  <c r="D757" i="1"/>
  <c r="E757" i="1" s="1"/>
  <c r="I757" i="1" s="1"/>
  <c r="F756" i="1"/>
  <c r="AP759" i="3" l="1"/>
  <c r="BE759" i="3"/>
  <c r="BD762" i="3"/>
  <c r="B776" i="3"/>
  <c r="AO762" i="3"/>
  <c r="BG758" i="3"/>
  <c r="BF758" i="3"/>
  <c r="BH758" i="3" s="1"/>
  <c r="BI758" i="3" s="1"/>
  <c r="AR759" i="3"/>
  <c r="AQ759" i="3"/>
  <c r="AS759" i="3" s="1"/>
  <c r="AT759" i="3" s="1"/>
  <c r="E772" i="3"/>
  <c r="F772" i="3" s="1"/>
  <c r="G772" i="3" s="1"/>
  <c r="D772" i="3"/>
  <c r="C773" i="3"/>
  <c r="CA777" i="3"/>
  <c r="CB776" i="3"/>
  <c r="CC776" i="3" s="1"/>
  <c r="CD776" i="3" s="1"/>
  <c r="CE776" i="3" s="1"/>
  <c r="V757" i="2"/>
  <c r="G759" i="2"/>
  <c r="T759" i="2"/>
  <c r="U758" i="2"/>
  <c r="Z758" i="2" s="1"/>
  <c r="E761" i="2"/>
  <c r="F760" i="2"/>
  <c r="I760" i="2" s="1"/>
  <c r="J755" i="1"/>
  <c r="K755" i="1" s="1"/>
  <c r="H756" i="1"/>
  <c r="G756" i="1"/>
  <c r="D758" i="1"/>
  <c r="E758" i="1" s="1"/>
  <c r="I758" i="1" s="1"/>
  <c r="F757" i="1"/>
  <c r="AP760" i="3" l="1"/>
  <c r="BE760" i="3"/>
  <c r="BD763" i="3"/>
  <c r="AO763" i="3"/>
  <c r="B777" i="3"/>
  <c r="BG759" i="3"/>
  <c r="BF759" i="3"/>
  <c r="BH759" i="3" s="1"/>
  <c r="BI759" i="3" s="1"/>
  <c r="AR760" i="3"/>
  <c r="AQ760" i="3"/>
  <c r="AS760" i="3" s="1"/>
  <c r="AT760" i="3" s="1"/>
  <c r="E773" i="3"/>
  <c r="F773" i="3" s="1"/>
  <c r="G773" i="3" s="1"/>
  <c r="D773" i="3"/>
  <c r="C774" i="3"/>
  <c r="CA778" i="3"/>
  <c r="CB777" i="3"/>
  <c r="CC777" i="3" s="1"/>
  <c r="CD777" i="3" s="1"/>
  <c r="CE777" i="3" s="1"/>
  <c r="V758" i="2"/>
  <c r="G760" i="2"/>
  <c r="T760" i="2"/>
  <c r="U759" i="2"/>
  <c r="Z759" i="2" s="1"/>
  <c r="E762" i="2"/>
  <c r="F761" i="2"/>
  <c r="I761" i="2" s="1"/>
  <c r="J756" i="1"/>
  <c r="K756" i="1" s="1"/>
  <c r="H757" i="1"/>
  <c r="G757" i="1"/>
  <c r="D759" i="1"/>
  <c r="E759" i="1" s="1"/>
  <c r="I759" i="1" s="1"/>
  <c r="F758" i="1"/>
  <c r="AP761" i="3" l="1"/>
  <c r="BE761" i="3"/>
  <c r="BD764" i="3"/>
  <c r="AO764" i="3"/>
  <c r="B778" i="3"/>
  <c r="BF760" i="3"/>
  <c r="BH760" i="3" s="1"/>
  <c r="BI760" i="3" s="1"/>
  <c r="BG760" i="3"/>
  <c r="AQ761" i="3"/>
  <c r="AS761" i="3" s="1"/>
  <c r="AT761" i="3" s="1"/>
  <c r="AR761" i="3"/>
  <c r="E774" i="3"/>
  <c r="F774" i="3" s="1"/>
  <c r="G774" i="3" s="1"/>
  <c r="D774" i="3"/>
  <c r="C775" i="3"/>
  <c r="CA779" i="3"/>
  <c r="CB778" i="3"/>
  <c r="CC778" i="3" s="1"/>
  <c r="CD778" i="3" s="1"/>
  <c r="CE778" i="3" s="1"/>
  <c r="V759" i="2"/>
  <c r="G761" i="2"/>
  <c r="T761" i="2"/>
  <c r="U760" i="2"/>
  <c r="Z760" i="2" s="1"/>
  <c r="E763" i="2"/>
  <c r="F762" i="2"/>
  <c r="I762" i="2" s="1"/>
  <c r="J757" i="1"/>
  <c r="K757" i="1" s="1"/>
  <c r="H758" i="1"/>
  <c r="G758" i="1"/>
  <c r="D760" i="1"/>
  <c r="E760" i="1" s="1"/>
  <c r="I760" i="1" s="1"/>
  <c r="F759" i="1"/>
  <c r="AP762" i="3" l="1"/>
  <c r="BE762" i="3"/>
  <c r="BF761" i="3"/>
  <c r="BH761" i="3" s="1"/>
  <c r="BI761" i="3" s="1"/>
  <c r="BG761" i="3"/>
  <c r="BD765" i="3"/>
  <c r="B779" i="3"/>
  <c r="AO765" i="3"/>
  <c r="AQ762" i="3"/>
  <c r="AR762" i="3"/>
  <c r="AS762" i="3"/>
  <c r="AT762" i="3" s="1"/>
  <c r="E775" i="3"/>
  <c r="F775" i="3" s="1"/>
  <c r="G775" i="3" s="1"/>
  <c r="D775" i="3"/>
  <c r="C776" i="3"/>
  <c r="CA780" i="3"/>
  <c r="CB779" i="3"/>
  <c r="CC779" i="3" s="1"/>
  <c r="CD779" i="3" s="1"/>
  <c r="CE779" i="3" s="1"/>
  <c r="V760" i="2"/>
  <c r="G762" i="2"/>
  <c r="T762" i="2"/>
  <c r="U761" i="2"/>
  <c r="Z761" i="2" s="1"/>
  <c r="F763" i="2"/>
  <c r="I763" i="2" s="1"/>
  <c r="E764" i="2"/>
  <c r="J758" i="1"/>
  <c r="K758" i="1" s="1"/>
  <c r="H759" i="1"/>
  <c r="G759" i="1"/>
  <c r="D761" i="1"/>
  <c r="E761" i="1" s="1"/>
  <c r="I761" i="1" s="1"/>
  <c r="F760" i="1"/>
  <c r="AP763" i="3" l="1"/>
  <c r="BE763" i="3"/>
  <c r="BF762" i="3"/>
  <c r="BH762" i="3" s="1"/>
  <c r="BI762" i="3" s="1"/>
  <c r="BG762" i="3"/>
  <c r="BD766" i="3"/>
  <c r="AO766" i="3"/>
  <c r="B780" i="3"/>
  <c r="AQ763" i="3"/>
  <c r="AS763" i="3" s="1"/>
  <c r="AT763" i="3" s="1"/>
  <c r="AR763" i="3"/>
  <c r="E776" i="3"/>
  <c r="F776" i="3" s="1"/>
  <c r="G776" i="3" s="1"/>
  <c r="D776" i="3"/>
  <c r="C777" i="3"/>
  <c r="CA781" i="3"/>
  <c r="CB780" i="3"/>
  <c r="CC780" i="3" s="1"/>
  <c r="CD780" i="3" s="1"/>
  <c r="CE780" i="3" s="1"/>
  <c r="V761" i="2"/>
  <c r="G763" i="2"/>
  <c r="T763" i="2"/>
  <c r="U762" i="2"/>
  <c r="Z762" i="2" s="1"/>
  <c r="E765" i="2"/>
  <c r="F764" i="2"/>
  <c r="I764" i="2" s="1"/>
  <c r="J759" i="1"/>
  <c r="K759" i="1" s="1"/>
  <c r="H760" i="1"/>
  <c r="G760" i="1"/>
  <c r="D762" i="1"/>
  <c r="E762" i="1" s="1"/>
  <c r="I762" i="1" s="1"/>
  <c r="F761" i="1"/>
  <c r="BD767" i="3" l="1"/>
  <c r="B781" i="3"/>
  <c r="AO767" i="3"/>
  <c r="AP764" i="3"/>
  <c r="BE764" i="3"/>
  <c r="BF763" i="3"/>
  <c r="BH763" i="3" s="1"/>
  <c r="BI763" i="3" s="1"/>
  <c r="BG763" i="3"/>
  <c r="AQ764" i="3"/>
  <c r="AS764" i="3" s="1"/>
  <c r="AT764" i="3" s="1"/>
  <c r="AR764" i="3"/>
  <c r="D777" i="3"/>
  <c r="E777" i="3"/>
  <c r="F777" i="3" s="1"/>
  <c r="G777" i="3" s="1"/>
  <c r="C778" i="3"/>
  <c r="CA782" i="3"/>
  <c r="CB781" i="3"/>
  <c r="CC781" i="3" s="1"/>
  <c r="CD781" i="3" s="1"/>
  <c r="CE781" i="3" s="1"/>
  <c r="V762" i="2"/>
  <c r="G764" i="2"/>
  <c r="T764" i="2"/>
  <c r="U763" i="2"/>
  <c r="Z763" i="2" s="1"/>
  <c r="F765" i="2"/>
  <c r="I765" i="2" s="1"/>
  <c r="E766" i="2"/>
  <c r="J760" i="1"/>
  <c r="K760" i="1" s="1"/>
  <c r="G761" i="1"/>
  <c r="H761" i="1"/>
  <c r="D763" i="1"/>
  <c r="E763" i="1" s="1"/>
  <c r="I763" i="1" s="1"/>
  <c r="F762" i="1"/>
  <c r="AP765" i="3" l="1"/>
  <c r="BE765" i="3"/>
  <c r="BF764" i="3"/>
  <c r="BH764" i="3" s="1"/>
  <c r="BI764" i="3" s="1"/>
  <c r="BG764" i="3"/>
  <c r="BD768" i="3"/>
  <c r="B782" i="3"/>
  <c r="AO768" i="3"/>
  <c r="AQ765" i="3"/>
  <c r="AS765" i="3" s="1"/>
  <c r="AT765" i="3" s="1"/>
  <c r="AR765" i="3"/>
  <c r="D778" i="3"/>
  <c r="E778" i="3"/>
  <c r="F778" i="3" s="1"/>
  <c r="G778" i="3" s="1"/>
  <c r="C779" i="3"/>
  <c r="CA783" i="3"/>
  <c r="CB782" i="3"/>
  <c r="CC782" i="3" s="1"/>
  <c r="CD782" i="3" s="1"/>
  <c r="CE782" i="3" s="1"/>
  <c r="V763" i="2"/>
  <c r="G765" i="2"/>
  <c r="T765" i="2"/>
  <c r="U764" i="2"/>
  <c r="Z764" i="2" s="1"/>
  <c r="E767" i="2"/>
  <c r="F766" i="2"/>
  <c r="I766" i="2" s="1"/>
  <c r="J761" i="1"/>
  <c r="K761" i="1" s="1"/>
  <c r="G762" i="1"/>
  <c r="H762" i="1"/>
  <c r="D764" i="1"/>
  <c r="E764" i="1" s="1"/>
  <c r="I764" i="1" s="1"/>
  <c r="F763" i="1"/>
  <c r="AP766" i="3" l="1"/>
  <c r="BE766" i="3"/>
  <c r="BD769" i="3"/>
  <c r="AO769" i="3"/>
  <c r="B783" i="3"/>
  <c r="BG765" i="3"/>
  <c r="BF765" i="3"/>
  <c r="BH765" i="3" s="1"/>
  <c r="BI765" i="3" s="1"/>
  <c r="AQ766" i="3"/>
  <c r="AS766" i="3" s="1"/>
  <c r="AT766" i="3" s="1"/>
  <c r="AR766" i="3"/>
  <c r="D779" i="3"/>
  <c r="E779" i="3"/>
  <c r="F779" i="3" s="1"/>
  <c r="G779" i="3" s="1"/>
  <c r="C780" i="3"/>
  <c r="CA784" i="3"/>
  <c r="CB783" i="3"/>
  <c r="CC783" i="3" s="1"/>
  <c r="CD783" i="3" s="1"/>
  <c r="CE783" i="3" s="1"/>
  <c r="V764" i="2"/>
  <c r="G766" i="2"/>
  <c r="T766" i="2"/>
  <c r="U765" i="2"/>
  <c r="Z765" i="2" s="1"/>
  <c r="E768" i="2"/>
  <c r="F767" i="2"/>
  <c r="I767" i="2" s="1"/>
  <c r="J762" i="1"/>
  <c r="K762" i="1" s="1"/>
  <c r="H763" i="1"/>
  <c r="G763" i="1"/>
  <c r="D765" i="1"/>
  <c r="E765" i="1" s="1"/>
  <c r="I765" i="1" s="1"/>
  <c r="F764" i="1"/>
  <c r="AP767" i="3" l="1"/>
  <c r="BE767" i="3"/>
  <c r="BG766" i="3"/>
  <c r="BF766" i="3"/>
  <c r="BH766" i="3" s="1"/>
  <c r="BI766" i="3" s="1"/>
  <c r="BD770" i="3"/>
  <c r="AO770" i="3"/>
  <c r="B784" i="3"/>
  <c r="AQ767" i="3"/>
  <c r="AS767" i="3" s="1"/>
  <c r="AT767" i="3" s="1"/>
  <c r="AR767" i="3"/>
  <c r="D780" i="3"/>
  <c r="E780" i="3"/>
  <c r="F780" i="3" s="1"/>
  <c r="G780" i="3" s="1"/>
  <c r="C781" i="3"/>
  <c r="CA785" i="3"/>
  <c r="CB784" i="3"/>
  <c r="CC784" i="3" s="1"/>
  <c r="CD784" i="3" s="1"/>
  <c r="CE784" i="3" s="1"/>
  <c r="V765" i="2"/>
  <c r="G767" i="2"/>
  <c r="T767" i="2"/>
  <c r="U766" i="2"/>
  <c r="Z766" i="2" s="1"/>
  <c r="E769" i="2"/>
  <c r="F768" i="2"/>
  <c r="I768" i="2" s="1"/>
  <c r="J763" i="1"/>
  <c r="K763" i="1" s="1"/>
  <c r="H764" i="1"/>
  <c r="G764" i="1"/>
  <c r="D766" i="1"/>
  <c r="E766" i="1" s="1"/>
  <c r="I766" i="1" s="1"/>
  <c r="F765" i="1"/>
  <c r="AP768" i="3" l="1"/>
  <c r="BE768" i="3"/>
  <c r="BD771" i="3"/>
  <c r="AO771" i="3"/>
  <c r="B785" i="3"/>
  <c r="BG767" i="3"/>
  <c r="BF767" i="3"/>
  <c r="BH767" i="3" s="1"/>
  <c r="BI767" i="3" s="1"/>
  <c r="AR768" i="3"/>
  <c r="AQ768" i="3"/>
  <c r="AS768" i="3" s="1"/>
  <c r="AT768" i="3" s="1"/>
  <c r="D781" i="3"/>
  <c r="E781" i="3"/>
  <c r="F781" i="3" s="1"/>
  <c r="G781" i="3" s="1"/>
  <c r="C782" i="3"/>
  <c r="CA786" i="3"/>
  <c r="CB785" i="3"/>
  <c r="CC785" i="3" s="1"/>
  <c r="CD785" i="3" s="1"/>
  <c r="CE785" i="3" s="1"/>
  <c r="V766" i="2"/>
  <c r="G768" i="2"/>
  <c r="T768" i="2"/>
  <c r="U767" i="2"/>
  <c r="Z767" i="2" s="1"/>
  <c r="F769" i="2"/>
  <c r="I769" i="2" s="1"/>
  <c r="E770" i="2"/>
  <c r="J764" i="1"/>
  <c r="K764" i="1" s="1"/>
  <c r="H765" i="1"/>
  <c r="G765" i="1"/>
  <c r="D767" i="1"/>
  <c r="E767" i="1" s="1"/>
  <c r="I767" i="1" s="1"/>
  <c r="F766" i="1"/>
  <c r="AP769" i="3" l="1"/>
  <c r="BE769" i="3"/>
  <c r="BG768" i="3"/>
  <c r="BF768" i="3"/>
  <c r="BH768" i="3" s="1"/>
  <c r="BI768" i="3" s="1"/>
  <c r="BD772" i="3"/>
  <c r="B786" i="3"/>
  <c r="AO772" i="3"/>
  <c r="AR769" i="3"/>
  <c r="AQ769" i="3"/>
  <c r="AS769" i="3" s="1"/>
  <c r="AT769" i="3" s="1"/>
  <c r="D782" i="3"/>
  <c r="E782" i="3"/>
  <c r="F782" i="3" s="1"/>
  <c r="G782" i="3" s="1"/>
  <c r="C783" i="3"/>
  <c r="CA787" i="3"/>
  <c r="CB786" i="3"/>
  <c r="CC786" i="3" s="1"/>
  <c r="CD786" i="3" s="1"/>
  <c r="CE786" i="3" s="1"/>
  <c r="J765" i="1"/>
  <c r="K765" i="1" s="1"/>
  <c r="V767" i="2"/>
  <c r="G769" i="2"/>
  <c r="T769" i="2"/>
  <c r="U768" i="2"/>
  <c r="Z768" i="2" s="1"/>
  <c r="E771" i="2"/>
  <c r="F770" i="2"/>
  <c r="I770" i="2" s="1"/>
  <c r="H766" i="1"/>
  <c r="G766" i="1"/>
  <c r="D768" i="1"/>
  <c r="E768" i="1" s="1"/>
  <c r="I768" i="1" s="1"/>
  <c r="F767" i="1"/>
  <c r="AP770" i="3" l="1"/>
  <c r="BE770" i="3"/>
  <c r="BD773" i="3"/>
  <c r="AO773" i="3"/>
  <c r="B787" i="3"/>
  <c r="BG769" i="3"/>
  <c r="BF769" i="3"/>
  <c r="BH769" i="3" s="1"/>
  <c r="BI769" i="3" s="1"/>
  <c r="AR770" i="3"/>
  <c r="AQ770" i="3"/>
  <c r="AS770" i="3" s="1"/>
  <c r="AT770" i="3" s="1"/>
  <c r="D783" i="3"/>
  <c r="E783" i="3"/>
  <c r="F783" i="3" s="1"/>
  <c r="G783" i="3" s="1"/>
  <c r="C784" i="3"/>
  <c r="CA788" i="3"/>
  <c r="CB787" i="3"/>
  <c r="CC787" i="3" s="1"/>
  <c r="CD787" i="3" s="1"/>
  <c r="CE787" i="3" s="1"/>
  <c r="V768" i="2"/>
  <c r="G770" i="2"/>
  <c r="U769" i="2"/>
  <c r="Z769" i="2" s="1"/>
  <c r="T770" i="2"/>
  <c r="E772" i="2"/>
  <c r="F771" i="2"/>
  <c r="I771" i="2" s="1"/>
  <c r="J766" i="1"/>
  <c r="K766" i="1" s="1"/>
  <c r="H767" i="1"/>
  <c r="G767" i="1"/>
  <c r="D769" i="1"/>
  <c r="E769" i="1" s="1"/>
  <c r="I769" i="1" s="1"/>
  <c r="F768" i="1"/>
  <c r="AP771" i="3" l="1"/>
  <c r="BE771" i="3"/>
  <c r="BD774" i="3"/>
  <c r="B788" i="3"/>
  <c r="AO774" i="3"/>
  <c r="BG770" i="3"/>
  <c r="BF770" i="3"/>
  <c r="BH770" i="3" s="1"/>
  <c r="BI770" i="3" s="1"/>
  <c r="AR771" i="3"/>
  <c r="AQ771" i="3"/>
  <c r="AS771" i="3" s="1"/>
  <c r="AT771" i="3" s="1"/>
  <c r="D784" i="3"/>
  <c r="E784" i="3"/>
  <c r="F784" i="3" s="1"/>
  <c r="G784" i="3" s="1"/>
  <c r="C785" i="3"/>
  <c r="CA789" i="3"/>
  <c r="CB788" i="3"/>
  <c r="CC788" i="3" s="1"/>
  <c r="CD788" i="3" s="1"/>
  <c r="CE788" i="3" s="1"/>
  <c r="V769" i="2"/>
  <c r="G771" i="2"/>
  <c r="U770" i="2"/>
  <c r="Z770" i="2" s="1"/>
  <c r="T771" i="2"/>
  <c r="E773" i="2"/>
  <c r="F772" i="2"/>
  <c r="I772" i="2" s="1"/>
  <c r="J767" i="1"/>
  <c r="K767" i="1" s="1"/>
  <c r="H768" i="1"/>
  <c r="G768" i="1"/>
  <c r="D770" i="1"/>
  <c r="E770" i="1" s="1"/>
  <c r="I770" i="1" s="1"/>
  <c r="F769" i="1"/>
  <c r="AP772" i="3" l="1"/>
  <c r="BE772" i="3"/>
  <c r="BD775" i="3"/>
  <c r="B789" i="3"/>
  <c r="AO775" i="3"/>
  <c r="BG771" i="3"/>
  <c r="BF771" i="3"/>
  <c r="BH771" i="3" s="1"/>
  <c r="BI771" i="3" s="1"/>
  <c r="AR772" i="3"/>
  <c r="AQ772" i="3"/>
  <c r="AS772" i="3" s="1"/>
  <c r="AT772" i="3" s="1"/>
  <c r="D785" i="3"/>
  <c r="E785" i="3"/>
  <c r="F785" i="3" s="1"/>
  <c r="G785" i="3" s="1"/>
  <c r="C786" i="3"/>
  <c r="CA790" i="3"/>
  <c r="CB789" i="3"/>
  <c r="CC789" i="3" s="1"/>
  <c r="CD789" i="3" s="1"/>
  <c r="CE789" i="3" s="1"/>
  <c r="V770" i="2"/>
  <c r="G772" i="2"/>
  <c r="T772" i="2"/>
  <c r="U771" i="2"/>
  <c r="Z771" i="2" s="1"/>
  <c r="F773" i="2"/>
  <c r="I773" i="2" s="1"/>
  <c r="E774" i="2"/>
  <c r="J768" i="1"/>
  <c r="K768" i="1" s="1"/>
  <c r="G769" i="1"/>
  <c r="H769" i="1"/>
  <c r="D771" i="1"/>
  <c r="E771" i="1" s="1"/>
  <c r="I771" i="1" s="1"/>
  <c r="F770" i="1"/>
  <c r="AP773" i="3" l="1"/>
  <c r="BE773" i="3"/>
  <c r="BG772" i="3"/>
  <c r="BF772" i="3"/>
  <c r="BH772" i="3" s="1"/>
  <c r="BI772" i="3" s="1"/>
  <c r="BD776" i="3"/>
  <c r="B790" i="3"/>
  <c r="AO776" i="3"/>
  <c r="AR773" i="3"/>
  <c r="AQ773" i="3"/>
  <c r="AS773" i="3" s="1"/>
  <c r="AT773" i="3" s="1"/>
  <c r="E786" i="3"/>
  <c r="F786" i="3" s="1"/>
  <c r="G786" i="3" s="1"/>
  <c r="D786" i="3"/>
  <c r="C787" i="3"/>
  <c r="CA791" i="3"/>
  <c r="CB790" i="3"/>
  <c r="CC790" i="3" s="1"/>
  <c r="CD790" i="3" s="1"/>
  <c r="CE790" i="3" s="1"/>
  <c r="V771" i="2"/>
  <c r="G773" i="2"/>
  <c r="T773" i="2"/>
  <c r="U772" i="2"/>
  <c r="Z772" i="2" s="1"/>
  <c r="E775" i="2"/>
  <c r="F774" i="2"/>
  <c r="I774" i="2" s="1"/>
  <c r="J769" i="1"/>
  <c r="K769" i="1" s="1"/>
  <c r="G770" i="1"/>
  <c r="H770" i="1"/>
  <c r="D772" i="1"/>
  <c r="E772" i="1" s="1"/>
  <c r="I772" i="1" s="1"/>
  <c r="F771" i="1"/>
  <c r="BD777" i="3" l="1"/>
  <c r="B791" i="3"/>
  <c r="AO777" i="3"/>
  <c r="AP774" i="3"/>
  <c r="BE774" i="3"/>
  <c r="BG773" i="3"/>
  <c r="BF773" i="3"/>
  <c r="BH773" i="3" s="1"/>
  <c r="BI773" i="3" s="1"/>
  <c r="AR774" i="3"/>
  <c r="AQ774" i="3"/>
  <c r="AS774" i="3" s="1"/>
  <c r="AT774" i="3" s="1"/>
  <c r="E787" i="3"/>
  <c r="F787" i="3" s="1"/>
  <c r="G787" i="3" s="1"/>
  <c r="D787" i="3"/>
  <c r="C788" i="3"/>
  <c r="CA792" i="3"/>
  <c r="CB791" i="3"/>
  <c r="CC791" i="3" s="1"/>
  <c r="CD791" i="3" s="1"/>
  <c r="CE791" i="3" s="1"/>
  <c r="V772" i="2"/>
  <c r="G774" i="2"/>
  <c r="T774" i="2"/>
  <c r="U773" i="2"/>
  <c r="Z773" i="2" s="1"/>
  <c r="F775" i="2"/>
  <c r="I775" i="2" s="1"/>
  <c r="E776" i="2"/>
  <c r="J770" i="1"/>
  <c r="K770" i="1" s="1"/>
  <c r="H771" i="1"/>
  <c r="G771" i="1"/>
  <c r="D773" i="1"/>
  <c r="E773" i="1" s="1"/>
  <c r="I773" i="1" s="1"/>
  <c r="F772" i="1"/>
  <c r="AP775" i="3" l="1"/>
  <c r="AR775" i="3" s="1"/>
  <c r="BE775" i="3"/>
  <c r="BD778" i="3"/>
  <c r="AO778" i="3"/>
  <c r="B792" i="3"/>
  <c r="BG774" i="3"/>
  <c r="BF774" i="3"/>
  <c r="BH774" i="3" s="1"/>
  <c r="BI774" i="3" s="1"/>
  <c r="E788" i="3"/>
  <c r="F788" i="3" s="1"/>
  <c r="G788" i="3" s="1"/>
  <c r="D788" i="3"/>
  <c r="C789" i="3"/>
  <c r="CA793" i="3"/>
  <c r="CB792" i="3"/>
  <c r="CC792" i="3" s="1"/>
  <c r="CD792" i="3" s="1"/>
  <c r="CE792" i="3" s="1"/>
  <c r="V773" i="2"/>
  <c r="G775" i="2"/>
  <c r="T775" i="2"/>
  <c r="U774" i="2"/>
  <c r="Z774" i="2" s="1"/>
  <c r="E777" i="2"/>
  <c r="F776" i="2"/>
  <c r="I776" i="2" s="1"/>
  <c r="H772" i="1"/>
  <c r="G772" i="1"/>
  <c r="J771" i="1"/>
  <c r="K771" i="1" s="1"/>
  <c r="D774" i="1"/>
  <c r="E774" i="1" s="1"/>
  <c r="I774" i="1" s="1"/>
  <c r="F773" i="1"/>
  <c r="AP776" i="3" l="1"/>
  <c r="BE776" i="3"/>
  <c r="AQ775" i="3"/>
  <c r="AS775" i="3" s="1"/>
  <c r="AT775" i="3" s="1"/>
  <c r="BD779" i="3"/>
  <c r="B793" i="3"/>
  <c r="AO779" i="3"/>
  <c r="BG775" i="3"/>
  <c r="BF775" i="3"/>
  <c r="BH775" i="3" s="1"/>
  <c r="BI775" i="3" s="1"/>
  <c r="AR776" i="3"/>
  <c r="AQ776" i="3"/>
  <c r="AS776" i="3" s="1"/>
  <c r="AT776" i="3" s="1"/>
  <c r="E789" i="3"/>
  <c r="F789" i="3" s="1"/>
  <c r="G789" i="3" s="1"/>
  <c r="D789" i="3"/>
  <c r="C790" i="3"/>
  <c r="CA794" i="3"/>
  <c r="CB793" i="3"/>
  <c r="CC793" i="3" s="1"/>
  <c r="CD793" i="3" s="1"/>
  <c r="CE793" i="3" s="1"/>
  <c r="V774" i="2"/>
  <c r="G776" i="2"/>
  <c r="T776" i="2"/>
  <c r="U775" i="2"/>
  <c r="Z775" i="2" s="1"/>
  <c r="E778" i="2"/>
  <c r="F777" i="2"/>
  <c r="I777" i="2" s="1"/>
  <c r="J772" i="1"/>
  <c r="K772" i="1" s="1"/>
  <c r="H773" i="1"/>
  <c r="G773" i="1"/>
  <c r="D775" i="1"/>
  <c r="E775" i="1" s="1"/>
  <c r="I775" i="1" s="1"/>
  <c r="F774" i="1"/>
  <c r="AP777" i="3" l="1"/>
  <c r="BE777" i="3"/>
  <c r="BD780" i="3"/>
  <c r="B794" i="3"/>
  <c r="AO780" i="3"/>
  <c r="BG776" i="3"/>
  <c r="BF776" i="3"/>
  <c r="BH776" i="3" s="1"/>
  <c r="BI776" i="3" s="1"/>
  <c r="AR777" i="3"/>
  <c r="AQ777" i="3"/>
  <c r="AS777" i="3" s="1"/>
  <c r="AT777" i="3" s="1"/>
  <c r="E790" i="3"/>
  <c r="F790" i="3" s="1"/>
  <c r="G790" i="3" s="1"/>
  <c r="D790" i="3"/>
  <c r="C791" i="3"/>
  <c r="CA795" i="3"/>
  <c r="CB794" i="3"/>
  <c r="CC794" i="3" s="1"/>
  <c r="CD794" i="3" s="1"/>
  <c r="CE794" i="3" s="1"/>
  <c r="V775" i="2"/>
  <c r="G777" i="2"/>
  <c r="T777" i="2"/>
  <c r="U776" i="2"/>
  <c r="Z776" i="2" s="1"/>
  <c r="J773" i="1"/>
  <c r="K773" i="1" s="1"/>
  <c r="E779" i="2"/>
  <c r="F778" i="2"/>
  <c r="I778" i="2" s="1"/>
  <c r="H774" i="1"/>
  <c r="G774" i="1"/>
  <c r="J774" i="1" s="1"/>
  <c r="K774" i="1" s="1"/>
  <c r="D776" i="1"/>
  <c r="E776" i="1" s="1"/>
  <c r="I776" i="1" s="1"/>
  <c r="F775" i="1"/>
  <c r="AP778" i="3" l="1"/>
  <c r="BE778" i="3"/>
  <c r="BD781" i="3"/>
  <c r="B795" i="3"/>
  <c r="AO781" i="3"/>
  <c r="BG777" i="3"/>
  <c r="BF777" i="3"/>
  <c r="BH777" i="3" s="1"/>
  <c r="BI777" i="3" s="1"/>
  <c r="AR778" i="3"/>
  <c r="AQ778" i="3"/>
  <c r="AS778" i="3" s="1"/>
  <c r="AT778" i="3" s="1"/>
  <c r="E791" i="3"/>
  <c r="F791" i="3" s="1"/>
  <c r="G791" i="3" s="1"/>
  <c r="D791" i="3"/>
  <c r="C792" i="3"/>
  <c r="CA796" i="3"/>
  <c r="CB795" i="3"/>
  <c r="CC795" i="3" s="1"/>
  <c r="CD795" i="3" s="1"/>
  <c r="CE795" i="3" s="1"/>
  <c r="V776" i="2"/>
  <c r="G778" i="2"/>
  <c r="T778" i="2"/>
  <c r="U777" i="2"/>
  <c r="Z777" i="2" s="1"/>
  <c r="E780" i="2"/>
  <c r="F779" i="2"/>
  <c r="I779" i="2" s="1"/>
  <c r="H775" i="1"/>
  <c r="G775" i="1"/>
  <c r="D777" i="1"/>
  <c r="E777" i="1" s="1"/>
  <c r="I777" i="1" s="1"/>
  <c r="F776" i="1"/>
  <c r="AP779" i="3" l="1"/>
  <c r="BE779" i="3"/>
  <c r="BD782" i="3"/>
  <c r="B796" i="3"/>
  <c r="AO782" i="3"/>
  <c r="BF778" i="3"/>
  <c r="BH778" i="3"/>
  <c r="BI778" i="3" s="1"/>
  <c r="BG778" i="3"/>
  <c r="AR779" i="3"/>
  <c r="AQ779" i="3"/>
  <c r="AS779" i="3" s="1"/>
  <c r="AT779" i="3" s="1"/>
  <c r="E792" i="3"/>
  <c r="F792" i="3" s="1"/>
  <c r="G792" i="3" s="1"/>
  <c r="D792" i="3"/>
  <c r="C793" i="3"/>
  <c r="CA797" i="3"/>
  <c r="CB796" i="3"/>
  <c r="CC796" i="3" s="1"/>
  <c r="CD796" i="3" s="1"/>
  <c r="CE796" i="3" s="1"/>
  <c r="V777" i="2"/>
  <c r="G779" i="2"/>
  <c r="T779" i="2"/>
  <c r="U778" i="2"/>
  <c r="Z778" i="2" s="1"/>
  <c r="E781" i="2"/>
  <c r="F780" i="2"/>
  <c r="I780" i="2" s="1"/>
  <c r="J775" i="1"/>
  <c r="K775" i="1" s="1"/>
  <c r="H776" i="1"/>
  <c r="G776" i="1"/>
  <c r="D778" i="1"/>
  <c r="E778" i="1" s="1"/>
  <c r="I778" i="1" s="1"/>
  <c r="F777" i="1"/>
  <c r="AP780" i="3" l="1"/>
  <c r="BE780" i="3"/>
  <c r="BD783" i="3"/>
  <c r="AO783" i="3"/>
  <c r="B797" i="3"/>
  <c r="BF779" i="3"/>
  <c r="BH779" i="3" s="1"/>
  <c r="BI779" i="3" s="1"/>
  <c r="BG779" i="3"/>
  <c r="AR780" i="3"/>
  <c r="AQ780" i="3"/>
  <c r="AS780" i="3" s="1"/>
  <c r="AT780" i="3" s="1"/>
  <c r="E793" i="3"/>
  <c r="F793" i="3" s="1"/>
  <c r="G793" i="3" s="1"/>
  <c r="D793" i="3"/>
  <c r="C794" i="3"/>
  <c r="CA798" i="3"/>
  <c r="CB797" i="3"/>
  <c r="CC797" i="3" s="1"/>
  <c r="CD797" i="3" s="1"/>
  <c r="CE797" i="3" s="1"/>
  <c r="V778" i="2"/>
  <c r="G780" i="2"/>
  <c r="T780" i="2"/>
  <c r="U779" i="2"/>
  <c r="Z779" i="2" s="1"/>
  <c r="F781" i="2"/>
  <c r="I781" i="2" s="1"/>
  <c r="E782" i="2"/>
  <c r="J776" i="1"/>
  <c r="K776" i="1" s="1"/>
  <c r="G777" i="1"/>
  <c r="H777" i="1"/>
  <c r="D779" i="1"/>
  <c r="E779" i="1" s="1"/>
  <c r="I779" i="1" s="1"/>
  <c r="F778" i="1"/>
  <c r="AP781" i="3" l="1"/>
  <c r="BE781" i="3"/>
  <c r="BG780" i="3"/>
  <c r="BF780" i="3"/>
  <c r="BH780" i="3" s="1"/>
  <c r="BI780" i="3" s="1"/>
  <c r="BD784" i="3"/>
  <c r="B798" i="3"/>
  <c r="AO784" i="3"/>
  <c r="AR781" i="3"/>
  <c r="AQ781" i="3"/>
  <c r="AS781" i="3" s="1"/>
  <c r="AT781" i="3" s="1"/>
  <c r="E794" i="3"/>
  <c r="F794" i="3" s="1"/>
  <c r="G794" i="3" s="1"/>
  <c r="D794" i="3"/>
  <c r="C795" i="3"/>
  <c r="CA799" i="3"/>
  <c r="CB798" i="3"/>
  <c r="CC798" i="3" s="1"/>
  <c r="CD798" i="3" s="1"/>
  <c r="CE798" i="3" s="1"/>
  <c r="V779" i="2"/>
  <c r="G781" i="2"/>
  <c r="T781" i="2"/>
  <c r="U780" i="2"/>
  <c r="Z780" i="2" s="1"/>
  <c r="E783" i="2"/>
  <c r="F782" i="2"/>
  <c r="I782" i="2" s="1"/>
  <c r="J777" i="1"/>
  <c r="K777" i="1" s="1"/>
  <c r="G778" i="1"/>
  <c r="H778" i="1"/>
  <c r="D780" i="1"/>
  <c r="E780" i="1" s="1"/>
  <c r="I780" i="1" s="1"/>
  <c r="F779" i="1"/>
  <c r="AP782" i="3" l="1"/>
  <c r="BE782" i="3"/>
  <c r="BG781" i="3"/>
  <c r="BF781" i="3"/>
  <c r="BH781" i="3" s="1"/>
  <c r="BI781" i="3" s="1"/>
  <c r="BD785" i="3"/>
  <c r="B799" i="3"/>
  <c r="AO785" i="3"/>
  <c r="AR782" i="3"/>
  <c r="AQ782" i="3"/>
  <c r="AS782" i="3" s="1"/>
  <c r="AT782" i="3" s="1"/>
  <c r="E795" i="3"/>
  <c r="F795" i="3" s="1"/>
  <c r="G795" i="3" s="1"/>
  <c r="D795" i="3"/>
  <c r="C796" i="3"/>
  <c r="CA800" i="3"/>
  <c r="CB799" i="3"/>
  <c r="CC799" i="3" s="1"/>
  <c r="CD799" i="3" s="1"/>
  <c r="CE799" i="3" s="1"/>
  <c r="V780" i="2"/>
  <c r="G782" i="2"/>
  <c r="U781" i="2"/>
  <c r="Z781" i="2" s="1"/>
  <c r="T782" i="2"/>
  <c r="E784" i="2"/>
  <c r="F783" i="2"/>
  <c r="I783" i="2" s="1"/>
  <c r="J778" i="1"/>
  <c r="K778" i="1" s="1"/>
  <c r="H779" i="1"/>
  <c r="G779" i="1"/>
  <c r="D781" i="1"/>
  <c r="E781" i="1" s="1"/>
  <c r="I781" i="1" s="1"/>
  <c r="F780" i="1"/>
  <c r="AP783" i="3" l="1"/>
  <c r="BE783" i="3"/>
  <c r="BD786" i="3"/>
  <c r="AO786" i="3"/>
  <c r="B800" i="3"/>
  <c r="BG782" i="3"/>
  <c r="BF782" i="3"/>
  <c r="BH782" i="3" s="1"/>
  <c r="BI782" i="3" s="1"/>
  <c r="AR783" i="3"/>
  <c r="AQ783" i="3"/>
  <c r="AS783" i="3" s="1"/>
  <c r="AT783" i="3" s="1"/>
  <c r="E796" i="3"/>
  <c r="F796" i="3" s="1"/>
  <c r="G796" i="3" s="1"/>
  <c r="D796" i="3"/>
  <c r="C797" i="3"/>
  <c r="CA801" i="3"/>
  <c r="CB800" i="3"/>
  <c r="CC800" i="3" s="1"/>
  <c r="CD800" i="3" s="1"/>
  <c r="CE800" i="3" s="1"/>
  <c r="V781" i="2"/>
  <c r="G783" i="2"/>
  <c r="T783" i="2"/>
  <c r="U782" i="2"/>
  <c r="Z782" i="2" s="1"/>
  <c r="F784" i="2"/>
  <c r="I784" i="2" s="1"/>
  <c r="E785" i="2"/>
  <c r="J779" i="1"/>
  <c r="K779" i="1" s="1"/>
  <c r="H780" i="1"/>
  <c r="G780" i="1"/>
  <c r="D782" i="1"/>
  <c r="E782" i="1" s="1"/>
  <c r="I782" i="1" s="1"/>
  <c r="F781" i="1"/>
  <c r="AP784" i="3" l="1"/>
  <c r="BE784" i="3"/>
  <c r="BD787" i="3"/>
  <c r="AO787" i="3"/>
  <c r="B801" i="3"/>
  <c r="BG783" i="3"/>
  <c r="BF783" i="3"/>
  <c r="BH783" i="3" s="1"/>
  <c r="BI783" i="3" s="1"/>
  <c r="AR784" i="3"/>
  <c r="AQ784" i="3"/>
  <c r="AS784" i="3" s="1"/>
  <c r="AT784" i="3" s="1"/>
  <c r="E797" i="3"/>
  <c r="F797" i="3" s="1"/>
  <c r="G797" i="3" s="1"/>
  <c r="D797" i="3"/>
  <c r="C798" i="3"/>
  <c r="CA802" i="3"/>
  <c r="CB801" i="3"/>
  <c r="CC801" i="3" s="1"/>
  <c r="CD801" i="3" s="1"/>
  <c r="CE801" i="3" s="1"/>
  <c r="V782" i="2"/>
  <c r="G784" i="2"/>
  <c r="T784" i="2"/>
  <c r="U783" i="2"/>
  <c r="Z783" i="2" s="1"/>
  <c r="E786" i="2"/>
  <c r="F785" i="2"/>
  <c r="I785" i="2" s="1"/>
  <c r="J780" i="1"/>
  <c r="K780" i="1" s="1"/>
  <c r="H781" i="1"/>
  <c r="G781" i="1"/>
  <c r="D783" i="1"/>
  <c r="E783" i="1" s="1"/>
  <c r="I783" i="1" s="1"/>
  <c r="F782" i="1"/>
  <c r="BG784" i="3" l="1"/>
  <c r="BF784" i="3"/>
  <c r="BH784" i="3" s="1"/>
  <c r="BI784" i="3" s="1"/>
  <c r="AP785" i="3"/>
  <c r="BE785" i="3"/>
  <c r="BD788" i="3"/>
  <c r="AO788" i="3"/>
  <c r="B802" i="3"/>
  <c r="AR785" i="3"/>
  <c r="AQ785" i="3"/>
  <c r="AS785" i="3" s="1"/>
  <c r="AT785" i="3" s="1"/>
  <c r="E798" i="3"/>
  <c r="F798" i="3" s="1"/>
  <c r="G798" i="3" s="1"/>
  <c r="D798" i="3"/>
  <c r="C799" i="3"/>
  <c r="CA803" i="3"/>
  <c r="CB802" i="3"/>
  <c r="CC802" i="3" s="1"/>
  <c r="CD802" i="3" s="1"/>
  <c r="CE802" i="3" s="1"/>
  <c r="V783" i="2"/>
  <c r="G785" i="2"/>
  <c r="U784" i="2"/>
  <c r="Z784" i="2" s="1"/>
  <c r="T785" i="2"/>
  <c r="E787" i="2"/>
  <c r="F786" i="2"/>
  <c r="I786" i="2" s="1"/>
  <c r="J781" i="1"/>
  <c r="K781" i="1" s="1"/>
  <c r="H782" i="1"/>
  <c r="G782" i="1"/>
  <c r="D784" i="1"/>
  <c r="E784" i="1" s="1"/>
  <c r="I784" i="1" s="1"/>
  <c r="F783" i="1"/>
  <c r="AP786" i="3" l="1"/>
  <c r="BE786" i="3"/>
  <c r="BD789" i="3"/>
  <c r="AO789" i="3"/>
  <c r="B803" i="3"/>
  <c r="BG785" i="3"/>
  <c r="BF785" i="3"/>
  <c r="BH785" i="3" s="1"/>
  <c r="BI785" i="3" s="1"/>
  <c r="AR786" i="3"/>
  <c r="AQ786" i="3"/>
  <c r="AS786" i="3" s="1"/>
  <c r="AT786" i="3" s="1"/>
  <c r="E799" i="3"/>
  <c r="F799" i="3" s="1"/>
  <c r="G799" i="3" s="1"/>
  <c r="D799" i="3"/>
  <c r="C800" i="3"/>
  <c r="CA804" i="3"/>
  <c r="CB803" i="3"/>
  <c r="CC803" i="3" s="1"/>
  <c r="CD803" i="3" s="1"/>
  <c r="CE803" i="3" s="1"/>
  <c r="V784" i="2"/>
  <c r="G786" i="2"/>
  <c r="T786" i="2"/>
  <c r="U785" i="2"/>
  <c r="Z785" i="2" s="1"/>
  <c r="F787" i="2"/>
  <c r="I787" i="2" s="1"/>
  <c r="E788" i="2"/>
  <c r="J782" i="1"/>
  <c r="K782" i="1" s="1"/>
  <c r="H783" i="1"/>
  <c r="G783" i="1"/>
  <c r="D785" i="1"/>
  <c r="E785" i="1" s="1"/>
  <c r="I785" i="1" s="1"/>
  <c r="F784" i="1"/>
  <c r="AP787" i="3" l="1"/>
  <c r="BE787" i="3"/>
  <c r="BD790" i="3"/>
  <c r="B804" i="3"/>
  <c r="AO790" i="3"/>
  <c r="BF786" i="3"/>
  <c r="BH786" i="3" s="1"/>
  <c r="BI786" i="3" s="1"/>
  <c r="BG786" i="3"/>
  <c r="AR787" i="3"/>
  <c r="AQ787" i="3"/>
  <c r="AS787" i="3" s="1"/>
  <c r="AT787" i="3" s="1"/>
  <c r="E800" i="3"/>
  <c r="F800" i="3" s="1"/>
  <c r="G800" i="3" s="1"/>
  <c r="D800" i="3"/>
  <c r="C801" i="3"/>
  <c r="CA805" i="3"/>
  <c r="CB804" i="3"/>
  <c r="CC804" i="3" s="1"/>
  <c r="CD804" i="3" s="1"/>
  <c r="CE804" i="3" s="1"/>
  <c r="V785" i="2"/>
  <c r="G787" i="2"/>
  <c r="T787" i="2"/>
  <c r="U786" i="2"/>
  <c r="Z786" i="2" s="1"/>
  <c r="E789" i="2"/>
  <c r="F788" i="2"/>
  <c r="I788" i="2" s="1"/>
  <c r="J783" i="1"/>
  <c r="K783" i="1" s="1"/>
  <c r="H784" i="1"/>
  <c r="G784" i="1"/>
  <c r="D786" i="1"/>
  <c r="E786" i="1" s="1"/>
  <c r="I786" i="1" s="1"/>
  <c r="F785" i="1"/>
  <c r="AP788" i="3" l="1"/>
  <c r="BE788" i="3"/>
  <c r="BD791" i="3"/>
  <c r="AO791" i="3"/>
  <c r="B805" i="3"/>
  <c r="BF787" i="3"/>
  <c r="BH787" i="3" s="1"/>
  <c r="BI787" i="3" s="1"/>
  <c r="BG787" i="3"/>
  <c r="AR788" i="3"/>
  <c r="AQ788" i="3"/>
  <c r="AS788" i="3" s="1"/>
  <c r="AT788" i="3" s="1"/>
  <c r="D801" i="3"/>
  <c r="E801" i="3"/>
  <c r="F801" i="3" s="1"/>
  <c r="G801" i="3" s="1"/>
  <c r="C802" i="3"/>
  <c r="CA806" i="3"/>
  <c r="CB805" i="3"/>
  <c r="CC805" i="3" s="1"/>
  <c r="CD805" i="3" s="1"/>
  <c r="CE805" i="3" s="1"/>
  <c r="V786" i="2"/>
  <c r="G788" i="2"/>
  <c r="T788" i="2"/>
  <c r="U787" i="2"/>
  <c r="Z787" i="2" s="1"/>
  <c r="E790" i="2"/>
  <c r="F789" i="2"/>
  <c r="I789" i="2" s="1"/>
  <c r="J784" i="1"/>
  <c r="K784" i="1" s="1"/>
  <c r="G785" i="1"/>
  <c r="H785" i="1"/>
  <c r="D787" i="1"/>
  <c r="E787" i="1" s="1"/>
  <c r="I787" i="1" s="1"/>
  <c r="F786" i="1"/>
  <c r="AP789" i="3" l="1"/>
  <c r="BE789" i="3"/>
  <c r="BF788" i="3"/>
  <c r="BH788" i="3" s="1"/>
  <c r="BI788" i="3" s="1"/>
  <c r="BG788" i="3"/>
  <c r="BD792" i="3"/>
  <c r="B806" i="3"/>
  <c r="AO792" i="3"/>
  <c r="AQ789" i="3"/>
  <c r="AS789" i="3" s="1"/>
  <c r="AT789" i="3" s="1"/>
  <c r="AR789" i="3"/>
  <c r="D802" i="3"/>
  <c r="E802" i="3"/>
  <c r="F802" i="3" s="1"/>
  <c r="G802" i="3" s="1"/>
  <c r="C803" i="3"/>
  <c r="CA807" i="3"/>
  <c r="CB806" i="3"/>
  <c r="CC806" i="3" s="1"/>
  <c r="CD806" i="3" s="1"/>
  <c r="CE806" i="3" s="1"/>
  <c r="V787" i="2"/>
  <c r="G789" i="2"/>
  <c r="T789" i="2"/>
  <c r="U788" i="2"/>
  <c r="Z788" i="2" s="1"/>
  <c r="E791" i="2"/>
  <c r="F790" i="2"/>
  <c r="I790" i="2" s="1"/>
  <c r="J785" i="1"/>
  <c r="K785" i="1" s="1"/>
  <c r="G786" i="1"/>
  <c r="H786" i="1"/>
  <c r="D788" i="1"/>
  <c r="E788" i="1" s="1"/>
  <c r="I788" i="1" s="1"/>
  <c r="F787" i="1"/>
  <c r="BD793" i="3" l="1"/>
  <c r="AO793" i="3"/>
  <c r="B807" i="3"/>
  <c r="BF789" i="3"/>
  <c r="BH789" i="3" s="1"/>
  <c r="BI789" i="3" s="1"/>
  <c r="BG789" i="3"/>
  <c r="AP790" i="3"/>
  <c r="BE790" i="3"/>
  <c r="AQ790" i="3"/>
  <c r="AS790" i="3" s="1"/>
  <c r="AT790" i="3" s="1"/>
  <c r="AR790" i="3"/>
  <c r="E803" i="3"/>
  <c r="F803" i="3" s="1"/>
  <c r="G803" i="3" s="1"/>
  <c r="D803" i="3"/>
  <c r="C804" i="3"/>
  <c r="CA808" i="3"/>
  <c r="CB807" i="3"/>
  <c r="CC807" i="3" s="1"/>
  <c r="CD807" i="3" s="1"/>
  <c r="CE807" i="3" s="1"/>
  <c r="V788" i="2"/>
  <c r="G790" i="2"/>
  <c r="T790" i="2"/>
  <c r="U789" i="2"/>
  <c r="Z789" i="2" s="1"/>
  <c r="E792" i="2"/>
  <c r="F791" i="2"/>
  <c r="I791" i="2" s="1"/>
  <c r="J786" i="1"/>
  <c r="K786" i="1" s="1"/>
  <c r="H787" i="1"/>
  <c r="G787" i="1"/>
  <c r="D789" i="1"/>
  <c r="E789" i="1" s="1"/>
  <c r="I789" i="1" s="1"/>
  <c r="F788" i="1"/>
  <c r="AP791" i="3" l="1"/>
  <c r="BE791" i="3"/>
  <c r="BF790" i="3"/>
  <c r="BH790" i="3" s="1"/>
  <c r="BI790" i="3" s="1"/>
  <c r="BG790" i="3"/>
  <c r="BD794" i="3"/>
  <c r="AO794" i="3"/>
  <c r="B808" i="3"/>
  <c r="AQ791" i="3"/>
  <c r="AS791" i="3" s="1"/>
  <c r="AT791" i="3" s="1"/>
  <c r="AR791" i="3"/>
  <c r="E804" i="3"/>
  <c r="F804" i="3" s="1"/>
  <c r="G804" i="3" s="1"/>
  <c r="D804" i="3"/>
  <c r="C805" i="3"/>
  <c r="CA809" i="3"/>
  <c r="CB808" i="3"/>
  <c r="CC808" i="3" s="1"/>
  <c r="CD808" i="3" s="1"/>
  <c r="CE808" i="3" s="1"/>
  <c r="V789" i="2"/>
  <c r="G791" i="2"/>
  <c r="T791" i="2"/>
  <c r="U790" i="2"/>
  <c r="Z790" i="2" s="1"/>
  <c r="E793" i="2"/>
  <c r="F792" i="2"/>
  <c r="I792" i="2" s="1"/>
  <c r="J787" i="1"/>
  <c r="K787" i="1" s="1"/>
  <c r="H788" i="1"/>
  <c r="G788" i="1"/>
  <c r="D790" i="1"/>
  <c r="E790" i="1" s="1"/>
  <c r="I790" i="1" s="1"/>
  <c r="F789" i="1"/>
  <c r="AP792" i="3" l="1"/>
  <c r="BE792" i="3"/>
  <c r="BD795" i="3"/>
  <c r="AO795" i="3"/>
  <c r="B809" i="3"/>
  <c r="BG791" i="3"/>
  <c r="BF791" i="3"/>
  <c r="BH791" i="3" s="1"/>
  <c r="BI791" i="3" s="1"/>
  <c r="AQ792" i="3"/>
  <c r="AS792" i="3" s="1"/>
  <c r="AT792" i="3" s="1"/>
  <c r="AR792" i="3"/>
  <c r="E805" i="3"/>
  <c r="F805" i="3" s="1"/>
  <c r="G805" i="3" s="1"/>
  <c r="D805" i="3"/>
  <c r="C806" i="3"/>
  <c r="CA810" i="3"/>
  <c r="CB809" i="3"/>
  <c r="CC809" i="3" s="1"/>
  <c r="CD809" i="3" s="1"/>
  <c r="CE809" i="3" s="1"/>
  <c r="V790" i="2"/>
  <c r="G792" i="2"/>
  <c r="T792" i="2"/>
  <c r="U791" i="2"/>
  <c r="Z791" i="2" s="1"/>
  <c r="F793" i="2"/>
  <c r="I793" i="2" s="1"/>
  <c r="E794" i="2"/>
  <c r="J788" i="1"/>
  <c r="K788" i="1" s="1"/>
  <c r="H789" i="1"/>
  <c r="G789" i="1"/>
  <c r="D791" i="1"/>
  <c r="E791" i="1" s="1"/>
  <c r="I791" i="1" s="1"/>
  <c r="F790" i="1"/>
  <c r="AP793" i="3" l="1"/>
  <c r="BE793" i="3"/>
  <c r="BG792" i="3"/>
  <c r="BF792" i="3"/>
  <c r="BH792" i="3" s="1"/>
  <c r="BI792" i="3" s="1"/>
  <c r="BD796" i="3"/>
  <c r="B810" i="3"/>
  <c r="AO796" i="3"/>
  <c r="AQ793" i="3"/>
  <c r="AS793" i="3" s="1"/>
  <c r="AT793" i="3" s="1"/>
  <c r="AR793" i="3"/>
  <c r="E806" i="3"/>
  <c r="F806" i="3" s="1"/>
  <c r="G806" i="3" s="1"/>
  <c r="D806" i="3"/>
  <c r="C807" i="3"/>
  <c r="CA811" i="3"/>
  <c r="CB810" i="3"/>
  <c r="CC810" i="3" s="1"/>
  <c r="CD810" i="3" s="1"/>
  <c r="CE810" i="3" s="1"/>
  <c r="V791" i="2"/>
  <c r="G793" i="2"/>
  <c r="T793" i="2"/>
  <c r="U792" i="2"/>
  <c r="Z792" i="2" s="1"/>
  <c r="E795" i="2"/>
  <c r="F794" i="2"/>
  <c r="I794" i="2" s="1"/>
  <c r="J789" i="1"/>
  <c r="K789" i="1" s="1"/>
  <c r="H790" i="1"/>
  <c r="G790" i="1"/>
  <c r="D792" i="1"/>
  <c r="E792" i="1" s="1"/>
  <c r="I792" i="1" s="1"/>
  <c r="F791" i="1"/>
  <c r="AP794" i="3" l="1"/>
  <c r="BE794" i="3"/>
  <c r="BD797" i="3"/>
  <c r="B811" i="3"/>
  <c r="AO797" i="3"/>
  <c r="BG793" i="3"/>
  <c r="BF793" i="3"/>
  <c r="BH793" i="3" s="1"/>
  <c r="BI793" i="3" s="1"/>
  <c r="AQ794" i="3"/>
  <c r="AS794" i="3" s="1"/>
  <c r="AT794" i="3" s="1"/>
  <c r="AR794" i="3"/>
  <c r="E807" i="3"/>
  <c r="F807" i="3" s="1"/>
  <c r="G807" i="3" s="1"/>
  <c r="D807" i="3"/>
  <c r="C808" i="3"/>
  <c r="CA812" i="3"/>
  <c r="CB811" i="3"/>
  <c r="CC811" i="3" s="1"/>
  <c r="CD811" i="3" s="1"/>
  <c r="CE811" i="3" s="1"/>
  <c r="V792" i="2"/>
  <c r="G794" i="2"/>
  <c r="U793" i="2"/>
  <c r="Z793" i="2" s="1"/>
  <c r="T794" i="2"/>
  <c r="F795" i="2"/>
  <c r="I795" i="2" s="1"/>
  <c r="E796" i="2"/>
  <c r="J790" i="1"/>
  <c r="K790" i="1" s="1"/>
  <c r="H791" i="1"/>
  <c r="G791" i="1"/>
  <c r="D793" i="1"/>
  <c r="E793" i="1" s="1"/>
  <c r="I793" i="1" s="1"/>
  <c r="F792" i="1"/>
  <c r="BG794" i="3" l="1"/>
  <c r="BF794" i="3"/>
  <c r="BH794" i="3" s="1"/>
  <c r="BI794" i="3" s="1"/>
  <c r="AP795" i="3"/>
  <c r="BE795" i="3"/>
  <c r="BD798" i="3"/>
  <c r="B812" i="3"/>
  <c r="AO798" i="3"/>
  <c r="AQ795" i="3"/>
  <c r="AS795" i="3" s="1"/>
  <c r="AT795" i="3" s="1"/>
  <c r="AR795" i="3"/>
  <c r="E808" i="3"/>
  <c r="F808" i="3" s="1"/>
  <c r="G808" i="3" s="1"/>
  <c r="D808" i="3"/>
  <c r="C809" i="3"/>
  <c r="CA813" i="3"/>
  <c r="CB812" i="3"/>
  <c r="CC812" i="3" s="1"/>
  <c r="CD812" i="3" s="1"/>
  <c r="CE812" i="3" s="1"/>
  <c r="V793" i="2"/>
  <c r="G795" i="2"/>
  <c r="T795" i="2"/>
  <c r="U794" i="2"/>
  <c r="Z794" i="2" s="1"/>
  <c r="E797" i="2"/>
  <c r="F796" i="2"/>
  <c r="I796" i="2" s="1"/>
  <c r="J791" i="1"/>
  <c r="K791" i="1" s="1"/>
  <c r="H792" i="1"/>
  <c r="G792" i="1"/>
  <c r="D794" i="1"/>
  <c r="E794" i="1" s="1"/>
  <c r="I794" i="1" s="1"/>
  <c r="F793" i="1"/>
  <c r="BD799" i="3" l="1"/>
  <c r="B813" i="3"/>
  <c r="AO799" i="3"/>
  <c r="BG795" i="3"/>
  <c r="BF795" i="3"/>
  <c r="BH795" i="3" s="1"/>
  <c r="BI795" i="3" s="1"/>
  <c r="AP796" i="3"/>
  <c r="BE796" i="3"/>
  <c r="AQ796" i="3"/>
  <c r="AS796" i="3" s="1"/>
  <c r="AT796" i="3" s="1"/>
  <c r="AR796" i="3"/>
  <c r="E809" i="3"/>
  <c r="F809" i="3" s="1"/>
  <c r="G809" i="3" s="1"/>
  <c r="D809" i="3"/>
  <c r="C810" i="3"/>
  <c r="CA814" i="3"/>
  <c r="CB813" i="3"/>
  <c r="CC813" i="3" s="1"/>
  <c r="CD813" i="3" s="1"/>
  <c r="CE813" i="3" s="1"/>
  <c r="V794" i="2"/>
  <c r="G796" i="2"/>
  <c r="T796" i="2"/>
  <c r="U795" i="2"/>
  <c r="Z795" i="2" s="1"/>
  <c r="E798" i="2"/>
  <c r="F797" i="2"/>
  <c r="I797" i="2" s="1"/>
  <c r="J792" i="1"/>
  <c r="K792" i="1" s="1"/>
  <c r="G793" i="1"/>
  <c r="H793" i="1"/>
  <c r="D795" i="1"/>
  <c r="E795" i="1" s="1"/>
  <c r="I795" i="1" s="1"/>
  <c r="F794" i="1"/>
  <c r="AP797" i="3" l="1"/>
  <c r="BE797" i="3"/>
  <c r="BG796" i="3"/>
  <c r="BF796" i="3"/>
  <c r="BH796" i="3" s="1"/>
  <c r="BI796" i="3" s="1"/>
  <c r="BD800" i="3"/>
  <c r="AO800" i="3"/>
  <c r="B814" i="3"/>
  <c r="AQ797" i="3"/>
  <c r="AS797" i="3" s="1"/>
  <c r="AT797" i="3" s="1"/>
  <c r="AR797" i="3"/>
  <c r="E810" i="3"/>
  <c r="F810" i="3" s="1"/>
  <c r="G810" i="3" s="1"/>
  <c r="D810" i="3"/>
  <c r="C811" i="3"/>
  <c r="CA815" i="3"/>
  <c r="CB814" i="3"/>
  <c r="CC814" i="3" s="1"/>
  <c r="CD814" i="3" s="1"/>
  <c r="CE814" i="3" s="1"/>
  <c r="V795" i="2"/>
  <c r="G797" i="2"/>
  <c r="T797" i="2"/>
  <c r="U796" i="2"/>
  <c r="Z796" i="2" s="1"/>
  <c r="E799" i="2"/>
  <c r="F798" i="2"/>
  <c r="I798" i="2" s="1"/>
  <c r="J793" i="1"/>
  <c r="K793" i="1" s="1"/>
  <c r="G794" i="1"/>
  <c r="H794" i="1"/>
  <c r="D796" i="1"/>
  <c r="E796" i="1" s="1"/>
  <c r="I796" i="1" s="1"/>
  <c r="F795" i="1"/>
  <c r="AP798" i="3" l="1"/>
  <c r="BE798" i="3"/>
  <c r="BD801" i="3"/>
  <c r="AO801" i="3"/>
  <c r="B815" i="3"/>
  <c r="BG797" i="3"/>
  <c r="BF797" i="3"/>
  <c r="BH797" i="3" s="1"/>
  <c r="BI797" i="3" s="1"/>
  <c r="AR798" i="3"/>
  <c r="AQ798" i="3"/>
  <c r="AS798" i="3" s="1"/>
  <c r="AT798" i="3" s="1"/>
  <c r="E811" i="3"/>
  <c r="F811" i="3" s="1"/>
  <c r="G811" i="3" s="1"/>
  <c r="D811" i="3"/>
  <c r="C812" i="3"/>
  <c r="CA816" i="3"/>
  <c r="CB815" i="3"/>
  <c r="CC815" i="3" s="1"/>
  <c r="CD815" i="3" s="1"/>
  <c r="CE815" i="3" s="1"/>
  <c r="V796" i="2"/>
  <c r="G798" i="2"/>
  <c r="T798" i="2"/>
  <c r="U797" i="2"/>
  <c r="Z797" i="2" s="1"/>
  <c r="F799" i="2"/>
  <c r="I799" i="2" s="1"/>
  <c r="E800" i="2"/>
  <c r="J794" i="1"/>
  <c r="K794" i="1" s="1"/>
  <c r="H795" i="1"/>
  <c r="G795" i="1"/>
  <c r="D797" i="1"/>
  <c r="E797" i="1" s="1"/>
  <c r="I797" i="1" s="1"/>
  <c r="F796" i="1"/>
  <c r="AP799" i="3" l="1"/>
  <c r="BE799" i="3"/>
  <c r="BD802" i="3"/>
  <c r="AO802" i="3"/>
  <c r="B816" i="3"/>
  <c r="BG798" i="3"/>
  <c r="BF798" i="3"/>
  <c r="BH798" i="3" s="1"/>
  <c r="BI798" i="3" s="1"/>
  <c r="AR799" i="3"/>
  <c r="AQ799" i="3"/>
  <c r="AS799" i="3" s="1"/>
  <c r="AT799" i="3" s="1"/>
  <c r="E812" i="3"/>
  <c r="F812" i="3" s="1"/>
  <c r="G812" i="3" s="1"/>
  <c r="D812" i="3"/>
  <c r="C813" i="3"/>
  <c r="CA817" i="3"/>
  <c r="CB816" i="3"/>
  <c r="CC816" i="3" s="1"/>
  <c r="CD816" i="3" s="1"/>
  <c r="CE816" i="3" s="1"/>
  <c r="V797" i="2"/>
  <c r="G799" i="2"/>
  <c r="U798" i="2"/>
  <c r="Z798" i="2" s="1"/>
  <c r="T799" i="2"/>
  <c r="E801" i="2"/>
  <c r="F800" i="2"/>
  <c r="I800" i="2" s="1"/>
  <c r="J795" i="1"/>
  <c r="K795" i="1" s="1"/>
  <c r="H796" i="1"/>
  <c r="G796" i="1"/>
  <c r="D798" i="1"/>
  <c r="E798" i="1" s="1"/>
  <c r="I798" i="1" s="1"/>
  <c r="F797" i="1"/>
  <c r="BG799" i="3" l="1"/>
  <c r="BF799" i="3"/>
  <c r="BH799" i="3" s="1"/>
  <c r="BI799" i="3" s="1"/>
  <c r="AP800" i="3"/>
  <c r="BE800" i="3"/>
  <c r="BD803" i="3"/>
  <c r="AO803" i="3"/>
  <c r="B817" i="3"/>
  <c r="AR800" i="3"/>
  <c r="AQ800" i="3"/>
  <c r="AS800" i="3" s="1"/>
  <c r="AT800" i="3" s="1"/>
  <c r="E813" i="3"/>
  <c r="F813" i="3" s="1"/>
  <c r="G813" i="3" s="1"/>
  <c r="D813" i="3"/>
  <c r="C814" i="3"/>
  <c r="CA818" i="3"/>
  <c r="CB817" i="3"/>
  <c r="CC817" i="3" s="1"/>
  <c r="CD817" i="3" s="1"/>
  <c r="CE817" i="3" s="1"/>
  <c r="V798" i="2"/>
  <c r="G800" i="2"/>
  <c r="T800" i="2"/>
  <c r="U799" i="2"/>
  <c r="Z799" i="2" s="1"/>
  <c r="E802" i="2"/>
  <c r="F801" i="2"/>
  <c r="I801" i="2" s="1"/>
  <c r="J796" i="1"/>
  <c r="K796" i="1" s="1"/>
  <c r="H797" i="1"/>
  <c r="G797" i="1"/>
  <c r="D799" i="1"/>
  <c r="E799" i="1" s="1"/>
  <c r="I799" i="1" s="1"/>
  <c r="F798" i="1"/>
  <c r="AP801" i="3" l="1"/>
  <c r="BE801" i="3"/>
  <c r="BG800" i="3"/>
  <c r="BF800" i="3"/>
  <c r="BH800" i="3" s="1"/>
  <c r="BI800" i="3" s="1"/>
  <c r="BD804" i="3"/>
  <c r="AO804" i="3"/>
  <c r="B818" i="3"/>
  <c r="AR801" i="3"/>
  <c r="AQ801" i="3"/>
  <c r="AS801" i="3" s="1"/>
  <c r="AT801" i="3" s="1"/>
  <c r="E814" i="3"/>
  <c r="F814" i="3" s="1"/>
  <c r="G814" i="3" s="1"/>
  <c r="D814" i="3"/>
  <c r="C815" i="3"/>
  <c r="CA819" i="3"/>
  <c r="CB818" i="3"/>
  <c r="CC818" i="3" s="1"/>
  <c r="CD818" i="3" s="1"/>
  <c r="CE818" i="3" s="1"/>
  <c r="V799" i="2"/>
  <c r="G801" i="2"/>
  <c r="T801" i="2"/>
  <c r="U800" i="2"/>
  <c r="Z800" i="2" s="1"/>
  <c r="E803" i="2"/>
  <c r="F802" i="2"/>
  <c r="I802" i="2" s="1"/>
  <c r="J797" i="1"/>
  <c r="K797" i="1" s="1"/>
  <c r="H798" i="1"/>
  <c r="G798" i="1"/>
  <c r="D800" i="1"/>
  <c r="E800" i="1" s="1"/>
  <c r="I800" i="1" s="1"/>
  <c r="F799" i="1"/>
  <c r="BD805" i="3" l="1"/>
  <c r="B819" i="3"/>
  <c r="AO805" i="3"/>
  <c r="AP802" i="3"/>
  <c r="BE802" i="3"/>
  <c r="BG801" i="3"/>
  <c r="BF801" i="3"/>
  <c r="BH801" i="3" s="1"/>
  <c r="BI801" i="3" s="1"/>
  <c r="AR802" i="3"/>
  <c r="AQ802" i="3"/>
  <c r="AS802" i="3" s="1"/>
  <c r="AT802" i="3" s="1"/>
  <c r="E815" i="3"/>
  <c r="F815" i="3" s="1"/>
  <c r="G815" i="3" s="1"/>
  <c r="D815" i="3"/>
  <c r="C816" i="3"/>
  <c r="CA820" i="3"/>
  <c r="CB819" i="3"/>
  <c r="CC819" i="3" s="1"/>
  <c r="CD819" i="3" s="1"/>
  <c r="CE819" i="3" s="1"/>
  <c r="V800" i="2"/>
  <c r="G802" i="2"/>
  <c r="T802" i="2"/>
  <c r="U801" i="2"/>
  <c r="Z801" i="2" s="1"/>
  <c r="E804" i="2"/>
  <c r="F803" i="2"/>
  <c r="I803" i="2" s="1"/>
  <c r="J798" i="1"/>
  <c r="K798" i="1" s="1"/>
  <c r="H799" i="1"/>
  <c r="G799" i="1"/>
  <c r="D801" i="1"/>
  <c r="E801" i="1" s="1"/>
  <c r="I801" i="1" s="1"/>
  <c r="F800" i="1"/>
  <c r="AP803" i="3" l="1"/>
  <c r="BE803" i="3"/>
  <c r="BF802" i="3"/>
  <c r="BH802" i="3" s="1"/>
  <c r="BI802" i="3" s="1"/>
  <c r="BG802" i="3"/>
  <c r="BD806" i="3"/>
  <c r="B820" i="3"/>
  <c r="AO806" i="3"/>
  <c r="AR803" i="3"/>
  <c r="AQ803" i="3"/>
  <c r="AS803" i="3" s="1"/>
  <c r="AT803" i="3" s="1"/>
  <c r="E816" i="3"/>
  <c r="F816" i="3" s="1"/>
  <c r="G816" i="3" s="1"/>
  <c r="D816" i="3"/>
  <c r="C817" i="3"/>
  <c r="CA821" i="3"/>
  <c r="CB820" i="3"/>
  <c r="CC820" i="3" s="1"/>
  <c r="CD820" i="3" s="1"/>
  <c r="CE820" i="3" s="1"/>
  <c r="V801" i="2"/>
  <c r="G803" i="2"/>
  <c r="T803" i="2"/>
  <c r="U802" i="2"/>
  <c r="Z802" i="2" s="1"/>
  <c r="E805" i="2"/>
  <c r="F804" i="2"/>
  <c r="I804" i="2" s="1"/>
  <c r="J799" i="1"/>
  <c r="K799" i="1" s="1"/>
  <c r="H800" i="1"/>
  <c r="G800" i="1"/>
  <c r="D802" i="1"/>
  <c r="E802" i="1" s="1"/>
  <c r="I802" i="1" s="1"/>
  <c r="F801" i="1"/>
  <c r="AP804" i="3" l="1"/>
  <c r="BE804" i="3"/>
  <c r="BF803" i="3"/>
  <c r="BH803" i="3" s="1"/>
  <c r="BI803" i="3" s="1"/>
  <c r="BG803" i="3"/>
  <c r="BD807" i="3"/>
  <c r="B821" i="3"/>
  <c r="AO807" i="3"/>
  <c r="AR804" i="3"/>
  <c r="AQ804" i="3"/>
  <c r="AS804" i="3" s="1"/>
  <c r="AT804" i="3" s="1"/>
  <c r="E817" i="3"/>
  <c r="F817" i="3" s="1"/>
  <c r="G817" i="3" s="1"/>
  <c r="D817" i="3"/>
  <c r="C818" i="3"/>
  <c r="CA822" i="3"/>
  <c r="CB821" i="3"/>
  <c r="CC821" i="3" s="1"/>
  <c r="CD821" i="3" s="1"/>
  <c r="CE821" i="3" s="1"/>
  <c r="V802" i="2"/>
  <c r="G804" i="2"/>
  <c r="T804" i="2"/>
  <c r="U803" i="2"/>
  <c r="Z803" i="2" s="1"/>
  <c r="F805" i="2"/>
  <c r="I805" i="2" s="1"/>
  <c r="E806" i="2"/>
  <c r="J800" i="1"/>
  <c r="K800" i="1" s="1"/>
  <c r="G801" i="1"/>
  <c r="H801" i="1"/>
  <c r="D803" i="1"/>
  <c r="E803" i="1" s="1"/>
  <c r="I803" i="1" s="1"/>
  <c r="F802" i="1"/>
  <c r="AP805" i="3" l="1"/>
  <c r="BE805" i="3"/>
  <c r="BD808" i="3"/>
  <c r="AO808" i="3"/>
  <c r="B822" i="3"/>
  <c r="BG804" i="3"/>
  <c r="BF804" i="3"/>
  <c r="BH804" i="3" s="1"/>
  <c r="BI804" i="3" s="1"/>
  <c r="AR805" i="3"/>
  <c r="AS805" i="3" s="1"/>
  <c r="AT805" i="3" s="1"/>
  <c r="AQ805" i="3"/>
  <c r="E818" i="3"/>
  <c r="F818" i="3" s="1"/>
  <c r="G818" i="3" s="1"/>
  <c r="D818" i="3"/>
  <c r="C819" i="3"/>
  <c r="CA823" i="3"/>
  <c r="CB822" i="3"/>
  <c r="CC822" i="3" s="1"/>
  <c r="CD822" i="3" s="1"/>
  <c r="CE822" i="3" s="1"/>
  <c r="V803" i="2"/>
  <c r="G805" i="2"/>
  <c r="T805" i="2"/>
  <c r="U804" i="2"/>
  <c r="Z804" i="2" s="1"/>
  <c r="E807" i="2"/>
  <c r="F806" i="2"/>
  <c r="I806" i="2" s="1"/>
  <c r="J801" i="1"/>
  <c r="K801" i="1" s="1"/>
  <c r="G802" i="1"/>
  <c r="H802" i="1"/>
  <c r="D804" i="1"/>
  <c r="E804" i="1" s="1"/>
  <c r="I804" i="1" s="1"/>
  <c r="F803" i="1"/>
  <c r="BG805" i="3" l="1"/>
  <c r="BF805" i="3"/>
  <c r="AP806" i="3"/>
  <c r="BE806" i="3"/>
  <c r="BD809" i="3"/>
  <c r="B823" i="3"/>
  <c r="AO809" i="3"/>
  <c r="AR806" i="3"/>
  <c r="AS806" i="3" s="1"/>
  <c r="AT806" i="3" s="1"/>
  <c r="AQ806" i="3"/>
  <c r="E819" i="3"/>
  <c r="F819" i="3" s="1"/>
  <c r="G819" i="3" s="1"/>
  <c r="D819" i="3"/>
  <c r="C820" i="3"/>
  <c r="CA824" i="3"/>
  <c r="CB823" i="3"/>
  <c r="CC823" i="3" s="1"/>
  <c r="CD823" i="3" s="1"/>
  <c r="CE823" i="3" s="1"/>
  <c r="V804" i="2"/>
  <c r="G806" i="2"/>
  <c r="U805" i="2"/>
  <c r="Z805" i="2" s="1"/>
  <c r="T806" i="2"/>
  <c r="F807" i="2"/>
  <c r="I807" i="2" s="1"/>
  <c r="E808" i="2"/>
  <c r="J802" i="1"/>
  <c r="K802" i="1" s="1"/>
  <c r="H803" i="1"/>
  <c r="G803" i="1"/>
  <c r="D805" i="1"/>
  <c r="E805" i="1" s="1"/>
  <c r="I805" i="1" s="1"/>
  <c r="F804" i="1"/>
  <c r="BH805" i="3" l="1"/>
  <c r="BI805" i="3" s="1"/>
  <c r="AP807" i="3"/>
  <c r="BE807" i="3"/>
  <c r="BD810" i="3"/>
  <c r="AO810" i="3"/>
  <c r="B824" i="3"/>
  <c r="BF806" i="3"/>
  <c r="BG806" i="3"/>
  <c r="BH806" i="3" s="1"/>
  <c r="BI806" i="3" s="1"/>
  <c r="AR807" i="3"/>
  <c r="AS807" i="3" s="1"/>
  <c r="AT807" i="3" s="1"/>
  <c r="AQ807" i="3"/>
  <c r="E820" i="3"/>
  <c r="F820" i="3" s="1"/>
  <c r="G820" i="3" s="1"/>
  <c r="D820" i="3"/>
  <c r="C821" i="3"/>
  <c r="CA825" i="3"/>
  <c r="CB824" i="3"/>
  <c r="CC824" i="3" s="1"/>
  <c r="CD824" i="3" s="1"/>
  <c r="CE824" i="3" s="1"/>
  <c r="V805" i="2"/>
  <c r="G807" i="2"/>
  <c r="T807" i="2"/>
  <c r="U806" i="2"/>
  <c r="Z806" i="2" s="1"/>
  <c r="E809" i="2"/>
  <c r="F808" i="2"/>
  <c r="I808" i="2" s="1"/>
  <c r="J803" i="1"/>
  <c r="K803" i="1" s="1"/>
  <c r="H804" i="1"/>
  <c r="G804" i="1"/>
  <c r="D806" i="1"/>
  <c r="E806" i="1" s="1"/>
  <c r="I806" i="1" s="1"/>
  <c r="F805" i="1"/>
  <c r="AP808" i="3" l="1"/>
  <c r="BE808" i="3"/>
  <c r="BG807" i="3"/>
  <c r="BH807" i="3" s="1"/>
  <c r="BI807" i="3" s="1"/>
  <c r="BF807" i="3"/>
  <c r="BD811" i="3"/>
  <c r="B825" i="3"/>
  <c r="AO811" i="3"/>
  <c r="AR808" i="3"/>
  <c r="AS808" i="3" s="1"/>
  <c r="AT808" i="3" s="1"/>
  <c r="AQ808" i="3"/>
  <c r="E821" i="3"/>
  <c r="F821" i="3" s="1"/>
  <c r="G821" i="3" s="1"/>
  <c r="D821" i="3"/>
  <c r="C822" i="3"/>
  <c r="CA826" i="3"/>
  <c r="CB825" i="3"/>
  <c r="CC825" i="3" s="1"/>
  <c r="CD825" i="3" s="1"/>
  <c r="CE825" i="3" s="1"/>
  <c r="V806" i="2"/>
  <c r="G808" i="2"/>
  <c r="T808" i="2"/>
  <c r="U807" i="2"/>
  <c r="Z807" i="2" s="1"/>
  <c r="E810" i="2"/>
  <c r="F809" i="2"/>
  <c r="I809" i="2" s="1"/>
  <c r="J804" i="1"/>
  <c r="K804" i="1" s="1"/>
  <c r="H805" i="1"/>
  <c r="G805" i="1"/>
  <c r="D807" i="1"/>
  <c r="E807" i="1" s="1"/>
  <c r="I807" i="1" s="1"/>
  <c r="F806" i="1"/>
  <c r="AP809" i="3" l="1"/>
  <c r="BE809" i="3"/>
  <c r="BG808" i="3"/>
  <c r="BH808" i="3" s="1"/>
  <c r="BI808" i="3" s="1"/>
  <c r="BF808" i="3"/>
  <c r="BD812" i="3"/>
  <c r="AO812" i="3"/>
  <c r="B826" i="3"/>
  <c r="AR809" i="3"/>
  <c r="AS809" i="3" s="1"/>
  <c r="AT809" i="3" s="1"/>
  <c r="AQ809" i="3"/>
  <c r="E822" i="3"/>
  <c r="F822" i="3" s="1"/>
  <c r="G822" i="3" s="1"/>
  <c r="D822" i="3"/>
  <c r="C823" i="3"/>
  <c r="CA827" i="3"/>
  <c r="CB826" i="3"/>
  <c r="CC826" i="3" s="1"/>
  <c r="CD826" i="3" s="1"/>
  <c r="CE826" i="3" s="1"/>
  <c r="V807" i="2"/>
  <c r="G809" i="2"/>
  <c r="T809" i="2"/>
  <c r="U808" i="2"/>
  <c r="Z808" i="2" s="1"/>
  <c r="E811" i="2"/>
  <c r="F810" i="2"/>
  <c r="I810" i="2" s="1"/>
  <c r="J805" i="1"/>
  <c r="K805" i="1" s="1"/>
  <c r="H806" i="1"/>
  <c r="G806" i="1"/>
  <c r="D808" i="1"/>
  <c r="E808" i="1" s="1"/>
  <c r="I808" i="1" s="1"/>
  <c r="F807" i="1"/>
  <c r="AP810" i="3" l="1"/>
  <c r="BE810" i="3"/>
  <c r="BD813" i="3"/>
  <c r="AO813" i="3"/>
  <c r="B827" i="3"/>
  <c r="BG809" i="3"/>
  <c r="BH809" i="3" s="1"/>
  <c r="BI809" i="3" s="1"/>
  <c r="BF809" i="3"/>
  <c r="AR810" i="3"/>
  <c r="AS810" i="3" s="1"/>
  <c r="AT810" i="3" s="1"/>
  <c r="AQ810" i="3"/>
  <c r="E823" i="3"/>
  <c r="F823" i="3" s="1"/>
  <c r="G823" i="3" s="1"/>
  <c r="D823" i="3"/>
  <c r="C824" i="3"/>
  <c r="CA828" i="3"/>
  <c r="CB827" i="3"/>
  <c r="CC827" i="3" s="1"/>
  <c r="CD827" i="3" s="1"/>
  <c r="CE827" i="3" s="1"/>
  <c r="V808" i="2"/>
  <c r="G810" i="2"/>
  <c r="T810" i="2"/>
  <c r="U809" i="2"/>
  <c r="Z809" i="2" s="1"/>
  <c r="F811" i="2"/>
  <c r="I811" i="2" s="1"/>
  <c r="E812" i="2"/>
  <c r="J806" i="1"/>
  <c r="K806" i="1" s="1"/>
  <c r="H807" i="1"/>
  <c r="G807" i="1"/>
  <c r="D809" i="1"/>
  <c r="E809" i="1" s="1"/>
  <c r="I809" i="1" s="1"/>
  <c r="F808" i="1"/>
  <c r="AP811" i="3" l="1"/>
  <c r="BE811" i="3"/>
  <c r="BD814" i="3"/>
  <c r="AO814" i="3"/>
  <c r="B828" i="3"/>
  <c r="BG810" i="3"/>
  <c r="BF810" i="3"/>
  <c r="AR811" i="3"/>
  <c r="AS811" i="3" s="1"/>
  <c r="AT811" i="3" s="1"/>
  <c r="AQ811" i="3"/>
  <c r="E824" i="3"/>
  <c r="F824" i="3" s="1"/>
  <c r="G824" i="3" s="1"/>
  <c r="D824" i="3"/>
  <c r="C825" i="3"/>
  <c r="CA829" i="3"/>
  <c r="CB828" i="3"/>
  <c r="CC828" i="3" s="1"/>
  <c r="CD828" i="3" s="1"/>
  <c r="CE828" i="3" s="1"/>
  <c r="V809" i="2"/>
  <c r="G811" i="2"/>
  <c r="T811" i="2"/>
  <c r="U810" i="2"/>
  <c r="Z810" i="2" s="1"/>
  <c r="E813" i="2"/>
  <c r="F812" i="2"/>
  <c r="I812" i="2" s="1"/>
  <c r="J807" i="1"/>
  <c r="K807" i="1" s="1"/>
  <c r="H808" i="1"/>
  <c r="G808" i="1"/>
  <c r="D810" i="1"/>
  <c r="E810" i="1" s="1"/>
  <c r="I810" i="1" s="1"/>
  <c r="F809" i="1"/>
  <c r="BH810" i="3" l="1"/>
  <c r="BI810" i="3" s="1"/>
  <c r="AP812" i="3"/>
  <c r="BE812" i="3"/>
  <c r="BD815" i="3"/>
  <c r="B829" i="3"/>
  <c r="AO815" i="3"/>
  <c r="BG811" i="3"/>
  <c r="BH811" i="3" s="1"/>
  <c r="BI811" i="3" s="1"/>
  <c r="BF811" i="3"/>
  <c r="AR812" i="3"/>
  <c r="AS812" i="3" s="1"/>
  <c r="AT812" i="3" s="1"/>
  <c r="AQ812" i="3"/>
  <c r="E825" i="3"/>
  <c r="F825" i="3" s="1"/>
  <c r="G825" i="3" s="1"/>
  <c r="D825" i="3"/>
  <c r="C826" i="3"/>
  <c r="CA830" i="3"/>
  <c r="CB829" i="3"/>
  <c r="CC829" i="3" s="1"/>
  <c r="CD829" i="3" s="1"/>
  <c r="CE829" i="3" s="1"/>
  <c r="V810" i="2"/>
  <c r="G812" i="2"/>
  <c r="T812" i="2"/>
  <c r="U811" i="2"/>
  <c r="Z811" i="2" s="1"/>
  <c r="E814" i="2"/>
  <c r="F813" i="2"/>
  <c r="I813" i="2" s="1"/>
  <c r="J808" i="1"/>
  <c r="K808" i="1" s="1"/>
  <c r="G809" i="1"/>
  <c r="H809" i="1"/>
  <c r="D811" i="1"/>
  <c r="E811" i="1" s="1"/>
  <c r="I811" i="1" s="1"/>
  <c r="F810" i="1"/>
  <c r="AP813" i="3" l="1"/>
  <c r="BE813" i="3"/>
  <c r="BD816" i="3"/>
  <c r="B830" i="3"/>
  <c r="AO816" i="3"/>
  <c r="BF812" i="3"/>
  <c r="BG812" i="3"/>
  <c r="BH812" i="3" s="1"/>
  <c r="BI812" i="3" s="1"/>
  <c r="AR813" i="3"/>
  <c r="AS813" i="3" s="1"/>
  <c r="AT813" i="3" s="1"/>
  <c r="AQ813" i="3"/>
  <c r="E826" i="3"/>
  <c r="F826" i="3" s="1"/>
  <c r="G826" i="3" s="1"/>
  <c r="D826" i="3"/>
  <c r="C827" i="3"/>
  <c r="CA831" i="3"/>
  <c r="CB830" i="3"/>
  <c r="CC830" i="3" s="1"/>
  <c r="CD830" i="3" s="1"/>
  <c r="CE830" i="3" s="1"/>
  <c r="V811" i="2"/>
  <c r="G813" i="2"/>
  <c r="U812" i="2"/>
  <c r="Z812" i="2" s="1"/>
  <c r="T813" i="2"/>
  <c r="E815" i="2"/>
  <c r="F814" i="2"/>
  <c r="I814" i="2" s="1"/>
  <c r="J809" i="1"/>
  <c r="K809" i="1" s="1"/>
  <c r="G810" i="1"/>
  <c r="H810" i="1"/>
  <c r="D812" i="1"/>
  <c r="E812" i="1" s="1"/>
  <c r="I812" i="1" s="1"/>
  <c r="F811" i="1"/>
  <c r="AP814" i="3" l="1"/>
  <c r="BE814" i="3"/>
  <c r="BD817" i="3"/>
  <c r="B831" i="3"/>
  <c r="AO817" i="3"/>
  <c r="BF813" i="3"/>
  <c r="BG813" i="3"/>
  <c r="BH813" i="3" s="1"/>
  <c r="BI813" i="3" s="1"/>
  <c r="AQ814" i="3"/>
  <c r="AR814" i="3"/>
  <c r="AS814" i="3" s="1"/>
  <c r="AT814" i="3" s="1"/>
  <c r="D827" i="3"/>
  <c r="E827" i="3"/>
  <c r="F827" i="3" s="1"/>
  <c r="G827" i="3" s="1"/>
  <c r="C828" i="3"/>
  <c r="CA832" i="3"/>
  <c r="CB831" i="3"/>
  <c r="CC831" i="3" s="1"/>
  <c r="CD831" i="3" s="1"/>
  <c r="CE831" i="3" s="1"/>
  <c r="V812" i="2"/>
  <c r="G814" i="2"/>
  <c r="T814" i="2"/>
  <c r="U813" i="2"/>
  <c r="Z813" i="2" s="1"/>
  <c r="E816" i="2"/>
  <c r="F815" i="2"/>
  <c r="I815" i="2" s="1"/>
  <c r="J810" i="1"/>
  <c r="K810" i="1" s="1"/>
  <c r="H811" i="1"/>
  <c r="G811" i="1"/>
  <c r="D813" i="1"/>
  <c r="E813" i="1" s="1"/>
  <c r="I813" i="1" s="1"/>
  <c r="F812" i="1"/>
  <c r="BF814" i="3" l="1"/>
  <c r="BG814" i="3"/>
  <c r="BH814" i="3" s="1"/>
  <c r="BI814" i="3" s="1"/>
  <c r="AP815" i="3"/>
  <c r="BE815" i="3"/>
  <c r="BD818" i="3"/>
  <c r="B832" i="3"/>
  <c r="AO818" i="3"/>
  <c r="AQ815" i="3"/>
  <c r="AR815" i="3"/>
  <c r="AS815" i="3" s="1"/>
  <c r="AT815" i="3" s="1"/>
  <c r="D828" i="3"/>
  <c r="E828" i="3"/>
  <c r="F828" i="3" s="1"/>
  <c r="G828" i="3" s="1"/>
  <c r="C829" i="3"/>
  <c r="CA833" i="3"/>
  <c r="CB832" i="3"/>
  <c r="CC832" i="3" s="1"/>
  <c r="CD832" i="3" s="1"/>
  <c r="CE832" i="3" s="1"/>
  <c r="V813" i="2"/>
  <c r="G815" i="2"/>
  <c r="T815" i="2"/>
  <c r="U814" i="2"/>
  <c r="Z814" i="2" s="1"/>
  <c r="E817" i="2"/>
  <c r="F816" i="2"/>
  <c r="I816" i="2" s="1"/>
  <c r="J811" i="1"/>
  <c r="K811" i="1" s="1"/>
  <c r="H812" i="1"/>
  <c r="G812" i="1"/>
  <c r="D814" i="1"/>
  <c r="E814" i="1" s="1"/>
  <c r="I814" i="1" s="1"/>
  <c r="F813" i="1"/>
  <c r="AP816" i="3" l="1"/>
  <c r="BE816" i="3"/>
  <c r="BD819" i="3"/>
  <c r="B833" i="3"/>
  <c r="AO819" i="3"/>
  <c r="BF815" i="3"/>
  <c r="BG815" i="3"/>
  <c r="BH815" i="3" s="1"/>
  <c r="BI815" i="3" s="1"/>
  <c r="AQ816" i="3"/>
  <c r="AR816" i="3"/>
  <c r="AS816" i="3" s="1"/>
  <c r="AT816" i="3" s="1"/>
  <c r="D829" i="3"/>
  <c r="E829" i="3"/>
  <c r="F829" i="3" s="1"/>
  <c r="G829" i="3" s="1"/>
  <c r="C830" i="3"/>
  <c r="CA834" i="3"/>
  <c r="CB833" i="3"/>
  <c r="CC833" i="3" s="1"/>
  <c r="CD833" i="3" s="1"/>
  <c r="CE833" i="3" s="1"/>
  <c r="V814" i="2"/>
  <c r="G816" i="2"/>
  <c r="T816" i="2"/>
  <c r="U815" i="2"/>
  <c r="Z815" i="2" s="1"/>
  <c r="F817" i="2"/>
  <c r="I817" i="2" s="1"/>
  <c r="E818" i="2"/>
  <c r="J812" i="1"/>
  <c r="K812" i="1" s="1"/>
  <c r="H813" i="1"/>
  <c r="G813" i="1"/>
  <c r="D815" i="1"/>
  <c r="E815" i="1" s="1"/>
  <c r="I815" i="1" s="1"/>
  <c r="F814" i="1"/>
  <c r="AP817" i="3" l="1"/>
  <c r="BE817" i="3"/>
  <c r="BF816" i="3"/>
  <c r="BG816" i="3"/>
  <c r="BH816" i="3" s="1"/>
  <c r="BI816" i="3" s="1"/>
  <c r="BD820" i="3"/>
  <c r="AO820" i="3"/>
  <c r="B834" i="3"/>
  <c r="AR817" i="3"/>
  <c r="AS817" i="3" s="1"/>
  <c r="AT817" i="3" s="1"/>
  <c r="AQ817" i="3"/>
  <c r="D830" i="3"/>
  <c r="E830" i="3"/>
  <c r="F830" i="3" s="1"/>
  <c r="G830" i="3" s="1"/>
  <c r="C831" i="3"/>
  <c r="CA835" i="3"/>
  <c r="CB834" i="3"/>
  <c r="CC834" i="3" s="1"/>
  <c r="CD834" i="3" s="1"/>
  <c r="CE834" i="3" s="1"/>
  <c r="V815" i="2"/>
  <c r="G817" i="2"/>
  <c r="T817" i="2"/>
  <c r="U816" i="2"/>
  <c r="Z816" i="2" s="1"/>
  <c r="E819" i="2"/>
  <c r="F818" i="2"/>
  <c r="I818" i="2" s="1"/>
  <c r="J813" i="1"/>
  <c r="K813" i="1" s="1"/>
  <c r="H814" i="1"/>
  <c r="G814" i="1"/>
  <c r="D816" i="1"/>
  <c r="E816" i="1" s="1"/>
  <c r="I816" i="1" s="1"/>
  <c r="F815" i="1"/>
  <c r="AP818" i="3" l="1"/>
  <c r="BE818" i="3"/>
  <c r="BG817" i="3"/>
  <c r="BH817" i="3" s="1"/>
  <c r="BI817" i="3" s="1"/>
  <c r="BF817" i="3"/>
  <c r="BD821" i="3"/>
  <c r="AO821" i="3"/>
  <c r="B835" i="3"/>
  <c r="AQ818" i="3"/>
  <c r="AR818" i="3"/>
  <c r="AS818" i="3" s="1"/>
  <c r="AT818" i="3" s="1"/>
  <c r="D831" i="3"/>
  <c r="E831" i="3"/>
  <c r="F831" i="3" s="1"/>
  <c r="G831" i="3" s="1"/>
  <c r="C832" i="3"/>
  <c r="CA836" i="3"/>
  <c r="CB835" i="3"/>
  <c r="CC835" i="3" s="1"/>
  <c r="CD835" i="3" s="1"/>
  <c r="CE835" i="3" s="1"/>
  <c r="V816" i="2"/>
  <c r="G818" i="2"/>
  <c r="U817" i="2"/>
  <c r="Z817" i="2" s="1"/>
  <c r="T818" i="2"/>
  <c r="F819" i="2"/>
  <c r="I819" i="2" s="1"/>
  <c r="E820" i="2"/>
  <c r="J814" i="1"/>
  <c r="K814" i="1" s="1"/>
  <c r="H815" i="1"/>
  <c r="G815" i="1"/>
  <c r="D817" i="1"/>
  <c r="E817" i="1" s="1"/>
  <c r="I817" i="1" s="1"/>
  <c r="F816" i="1"/>
  <c r="AP819" i="3" l="1"/>
  <c r="BE819" i="3"/>
  <c r="BG818" i="3"/>
  <c r="BF818" i="3"/>
  <c r="BD822" i="3"/>
  <c r="B836" i="3"/>
  <c r="AO822" i="3"/>
  <c r="AQ819" i="3"/>
  <c r="AR819" i="3"/>
  <c r="AS819" i="3" s="1"/>
  <c r="AT819" i="3" s="1"/>
  <c r="D832" i="3"/>
  <c r="E832" i="3"/>
  <c r="F832" i="3" s="1"/>
  <c r="G832" i="3" s="1"/>
  <c r="C833" i="3"/>
  <c r="CA837" i="3"/>
  <c r="CB836" i="3"/>
  <c r="CC836" i="3" s="1"/>
  <c r="CD836" i="3" s="1"/>
  <c r="CE836" i="3" s="1"/>
  <c r="V817" i="2"/>
  <c r="G819" i="2"/>
  <c r="T819" i="2"/>
  <c r="U818" i="2"/>
  <c r="Z818" i="2" s="1"/>
  <c r="E821" i="2"/>
  <c r="F820" i="2"/>
  <c r="I820" i="2" s="1"/>
  <c r="J815" i="1"/>
  <c r="K815" i="1" s="1"/>
  <c r="H816" i="1"/>
  <c r="G816" i="1"/>
  <c r="D818" i="1"/>
  <c r="E818" i="1" s="1"/>
  <c r="I818" i="1" s="1"/>
  <c r="F817" i="1"/>
  <c r="BH818" i="3" l="1"/>
  <c r="BI818" i="3" s="1"/>
  <c r="AP820" i="3"/>
  <c r="BE820" i="3"/>
  <c r="BG819" i="3"/>
  <c r="BF819" i="3"/>
  <c r="BD823" i="3"/>
  <c r="B837" i="3"/>
  <c r="AO823" i="3"/>
  <c r="AR820" i="3"/>
  <c r="AS820" i="3" s="1"/>
  <c r="AT820" i="3" s="1"/>
  <c r="AQ820" i="3"/>
  <c r="D833" i="3"/>
  <c r="E833" i="3"/>
  <c r="F833" i="3" s="1"/>
  <c r="G833" i="3" s="1"/>
  <c r="C834" i="3"/>
  <c r="CA838" i="3"/>
  <c r="CB837" i="3"/>
  <c r="CC837" i="3" s="1"/>
  <c r="CD837" i="3" s="1"/>
  <c r="CE837" i="3" s="1"/>
  <c r="V818" i="2"/>
  <c r="G820" i="2"/>
  <c r="T820" i="2"/>
  <c r="U819" i="2"/>
  <c r="Z819" i="2" s="1"/>
  <c r="E822" i="2"/>
  <c r="F821" i="2"/>
  <c r="I821" i="2" s="1"/>
  <c r="J816" i="1"/>
  <c r="K816" i="1" s="1"/>
  <c r="G817" i="1"/>
  <c r="H817" i="1"/>
  <c r="D819" i="1"/>
  <c r="E819" i="1" s="1"/>
  <c r="I819" i="1" s="1"/>
  <c r="F818" i="1"/>
  <c r="BH819" i="3" l="1"/>
  <c r="BI819" i="3" s="1"/>
  <c r="BG820" i="3"/>
  <c r="BF820" i="3"/>
  <c r="AP821" i="3"/>
  <c r="BE821" i="3"/>
  <c r="BD824" i="3"/>
  <c r="B838" i="3"/>
  <c r="AO824" i="3"/>
  <c r="AR821" i="3"/>
  <c r="AS821" i="3" s="1"/>
  <c r="AT821" i="3" s="1"/>
  <c r="AQ821" i="3"/>
  <c r="E834" i="3"/>
  <c r="F834" i="3" s="1"/>
  <c r="G834" i="3" s="1"/>
  <c r="D834" i="3"/>
  <c r="C835" i="3"/>
  <c r="CA839" i="3"/>
  <c r="CB838" i="3"/>
  <c r="CC838" i="3" s="1"/>
  <c r="CD838" i="3" s="1"/>
  <c r="CE838" i="3" s="1"/>
  <c r="V819" i="2"/>
  <c r="G821" i="2"/>
  <c r="T821" i="2"/>
  <c r="U820" i="2"/>
  <c r="Z820" i="2" s="1"/>
  <c r="E823" i="2"/>
  <c r="F822" i="2"/>
  <c r="I822" i="2" s="1"/>
  <c r="J817" i="1"/>
  <c r="K817" i="1" s="1"/>
  <c r="G818" i="1"/>
  <c r="H818" i="1"/>
  <c r="D820" i="1"/>
  <c r="E820" i="1" s="1"/>
  <c r="I820" i="1" s="1"/>
  <c r="F819" i="1"/>
  <c r="BH820" i="3" l="1"/>
  <c r="BI820" i="3" s="1"/>
  <c r="AP822" i="3"/>
  <c r="BE822" i="3"/>
  <c r="BG821" i="3"/>
  <c r="BH821" i="3" s="1"/>
  <c r="BI821" i="3" s="1"/>
  <c r="BF821" i="3"/>
  <c r="BD825" i="3"/>
  <c r="AO825" i="3"/>
  <c r="B839" i="3"/>
  <c r="AR822" i="3"/>
  <c r="AS822" i="3" s="1"/>
  <c r="AT822" i="3" s="1"/>
  <c r="AQ822" i="3"/>
  <c r="E835" i="3"/>
  <c r="F835" i="3" s="1"/>
  <c r="G835" i="3" s="1"/>
  <c r="D835" i="3"/>
  <c r="C836" i="3"/>
  <c r="CA840" i="3"/>
  <c r="CB839" i="3"/>
  <c r="CC839" i="3" s="1"/>
  <c r="CD839" i="3" s="1"/>
  <c r="CE839" i="3" s="1"/>
  <c r="V820" i="2"/>
  <c r="G822" i="2"/>
  <c r="T822" i="2"/>
  <c r="U821" i="2"/>
  <c r="Z821" i="2" s="1"/>
  <c r="F823" i="2"/>
  <c r="I823" i="2" s="1"/>
  <c r="E824" i="2"/>
  <c r="J818" i="1"/>
  <c r="K818" i="1" s="1"/>
  <c r="H819" i="1"/>
  <c r="G819" i="1"/>
  <c r="D821" i="1"/>
  <c r="E821" i="1" s="1"/>
  <c r="I821" i="1" s="1"/>
  <c r="F820" i="1"/>
  <c r="AP823" i="3" l="1"/>
  <c r="BE823" i="3"/>
  <c r="BD826" i="3"/>
  <c r="B840" i="3"/>
  <c r="AO826" i="3"/>
  <c r="BG822" i="3"/>
  <c r="BF822" i="3"/>
  <c r="AR823" i="3"/>
  <c r="AS823" i="3" s="1"/>
  <c r="AT823" i="3" s="1"/>
  <c r="AQ823" i="3"/>
  <c r="E836" i="3"/>
  <c r="F836" i="3" s="1"/>
  <c r="G836" i="3" s="1"/>
  <c r="D836" i="3"/>
  <c r="C837" i="3"/>
  <c r="CA841" i="3"/>
  <c r="CB840" i="3"/>
  <c r="CC840" i="3" s="1"/>
  <c r="CD840" i="3" s="1"/>
  <c r="CE840" i="3" s="1"/>
  <c r="V821" i="2"/>
  <c r="G823" i="2"/>
  <c r="T823" i="2"/>
  <c r="U822" i="2"/>
  <c r="Z822" i="2" s="1"/>
  <c r="E825" i="2"/>
  <c r="F824" i="2"/>
  <c r="I824" i="2" s="1"/>
  <c r="J819" i="1"/>
  <c r="K819" i="1" s="1"/>
  <c r="H820" i="1"/>
  <c r="G820" i="1"/>
  <c r="D822" i="1"/>
  <c r="E822" i="1" s="1"/>
  <c r="I822" i="1" s="1"/>
  <c r="F821" i="1"/>
  <c r="BH822" i="3" l="1"/>
  <c r="BI822" i="3" s="1"/>
  <c r="AP824" i="3"/>
  <c r="BE824" i="3"/>
  <c r="BD827" i="3"/>
  <c r="B841" i="3"/>
  <c r="AO827" i="3"/>
  <c r="BG823" i="3"/>
  <c r="BF823" i="3"/>
  <c r="AR824" i="3"/>
  <c r="AS824" i="3" s="1"/>
  <c r="AT824" i="3" s="1"/>
  <c r="AQ824" i="3"/>
  <c r="E837" i="3"/>
  <c r="F837" i="3" s="1"/>
  <c r="G837" i="3" s="1"/>
  <c r="D837" i="3"/>
  <c r="C838" i="3"/>
  <c r="CA842" i="3"/>
  <c r="CB841" i="3"/>
  <c r="CC841" i="3" s="1"/>
  <c r="CD841" i="3" s="1"/>
  <c r="CE841" i="3" s="1"/>
  <c r="V822" i="2"/>
  <c r="G824" i="2"/>
  <c r="T824" i="2"/>
  <c r="U823" i="2"/>
  <c r="Z823" i="2" s="1"/>
  <c r="E826" i="2"/>
  <c r="F825" i="2"/>
  <c r="I825" i="2" s="1"/>
  <c r="J820" i="1"/>
  <c r="K820" i="1" s="1"/>
  <c r="H821" i="1"/>
  <c r="G821" i="1"/>
  <c r="D823" i="1"/>
  <c r="E823" i="1" s="1"/>
  <c r="I823" i="1" s="1"/>
  <c r="F822" i="1"/>
  <c r="BH823" i="3" l="1"/>
  <c r="BI823" i="3" s="1"/>
  <c r="AP825" i="3"/>
  <c r="BE825" i="3"/>
  <c r="BD828" i="3"/>
  <c r="AO828" i="3"/>
  <c r="B842" i="3"/>
  <c r="BG824" i="3"/>
  <c r="BF824" i="3"/>
  <c r="AR825" i="3"/>
  <c r="AS825" i="3" s="1"/>
  <c r="AT825" i="3" s="1"/>
  <c r="AQ825" i="3"/>
  <c r="E838" i="3"/>
  <c r="F838" i="3" s="1"/>
  <c r="G838" i="3" s="1"/>
  <c r="D838" i="3"/>
  <c r="C839" i="3"/>
  <c r="CA843" i="3"/>
  <c r="CB842" i="3"/>
  <c r="CC842" i="3" s="1"/>
  <c r="CD842" i="3" s="1"/>
  <c r="CE842" i="3" s="1"/>
  <c r="V823" i="2"/>
  <c r="G825" i="2"/>
  <c r="T825" i="2"/>
  <c r="U824" i="2"/>
  <c r="Z824" i="2" s="1"/>
  <c r="E827" i="2"/>
  <c r="F826" i="2"/>
  <c r="I826" i="2" s="1"/>
  <c r="J821" i="1"/>
  <c r="K821" i="1" s="1"/>
  <c r="H822" i="1"/>
  <c r="G822" i="1"/>
  <c r="D824" i="1"/>
  <c r="E824" i="1" s="1"/>
  <c r="I824" i="1" s="1"/>
  <c r="F823" i="1"/>
  <c r="BH824" i="3" l="1"/>
  <c r="BI824" i="3" s="1"/>
  <c r="AP826" i="3"/>
  <c r="BE826" i="3"/>
  <c r="BD829" i="3"/>
  <c r="B843" i="3"/>
  <c r="AO829" i="3"/>
  <c r="BG825" i="3"/>
  <c r="BH825" i="3" s="1"/>
  <c r="BI825" i="3" s="1"/>
  <c r="BF825" i="3"/>
  <c r="AR826" i="3"/>
  <c r="AS826" i="3" s="1"/>
  <c r="AT826" i="3" s="1"/>
  <c r="AQ826" i="3"/>
  <c r="E839" i="3"/>
  <c r="F839" i="3" s="1"/>
  <c r="G839" i="3" s="1"/>
  <c r="D839" i="3"/>
  <c r="C840" i="3"/>
  <c r="CA844" i="3"/>
  <c r="CB843" i="3"/>
  <c r="CC843" i="3" s="1"/>
  <c r="CD843" i="3" s="1"/>
  <c r="CE843" i="3" s="1"/>
  <c r="V824" i="2"/>
  <c r="G826" i="2"/>
  <c r="T826" i="2"/>
  <c r="U825" i="2"/>
  <c r="Z825" i="2" s="1"/>
  <c r="E828" i="2"/>
  <c r="F827" i="2"/>
  <c r="I827" i="2" s="1"/>
  <c r="J822" i="1"/>
  <c r="K822" i="1" s="1"/>
  <c r="H823" i="1"/>
  <c r="G823" i="1"/>
  <c r="D825" i="1"/>
  <c r="E825" i="1" s="1"/>
  <c r="I825" i="1" s="1"/>
  <c r="F824" i="1"/>
  <c r="AP827" i="3" l="1"/>
  <c r="BE827" i="3"/>
  <c r="BD830" i="3"/>
  <c r="B844" i="3"/>
  <c r="AO830" i="3"/>
  <c r="BF826" i="3"/>
  <c r="BG826" i="3"/>
  <c r="BH826" i="3" s="1"/>
  <c r="BI826" i="3" s="1"/>
  <c r="AR827" i="3"/>
  <c r="AS827" i="3" s="1"/>
  <c r="AT827" i="3" s="1"/>
  <c r="AQ827" i="3"/>
  <c r="E840" i="3"/>
  <c r="F840" i="3" s="1"/>
  <c r="G840" i="3" s="1"/>
  <c r="D840" i="3"/>
  <c r="C841" i="3"/>
  <c r="CA845" i="3"/>
  <c r="CB844" i="3"/>
  <c r="CC844" i="3" s="1"/>
  <c r="CD844" i="3" s="1"/>
  <c r="CE844" i="3" s="1"/>
  <c r="V825" i="2"/>
  <c r="G827" i="2"/>
  <c r="U826" i="2"/>
  <c r="Z826" i="2" s="1"/>
  <c r="T827" i="2"/>
  <c r="E829" i="2"/>
  <c r="F828" i="2"/>
  <c r="I828" i="2" s="1"/>
  <c r="J823" i="1"/>
  <c r="K823" i="1" s="1"/>
  <c r="H824" i="1"/>
  <c r="G824" i="1"/>
  <c r="D826" i="1"/>
  <c r="E826" i="1" s="1"/>
  <c r="I826" i="1" s="1"/>
  <c r="F825" i="1"/>
  <c r="AP828" i="3" l="1"/>
  <c r="BE828" i="3"/>
  <c r="BD831" i="3"/>
  <c r="B845" i="3"/>
  <c r="AO831" i="3"/>
  <c r="BF827" i="3"/>
  <c r="BG827" i="3"/>
  <c r="BH827" i="3"/>
  <c r="BI827" i="3" s="1"/>
  <c r="AR828" i="3"/>
  <c r="AS828" i="3" s="1"/>
  <c r="AT828" i="3" s="1"/>
  <c r="AQ828" i="3"/>
  <c r="E841" i="3"/>
  <c r="F841" i="3" s="1"/>
  <c r="G841" i="3" s="1"/>
  <c r="D841" i="3"/>
  <c r="C842" i="3"/>
  <c r="CA846" i="3"/>
  <c r="CB845" i="3"/>
  <c r="CC845" i="3" s="1"/>
  <c r="CD845" i="3" s="1"/>
  <c r="CE845" i="3" s="1"/>
  <c r="V826" i="2"/>
  <c r="G828" i="2"/>
  <c r="T828" i="2"/>
  <c r="U827" i="2"/>
  <c r="Z827" i="2" s="1"/>
  <c r="F829" i="2"/>
  <c r="I829" i="2" s="1"/>
  <c r="E830" i="2"/>
  <c r="J824" i="1"/>
  <c r="K824" i="1" s="1"/>
  <c r="G825" i="1"/>
  <c r="H825" i="1"/>
  <c r="D827" i="1"/>
  <c r="E827" i="1" s="1"/>
  <c r="I827" i="1" s="1"/>
  <c r="F826" i="1"/>
  <c r="AP829" i="3" l="1"/>
  <c r="BE829" i="3"/>
  <c r="BD832" i="3"/>
  <c r="AO832" i="3"/>
  <c r="B846" i="3"/>
  <c r="BG828" i="3"/>
  <c r="BF828" i="3"/>
  <c r="AR829" i="3"/>
  <c r="AS829" i="3" s="1"/>
  <c r="AT829" i="3" s="1"/>
  <c r="AQ829" i="3"/>
  <c r="E842" i="3"/>
  <c r="F842" i="3" s="1"/>
  <c r="G842" i="3" s="1"/>
  <c r="D842" i="3"/>
  <c r="C843" i="3"/>
  <c r="CA847" i="3"/>
  <c r="CB846" i="3"/>
  <c r="CC846" i="3" s="1"/>
  <c r="CD846" i="3" s="1"/>
  <c r="CE846" i="3" s="1"/>
  <c r="V827" i="2"/>
  <c r="G829" i="2"/>
  <c r="T829" i="2"/>
  <c r="U828" i="2"/>
  <c r="Z828" i="2" s="1"/>
  <c r="E831" i="2"/>
  <c r="F830" i="2"/>
  <c r="I830" i="2" s="1"/>
  <c r="J825" i="1"/>
  <c r="K825" i="1" s="1"/>
  <c r="G826" i="1"/>
  <c r="H826" i="1"/>
  <c r="D828" i="1"/>
  <c r="E828" i="1" s="1"/>
  <c r="I828" i="1" s="1"/>
  <c r="F827" i="1"/>
  <c r="BH828" i="3" l="1"/>
  <c r="BI828" i="3" s="1"/>
  <c r="AP830" i="3"/>
  <c r="BE830" i="3"/>
  <c r="BD833" i="3"/>
  <c r="B847" i="3"/>
  <c r="AO833" i="3"/>
  <c r="BG829" i="3"/>
  <c r="BF829" i="3"/>
  <c r="AR830" i="3"/>
  <c r="AS830" i="3" s="1"/>
  <c r="AT830" i="3" s="1"/>
  <c r="AQ830" i="3"/>
  <c r="E843" i="3"/>
  <c r="F843" i="3" s="1"/>
  <c r="G843" i="3" s="1"/>
  <c r="D843" i="3"/>
  <c r="C844" i="3"/>
  <c r="CA848" i="3"/>
  <c r="CB847" i="3"/>
  <c r="CC847" i="3" s="1"/>
  <c r="CD847" i="3" s="1"/>
  <c r="CE847" i="3" s="1"/>
  <c r="V828" i="2"/>
  <c r="G830" i="2"/>
  <c r="U829" i="2"/>
  <c r="Z829" i="2" s="1"/>
  <c r="T830" i="2"/>
  <c r="F831" i="2"/>
  <c r="I831" i="2" s="1"/>
  <c r="E832" i="2"/>
  <c r="J826" i="1"/>
  <c r="K826" i="1" s="1"/>
  <c r="H827" i="1"/>
  <c r="G827" i="1"/>
  <c r="D829" i="1"/>
  <c r="E829" i="1" s="1"/>
  <c r="I829" i="1" s="1"/>
  <c r="F828" i="1"/>
  <c r="BH829" i="3" l="1"/>
  <c r="BI829" i="3" s="1"/>
  <c r="BG830" i="3"/>
  <c r="BF830" i="3"/>
  <c r="AP831" i="3"/>
  <c r="BE831" i="3"/>
  <c r="BD834" i="3"/>
  <c r="AO834" i="3"/>
  <c r="B848" i="3"/>
  <c r="AR831" i="3"/>
  <c r="AS831" i="3" s="1"/>
  <c r="AT831" i="3" s="1"/>
  <c r="AQ831" i="3"/>
  <c r="E844" i="3"/>
  <c r="F844" i="3" s="1"/>
  <c r="G844" i="3" s="1"/>
  <c r="D844" i="3"/>
  <c r="C845" i="3"/>
  <c r="CA849" i="3"/>
  <c r="CB848" i="3"/>
  <c r="CC848" i="3" s="1"/>
  <c r="CD848" i="3" s="1"/>
  <c r="CE848" i="3" s="1"/>
  <c r="V829" i="2"/>
  <c r="G831" i="2"/>
  <c r="T831" i="2"/>
  <c r="U830" i="2"/>
  <c r="Z830" i="2" s="1"/>
  <c r="E833" i="2"/>
  <c r="F832" i="2"/>
  <c r="I832" i="2" s="1"/>
  <c r="J827" i="1"/>
  <c r="K827" i="1" s="1"/>
  <c r="H828" i="1"/>
  <c r="G828" i="1"/>
  <c r="D830" i="1"/>
  <c r="E830" i="1" s="1"/>
  <c r="I830" i="1" s="1"/>
  <c r="F829" i="1"/>
  <c r="BH830" i="3" l="1"/>
  <c r="BI830" i="3" s="1"/>
  <c r="AP832" i="3"/>
  <c r="BE832" i="3"/>
  <c r="BD835" i="3"/>
  <c r="AO835" i="3"/>
  <c r="B849" i="3"/>
  <c r="BG831" i="3"/>
  <c r="BF831" i="3"/>
  <c r="AR832" i="3"/>
  <c r="AS832" i="3" s="1"/>
  <c r="AT832" i="3" s="1"/>
  <c r="AQ832" i="3"/>
  <c r="E845" i="3"/>
  <c r="F845" i="3" s="1"/>
  <c r="G845" i="3" s="1"/>
  <c r="D845" i="3"/>
  <c r="C846" i="3"/>
  <c r="CA850" i="3"/>
  <c r="CB849" i="3"/>
  <c r="CC849" i="3" s="1"/>
  <c r="CD849" i="3" s="1"/>
  <c r="CE849" i="3" s="1"/>
  <c r="V830" i="2"/>
  <c r="G832" i="2"/>
  <c r="T832" i="2"/>
  <c r="U831" i="2"/>
  <c r="Z831" i="2" s="1"/>
  <c r="E834" i="2"/>
  <c r="F833" i="2"/>
  <c r="I833" i="2" s="1"/>
  <c r="J828" i="1"/>
  <c r="K828" i="1" s="1"/>
  <c r="H829" i="1"/>
  <c r="G829" i="1"/>
  <c r="D831" i="1"/>
  <c r="E831" i="1" s="1"/>
  <c r="I831" i="1" s="1"/>
  <c r="F830" i="1"/>
  <c r="BH831" i="3" l="1"/>
  <c r="BI831" i="3" s="1"/>
  <c r="AP833" i="3"/>
  <c r="BE833" i="3"/>
  <c r="BD836" i="3"/>
  <c r="AO836" i="3"/>
  <c r="B850" i="3"/>
  <c r="BG832" i="3"/>
  <c r="BF832" i="3"/>
  <c r="AR833" i="3"/>
  <c r="AS833" i="3" s="1"/>
  <c r="AT833" i="3" s="1"/>
  <c r="AQ833" i="3"/>
  <c r="E846" i="3"/>
  <c r="F846" i="3" s="1"/>
  <c r="G846" i="3" s="1"/>
  <c r="D846" i="3"/>
  <c r="C847" i="3"/>
  <c r="CA851" i="3"/>
  <c r="CB850" i="3"/>
  <c r="CC850" i="3" s="1"/>
  <c r="CD850" i="3" s="1"/>
  <c r="CE850" i="3" s="1"/>
  <c r="V831" i="2"/>
  <c r="G833" i="2"/>
  <c r="T833" i="2"/>
  <c r="U832" i="2"/>
  <c r="Z832" i="2" s="1"/>
  <c r="E835" i="2"/>
  <c r="F834" i="2"/>
  <c r="I834" i="2" s="1"/>
  <c r="J829" i="1"/>
  <c r="K829" i="1" s="1"/>
  <c r="H830" i="1"/>
  <c r="G830" i="1"/>
  <c r="D832" i="1"/>
  <c r="E832" i="1" s="1"/>
  <c r="I832" i="1" s="1"/>
  <c r="F831" i="1"/>
  <c r="BH832" i="3" l="1"/>
  <c r="BI832" i="3" s="1"/>
  <c r="AP834" i="3"/>
  <c r="BE834" i="3"/>
  <c r="BG833" i="3"/>
  <c r="BF833" i="3"/>
  <c r="BD837" i="3"/>
  <c r="AO837" i="3"/>
  <c r="B851" i="3"/>
  <c r="AR834" i="3"/>
  <c r="AS834" i="3" s="1"/>
  <c r="AT834" i="3" s="1"/>
  <c r="AQ834" i="3"/>
  <c r="E847" i="3"/>
  <c r="F847" i="3" s="1"/>
  <c r="G847" i="3" s="1"/>
  <c r="D847" i="3"/>
  <c r="C848" i="3"/>
  <c r="CA852" i="3"/>
  <c r="CB851" i="3"/>
  <c r="CC851" i="3" s="1"/>
  <c r="CD851" i="3" s="1"/>
  <c r="CE851" i="3" s="1"/>
  <c r="V832" i="2"/>
  <c r="G834" i="2"/>
  <c r="T834" i="2"/>
  <c r="U833" i="2"/>
  <c r="Z833" i="2" s="1"/>
  <c r="F835" i="2"/>
  <c r="I835" i="2" s="1"/>
  <c r="E836" i="2"/>
  <c r="J830" i="1"/>
  <c r="K830" i="1" s="1"/>
  <c r="H831" i="1"/>
  <c r="G831" i="1"/>
  <c r="D833" i="1"/>
  <c r="E833" i="1" s="1"/>
  <c r="I833" i="1" s="1"/>
  <c r="F832" i="1"/>
  <c r="BH833" i="3" l="1"/>
  <c r="BI833" i="3" s="1"/>
  <c r="BG834" i="3"/>
  <c r="BF834" i="3"/>
  <c r="AP835" i="3"/>
  <c r="BE835" i="3"/>
  <c r="BD838" i="3"/>
  <c r="B852" i="3"/>
  <c r="AO838" i="3"/>
  <c r="AR835" i="3"/>
  <c r="AS835" i="3" s="1"/>
  <c r="AT835" i="3" s="1"/>
  <c r="AQ835" i="3"/>
  <c r="E848" i="3"/>
  <c r="F848" i="3" s="1"/>
  <c r="G848" i="3" s="1"/>
  <c r="D848" i="3"/>
  <c r="C849" i="3"/>
  <c r="CA853" i="3"/>
  <c r="CB852" i="3"/>
  <c r="CC852" i="3" s="1"/>
  <c r="CD852" i="3" s="1"/>
  <c r="CE852" i="3" s="1"/>
  <c r="V833" i="2"/>
  <c r="G835" i="2"/>
  <c r="T835" i="2"/>
  <c r="U834" i="2"/>
  <c r="Z834" i="2" s="1"/>
  <c r="E837" i="2"/>
  <c r="F836" i="2"/>
  <c r="I836" i="2" s="1"/>
  <c r="J831" i="1"/>
  <c r="K831" i="1" s="1"/>
  <c r="H832" i="1"/>
  <c r="G832" i="1"/>
  <c r="D834" i="1"/>
  <c r="E834" i="1" s="1"/>
  <c r="I834" i="1" s="1"/>
  <c r="F833" i="1"/>
  <c r="BH834" i="3" l="1"/>
  <c r="BI834" i="3" s="1"/>
  <c r="AP836" i="3"/>
  <c r="BE836" i="3"/>
  <c r="BD839" i="3"/>
  <c r="B853" i="3"/>
  <c r="AO839" i="3"/>
  <c r="BG835" i="3"/>
  <c r="BH835" i="3" s="1"/>
  <c r="BI835" i="3" s="1"/>
  <c r="BF835" i="3"/>
  <c r="AR836" i="3"/>
  <c r="AS836" i="3" s="1"/>
  <c r="AT836" i="3" s="1"/>
  <c r="AQ836" i="3"/>
  <c r="E849" i="3"/>
  <c r="F849" i="3" s="1"/>
  <c r="G849" i="3" s="1"/>
  <c r="D849" i="3"/>
  <c r="C850" i="3"/>
  <c r="CA854" i="3"/>
  <c r="CB853" i="3"/>
  <c r="CC853" i="3" s="1"/>
  <c r="CD853" i="3" s="1"/>
  <c r="CE853" i="3" s="1"/>
  <c r="V834" i="2"/>
  <c r="G836" i="2"/>
  <c r="U835" i="2"/>
  <c r="Z835" i="2" s="1"/>
  <c r="T836" i="2"/>
  <c r="E838" i="2"/>
  <c r="F837" i="2"/>
  <c r="I837" i="2" s="1"/>
  <c r="J832" i="1"/>
  <c r="K832" i="1" s="1"/>
  <c r="G833" i="1"/>
  <c r="H833" i="1"/>
  <c r="D835" i="1"/>
  <c r="E835" i="1" s="1"/>
  <c r="I835" i="1" s="1"/>
  <c r="F834" i="1"/>
  <c r="AP837" i="3" l="1"/>
  <c r="BE837" i="3"/>
  <c r="BG836" i="3"/>
  <c r="BF836" i="3"/>
  <c r="BD840" i="3"/>
  <c r="AO840" i="3"/>
  <c r="B854" i="3"/>
  <c r="AR837" i="3"/>
  <c r="AS837" i="3"/>
  <c r="AT837" i="3" s="1"/>
  <c r="AQ837" i="3"/>
  <c r="E850" i="3"/>
  <c r="F850" i="3" s="1"/>
  <c r="G850" i="3" s="1"/>
  <c r="D850" i="3"/>
  <c r="C851" i="3"/>
  <c r="CA855" i="3"/>
  <c r="CB854" i="3"/>
  <c r="CC854" i="3" s="1"/>
  <c r="CD854" i="3" s="1"/>
  <c r="CE854" i="3" s="1"/>
  <c r="V835" i="2"/>
  <c r="G837" i="2"/>
  <c r="T837" i="2"/>
  <c r="U836" i="2"/>
  <c r="Z836" i="2" s="1"/>
  <c r="E839" i="2"/>
  <c r="F838" i="2"/>
  <c r="I838" i="2" s="1"/>
  <c r="J833" i="1"/>
  <c r="K833" i="1" s="1"/>
  <c r="G834" i="1"/>
  <c r="H834" i="1"/>
  <c r="D836" i="1"/>
  <c r="E836" i="1" s="1"/>
  <c r="I836" i="1" s="1"/>
  <c r="F835" i="1"/>
  <c r="BH836" i="3" l="1"/>
  <c r="BI836" i="3" s="1"/>
  <c r="AP838" i="3"/>
  <c r="BE838" i="3"/>
  <c r="BG837" i="3"/>
  <c r="BF837" i="3"/>
  <c r="BD841" i="3"/>
  <c r="B855" i="3"/>
  <c r="AO841" i="3"/>
  <c r="AQ838" i="3"/>
  <c r="AR838" i="3"/>
  <c r="AS838" i="3" s="1"/>
  <c r="AT838" i="3" s="1"/>
  <c r="E851" i="3"/>
  <c r="F851" i="3" s="1"/>
  <c r="G851" i="3" s="1"/>
  <c r="D851" i="3"/>
  <c r="C852" i="3"/>
  <c r="CA856" i="3"/>
  <c r="CB855" i="3"/>
  <c r="CC855" i="3" s="1"/>
  <c r="CD855" i="3" s="1"/>
  <c r="CE855" i="3" s="1"/>
  <c r="V836" i="2"/>
  <c r="G838" i="2"/>
  <c r="T838" i="2"/>
  <c r="U837" i="2"/>
  <c r="Z837" i="2" s="1"/>
  <c r="E840" i="2"/>
  <c r="F839" i="2"/>
  <c r="I839" i="2" s="1"/>
  <c r="J834" i="1"/>
  <c r="K834" i="1" s="1"/>
  <c r="H835" i="1"/>
  <c r="G835" i="1"/>
  <c r="D837" i="1"/>
  <c r="E837" i="1" s="1"/>
  <c r="I837" i="1" s="1"/>
  <c r="F836" i="1"/>
  <c r="BH837" i="3" l="1"/>
  <c r="BI837" i="3" s="1"/>
  <c r="AP839" i="3"/>
  <c r="BE839" i="3"/>
  <c r="BD842" i="3"/>
  <c r="B856" i="3"/>
  <c r="AO842" i="3"/>
  <c r="BF838" i="3"/>
  <c r="BG838" i="3"/>
  <c r="BH838" i="3" s="1"/>
  <c r="BI838" i="3" s="1"/>
  <c r="AQ839" i="3"/>
  <c r="AR839" i="3"/>
  <c r="AS839" i="3" s="1"/>
  <c r="AT839" i="3" s="1"/>
  <c r="E852" i="3"/>
  <c r="F852" i="3" s="1"/>
  <c r="G852" i="3" s="1"/>
  <c r="D852" i="3"/>
  <c r="C853" i="3"/>
  <c r="CA857" i="3"/>
  <c r="CB856" i="3"/>
  <c r="CC856" i="3" s="1"/>
  <c r="CD856" i="3" s="1"/>
  <c r="CE856" i="3" s="1"/>
  <c r="V837" i="2"/>
  <c r="G839" i="2"/>
  <c r="T839" i="2"/>
  <c r="U838" i="2"/>
  <c r="Z838" i="2" s="1"/>
  <c r="E841" i="2"/>
  <c r="F840" i="2"/>
  <c r="I840" i="2" s="1"/>
  <c r="J835" i="1"/>
  <c r="K835" i="1" s="1"/>
  <c r="H836" i="1"/>
  <c r="G836" i="1"/>
  <c r="D838" i="1"/>
  <c r="E838" i="1" s="1"/>
  <c r="I838" i="1" s="1"/>
  <c r="F837" i="1"/>
  <c r="BF839" i="3" l="1"/>
  <c r="BG839" i="3"/>
  <c r="BH839" i="3" s="1"/>
  <c r="BI839" i="3" s="1"/>
  <c r="AP840" i="3"/>
  <c r="BE840" i="3"/>
  <c r="BD843" i="3"/>
  <c r="B857" i="3"/>
  <c r="AO843" i="3"/>
  <c r="AQ840" i="3"/>
  <c r="AR840" i="3"/>
  <c r="AS840" i="3" s="1"/>
  <c r="AT840" i="3" s="1"/>
  <c r="D853" i="3"/>
  <c r="E853" i="3"/>
  <c r="F853" i="3" s="1"/>
  <c r="G853" i="3" s="1"/>
  <c r="C854" i="3"/>
  <c r="CA858" i="3"/>
  <c r="CB857" i="3"/>
  <c r="CC857" i="3" s="1"/>
  <c r="CD857" i="3" s="1"/>
  <c r="CE857" i="3" s="1"/>
  <c r="V838" i="2"/>
  <c r="G840" i="2"/>
  <c r="T840" i="2"/>
  <c r="U839" i="2"/>
  <c r="Z839" i="2" s="1"/>
  <c r="F841" i="2"/>
  <c r="I841" i="2" s="1"/>
  <c r="E842" i="2"/>
  <c r="J836" i="1"/>
  <c r="K836" i="1" s="1"/>
  <c r="H837" i="1"/>
  <c r="G837" i="1"/>
  <c r="D839" i="1"/>
  <c r="E839" i="1" s="1"/>
  <c r="I839" i="1" s="1"/>
  <c r="F838" i="1"/>
  <c r="AP841" i="3" l="1"/>
  <c r="BE841" i="3"/>
  <c r="BD844" i="3"/>
  <c r="B858" i="3"/>
  <c r="AO844" i="3"/>
  <c r="BF840" i="3"/>
  <c r="BG840" i="3"/>
  <c r="AR841" i="3"/>
  <c r="AS841" i="3" s="1"/>
  <c r="AT841" i="3" s="1"/>
  <c r="AQ841" i="3"/>
  <c r="D854" i="3"/>
  <c r="E854" i="3"/>
  <c r="F854" i="3" s="1"/>
  <c r="G854" i="3" s="1"/>
  <c r="C855" i="3"/>
  <c r="CA859" i="3"/>
  <c r="CB858" i="3"/>
  <c r="CC858" i="3" s="1"/>
  <c r="CD858" i="3" s="1"/>
  <c r="CE858" i="3" s="1"/>
  <c r="V839" i="2"/>
  <c r="G841" i="2"/>
  <c r="T841" i="2"/>
  <c r="U840" i="2"/>
  <c r="Z840" i="2" s="1"/>
  <c r="E843" i="2"/>
  <c r="F842" i="2"/>
  <c r="I842" i="2" s="1"/>
  <c r="J837" i="1"/>
  <c r="K837" i="1" s="1"/>
  <c r="H838" i="1"/>
  <c r="G838" i="1"/>
  <c r="D840" i="1"/>
  <c r="E840" i="1" s="1"/>
  <c r="I840" i="1" s="1"/>
  <c r="F839" i="1"/>
  <c r="BH840" i="3" l="1"/>
  <c r="BI840" i="3" s="1"/>
  <c r="AP842" i="3"/>
  <c r="BE842" i="3"/>
  <c r="BD845" i="3"/>
  <c r="AO845" i="3"/>
  <c r="B859" i="3"/>
  <c r="BF841" i="3"/>
  <c r="BG841" i="3"/>
  <c r="BH841" i="3" s="1"/>
  <c r="BI841" i="3" s="1"/>
  <c r="AR842" i="3"/>
  <c r="AS842" i="3" s="1"/>
  <c r="AT842" i="3" s="1"/>
  <c r="AQ842" i="3"/>
  <c r="D855" i="3"/>
  <c r="E855" i="3"/>
  <c r="F855" i="3" s="1"/>
  <c r="G855" i="3" s="1"/>
  <c r="C856" i="3"/>
  <c r="CA860" i="3"/>
  <c r="CB859" i="3"/>
  <c r="CC859" i="3" s="1"/>
  <c r="CD859" i="3" s="1"/>
  <c r="CE859" i="3" s="1"/>
  <c r="V840" i="2"/>
  <c r="G842" i="2"/>
  <c r="U841" i="2"/>
  <c r="Z841" i="2" s="1"/>
  <c r="T842" i="2"/>
  <c r="F843" i="2"/>
  <c r="I843" i="2" s="1"/>
  <c r="E844" i="2"/>
  <c r="J838" i="1"/>
  <c r="K838" i="1" s="1"/>
  <c r="H839" i="1"/>
  <c r="G839" i="1"/>
  <c r="D841" i="1"/>
  <c r="E841" i="1" s="1"/>
  <c r="I841" i="1" s="1"/>
  <c r="F840" i="1"/>
  <c r="AP843" i="3" l="1"/>
  <c r="BE843" i="3"/>
  <c r="BD846" i="3"/>
  <c r="B860" i="3"/>
  <c r="AO846" i="3"/>
  <c r="BF842" i="3"/>
  <c r="BG842" i="3"/>
  <c r="BH842" i="3" s="1"/>
  <c r="BI842" i="3" s="1"/>
  <c r="AR843" i="3"/>
  <c r="AS843" i="3" s="1"/>
  <c r="AT843" i="3" s="1"/>
  <c r="AQ843" i="3"/>
  <c r="D856" i="3"/>
  <c r="E856" i="3"/>
  <c r="F856" i="3" s="1"/>
  <c r="G856" i="3" s="1"/>
  <c r="C857" i="3"/>
  <c r="CA861" i="3"/>
  <c r="CB860" i="3"/>
  <c r="CC860" i="3" s="1"/>
  <c r="CD860" i="3" s="1"/>
  <c r="CE860" i="3" s="1"/>
  <c r="V841" i="2"/>
  <c r="G843" i="2"/>
  <c r="T843" i="2"/>
  <c r="U842" i="2"/>
  <c r="Z842" i="2" s="1"/>
  <c r="E845" i="2"/>
  <c r="F844" i="2"/>
  <c r="I844" i="2" s="1"/>
  <c r="J839" i="1"/>
  <c r="K839" i="1" s="1"/>
  <c r="H840" i="1"/>
  <c r="G840" i="1"/>
  <c r="D842" i="1"/>
  <c r="E842" i="1" s="1"/>
  <c r="I842" i="1" s="1"/>
  <c r="F841" i="1"/>
  <c r="AP844" i="3" l="1"/>
  <c r="BE844" i="3"/>
  <c r="BD847" i="3"/>
  <c r="B861" i="3"/>
  <c r="AO847" i="3"/>
  <c r="BG843" i="3"/>
  <c r="BF843" i="3"/>
  <c r="AR844" i="3"/>
  <c r="AS844" i="3" s="1"/>
  <c r="AT844" i="3" s="1"/>
  <c r="AQ844" i="3"/>
  <c r="E857" i="3"/>
  <c r="F857" i="3" s="1"/>
  <c r="G857" i="3" s="1"/>
  <c r="D857" i="3"/>
  <c r="C858" i="3"/>
  <c r="CA862" i="3"/>
  <c r="CB861" i="3"/>
  <c r="CC861" i="3" s="1"/>
  <c r="CD861" i="3" s="1"/>
  <c r="CE861" i="3" s="1"/>
  <c r="V842" i="2"/>
  <c r="G844" i="2"/>
  <c r="T844" i="2"/>
  <c r="U843" i="2"/>
  <c r="Z843" i="2" s="1"/>
  <c r="E846" i="2"/>
  <c r="F845" i="2"/>
  <c r="I845" i="2" s="1"/>
  <c r="J840" i="1"/>
  <c r="K840" i="1" s="1"/>
  <c r="G841" i="1"/>
  <c r="H841" i="1"/>
  <c r="D843" i="1"/>
  <c r="E843" i="1" s="1"/>
  <c r="I843" i="1" s="1"/>
  <c r="F842" i="1"/>
  <c r="BH843" i="3" l="1"/>
  <c r="BI843" i="3" s="1"/>
  <c r="BD848" i="3"/>
  <c r="B862" i="3"/>
  <c r="AO848" i="3"/>
  <c r="BG844" i="3"/>
  <c r="BF844" i="3"/>
  <c r="BH844" i="3" s="1"/>
  <c r="BI844" i="3" s="1"/>
  <c r="AP845" i="3"/>
  <c r="BE845" i="3"/>
  <c r="AR845" i="3"/>
  <c r="AS845" i="3" s="1"/>
  <c r="AT845" i="3" s="1"/>
  <c r="AQ845" i="3"/>
  <c r="E858" i="3"/>
  <c r="F858" i="3" s="1"/>
  <c r="G858" i="3" s="1"/>
  <c r="D858" i="3"/>
  <c r="C859" i="3"/>
  <c r="CA863" i="3"/>
  <c r="CB862" i="3"/>
  <c r="CC862" i="3" s="1"/>
  <c r="CD862" i="3" s="1"/>
  <c r="CE862" i="3" s="1"/>
  <c r="V843" i="2"/>
  <c r="G845" i="2"/>
  <c r="T845" i="2"/>
  <c r="U844" i="2"/>
  <c r="Z844" i="2" s="1"/>
  <c r="E847" i="2"/>
  <c r="F846" i="2"/>
  <c r="I846" i="2" s="1"/>
  <c r="J841" i="1"/>
  <c r="K841" i="1" s="1"/>
  <c r="G842" i="1"/>
  <c r="H842" i="1"/>
  <c r="D844" i="1"/>
  <c r="E844" i="1" s="1"/>
  <c r="I844" i="1" s="1"/>
  <c r="F843" i="1"/>
  <c r="AP846" i="3" l="1"/>
  <c r="BE846" i="3"/>
  <c r="BG845" i="3"/>
  <c r="BF845" i="3"/>
  <c r="BD849" i="3"/>
  <c r="B863" i="3"/>
  <c r="AO849" i="3"/>
  <c r="AR846" i="3"/>
  <c r="AS846" i="3" s="1"/>
  <c r="AT846" i="3" s="1"/>
  <c r="AQ846" i="3"/>
  <c r="E859" i="3"/>
  <c r="F859" i="3" s="1"/>
  <c r="G859" i="3" s="1"/>
  <c r="D859" i="3"/>
  <c r="C860" i="3"/>
  <c r="CA864" i="3"/>
  <c r="CB863" i="3"/>
  <c r="CC863" i="3" s="1"/>
  <c r="CD863" i="3" s="1"/>
  <c r="CE863" i="3" s="1"/>
  <c r="V844" i="2"/>
  <c r="G846" i="2"/>
  <c r="U845" i="2"/>
  <c r="Z845" i="2" s="1"/>
  <c r="T846" i="2"/>
  <c r="F847" i="2"/>
  <c r="I847" i="2" s="1"/>
  <c r="E848" i="2"/>
  <c r="J842" i="1"/>
  <c r="K842" i="1" s="1"/>
  <c r="H843" i="1"/>
  <c r="G843" i="1"/>
  <c r="D845" i="1"/>
  <c r="E845" i="1" s="1"/>
  <c r="I845" i="1" s="1"/>
  <c r="F844" i="1"/>
  <c r="BH845" i="3" l="1"/>
  <c r="BI845" i="3" s="1"/>
  <c r="AP847" i="3"/>
  <c r="BE847" i="3"/>
  <c r="BD850" i="3"/>
  <c r="B864" i="3"/>
  <c r="AO850" i="3"/>
  <c r="BG846" i="3"/>
  <c r="BH846" i="3" s="1"/>
  <c r="BI846" i="3" s="1"/>
  <c r="BF846" i="3"/>
  <c r="AR847" i="3"/>
  <c r="AS847" i="3" s="1"/>
  <c r="AT847" i="3" s="1"/>
  <c r="AQ847" i="3"/>
  <c r="E860" i="3"/>
  <c r="F860" i="3" s="1"/>
  <c r="G860" i="3" s="1"/>
  <c r="D860" i="3"/>
  <c r="C861" i="3"/>
  <c r="CA865" i="3"/>
  <c r="CB864" i="3"/>
  <c r="CC864" i="3" s="1"/>
  <c r="CD864" i="3" s="1"/>
  <c r="CE864" i="3" s="1"/>
  <c r="V845" i="2"/>
  <c r="G847" i="2"/>
  <c r="T847" i="2"/>
  <c r="U846" i="2"/>
  <c r="Z846" i="2" s="1"/>
  <c r="E849" i="2"/>
  <c r="F848" i="2"/>
  <c r="I848" i="2" s="1"/>
  <c r="J843" i="1"/>
  <c r="K843" i="1" s="1"/>
  <c r="H844" i="1"/>
  <c r="G844" i="1"/>
  <c r="D846" i="1"/>
  <c r="E846" i="1" s="1"/>
  <c r="I846" i="1" s="1"/>
  <c r="F845" i="1"/>
  <c r="AP848" i="3" l="1"/>
  <c r="BE848" i="3"/>
  <c r="BD851" i="3"/>
  <c r="B865" i="3"/>
  <c r="AO851" i="3"/>
  <c r="BG847" i="3"/>
  <c r="BH847" i="3" s="1"/>
  <c r="BI847" i="3" s="1"/>
  <c r="BF847" i="3"/>
  <c r="AR848" i="3"/>
  <c r="AS848" i="3" s="1"/>
  <c r="AT848" i="3" s="1"/>
  <c r="AQ848" i="3"/>
  <c r="E861" i="3"/>
  <c r="F861" i="3" s="1"/>
  <c r="G861" i="3" s="1"/>
  <c r="D861" i="3"/>
  <c r="C862" i="3"/>
  <c r="CA866" i="3"/>
  <c r="CB865" i="3"/>
  <c r="CC865" i="3" s="1"/>
  <c r="CD865" i="3" s="1"/>
  <c r="CE865" i="3" s="1"/>
  <c r="V846" i="2"/>
  <c r="G848" i="2"/>
  <c r="U847" i="2"/>
  <c r="Z847" i="2" s="1"/>
  <c r="T848" i="2"/>
  <c r="E850" i="2"/>
  <c r="F849" i="2"/>
  <c r="I849" i="2" s="1"/>
  <c r="J844" i="1"/>
  <c r="K844" i="1" s="1"/>
  <c r="H845" i="1"/>
  <c r="G845" i="1"/>
  <c r="D847" i="1"/>
  <c r="E847" i="1" s="1"/>
  <c r="I847" i="1" s="1"/>
  <c r="F846" i="1"/>
  <c r="AP849" i="3" l="1"/>
  <c r="BE849" i="3"/>
  <c r="BD852" i="3"/>
  <c r="B866" i="3"/>
  <c r="AO852" i="3"/>
  <c r="BG848" i="3"/>
  <c r="BF848" i="3"/>
  <c r="AR849" i="3"/>
  <c r="AS849" i="3" s="1"/>
  <c r="AT849" i="3" s="1"/>
  <c r="AQ849" i="3"/>
  <c r="E862" i="3"/>
  <c r="F862" i="3" s="1"/>
  <c r="G862" i="3" s="1"/>
  <c r="D862" i="3"/>
  <c r="C863" i="3"/>
  <c r="CA867" i="3"/>
  <c r="CB866" i="3"/>
  <c r="CC866" i="3" s="1"/>
  <c r="CD866" i="3" s="1"/>
  <c r="CE866" i="3" s="1"/>
  <c r="V847" i="2"/>
  <c r="G849" i="2"/>
  <c r="T849" i="2"/>
  <c r="U848" i="2"/>
  <c r="Z848" i="2" s="1"/>
  <c r="E851" i="2"/>
  <c r="F850" i="2"/>
  <c r="I850" i="2" s="1"/>
  <c r="J845" i="1"/>
  <c r="K845" i="1" s="1"/>
  <c r="H846" i="1"/>
  <c r="G846" i="1"/>
  <c r="D848" i="1"/>
  <c r="E848" i="1" s="1"/>
  <c r="I848" i="1" s="1"/>
  <c r="F847" i="1"/>
  <c r="BH848" i="3" l="1"/>
  <c r="BI848" i="3" s="1"/>
  <c r="AP850" i="3"/>
  <c r="BE850" i="3"/>
  <c r="BD853" i="3"/>
  <c r="B867" i="3"/>
  <c r="AO853" i="3"/>
  <c r="BG849" i="3"/>
  <c r="BH849" i="3" s="1"/>
  <c r="BI849" i="3" s="1"/>
  <c r="BF849" i="3"/>
  <c r="AR850" i="3"/>
  <c r="AS850" i="3" s="1"/>
  <c r="AT850" i="3" s="1"/>
  <c r="AQ850" i="3"/>
  <c r="E863" i="3"/>
  <c r="F863" i="3" s="1"/>
  <c r="G863" i="3" s="1"/>
  <c r="D863" i="3"/>
  <c r="C864" i="3"/>
  <c r="CA868" i="3"/>
  <c r="CB867" i="3"/>
  <c r="CC867" i="3" s="1"/>
  <c r="CD867" i="3" s="1"/>
  <c r="CE867" i="3" s="1"/>
  <c r="V848" i="2"/>
  <c r="G850" i="2"/>
  <c r="T850" i="2"/>
  <c r="U849" i="2"/>
  <c r="Z849" i="2" s="1"/>
  <c r="E852" i="2"/>
  <c r="F851" i="2"/>
  <c r="I851" i="2" s="1"/>
  <c r="J846" i="1"/>
  <c r="K846" i="1" s="1"/>
  <c r="H847" i="1"/>
  <c r="G847" i="1"/>
  <c r="D849" i="1"/>
  <c r="E849" i="1" s="1"/>
  <c r="I849" i="1" s="1"/>
  <c r="F848" i="1"/>
  <c r="AP851" i="3" l="1"/>
  <c r="BE851" i="3"/>
  <c r="BF850" i="3"/>
  <c r="BG850" i="3"/>
  <c r="BH850" i="3" s="1"/>
  <c r="BI850" i="3" s="1"/>
  <c r="BD854" i="3"/>
  <c r="B868" i="3"/>
  <c r="AO854" i="3"/>
  <c r="AR851" i="3"/>
  <c r="AS851" i="3" s="1"/>
  <c r="AT851" i="3" s="1"/>
  <c r="AQ851" i="3"/>
  <c r="E864" i="3"/>
  <c r="F864" i="3" s="1"/>
  <c r="G864" i="3" s="1"/>
  <c r="D864" i="3"/>
  <c r="C865" i="3"/>
  <c r="CA869" i="3"/>
  <c r="CB868" i="3"/>
  <c r="CC868" i="3" s="1"/>
  <c r="CD868" i="3" s="1"/>
  <c r="CE868" i="3" s="1"/>
  <c r="V849" i="2"/>
  <c r="G851" i="2"/>
  <c r="T851" i="2"/>
  <c r="U850" i="2"/>
  <c r="Z850" i="2" s="1"/>
  <c r="E853" i="2"/>
  <c r="F852" i="2"/>
  <c r="I852" i="2" s="1"/>
  <c r="J847" i="1"/>
  <c r="K847" i="1" s="1"/>
  <c r="H848" i="1"/>
  <c r="G848" i="1"/>
  <c r="D850" i="1"/>
  <c r="E850" i="1" s="1"/>
  <c r="I850" i="1" s="1"/>
  <c r="F849" i="1"/>
  <c r="AP852" i="3" l="1"/>
  <c r="BE852" i="3"/>
  <c r="BD855" i="3"/>
  <c r="AO855" i="3"/>
  <c r="B869" i="3"/>
  <c r="BF851" i="3"/>
  <c r="BG851" i="3"/>
  <c r="BH851" i="3"/>
  <c r="BI851" i="3" s="1"/>
  <c r="AR852" i="3"/>
  <c r="AS852" i="3" s="1"/>
  <c r="AT852" i="3" s="1"/>
  <c r="AQ852" i="3"/>
  <c r="E865" i="3"/>
  <c r="F865" i="3" s="1"/>
  <c r="G865" i="3" s="1"/>
  <c r="D865" i="3"/>
  <c r="C866" i="3"/>
  <c r="CA870" i="3"/>
  <c r="CB869" i="3"/>
  <c r="CC869" i="3" s="1"/>
  <c r="CD869" i="3" s="1"/>
  <c r="CE869" i="3" s="1"/>
  <c r="V850" i="2"/>
  <c r="G852" i="2"/>
  <c r="T852" i="2"/>
  <c r="U851" i="2"/>
  <c r="Z851" i="2" s="1"/>
  <c r="F853" i="2"/>
  <c r="I853" i="2" s="1"/>
  <c r="E854" i="2"/>
  <c r="J848" i="1"/>
  <c r="K848" i="1" s="1"/>
  <c r="G849" i="1"/>
  <c r="H849" i="1"/>
  <c r="D851" i="1"/>
  <c r="E851" i="1" s="1"/>
  <c r="I851" i="1" s="1"/>
  <c r="F850" i="1"/>
  <c r="BD856" i="3" l="1"/>
  <c r="B870" i="3"/>
  <c r="AO856" i="3"/>
  <c r="BG852" i="3"/>
  <c r="BF852" i="3"/>
  <c r="AP853" i="3"/>
  <c r="BE853" i="3"/>
  <c r="AR853" i="3"/>
  <c r="AS853" i="3" s="1"/>
  <c r="AT853" i="3" s="1"/>
  <c r="AQ853" i="3"/>
  <c r="E866" i="3"/>
  <c r="F866" i="3" s="1"/>
  <c r="G866" i="3" s="1"/>
  <c r="D866" i="3"/>
  <c r="C867" i="3"/>
  <c r="CA871" i="3"/>
  <c r="CB870" i="3"/>
  <c r="CC870" i="3" s="1"/>
  <c r="CD870" i="3" s="1"/>
  <c r="CE870" i="3" s="1"/>
  <c r="V851" i="2"/>
  <c r="G853" i="2"/>
  <c r="T853" i="2"/>
  <c r="U852" i="2"/>
  <c r="Z852" i="2" s="1"/>
  <c r="E855" i="2"/>
  <c r="F854" i="2"/>
  <c r="I854" i="2" s="1"/>
  <c r="J849" i="1"/>
  <c r="K849" i="1" s="1"/>
  <c r="G850" i="1"/>
  <c r="H850" i="1"/>
  <c r="D852" i="1"/>
  <c r="E852" i="1" s="1"/>
  <c r="I852" i="1" s="1"/>
  <c r="F851" i="1"/>
  <c r="BH852" i="3" l="1"/>
  <c r="BI852" i="3" s="1"/>
  <c r="AP854" i="3"/>
  <c r="BE854" i="3"/>
  <c r="BG853" i="3"/>
  <c r="BH853" i="3" s="1"/>
  <c r="BI853" i="3" s="1"/>
  <c r="BF853" i="3"/>
  <c r="BD857" i="3"/>
  <c r="AO857" i="3"/>
  <c r="B871" i="3"/>
  <c r="AR854" i="3"/>
  <c r="AS854" i="3" s="1"/>
  <c r="AT854" i="3" s="1"/>
  <c r="AQ854" i="3"/>
  <c r="E867" i="3"/>
  <c r="F867" i="3" s="1"/>
  <c r="G867" i="3" s="1"/>
  <c r="D867" i="3"/>
  <c r="C868" i="3"/>
  <c r="CA872" i="3"/>
  <c r="CB871" i="3"/>
  <c r="CC871" i="3" s="1"/>
  <c r="CD871" i="3" s="1"/>
  <c r="CE871" i="3" s="1"/>
  <c r="V852" i="2"/>
  <c r="G854" i="2"/>
  <c r="U853" i="2"/>
  <c r="Z853" i="2" s="1"/>
  <c r="T854" i="2"/>
  <c r="F855" i="2"/>
  <c r="I855" i="2" s="1"/>
  <c r="E856" i="2"/>
  <c r="J850" i="1"/>
  <c r="K850" i="1" s="1"/>
  <c r="H851" i="1"/>
  <c r="G851" i="1"/>
  <c r="D853" i="1"/>
  <c r="E853" i="1" s="1"/>
  <c r="I853" i="1" s="1"/>
  <c r="F852" i="1"/>
  <c r="BD858" i="3" l="1"/>
  <c r="B872" i="3"/>
  <c r="AO858" i="3"/>
  <c r="AP855" i="3"/>
  <c r="BE855" i="3"/>
  <c r="BG854" i="3"/>
  <c r="BF854" i="3"/>
  <c r="AR855" i="3"/>
  <c r="AS855" i="3" s="1"/>
  <c r="AT855" i="3" s="1"/>
  <c r="AQ855" i="3"/>
  <c r="E868" i="3"/>
  <c r="F868" i="3" s="1"/>
  <c r="G868" i="3" s="1"/>
  <c r="D868" i="3"/>
  <c r="C869" i="3"/>
  <c r="CA873" i="3"/>
  <c r="CB872" i="3"/>
  <c r="CC872" i="3" s="1"/>
  <c r="CD872" i="3" s="1"/>
  <c r="CE872" i="3" s="1"/>
  <c r="V853" i="2"/>
  <c r="G855" i="2"/>
  <c r="T855" i="2"/>
  <c r="U854" i="2"/>
  <c r="Z854" i="2" s="1"/>
  <c r="E857" i="2"/>
  <c r="F856" i="2"/>
  <c r="I856" i="2" s="1"/>
  <c r="J851" i="1"/>
  <c r="K851" i="1" s="1"/>
  <c r="H852" i="1"/>
  <c r="G852" i="1"/>
  <c r="D854" i="1"/>
  <c r="E854" i="1" s="1"/>
  <c r="I854" i="1" s="1"/>
  <c r="F853" i="1"/>
  <c r="BH854" i="3" l="1"/>
  <c r="BI854" i="3" s="1"/>
  <c r="AP856" i="3"/>
  <c r="BE856" i="3"/>
  <c r="BG855" i="3"/>
  <c r="BF855" i="3"/>
  <c r="BD859" i="3"/>
  <c r="AO859" i="3"/>
  <c r="B873" i="3"/>
  <c r="AR856" i="3"/>
  <c r="AS856" i="3" s="1"/>
  <c r="AT856" i="3" s="1"/>
  <c r="AQ856" i="3"/>
  <c r="E869" i="3"/>
  <c r="F869" i="3" s="1"/>
  <c r="G869" i="3" s="1"/>
  <c r="D869" i="3"/>
  <c r="C870" i="3"/>
  <c r="CA874" i="3"/>
  <c r="CB873" i="3"/>
  <c r="CC873" i="3" s="1"/>
  <c r="CD873" i="3" s="1"/>
  <c r="CE873" i="3" s="1"/>
  <c r="V854" i="2"/>
  <c r="G856" i="2"/>
  <c r="T856" i="2"/>
  <c r="U855" i="2"/>
  <c r="Z855" i="2" s="1"/>
  <c r="E858" i="2"/>
  <c r="F857" i="2"/>
  <c r="I857" i="2" s="1"/>
  <c r="J852" i="1"/>
  <c r="K852" i="1" s="1"/>
  <c r="H853" i="1"/>
  <c r="G853" i="1"/>
  <c r="D855" i="1"/>
  <c r="E855" i="1" s="1"/>
  <c r="I855" i="1" s="1"/>
  <c r="F854" i="1"/>
  <c r="BH855" i="3" l="1"/>
  <c r="BI855" i="3" s="1"/>
  <c r="BD860" i="3"/>
  <c r="B874" i="3"/>
  <c r="AO860" i="3"/>
  <c r="BG856" i="3"/>
  <c r="BF856" i="3"/>
  <c r="AP857" i="3"/>
  <c r="BE857" i="3"/>
  <c r="AR857" i="3"/>
  <c r="AS857" i="3" s="1"/>
  <c r="AT857" i="3" s="1"/>
  <c r="AQ857" i="3"/>
  <c r="E870" i="3"/>
  <c r="F870" i="3" s="1"/>
  <c r="G870" i="3" s="1"/>
  <c r="D870" i="3"/>
  <c r="C871" i="3"/>
  <c r="CA875" i="3"/>
  <c r="CB874" i="3"/>
  <c r="CC874" i="3" s="1"/>
  <c r="CD874" i="3" s="1"/>
  <c r="CE874" i="3" s="1"/>
  <c r="V855" i="2"/>
  <c r="G857" i="2"/>
  <c r="T857" i="2"/>
  <c r="U856" i="2"/>
  <c r="Z856" i="2" s="1"/>
  <c r="E859" i="2"/>
  <c r="F858" i="2"/>
  <c r="I858" i="2" s="1"/>
  <c r="J853" i="1"/>
  <c r="K853" i="1" s="1"/>
  <c r="H854" i="1"/>
  <c r="G854" i="1"/>
  <c r="D856" i="1"/>
  <c r="E856" i="1" s="1"/>
  <c r="I856" i="1" s="1"/>
  <c r="F855" i="1"/>
  <c r="BH856" i="3" l="1"/>
  <c r="BI856" i="3" s="1"/>
  <c r="AP858" i="3"/>
  <c r="BE858" i="3"/>
  <c r="BG857" i="3"/>
  <c r="BF857" i="3"/>
  <c r="BD861" i="3"/>
  <c r="B875" i="3"/>
  <c r="AO861" i="3"/>
  <c r="AR858" i="3"/>
  <c r="AS858" i="3" s="1"/>
  <c r="AT858" i="3" s="1"/>
  <c r="AQ858" i="3"/>
  <c r="E871" i="3"/>
  <c r="F871" i="3" s="1"/>
  <c r="G871" i="3" s="1"/>
  <c r="D871" i="3"/>
  <c r="C872" i="3"/>
  <c r="CA876" i="3"/>
  <c r="CB875" i="3"/>
  <c r="CC875" i="3" s="1"/>
  <c r="CD875" i="3" s="1"/>
  <c r="CE875" i="3" s="1"/>
  <c r="V856" i="2"/>
  <c r="G858" i="2"/>
  <c r="U857" i="2"/>
  <c r="Z857" i="2" s="1"/>
  <c r="T858" i="2"/>
  <c r="F859" i="2"/>
  <c r="I859" i="2" s="1"/>
  <c r="E860" i="2"/>
  <c r="J854" i="1"/>
  <c r="K854" i="1" s="1"/>
  <c r="H855" i="1"/>
  <c r="G855" i="1"/>
  <c r="D857" i="1"/>
  <c r="E857" i="1" s="1"/>
  <c r="I857" i="1" s="1"/>
  <c r="F856" i="1"/>
  <c r="BH857" i="3" l="1"/>
  <c r="BI857" i="3" s="1"/>
  <c r="BD862" i="3"/>
  <c r="AO862" i="3"/>
  <c r="B876" i="3"/>
  <c r="AP859" i="3"/>
  <c r="BE859" i="3"/>
  <c r="BG858" i="3"/>
  <c r="BF858" i="3"/>
  <c r="AR859" i="3"/>
  <c r="AS859" i="3" s="1"/>
  <c r="AT859" i="3" s="1"/>
  <c r="AQ859" i="3"/>
  <c r="E872" i="3"/>
  <c r="F872" i="3" s="1"/>
  <c r="G872" i="3" s="1"/>
  <c r="D872" i="3"/>
  <c r="C873" i="3"/>
  <c r="CA877" i="3"/>
  <c r="CB876" i="3"/>
  <c r="CC876" i="3" s="1"/>
  <c r="CD876" i="3" s="1"/>
  <c r="CE876" i="3" s="1"/>
  <c r="V857" i="2"/>
  <c r="G859" i="2"/>
  <c r="T859" i="2"/>
  <c r="U858" i="2"/>
  <c r="Z858" i="2" s="1"/>
  <c r="E861" i="2"/>
  <c r="F860" i="2"/>
  <c r="I860" i="2" s="1"/>
  <c r="J855" i="1"/>
  <c r="K855" i="1" s="1"/>
  <c r="H856" i="1"/>
  <c r="G856" i="1"/>
  <c r="D858" i="1"/>
  <c r="E858" i="1" s="1"/>
  <c r="I858" i="1" s="1"/>
  <c r="F857" i="1"/>
  <c r="BH858" i="3" l="1"/>
  <c r="BI858" i="3" s="1"/>
  <c r="AP860" i="3"/>
  <c r="BE860" i="3"/>
  <c r="BG859" i="3"/>
  <c r="BF859" i="3"/>
  <c r="BD863" i="3"/>
  <c r="B877" i="3"/>
  <c r="AO863" i="3"/>
  <c r="AR860" i="3"/>
  <c r="AS860" i="3" s="1"/>
  <c r="AT860" i="3" s="1"/>
  <c r="AQ860" i="3"/>
  <c r="E873" i="3"/>
  <c r="F873" i="3" s="1"/>
  <c r="G873" i="3" s="1"/>
  <c r="D873" i="3"/>
  <c r="C874" i="3"/>
  <c r="CA878" i="3"/>
  <c r="CB877" i="3"/>
  <c r="CC877" i="3" s="1"/>
  <c r="CD877" i="3" s="1"/>
  <c r="CE877" i="3" s="1"/>
  <c r="V858" i="2"/>
  <c r="G860" i="2"/>
  <c r="U859" i="2"/>
  <c r="Z859" i="2" s="1"/>
  <c r="T860" i="2"/>
  <c r="E862" i="2"/>
  <c r="F861" i="2"/>
  <c r="I861" i="2" s="1"/>
  <c r="J856" i="1"/>
  <c r="K856" i="1" s="1"/>
  <c r="G857" i="1"/>
  <c r="H857" i="1"/>
  <c r="D859" i="1"/>
  <c r="E859" i="1" s="1"/>
  <c r="I859" i="1" s="1"/>
  <c r="F858" i="1"/>
  <c r="BH859" i="3" l="1"/>
  <c r="BI859" i="3" s="1"/>
  <c r="AP861" i="3"/>
  <c r="BE861" i="3"/>
  <c r="BD864" i="3"/>
  <c r="B878" i="3"/>
  <c r="AO864" i="3"/>
  <c r="BG860" i="3"/>
  <c r="BH860" i="3" s="1"/>
  <c r="BI860" i="3" s="1"/>
  <c r="BF860" i="3"/>
  <c r="AR861" i="3"/>
  <c r="AS861" i="3" s="1"/>
  <c r="AT861" i="3" s="1"/>
  <c r="AQ861" i="3"/>
  <c r="E874" i="3"/>
  <c r="F874" i="3" s="1"/>
  <c r="G874" i="3" s="1"/>
  <c r="D874" i="3"/>
  <c r="C875" i="3"/>
  <c r="CA879" i="3"/>
  <c r="CB878" i="3"/>
  <c r="CC878" i="3" s="1"/>
  <c r="CD878" i="3" s="1"/>
  <c r="CE878" i="3" s="1"/>
  <c r="V859" i="2"/>
  <c r="G861" i="2"/>
  <c r="T861" i="2"/>
  <c r="U860" i="2"/>
  <c r="Z860" i="2" s="1"/>
  <c r="F862" i="2"/>
  <c r="I862" i="2" s="1"/>
  <c r="E863" i="2"/>
  <c r="J857" i="1"/>
  <c r="K857" i="1" s="1"/>
  <c r="G858" i="1"/>
  <c r="H858" i="1"/>
  <c r="D860" i="1"/>
  <c r="E860" i="1" s="1"/>
  <c r="I860" i="1" s="1"/>
  <c r="F859" i="1"/>
  <c r="AP862" i="3" l="1"/>
  <c r="BE862" i="3"/>
  <c r="BD865" i="3"/>
  <c r="AO865" i="3"/>
  <c r="B879" i="3"/>
  <c r="BG861" i="3"/>
  <c r="BF861" i="3"/>
  <c r="BH861" i="3" s="1"/>
  <c r="BI861" i="3" s="1"/>
  <c r="AQ862" i="3"/>
  <c r="AR862" i="3"/>
  <c r="AS862" i="3" s="1"/>
  <c r="AT862" i="3" s="1"/>
  <c r="E875" i="3"/>
  <c r="F875" i="3" s="1"/>
  <c r="G875" i="3" s="1"/>
  <c r="D875" i="3"/>
  <c r="C876" i="3"/>
  <c r="CA880" i="3"/>
  <c r="CB879" i="3"/>
  <c r="CC879" i="3" s="1"/>
  <c r="CD879" i="3" s="1"/>
  <c r="CE879" i="3" s="1"/>
  <c r="V860" i="2"/>
  <c r="G862" i="2"/>
  <c r="T862" i="2"/>
  <c r="U861" i="2"/>
  <c r="Z861" i="2" s="1"/>
  <c r="E864" i="2"/>
  <c r="F863" i="2"/>
  <c r="I863" i="2" s="1"/>
  <c r="J858" i="1"/>
  <c r="K858" i="1" s="1"/>
  <c r="H859" i="1"/>
  <c r="G859" i="1"/>
  <c r="D861" i="1"/>
  <c r="E861" i="1" s="1"/>
  <c r="I861" i="1" s="1"/>
  <c r="F860" i="1"/>
  <c r="AP863" i="3" l="1"/>
  <c r="BE863" i="3"/>
  <c r="BD866" i="3"/>
  <c r="AO866" i="3"/>
  <c r="B880" i="3"/>
  <c r="BG862" i="3"/>
  <c r="BH862" i="3" s="1"/>
  <c r="BI862" i="3" s="1"/>
  <c r="BF862" i="3"/>
  <c r="AQ863" i="3"/>
  <c r="AR863" i="3"/>
  <c r="AS863" i="3" s="1"/>
  <c r="AT863" i="3" s="1"/>
  <c r="E876" i="3"/>
  <c r="F876" i="3" s="1"/>
  <c r="G876" i="3" s="1"/>
  <c r="D876" i="3"/>
  <c r="C877" i="3"/>
  <c r="CA881" i="3"/>
  <c r="CB880" i="3"/>
  <c r="CC880" i="3" s="1"/>
  <c r="CD880" i="3" s="1"/>
  <c r="CE880" i="3" s="1"/>
  <c r="V861" i="2"/>
  <c r="G863" i="2"/>
  <c r="T863" i="2"/>
  <c r="U862" i="2"/>
  <c r="Z862" i="2" s="1"/>
  <c r="E865" i="2"/>
  <c r="F864" i="2"/>
  <c r="I864" i="2" s="1"/>
  <c r="J859" i="1"/>
  <c r="K859" i="1" s="1"/>
  <c r="H860" i="1"/>
  <c r="G860" i="1"/>
  <c r="D862" i="1"/>
  <c r="E862" i="1" s="1"/>
  <c r="I862" i="1" s="1"/>
  <c r="F861" i="1"/>
  <c r="AP864" i="3" l="1"/>
  <c r="BE864" i="3"/>
  <c r="BD867" i="3"/>
  <c r="B881" i="3"/>
  <c r="AO867" i="3"/>
  <c r="BG863" i="3"/>
  <c r="BH863" i="3" s="1"/>
  <c r="BI863" i="3" s="1"/>
  <c r="BF863" i="3"/>
  <c r="AQ864" i="3"/>
  <c r="AR864" i="3"/>
  <c r="AS864" i="3" s="1"/>
  <c r="AT864" i="3" s="1"/>
  <c r="D877" i="3"/>
  <c r="E877" i="3"/>
  <c r="F877" i="3" s="1"/>
  <c r="G877" i="3" s="1"/>
  <c r="C878" i="3"/>
  <c r="CA882" i="3"/>
  <c r="CB881" i="3"/>
  <c r="CC881" i="3" s="1"/>
  <c r="CD881" i="3" s="1"/>
  <c r="CE881" i="3" s="1"/>
  <c r="V862" i="2"/>
  <c r="G864" i="2"/>
  <c r="T864" i="2"/>
  <c r="U863" i="2"/>
  <c r="Z863" i="2" s="1"/>
  <c r="F865" i="2"/>
  <c r="I865" i="2" s="1"/>
  <c r="E866" i="2"/>
  <c r="J860" i="1"/>
  <c r="K860" i="1" s="1"/>
  <c r="H861" i="1"/>
  <c r="G861" i="1"/>
  <c r="D863" i="1"/>
  <c r="E863" i="1" s="1"/>
  <c r="I863" i="1" s="1"/>
  <c r="F862" i="1"/>
  <c r="AP865" i="3" l="1"/>
  <c r="BE865" i="3"/>
  <c r="BD868" i="3"/>
  <c r="AO868" i="3"/>
  <c r="B882" i="3"/>
  <c r="BG864" i="3"/>
  <c r="BH864" i="3" s="1"/>
  <c r="BI864" i="3" s="1"/>
  <c r="BF864" i="3"/>
  <c r="AR865" i="3"/>
  <c r="AS865" i="3" s="1"/>
  <c r="AT865" i="3" s="1"/>
  <c r="AQ865" i="3"/>
  <c r="D878" i="3"/>
  <c r="E878" i="3"/>
  <c r="F878" i="3" s="1"/>
  <c r="G878" i="3" s="1"/>
  <c r="C879" i="3"/>
  <c r="CA883" i="3"/>
  <c r="CB882" i="3"/>
  <c r="CC882" i="3" s="1"/>
  <c r="CD882" i="3" s="1"/>
  <c r="CE882" i="3" s="1"/>
  <c r="V863" i="2"/>
  <c r="G865" i="2"/>
  <c r="T865" i="2"/>
  <c r="U864" i="2"/>
  <c r="Z864" i="2" s="1"/>
  <c r="E867" i="2"/>
  <c r="F866" i="2"/>
  <c r="I866" i="2" s="1"/>
  <c r="J861" i="1"/>
  <c r="K861" i="1" s="1"/>
  <c r="H862" i="1"/>
  <c r="G862" i="1"/>
  <c r="D864" i="1"/>
  <c r="E864" i="1" s="1"/>
  <c r="I864" i="1" s="1"/>
  <c r="F863" i="1"/>
  <c r="AP866" i="3" l="1"/>
  <c r="BE866" i="3"/>
  <c r="BG865" i="3"/>
  <c r="BH865" i="3" s="1"/>
  <c r="BI865" i="3" s="1"/>
  <c r="BF865" i="3"/>
  <c r="BD869" i="3"/>
  <c r="AO869" i="3"/>
  <c r="B883" i="3"/>
  <c r="AR866" i="3"/>
  <c r="AS866" i="3" s="1"/>
  <c r="AT866" i="3" s="1"/>
  <c r="AQ866" i="3"/>
  <c r="D879" i="3"/>
  <c r="E879" i="3"/>
  <c r="F879" i="3" s="1"/>
  <c r="G879" i="3" s="1"/>
  <c r="C880" i="3"/>
  <c r="CA884" i="3"/>
  <c r="CB883" i="3"/>
  <c r="CC883" i="3" s="1"/>
  <c r="CD883" i="3" s="1"/>
  <c r="CE883" i="3" s="1"/>
  <c r="V864" i="2"/>
  <c r="G866" i="2"/>
  <c r="U865" i="2"/>
  <c r="Z865" i="2" s="1"/>
  <c r="T866" i="2"/>
  <c r="F867" i="2"/>
  <c r="I867" i="2" s="1"/>
  <c r="E868" i="2"/>
  <c r="J862" i="1"/>
  <c r="K862" i="1" s="1"/>
  <c r="H863" i="1"/>
  <c r="G863" i="1"/>
  <c r="D865" i="1"/>
  <c r="E865" i="1" s="1"/>
  <c r="I865" i="1" s="1"/>
  <c r="F864" i="1"/>
  <c r="AP867" i="3" l="1"/>
  <c r="BE867" i="3"/>
  <c r="BD870" i="3"/>
  <c r="B884" i="3"/>
  <c r="AO870" i="3"/>
  <c r="BG866" i="3"/>
  <c r="BF866" i="3"/>
  <c r="AR867" i="3"/>
  <c r="AS867" i="3" s="1"/>
  <c r="AT867" i="3" s="1"/>
  <c r="AQ867" i="3"/>
  <c r="D880" i="3"/>
  <c r="E880" i="3"/>
  <c r="F880" i="3" s="1"/>
  <c r="G880" i="3" s="1"/>
  <c r="C881" i="3"/>
  <c r="CA885" i="3"/>
  <c r="CB884" i="3"/>
  <c r="CC884" i="3" s="1"/>
  <c r="CD884" i="3" s="1"/>
  <c r="CE884" i="3" s="1"/>
  <c r="V865" i="2"/>
  <c r="G867" i="2"/>
  <c r="T867" i="2"/>
  <c r="U866" i="2"/>
  <c r="Z866" i="2" s="1"/>
  <c r="F868" i="2"/>
  <c r="I868" i="2" s="1"/>
  <c r="E869" i="2"/>
  <c r="J863" i="1"/>
  <c r="K863" i="1" s="1"/>
  <c r="H864" i="1"/>
  <c r="G864" i="1"/>
  <c r="D866" i="1"/>
  <c r="E866" i="1" s="1"/>
  <c r="I866" i="1" s="1"/>
  <c r="F865" i="1"/>
  <c r="BH866" i="3" l="1"/>
  <c r="BI866" i="3" s="1"/>
  <c r="AP868" i="3"/>
  <c r="BE868" i="3"/>
  <c r="BD871" i="3"/>
  <c r="B885" i="3"/>
  <c r="AO871" i="3"/>
  <c r="BG867" i="3"/>
  <c r="BH867" i="3" s="1"/>
  <c r="BI867" i="3" s="1"/>
  <c r="BF867" i="3"/>
  <c r="AR868" i="3"/>
  <c r="AS868" i="3" s="1"/>
  <c r="AT868" i="3" s="1"/>
  <c r="AQ868" i="3"/>
  <c r="D881" i="3"/>
  <c r="E881" i="3"/>
  <c r="F881" i="3" s="1"/>
  <c r="G881" i="3" s="1"/>
  <c r="C882" i="3"/>
  <c r="CA886" i="3"/>
  <c r="CB885" i="3"/>
  <c r="CC885" i="3" s="1"/>
  <c r="CD885" i="3" s="1"/>
  <c r="CE885" i="3" s="1"/>
  <c r="V866" i="2"/>
  <c r="G868" i="2"/>
  <c r="T868" i="2"/>
  <c r="U867" i="2"/>
  <c r="Z867" i="2" s="1"/>
  <c r="E870" i="2"/>
  <c r="F869" i="2"/>
  <c r="I869" i="2" s="1"/>
  <c r="J864" i="1"/>
  <c r="K864" i="1" s="1"/>
  <c r="G865" i="1"/>
  <c r="H865" i="1"/>
  <c r="D867" i="1"/>
  <c r="E867" i="1" s="1"/>
  <c r="I867" i="1" s="1"/>
  <c r="F866" i="1"/>
  <c r="AP869" i="3" l="1"/>
  <c r="BE869" i="3"/>
  <c r="BD872" i="3"/>
  <c r="AO872" i="3"/>
  <c r="B886" i="3"/>
  <c r="BG868" i="3"/>
  <c r="BH868" i="3" s="1"/>
  <c r="BI868" i="3" s="1"/>
  <c r="BF868" i="3"/>
  <c r="AR869" i="3"/>
  <c r="AS869" i="3" s="1"/>
  <c r="AT869" i="3" s="1"/>
  <c r="AQ869" i="3"/>
  <c r="E882" i="3"/>
  <c r="F882" i="3" s="1"/>
  <c r="G882" i="3" s="1"/>
  <c r="D882" i="3"/>
  <c r="C883" i="3"/>
  <c r="CA887" i="3"/>
  <c r="CB886" i="3"/>
  <c r="CC886" i="3" s="1"/>
  <c r="CD886" i="3" s="1"/>
  <c r="CE886" i="3" s="1"/>
  <c r="V867" i="2"/>
  <c r="G869" i="2"/>
  <c r="T869" i="2"/>
  <c r="U868" i="2"/>
  <c r="Z868" i="2" s="1"/>
  <c r="E871" i="2"/>
  <c r="F870" i="2"/>
  <c r="I870" i="2" s="1"/>
  <c r="J865" i="1"/>
  <c r="K865" i="1" s="1"/>
  <c r="G866" i="1"/>
  <c r="H866" i="1"/>
  <c r="D868" i="1"/>
  <c r="E868" i="1" s="1"/>
  <c r="I868" i="1" s="1"/>
  <c r="F867" i="1"/>
  <c r="AP870" i="3" l="1"/>
  <c r="BE870" i="3"/>
  <c r="BD873" i="3"/>
  <c r="AO873" i="3"/>
  <c r="B887" i="3"/>
  <c r="BG869" i="3"/>
  <c r="BH869" i="3" s="1"/>
  <c r="BI869" i="3" s="1"/>
  <c r="BF869" i="3"/>
  <c r="AR870" i="3"/>
  <c r="AS870" i="3" s="1"/>
  <c r="AT870" i="3" s="1"/>
  <c r="AQ870" i="3"/>
  <c r="E883" i="3"/>
  <c r="F883" i="3" s="1"/>
  <c r="G883" i="3" s="1"/>
  <c r="D883" i="3"/>
  <c r="C884" i="3"/>
  <c r="CA888" i="3"/>
  <c r="CB887" i="3"/>
  <c r="CC887" i="3" s="1"/>
  <c r="CD887" i="3" s="1"/>
  <c r="CE887" i="3" s="1"/>
  <c r="V868" i="2"/>
  <c r="G870" i="2"/>
  <c r="T870" i="2"/>
  <c r="U869" i="2"/>
  <c r="Z869" i="2" s="1"/>
  <c r="F871" i="2"/>
  <c r="I871" i="2" s="1"/>
  <c r="E872" i="2"/>
  <c r="J866" i="1"/>
  <c r="K866" i="1" s="1"/>
  <c r="H867" i="1"/>
  <c r="G867" i="1"/>
  <c r="D869" i="1"/>
  <c r="E869" i="1" s="1"/>
  <c r="I869" i="1" s="1"/>
  <c r="F868" i="1"/>
  <c r="AP871" i="3" l="1"/>
  <c r="BE871" i="3"/>
  <c r="BD874" i="3"/>
  <c r="B888" i="3"/>
  <c r="AO874" i="3"/>
  <c r="BG870" i="3"/>
  <c r="BF870" i="3"/>
  <c r="AR871" i="3"/>
  <c r="AS871" i="3" s="1"/>
  <c r="AT871" i="3" s="1"/>
  <c r="AQ871" i="3"/>
  <c r="E884" i="3"/>
  <c r="F884" i="3" s="1"/>
  <c r="G884" i="3" s="1"/>
  <c r="D884" i="3"/>
  <c r="C885" i="3"/>
  <c r="CA889" i="3"/>
  <c r="CB888" i="3"/>
  <c r="CC888" i="3" s="1"/>
  <c r="CD888" i="3" s="1"/>
  <c r="CE888" i="3" s="1"/>
  <c r="V869" i="2"/>
  <c r="G871" i="2"/>
  <c r="T871" i="2"/>
  <c r="U870" i="2"/>
  <c r="Z870" i="2" s="1"/>
  <c r="E873" i="2"/>
  <c r="F872" i="2"/>
  <c r="I872" i="2" s="1"/>
  <c r="J867" i="1"/>
  <c r="K867" i="1" s="1"/>
  <c r="H868" i="1"/>
  <c r="G868" i="1"/>
  <c r="D870" i="1"/>
  <c r="E870" i="1" s="1"/>
  <c r="I870" i="1" s="1"/>
  <c r="F869" i="1"/>
  <c r="BH870" i="3" l="1"/>
  <c r="BI870" i="3" s="1"/>
  <c r="AP872" i="3"/>
  <c r="BE872" i="3"/>
  <c r="BD875" i="3"/>
  <c r="B889" i="3"/>
  <c r="AO875" i="3"/>
  <c r="BG871" i="3"/>
  <c r="BF871" i="3"/>
  <c r="AR872" i="3"/>
  <c r="AS872" i="3" s="1"/>
  <c r="AT872" i="3" s="1"/>
  <c r="AQ872" i="3"/>
  <c r="E885" i="3"/>
  <c r="F885" i="3" s="1"/>
  <c r="G885" i="3" s="1"/>
  <c r="D885" i="3"/>
  <c r="C886" i="3"/>
  <c r="CA890" i="3"/>
  <c r="CB889" i="3"/>
  <c r="CC889" i="3" s="1"/>
  <c r="CD889" i="3" s="1"/>
  <c r="CE889" i="3" s="1"/>
  <c r="V870" i="2"/>
  <c r="G872" i="2"/>
  <c r="U871" i="2"/>
  <c r="Z871" i="2" s="1"/>
  <c r="T872" i="2"/>
  <c r="F873" i="2"/>
  <c r="I873" i="2" s="1"/>
  <c r="E874" i="2"/>
  <c r="J868" i="1"/>
  <c r="K868" i="1" s="1"/>
  <c r="H869" i="1"/>
  <c r="G869" i="1"/>
  <c r="D871" i="1"/>
  <c r="E871" i="1" s="1"/>
  <c r="I871" i="1" s="1"/>
  <c r="F870" i="1"/>
  <c r="BH871" i="3" l="1"/>
  <c r="BI871" i="3" s="1"/>
  <c r="AP873" i="3"/>
  <c r="BE873" i="3"/>
  <c r="BD876" i="3"/>
  <c r="B890" i="3"/>
  <c r="AO876" i="3"/>
  <c r="BG872" i="3"/>
  <c r="BH872" i="3" s="1"/>
  <c r="BI872" i="3" s="1"/>
  <c r="BF872" i="3"/>
  <c r="AR873" i="3"/>
  <c r="AS873" i="3" s="1"/>
  <c r="AT873" i="3" s="1"/>
  <c r="AQ873" i="3"/>
  <c r="E886" i="3"/>
  <c r="F886" i="3" s="1"/>
  <c r="G886" i="3" s="1"/>
  <c r="D886" i="3"/>
  <c r="C887" i="3"/>
  <c r="CA891" i="3"/>
  <c r="CB890" i="3"/>
  <c r="CC890" i="3" s="1"/>
  <c r="CD890" i="3" s="1"/>
  <c r="CE890" i="3" s="1"/>
  <c r="V871" i="2"/>
  <c r="G873" i="2"/>
  <c r="T873" i="2"/>
  <c r="U872" i="2"/>
  <c r="Z872" i="2" s="1"/>
  <c r="E875" i="2"/>
  <c r="F874" i="2"/>
  <c r="I874" i="2" s="1"/>
  <c r="J869" i="1"/>
  <c r="K869" i="1" s="1"/>
  <c r="H870" i="1"/>
  <c r="G870" i="1"/>
  <c r="D872" i="1"/>
  <c r="E872" i="1" s="1"/>
  <c r="I872" i="1" s="1"/>
  <c r="F871" i="1"/>
  <c r="AP874" i="3" l="1"/>
  <c r="BE874" i="3"/>
  <c r="BG873" i="3"/>
  <c r="BF873" i="3"/>
  <c r="BD877" i="3"/>
  <c r="AO877" i="3"/>
  <c r="B891" i="3"/>
  <c r="AR874" i="3"/>
  <c r="AS874" i="3" s="1"/>
  <c r="AT874" i="3" s="1"/>
  <c r="AQ874" i="3"/>
  <c r="E887" i="3"/>
  <c r="F887" i="3" s="1"/>
  <c r="G887" i="3" s="1"/>
  <c r="D887" i="3"/>
  <c r="C888" i="3"/>
  <c r="CA892" i="3"/>
  <c r="CB891" i="3"/>
  <c r="CC891" i="3" s="1"/>
  <c r="CD891" i="3" s="1"/>
  <c r="CE891" i="3" s="1"/>
  <c r="V872" i="2"/>
  <c r="G874" i="2"/>
  <c r="T874" i="2"/>
  <c r="U873" i="2"/>
  <c r="Z873" i="2" s="1"/>
  <c r="E876" i="2"/>
  <c r="F875" i="2"/>
  <c r="I875" i="2" s="1"/>
  <c r="J870" i="1"/>
  <c r="K870" i="1" s="1"/>
  <c r="H871" i="1"/>
  <c r="G871" i="1"/>
  <c r="D873" i="1"/>
  <c r="E873" i="1" s="1"/>
  <c r="I873" i="1" s="1"/>
  <c r="F872" i="1"/>
  <c r="BH873" i="3" l="1"/>
  <c r="BI873" i="3" s="1"/>
  <c r="BD878" i="3"/>
  <c r="B892" i="3"/>
  <c r="AO878" i="3"/>
  <c r="AP875" i="3"/>
  <c r="BE875" i="3"/>
  <c r="BF874" i="3"/>
  <c r="BG874" i="3"/>
  <c r="AR875" i="3"/>
  <c r="AS875" i="3" s="1"/>
  <c r="AT875" i="3" s="1"/>
  <c r="AQ875" i="3"/>
  <c r="E888" i="3"/>
  <c r="F888" i="3" s="1"/>
  <c r="G888" i="3" s="1"/>
  <c r="D888" i="3"/>
  <c r="C889" i="3"/>
  <c r="CA893" i="3"/>
  <c r="CB892" i="3"/>
  <c r="CC892" i="3" s="1"/>
  <c r="CD892" i="3" s="1"/>
  <c r="CE892" i="3" s="1"/>
  <c r="V873" i="2"/>
  <c r="G875" i="2"/>
  <c r="T875" i="2"/>
  <c r="U874" i="2"/>
  <c r="Z874" i="2" s="1"/>
  <c r="E877" i="2"/>
  <c r="F876" i="2"/>
  <c r="I876" i="2" s="1"/>
  <c r="J871" i="1"/>
  <c r="K871" i="1" s="1"/>
  <c r="H872" i="1"/>
  <c r="G872" i="1"/>
  <c r="D874" i="1"/>
  <c r="E874" i="1" s="1"/>
  <c r="I874" i="1" s="1"/>
  <c r="F873" i="1"/>
  <c r="BH874" i="3" l="1"/>
  <c r="BI874" i="3" s="1"/>
  <c r="AP876" i="3"/>
  <c r="BE876" i="3"/>
  <c r="BF875" i="3"/>
  <c r="BG875" i="3"/>
  <c r="BH875" i="3" s="1"/>
  <c r="BI875" i="3" s="1"/>
  <c r="BD879" i="3"/>
  <c r="B893" i="3"/>
  <c r="AO879" i="3"/>
  <c r="AR876" i="3"/>
  <c r="AS876" i="3" s="1"/>
  <c r="AT876" i="3" s="1"/>
  <c r="AQ876" i="3"/>
  <c r="E889" i="3"/>
  <c r="F889" i="3" s="1"/>
  <c r="G889" i="3" s="1"/>
  <c r="D889" i="3"/>
  <c r="C890" i="3"/>
  <c r="CA894" i="3"/>
  <c r="CB893" i="3"/>
  <c r="CC893" i="3" s="1"/>
  <c r="CD893" i="3" s="1"/>
  <c r="CE893" i="3" s="1"/>
  <c r="V874" i="2"/>
  <c r="G876" i="2"/>
  <c r="T876" i="2"/>
  <c r="U875" i="2"/>
  <c r="Z875" i="2" s="1"/>
  <c r="F877" i="2"/>
  <c r="I877" i="2" s="1"/>
  <c r="E878" i="2"/>
  <c r="J872" i="1"/>
  <c r="K872" i="1" s="1"/>
  <c r="G873" i="1"/>
  <c r="H873" i="1"/>
  <c r="D875" i="1"/>
  <c r="E875" i="1" s="1"/>
  <c r="I875" i="1" s="1"/>
  <c r="F874" i="1"/>
  <c r="AP877" i="3" l="1"/>
  <c r="BE877" i="3"/>
  <c r="BD880" i="3"/>
  <c r="B894" i="3"/>
  <c r="AO880" i="3"/>
  <c r="BG876" i="3"/>
  <c r="BF876" i="3"/>
  <c r="AR877" i="3"/>
  <c r="AS877" i="3" s="1"/>
  <c r="AT877" i="3" s="1"/>
  <c r="AQ877" i="3"/>
  <c r="E890" i="3"/>
  <c r="F890" i="3" s="1"/>
  <c r="G890" i="3" s="1"/>
  <c r="D890" i="3"/>
  <c r="C891" i="3"/>
  <c r="CA895" i="3"/>
  <c r="CB894" i="3"/>
  <c r="CC894" i="3" s="1"/>
  <c r="CD894" i="3" s="1"/>
  <c r="CE894" i="3" s="1"/>
  <c r="V875" i="2"/>
  <c r="G877" i="2"/>
  <c r="T877" i="2"/>
  <c r="U876" i="2"/>
  <c r="Z876" i="2" s="1"/>
  <c r="E879" i="2"/>
  <c r="F878" i="2"/>
  <c r="I878" i="2" s="1"/>
  <c r="J873" i="1"/>
  <c r="K873" i="1" s="1"/>
  <c r="G874" i="1"/>
  <c r="H874" i="1"/>
  <c r="D876" i="1"/>
  <c r="E876" i="1" s="1"/>
  <c r="I876" i="1" s="1"/>
  <c r="F875" i="1"/>
  <c r="BH876" i="3" l="1"/>
  <c r="BI876" i="3" s="1"/>
  <c r="AP878" i="3"/>
  <c r="BE878" i="3"/>
  <c r="BG877" i="3"/>
  <c r="BH877" i="3" s="1"/>
  <c r="BI877" i="3" s="1"/>
  <c r="BF877" i="3"/>
  <c r="BD881" i="3"/>
  <c r="B895" i="3"/>
  <c r="AO881" i="3"/>
  <c r="AR878" i="3"/>
  <c r="AS878" i="3" s="1"/>
  <c r="AT878" i="3" s="1"/>
  <c r="AQ878" i="3"/>
  <c r="E891" i="3"/>
  <c r="F891" i="3" s="1"/>
  <c r="G891" i="3" s="1"/>
  <c r="D891" i="3"/>
  <c r="C892" i="3"/>
  <c r="CA896" i="3"/>
  <c r="CB895" i="3"/>
  <c r="CC895" i="3" s="1"/>
  <c r="CD895" i="3" s="1"/>
  <c r="CE895" i="3" s="1"/>
  <c r="V876" i="2"/>
  <c r="G878" i="2"/>
  <c r="U877" i="2"/>
  <c r="Z877" i="2" s="1"/>
  <c r="T878" i="2"/>
  <c r="F879" i="2"/>
  <c r="I879" i="2" s="1"/>
  <c r="E880" i="2"/>
  <c r="J874" i="1"/>
  <c r="K874" i="1" s="1"/>
  <c r="H875" i="1"/>
  <c r="G875" i="1"/>
  <c r="D877" i="1"/>
  <c r="E877" i="1" s="1"/>
  <c r="I877" i="1" s="1"/>
  <c r="F876" i="1"/>
  <c r="AP879" i="3" l="1"/>
  <c r="BE879" i="3"/>
  <c r="BD882" i="3"/>
  <c r="B896" i="3"/>
  <c r="AO882" i="3"/>
  <c r="BG878" i="3"/>
  <c r="BH878" i="3" s="1"/>
  <c r="BI878" i="3" s="1"/>
  <c r="BF878" i="3"/>
  <c r="AR879" i="3"/>
  <c r="AS879" i="3" s="1"/>
  <c r="AT879" i="3" s="1"/>
  <c r="AQ879" i="3"/>
  <c r="E892" i="3"/>
  <c r="F892" i="3" s="1"/>
  <c r="G892" i="3" s="1"/>
  <c r="D892" i="3"/>
  <c r="C893" i="3"/>
  <c r="CA897" i="3"/>
  <c r="CB896" i="3"/>
  <c r="CC896" i="3" s="1"/>
  <c r="CD896" i="3" s="1"/>
  <c r="CE896" i="3" s="1"/>
  <c r="V877" i="2"/>
  <c r="G879" i="2"/>
  <c r="T879" i="2"/>
  <c r="U878" i="2"/>
  <c r="Z878" i="2" s="1"/>
  <c r="E881" i="2"/>
  <c r="F880" i="2"/>
  <c r="I880" i="2" s="1"/>
  <c r="J875" i="1"/>
  <c r="K875" i="1" s="1"/>
  <c r="H876" i="1"/>
  <c r="G876" i="1"/>
  <c r="D878" i="1"/>
  <c r="E878" i="1" s="1"/>
  <c r="I878" i="1" s="1"/>
  <c r="F877" i="1"/>
  <c r="BD883" i="3" l="1"/>
  <c r="AO883" i="3"/>
  <c r="B897" i="3"/>
  <c r="BG879" i="3"/>
  <c r="BF879" i="3"/>
  <c r="AP880" i="3"/>
  <c r="BE880" i="3"/>
  <c r="AR880" i="3"/>
  <c r="AS880" i="3" s="1"/>
  <c r="AT880" i="3" s="1"/>
  <c r="AQ880" i="3"/>
  <c r="E893" i="3"/>
  <c r="F893" i="3" s="1"/>
  <c r="G893" i="3" s="1"/>
  <c r="D893" i="3"/>
  <c r="C894" i="3"/>
  <c r="CA898" i="3"/>
  <c r="CB897" i="3"/>
  <c r="CC897" i="3" s="1"/>
  <c r="CD897" i="3" s="1"/>
  <c r="CE897" i="3" s="1"/>
  <c r="V878" i="2"/>
  <c r="G880" i="2"/>
  <c r="T880" i="2"/>
  <c r="U879" i="2"/>
  <c r="Z879" i="2" s="1"/>
  <c r="J876" i="1"/>
  <c r="K876" i="1" s="1"/>
  <c r="E882" i="2"/>
  <c r="F881" i="2"/>
  <c r="I881" i="2" s="1"/>
  <c r="H877" i="1"/>
  <c r="G877" i="1"/>
  <c r="D879" i="1"/>
  <c r="E879" i="1" s="1"/>
  <c r="I879" i="1" s="1"/>
  <c r="F878" i="1"/>
  <c r="BH879" i="3" l="1"/>
  <c r="BI879" i="3" s="1"/>
  <c r="BG880" i="3"/>
  <c r="BF880" i="3"/>
  <c r="BH880" i="3" s="1"/>
  <c r="BI880" i="3" s="1"/>
  <c r="AP881" i="3"/>
  <c r="BE881" i="3"/>
  <c r="BD884" i="3"/>
  <c r="AO884" i="3"/>
  <c r="B898" i="3"/>
  <c r="AQ881" i="3"/>
  <c r="AR881" i="3"/>
  <c r="AS881" i="3" s="1"/>
  <c r="AT881" i="3" s="1"/>
  <c r="E894" i="3"/>
  <c r="F894" i="3" s="1"/>
  <c r="G894" i="3" s="1"/>
  <c r="D894" i="3"/>
  <c r="C895" i="3"/>
  <c r="CA899" i="3"/>
  <c r="CB898" i="3"/>
  <c r="CC898" i="3" s="1"/>
  <c r="CD898" i="3" s="1"/>
  <c r="CE898" i="3" s="1"/>
  <c r="V879" i="2"/>
  <c r="G881" i="2"/>
  <c r="T881" i="2"/>
  <c r="U880" i="2"/>
  <c r="Z880" i="2" s="1"/>
  <c r="E883" i="2"/>
  <c r="F882" i="2"/>
  <c r="I882" i="2" s="1"/>
  <c r="J877" i="1"/>
  <c r="K877" i="1" s="1"/>
  <c r="H878" i="1"/>
  <c r="G878" i="1"/>
  <c r="D880" i="1"/>
  <c r="E880" i="1" s="1"/>
  <c r="I880" i="1" s="1"/>
  <c r="F879" i="1"/>
  <c r="BD885" i="3" l="1"/>
  <c r="B899" i="3"/>
  <c r="AO885" i="3"/>
  <c r="AP882" i="3"/>
  <c r="BE882" i="3"/>
  <c r="BG881" i="3"/>
  <c r="BH881" i="3" s="1"/>
  <c r="BI881" i="3" s="1"/>
  <c r="BF881" i="3"/>
  <c r="AQ882" i="3"/>
  <c r="AR882" i="3"/>
  <c r="AS882" i="3" s="1"/>
  <c r="AT882" i="3" s="1"/>
  <c r="E895" i="3"/>
  <c r="F895" i="3" s="1"/>
  <c r="G895" i="3" s="1"/>
  <c r="D895" i="3"/>
  <c r="C896" i="3"/>
  <c r="CA900" i="3"/>
  <c r="CB899" i="3"/>
  <c r="CC899" i="3" s="1"/>
  <c r="CD899" i="3" s="1"/>
  <c r="CE899" i="3" s="1"/>
  <c r="V880" i="2"/>
  <c r="G882" i="2"/>
  <c r="T882" i="2"/>
  <c r="U881" i="2"/>
  <c r="Z881" i="2" s="1"/>
  <c r="F883" i="2"/>
  <c r="I883" i="2" s="1"/>
  <c r="E884" i="2"/>
  <c r="J878" i="1"/>
  <c r="K878" i="1" s="1"/>
  <c r="H879" i="1"/>
  <c r="G879" i="1"/>
  <c r="D881" i="1"/>
  <c r="E881" i="1" s="1"/>
  <c r="I881" i="1" s="1"/>
  <c r="F880" i="1"/>
  <c r="AP883" i="3" l="1"/>
  <c r="BE883" i="3"/>
  <c r="BD886" i="3"/>
  <c r="B900" i="3"/>
  <c r="AO886" i="3"/>
  <c r="BG882" i="3"/>
  <c r="BF882" i="3"/>
  <c r="AR883" i="3"/>
  <c r="AS883" i="3" s="1"/>
  <c r="AT883" i="3" s="1"/>
  <c r="AQ883" i="3"/>
  <c r="E896" i="3"/>
  <c r="F896" i="3" s="1"/>
  <c r="G896" i="3" s="1"/>
  <c r="D896" i="3"/>
  <c r="C897" i="3"/>
  <c r="CA901" i="3"/>
  <c r="CB900" i="3"/>
  <c r="CC900" i="3" s="1"/>
  <c r="CD900" i="3" s="1"/>
  <c r="CE900" i="3" s="1"/>
  <c r="V881" i="2"/>
  <c r="G883" i="2"/>
  <c r="T883" i="2"/>
  <c r="U882" i="2"/>
  <c r="Z882" i="2" s="1"/>
  <c r="E885" i="2"/>
  <c r="F884" i="2"/>
  <c r="I884" i="2" s="1"/>
  <c r="J879" i="1"/>
  <c r="K879" i="1" s="1"/>
  <c r="H880" i="1"/>
  <c r="G880" i="1"/>
  <c r="D882" i="1"/>
  <c r="E882" i="1" s="1"/>
  <c r="I882" i="1" s="1"/>
  <c r="F881" i="1"/>
  <c r="BH882" i="3" l="1"/>
  <c r="BI882" i="3" s="1"/>
  <c r="AP884" i="3"/>
  <c r="BE884" i="3"/>
  <c r="BD887" i="3"/>
  <c r="AO887" i="3"/>
  <c r="B901" i="3"/>
  <c r="BG883" i="3"/>
  <c r="BF883" i="3"/>
  <c r="AQ884" i="3"/>
  <c r="AR884" i="3"/>
  <c r="AS884" i="3" s="1"/>
  <c r="AT884" i="3" s="1"/>
  <c r="E897" i="3"/>
  <c r="F897" i="3" s="1"/>
  <c r="G897" i="3" s="1"/>
  <c r="D897" i="3"/>
  <c r="C898" i="3"/>
  <c r="CA902" i="3"/>
  <c r="CB901" i="3"/>
  <c r="CC901" i="3" s="1"/>
  <c r="CD901" i="3" s="1"/>
  <c r="CE901" i="3" s="1"/>
  <c r="V882" i="2"/>
  <c r="G884" i="2"/>
  <c r="U883" i="2"/>
  <c r="Z883" i="2" s="1"/>
  <c r="T884" i="2"/>
  <c r="F885" i="2"/>
  <c r="I885" i="2" s="1"/>
  <c r="E886" i="2"/>
  <c r="J880" i="1"/>
  <c r="K880" i="1" s="1"/>
  <c r="G881" i="1"/>
  <c r="H881" i="1"/>
  <c r="D883" i="1"/>
  <c r="E883" i="1" s="1"/>
  <c r="I883" i="1" s="1"/>
  <c r="F882" i="1"/>
  <c r="BH883" i="3" l="1"/>
  <c r="BI883" i="3" s="1"/>
  <c r="AP885" i="3"/>
  <c r="BE885" i="3"/>
  <c r="BG884" i="3"/>
  <c r="BH884" i="3" s="1"/>
  <c r="BI884" i="3" s="1"/>
  <c r="BF884" i="3"/>
  <c r="BD888" i="3"/>
  <c r="B902" i="3"/>
  <c r="AO888" i="3"/>
  <c r="AQ885" i="3"/>
  <c r="AR885" i="3"/>
  <c r="AS885" i="3" s="1"/>
  <c r="AT885" i="3" s="1"/>
  <c r="E898" i="3"/>
  <c r="F898" i="3" s="1"/>
  <c r="G898" i="3" s="1"/>
  <c r="D898" i="3"/>
  <c r="C899" i="3"/>
  <c r="CA903" i="3"/>
  <c r="CB902" i="3"/>
  <c r="CC902" i="3" s="1"/>
  <c r="CD902" i="3" s="1"/>
  <c r="CE902" i="3" s="1"/>
  <c r="V883" i="2"/>
  <c r="G885" i="2"/>
  <c r="T885" i="2"/>
  <c r="U884" i="2"/>
  <c r="Z884" i="2" s="1"/>
  <c r="E887" i="2"/>
  <c r="F886" i="2"/>
  <c r="I886" i="2" s="1"/>
  <c r="J881" i="1"/>
  <c r="K881" i="1" s="1"/>
  <c r="G882" i="1"/>
  <c r="H882" i="1"/>
  <c r="D884" i="1"/>
  <c r="E884" i="1" s="1"/>
  <c r="I884" i="1" s="1"/>
  <c r="F883" i="1"/>
  <c r="AP886" i="3" l="1"/>
  <c r="BE886" i="3"/>
  <c r="BD889" i="3"/>
  <c r="B903" i="3"/>
  <c r="AO889" i="3"/>
  <c r="BG885" i="3"/>
  <c r="BF885" i="3"/>
  <c r="AQ886" i="3"/>
  <c r="AR886" i="3"/>
  <c r="AS886" i="3" s="1"/>
  <c r="AT886" i="3" s="1"/>
  <c r="E899" i="3"/>
  <c r="F899" i="3" s="1"/>
  <c r="G899" i="3" s="1"/>
  <c r="D899" i="3"/>
  <c r="C900" i="3"/>
  <c r="CA904" i="3"/>
  <c r="CB903" i="3"/>
  <c r="CC903" i="3" s="1"/>
  <c r="CD903" i="3" s="1"/>
  <c r="CE903" i="3" s="1"/>
  <c r="V884" i="2"/>
  <c r="G886" i="2"/>
  <c r="T886" i="2"/>
  <c r="U885" i="2"/>
  <c r="Z885" i="2" s="1"/>
  <c r="E888" i="2"/>
  <c r="F887" i="2"/>
  <c r="I887" i="2" s="1"/>
  <c r="J882" i="1"/>
  <c r="K882" i="1" s="1"/>
  <c r="H883" i="1"/>
  <c r="G883" i="1"/>
  <c r="D885" i="1"/>
  <c r="E885" i="1" s="1"/>
  <c r="I885" i="1" s="1"/>
  <c r="F884" i="1"/>
  <c r="BH885" i="3" l="1"/>
  <c r="BI885" i="3" s="1"/>
  <c r="AP887" i="3"/>
  <c r="BE887" i="3"/>
  <c r="BD890" i="3"/>
  <c r="AO890" i="3"/>
  <c r="B904" i="3"/>
  <c r="BG886" i="3"/>
  <c r="BH886" i="3" s="1"/>
  <c r="BI886" i="3" s="1"/>
  <c r="BF886" i="3"/>
  <c r="AQ887" i="3"/>
  <c r="AR887" i="3"/>
  <c r="AS887" i="3" s="1"/>
  <c r="AT887" i="3" s="1"/>
  <c r="E900" i="3"/>
  <c r="F900" i="3" s="1"/>
  <c r="G900" i="3" s="1"/>
  <c r="D900" i="3"/>
  <c r="C901" i="3"/>
  <c r="CA905" i="3"/>
  <c r="CB904" i="3"/>
  <c r="CC904" i="3" s="1"/>
  <c r="CD904" i="3" s="1"/>
  <c r="CE904" i="3" s="1"/>
  <c r="V885" i="2"/>
  <c r="G887" i="2"/>
  <c r="T887" i="2"/>
  <c r="U886" i="2"/>
  <c r="Z886" i="2" s="1"/>
  <c r="E889" i="2"/>
  <c r="F888" i="2"/>
  <c r="I888" i="2" s="1"/>
  <c r="J883" i="1"/>
  <c r="K883" i="1" s="1"/>
  <c r="H884" i="1"/>
  <c r="G884" i="1"/>
  <c r="D886" i="1"/>
  <c r="E886" i="1" s="1"/>
  <c r="I886" i="1" s="1"/>
  <c r="F885" i="1"/>
  <c r="AP888" i="3" l="1"/>
  <c r="BE888" i="3"/>
  <c r="BD891" i="3"/>
  <c r="AO891" i="3"/>
  <c r="B905" i="3"/>
  <c r="BG887" i="3"/>
  <c r="BH887" i="3" s="1"/>
  <c r="BI887" i="3" s="1"/>
  <c r="BF887" i="3"/>
  <c r="AQ888" i="3"/>
  <c r="AR888" i="3"/>
  <c r="AS888" i="3" s="1"/>
  <c r="AT888" i="3" s="1"/>
  <c r="D901" i="3"/>
  <c r="E901" i="3"/>
  <c r="F901" i="3" s="1"/>
  <c r="G901" i="3" s="1"/>
  <c r="C902" i="3"/>
  <c r="CA906" i="3"/>
  <c r="CB905" i="3"/>
  <c r="CC905" i="3" s="1"/>
  <c r="CD905" i="3" s="1"/>
  <c r="CE905" i="3" s="1"/>
  <c r="V886" i="2"/>
  <c r="G888" i="2"/>
  <c r="T888" i="2"/>
  <c r="U887" i="2"/>
  <c r="Z887" i="2" s="1"/>
  <c r="F889" i="2"/>
  <c r="I889" i="2" s="1"/>
  <c r="E890" i="2"/>
  <c r="J884" i="1"/>
  <c r="K884" i="1" s="1"/>
  <c r="H885" i="1"/>
  <c r="G885" i="1"/>
  <c r="D887" i="1"/>
  <c r="E887" i="1" s="1"/>
  <c r="I887" i="1" s="1"/>
  <c r="F886" i="1"/>
  <c r="AP889" i="3" l="1"/>
  <c r="BE889" i="3"/>
  <c r="BG888" i="3"/>
  <c r="BF888" i="3"/>
  <c r="BD892" i="3"/>
  <c r="B906" i="3"/>
  <c r="AO892" i="3"/>
  <c r="AR889" i="3"/>
  <c r="AS889" i="3" s="1"/>
  <c r="AT889" i="3" s="1"/>
  <c r="AQ889" i="3"/>
  <c r="D902" i="3"/>
  <c r="E902" i="3"/>
  <c r="F902" i="3" s="1"/>
  <c r="G902" i="3" s="1"/>
  <c r="C903" i="3"/>
  <c r="CA907" i="3"/>
  <c r="CB906" i="3"/>
  <c r="CC906" i="3" s="1"/>
  <c r="CD906" i="3" s="1"/>
  <c r="CE906" i="3" s="1"/>
  <c r="V887" i="2"/>
  <c r="G889" i="2"/>
  <c r="T889" i="2"/>
  <c r="U888" i="2"/>
  <c r="Z888" i="2" s="1"/>
  <c r="E891" i="2"/>
  <c r="F890" i="2"/>
  <c r="I890" i="2" s="1"/>
  <c r="J885" i="1"/>
  <c r="K885" i="1" s="1"/>
  <c r="H886" i="1"/>
  <c r="G886" i="1"/>
  <c r="D888" i="1"/>
  <c r="E888" i="1" s="1"/>
  <c r="I888" i="1" s="1"/>
  <c r="F887" i="1"/>
  <c r="BH888" i="3" l="1"/>
  <c r="BI888" i="3" s="1"/>
  <c r="AP890" i="3"/>
  <c r="BE890" i="3"/>
  <c r="BG889" i="3"/>
  <c r="BF889" i="3"/>
  <c r="BD893" i="3"/>
  <c r="AO893" i="3"/>
  <c r="B907" i="3"/>
  <c r="AR890" i="3"/>
  <c r="AS890" i="3" s="1"/>
  <c r="AT890" i="3" s="1"/>
  <c r="AQ890" i="3"/>
  <c r="D903" i="3"/>
  <c r="E903" i="3"/>
  <c r="F903" i="3" s="1"/>
  <c r="G903" i="3" s="1"/>
  <c r="C904" i="3"/>
  <c r="CA908" i="3"/>
  <c r="CB907" i="3"/>
  <c r="CC907" i="3" s="1"/>
  <c r="CD907" i="3" s="1"/>
  <c r="CE907" i="3" s="1"/>
  <c r="V888" i="2"/>
  <c r="G890" i="2"/>
  <c r="U889" i="2"/>
  <c r="Z889" i="2" s="1"/>
  <c r="T890" i="2"/>
  <c r="F891" i="2"/>
  <c r="I891" i="2" s="1"/>
  <c r="E892" i="2"/>
  <c r="J886" i="1"/>
  <c r="K886" i="1" s="1"/>
  <c r="H887" i="1"/>
  <c r="G887" i="1"/>
  <c r="D889" i="1"/>
  <c r="E889" i="1" s="1"/>
  <c r="I889" i="1" s="1"/>
  <c r="F888" i="1"/>
  <c r="BH889" i="3" l="1"/>
  <c r="BI889" i="3" s="1"/>
  <c r="AP891" i="3"/>
  <c r="BE891" i="3"/>
  <c r="BD894" i="3"/>
  <c r="B908" i="3"/>
  <c r="AO894" i="3"/>
  <c r="BF890" i="3"/>
  <c r="BG890" i="3"/>
  <c r="BH890" i="3" s="1"/>
  <c r="BI890" i="3" s="1"/>
  <c r="AR891" i="3"/>
  <c r="AS891" i="3" s="1"/>
  <c r="AT891" i="3" s="1"/>
  <c r="AQ891" i="3"/>
  <c r="D904" i="3"/>
  <c r="E904" i="3"/>
  <c r="F904" i="3" s="1"/>
  <c r="G904" i="3" s="1"/>
  <c r="C905" i="3"/>
  <c r="CA909" i="3"/>
  <c r="CB908" i="3"/>
  <c r="CC908" i="3" s="1"/>
  <c r="CD908" i="3" s="1"/>
  <c r="CE908" i="3" s="1"/>
  <c r="V889" i="2"/>
  <c r="G891" i="2"/>
  <c r="T891" i="2"/>
  <c r="U890" i="2"/>
  <c r="Z890" i="2" s="1"/>
  <c r="E893" i="2"/>
  <c r="F892" i="2"/>
  <c r="I892" i="2" s="1"/>
  <c r="J887" i="1"/>
  <c r="K887" i="1" s="1"/>
  <c r="H888" i="1"/>
  <c r="G888" i="1"/>
  <c r="D890" i="1"/>
  <c r="E890" i="1" s="1"/>
  <c r="I890" i="1" s="1"/>
  <c r="F889" i="1"/>
  <c r="AP892" i="3" l="1"/>
  <c r="BE892" i="3"/>
  <c r="BD895" i="3"/>
  <c r="B909" i="3"/>
  <c r="AO895" i="3"/>
  <c r="BF891" i="3"/>
  <c r="BG891" i="3"/>
  <c r="BH891" i="3" s="1"/>
  <c r="BI891" i="3" s="1"/>
  <c r="AR892" i="3"/>
  <c r="AS892" i="3" s="1"/>
  <c r="AT892" i="3" s="1"/>
  <c r="AQ892" i="3"/>
  <c r="D905" i="3"/>
  <c r="E905" i="3"/>
  <c r="F905" i="3" s="1"/>
  <c r="G905" i="3" s="1"/>
  <c r="C906" i="3"/>
  <c r="CA910" i="3"/>
  <c r="CB909" i="3"/>
  <c r="CC909" i="3" s="1"/>
  <c r="CD909" i="3" s="1"/>
  <c r="CE909" i="3" s="1"/>
  <c r="V890" i="2"/>
  <c r="G892" i="2"/>
  <c r="U891" i="2"/>
  <c r="Z891" i="2" s="1"/>
  <c r="T892" i="2"/>
  <c r="E894" i="2"/>
  <c r="F893" i="2"/>
  <c r="I893" i="2" s="1"/>
  <c r="J888" i="1"/>
  <c r="K888" i="1" s="1"/>
  <c r="G889" i="1"/>
  <c r="H889" i="1"/>
  <c r="D891" i="1"/>
  <c r="E891" i="1" s="1"/>
  <c r="I891" i="1" s="1"/>
  <c r="F890" i="1"/>
  <c r="AP893" i="3" l="1"/>
  <c r="BE893" i="3"/>
  <c r="BG892" i="3"/>
  <c r="BF892" i="3"/>
  <c r="BH892" i="3" s="1"/>
  <c r="BI892" i="3" s="1"/>
  <c r="BD896" i="3"/>
  <c r="B910" i="3"/>
  <c r="AO896" i="3"/>
  <c r="AR893" i="3"/>
  <c r="AS893" i="3" s="1"/>
  <c r="AT893" i="3" s="1"/>
  <c r="AQ893" i="3"/>
  <c r="E906" i="3"/>
  <c r="F906" i="3" s="1"/>
  <c r="G906" i="3" s="1"/>
  <c r="D906" i="3"/>
  <c r="C907" i="3"/>
  <c r="CA911" i="3"/>
  <c r="CB910" i="3"/>
  <c r="CC910" i="3" s="1"/>
  <c r="CD910" i="3" s="1"/>
  <c r="CE910" i="3" s="1"/>
  <c r="V891" i="2"/>
  <c r="G893" i="2"/>
  <c r="T893" i="2"/>
  <c r="U892" i="2"/>
  <c r="Z892" i="2" s="1"/>
  <c r="E895" i="2"/>
  <c r="F894" i="2"/>
  <c r="I894" i="2" s="1"/>
  <c r="J889" i="1"/>
  <c r="K889" i="1" s="1"/>
  <c r="G890" i="1"/>
  <c r="H890" i="1"/>
  <c r="D892" i="1"/>
  <c r="E892" i="1" s="1"/>
  <c r="I892" i="1" s="1"/>
  <c r="F891" i="1"/>
  <c r="AP894" i="3" l="1"/>
  <c r="BE894" i="3"/>
  <c r="BD897" i="3"/>
  <c r="B911" i="3"/>
  <c r="AO897" i="3"/>
  <c r="BG893" i="3"/>
  <c r="BF893" i="3"/>
  <c r="AR894" i="3"/>
  <c r="AS894" i="3" s="1"/>
  <c r="AT894" i="3" s="1"/>
  <c r="AQ894" i="3"/>
  <c r="E907" i="3"/>
  <c r="F907" i="3" s="1"/>
  <c r="G907" i="3" s="1"/>
  <c r="D907" i="3"/>
  <c r="C908" i="3"/>
  <c r="CA912" i="3"/>
  <c r="CB911" i="3"/>
  <c r="CC911" i="3" s="1"/>
  <c r="CD911" i="3" s="1"/>
  <c r="CE911" i="3" s="1"/>
  <c r="V892" i="2"/>
  <c r="G894" i="2"/>
  <c r="T894" i="2"/>
  <c r="U893" i="2"/>
  <c r="Z893" i="2" s="1"/>
  <c r="F895" i="2"/>
  <c r="I895" i="2" s="1"/>
  <c r="E896" i="2"/>
  <c r="J890" i="1"/>
  <c r="K890" i="1" s="1"/>
  <c r="H891" i="1"/>
  <c r="G891" i="1"/>
  <c r="D893" i="1"/>
  <c r="E893" i="1" s="1"/>
  <c r="I893" i="1" s="1"/>
  <c r="F892" i="1"/>
  <c r="BH893" i="3" l="1"/>
  <c r="BI893" i="3" s="1"/>
  <c r="AP895" i="3"/>
  <c r="BE895" i="3"/>
  <c r="BD898" i="3"/>
  <c r="AO898" i="3"/>
  <c r="B912" i="3"/>
  <c r="BF894" i="3"/>
  <c r="BG894" i="3"/>
  <c r="BH894" i="3" s="1"/>
  <c r="BI894" i="3" s="1"/>
  <c r="AR895" i="3"/>
  <c r="AS895" i="3" s="1"/>
  <c r="AT895" i="3" s="1"/>
  <c r="AQ895" i="3"/>
  <c r="E908" i="3"/>
  <c r="F908" i="3" s="1"/>
  <c r="G908" i="3" s="1"/>
  <c r="D908" i="3"/>
  <c r="C909" i="3"/>
  <c r="CA913" i="3"/>
  <c r="CB912" i="3"/>
  <c r="CC912" i="3" s="1"/>
  <c r="CD912" i="3" s="1"/>
  <c r="CE912" i="3" s="1"/>
  <c r="V893" i="2"/>
  <c r="G895" i="2"/>
  <c r="T895" i="2"/>
  <c r="U894" i="2"/>
  <c r="Z894" i="2" s="1"/>
  <c r="E897" i="2"/>
  <c r="F896" i="2"/>
  <c r="I896" i="2" s="1"/>
  <c r="J891" i="1"/>
  <c r="K891" i="1" s="1"/>
  <c r="H892" i="1"/>
  <c r="G892" i="1"/>
  <c r="D894" i="1"/>
  <c r="E894" i="1" s="1"/>
  <c r="I894" i="1" s="1"/>
  <c r="F893" i="1"/>
  <c r="AP896" i="3" l="1"/>
  <c r="BE896" i="3"/>
  <c r="BF895" i="3"/>
  <c r="BG895" i="3"/>
  <c r="BH895" i="3" s="1"/>
  <c r="BI895" i="3" s="1"/>
  <c r="BD899" i="3"/>
  <c r="AO899" i="3"/>
  <c r="B913" i="3"/>
  <c r="AR896" i="3"/>
  <c r="AS896" i="3" s="1"/>
  <c r="AT896" i="3" s="1"/>
  <c r="AQ896" i="3"/>
  <c r="E909" i="3"/>
  <c r="F909" i="3" s="1"/>
  <c r="G909" i="3" s="1"/>
  <c r="D909" i="3"/>
  <c r="C910" i="3"/>
  <c r="CA914" i="3"/>
  <c r="CB913" i="3"/>
  <c r="CC913" i="3" s="1"/>
  <c r="CD913" i="3" s="1"/>
  <c r="CE913" i="3" s="1"/>
  <c r="V894" i="2"/>
  <c r="G896" i="2"/>
  <c r="U895" i="2"/>
  <c r="Z895" i="2" s="1"/>
  <c r="T896" i="2"/>
  <c r="F897" i="2"/>
  <c r="I897" i="2" s="1"/>
  <c r="E898" i="2"/>
  <c r="J892" i="1"/>
  <c r="K892" i="1" s="1"/>
  <c r="H893" i="1"/>
  <c r="G893" i="1"/>
  <c r="D895" i="1"/>
  <c r="E895" i="1" s="1"/>
  <c r="I895" i="1" s="1"/>
  <c r="F894" i="1"/>
  <c r="AP897" i="3" l="1"/>
  <c r="BE897" i="3"/>
  <c r="BD900" i="3"/>
  <c r="AO900" i="3"/>
  <c r="B914" i="3"/>
  <c r="BF896" i="3"/>
  <c r="BG896" i="3"/>
  <c r="BH896" i="3" s="1"/>
  <c r="BI896" i="3" s="1"/>
  <c r="AR897" i="3"/>
  <c r="AS897" i="3" s="1"/>
  <c r="AT897" i="3" s="1"/>
  <c r="AQ897" i="3"/>
  <c r="E910" i="3"/>
  <c r="F910" i="3" s="1"/>
  <c r="G910" i="3" s="1"/>
  <c r="D910" i="3"/>
  <c r="C911" i="3"/>
  <c r="CA915" i="3"/>
  <c r="CB914" i="3"/>
  <c r="CC914" i="3" s="1"/>
  <c r="CD914" i="3" s="1"/>
  <c r="CE914" i="3" s="1"/>
  <c r="V895" i="2"/>
  <c r="G897" i="2"/>
  <c r="T897" i="2"/>
  <c r="U896" i="2"/>
  <c r="Z896" i="2" s="1"/>
  <c r="E899" i="2"/>
  <c r="F898" i="2"/>
  <c r="I898" i="2" s="1"/>
  <c r="J893" i="1"/>
  <c r="K893" i="1" s="1"/>
  <c r="H894" i="1"/>
  <c r="G894" i="1"/>
  <c r="D896" i="1"/>
  <c r="E896" i="1" s="1"/>
  <c r="I896" i="1" s="1"/>
  <c r="F895" i="1"/>
  <c r="AP898" i="3" l="1"/>
  <c r="BE898" i="3"/>
  <c r="BD901" i="3"/>
  <c r="B915" i="3"/>
  <c r="AO901" i="3"/>
  <c r="BG897" i="3"/>
  <c r="BF897" i="3"/>
  <c r="AR898" i="3"/>
  <c r="AS898" i="3" s="1"/>
  <c r="AT898" i="3" s="1"/>
  <c r="AQ898" i="3"/>
  <c r="E911" i="3"/>
  <c r="F911" i="3" s="1"/>
  <c r="G911" i="3" s="1"/>
  <c r="D911" i="3"/>
  <c r="C912" i="3"/>
  <c r="CA916" i="3"/>
  <c r="CB915" i="3"/>
  <c r="CC915" i="3" s="1"/>
  <c r="CD915" i="3" s="1"/>
  <c r="CE915" i="3" s="1"/>
  <c r="V896" i="2"/>
  <c r="G898" i="2"/>
  <c r="T898" i="2"/>
  <c r="U897" i="2"/>
  <c r="Z897" i="2" s="1"/>
  <c r="E900" i="2"/>
  <c r="F899" i="2"/>
  <c r="I899" i="2" s="1"/>
  <c r="J894" i="1"/>
  <c r="K894" i="1" s="1"/>
  <c r="H895" i="1"/>
  <c r="G895" i="1"/>
  <c r="D897" i="1"/>
  <c r="E897" i="1" s="1"/>
  <c r="I897" i="1" s="1"/>
  <c r="F896" i="1"/>
  <c r="BH897" i="3" l="1"/>
  <c r="BI897" i="3" s="1"/>
  <c r="BD902" i="3"/>
  <c r="B916" i="3"/>
  <c r="AO902" i="3"/>
  <c r="BF898" i="3"/>
  <c r="BG898" i="3"/>
  <c r="BH898" i="3" s="1"/>
  <c r="BI898" i="3" s="1"/>
  <c r="AP899" i="3"/>
  <c r="BE899" i="3"/>
  <c r="AR899" i="3"/>
  <c r="AS899" i="3" s="1"/>
  <c r="AT899" i="3" s="1"/>
  <c r="AQ899" i="3"/>
  <c r="E912" i="3"/>
  <c r="F912" i="3" s="1"/>
  <c r="G912" i="3" s="1"/>
  <c r="D912" i="3"/>
  <c r="C913" i="3"/>
  <c r="CA917" i="3"/>
  <c r="CB916" i="3"/>
  <c r="CC916" i="3" s="1"/>
  <c r="CD916" i="3" s="1"/>
  <c r="CE916" i="3" s="1"/>
  <c r="V897" i="2"/>
  <c r="G899" i="2"/>
  <c r="T899" i="2"/>
  <c r="U898" i="2"/>
  <c r="Z898" i="2" s="1"/>
  <c r="E901" i="2"/>
  <c r="F900" i="2"/>
  <c r="I900" i="2" s="1"/>
  <c r="J895" i="1"/>
  <c r="K895" i="1" s="1"/>
  <c r="H896" i="1"/>
  <c r="G896" i="1"/>
  <c r="D898" i="1"/>
  <c r="E898" i="1" s="1"/>
  <c r="I898" i="1" s="1"/>
  <c r="F897" i="1"/>
  <c r="BF899" i="3" l="1"/>
  <c r="BG899" i="3"/>
  <c r="BH899" i="3" s="1"/>
  <c r="BI899" i="3" s="1"/>
  <c r="AP900" i="3"/>
  <c r="BE900" i="3"/>
  <c r="BD903" i="3"/>
  <c r="B917" i="3"/>
  <c r="AO903" i="3"/>
  <c r="AR900" i="3"/>
  <c r="AS900" i="3" s="1"/>
  <c r="AT900" i="3" s="1"/>
  <c r="AQ900" i="3"/>
  <c r="D913" i="3"/>
  <c r="E913" i="3"/>
  <c r="F913" i="3" s="1"/>
  <c r="G913" i="3" s="1"/>
  <c r="C914" i="3"/>
  <c r="CA918" i="3"/>
  <c r="CB917" i="3"/>
  <c r="CC917" i="3" s="1"/>
  <c r="CD917" i="3" s="1"/>
  <c r="CE917" i="3" s="1"/>
  <c r="V898" i="2"/>
  <c r="G900" i="2"/>
  <c r="T900" i="2"/>
  <c r="U899" i="2"/>
  <c r="Z899" i="2" s="1"/>
  <c r="F901" i="2"/>
  <c r="I901" i="2" s="1"/>
  <c r="E902" i="2"/>
  <c r="J896" i="1"/>
  <c r="K896" i="1" s="1"/>
  <c r="G897" i="1"/>
  <c r="H897" i="1"/>
  <c r="D899" i="1"/>
  <c r="E899" i="1" s="1"/>
  <c r="I899" i="1" s="1"/>
  <c r="F898" i="1"/>
  <c r="AP901" i="3" l="1"/>
  <c r="BE901" i="3"/>
  <c r="BD904" i="3"/>
  <c r="AO904" i="3"/>
  <c r="B918" i="3"/>
  <c r="BG900" i="3"/>
  <c r="BH900" i="3" s="1"/>
  <c r="BI900" i="3" s="1"/>
  <c r="BF900" i="3"/>
  <c r="AR901" i="3"/>
  <c r="AS901" i="3"/>
  <c r="AT901" i="3" s="1"/>
  <c r="AQ901" i="3"/>
  <c r="E914" i="3"/>
  <c r="F914" i="3" s="1"/>
  <c r="G914" i="3" s="1"/>
  <c r="D914" i="3"/>
  <c r="C915" i="3"/>
  <c r="CA919" i="3"/>
  <c r="CB918" i="3"/>
  <c r="CC918" i="3" s="1"/>
  <c r="CD918" i="3" s="1"/>
  <c r="CE918" i="3" s="1"/>
  <c r="V899" i="2"/>
  <c r="G901" i="2"/>
  <c r="T901" i="2"/>
  <c r="U900" i="2"/>
  <c r="Z900" i="2" s="1"/>
  <c r="E903" i="2"/>
  <c r="F902" i="2"/>
  <c r="I902" i="2" s="1"/>
  <c r="J897" i="1"/>
  <c r="K897" i="1" s="1"/>
  <c r="G898" i="1"/>
  <c r="H898" i="1"/>
  <c r="D900" i="1"/>
  <c r="E900" i="1" s="1"/>
  <c r="I900" i="1" s="1"/>
  <c r="F899" i="1"/>
  <c r="BG901" i="3" l="1"/>
  <c r="BF901" i="3"/>
  <c r="AP902" i="3"/>
  <c r="BE902" i="3"/>
  <c r="BD905" i="3"/>
  <c r="AO905" i="3"/>
  <c r="B919" i="3"/>
  <c r="AR902" i="3"/>
  <c r="AS902" i="3" s="1"/>
  <c r="AT902" i="3" s="1"/>
  <c r="AQ902" i="3"/>
  <c r="E915" i="3"/>
  <c r="F915" i="3" s="1"/>
  <c r="G915" i="3" s="1"/>
  <c r="D915" i="3"/>
  <c r="C916" i="3"/>
  <c r="CA920" i="3"/>
  <c r="CB919" i="3"/>
  <c r="CC919" i="3" s="1"/>
  <c r="CD919" i="3" s="1"/>
  <c r="CE919" i="3" s="1"/>
  <c r="V900" i="2"/>
  <c r="G902" i="2"/>
  <c r="U901" i="2"/>
  <c r="Z901" i="2" s="1"/>
  <c r="T902" i="2"/>
  <c r="F903" i="2"/>
  <c r="I903" i="2" s="1"/>
  <c r="E904" i="2"/>
  <c r="J898" i="1"/>
  <c r="K898" i="1" s="1"/>
  <c r="H899" i="1"/>
  <c r="G899" i="1"/>
  <c r="D901" i="1"/>
  <c r="E901" i="1" s="1"/>
  <c r="I901" i="1" s="1"/>
  <c r="F900" i="1"/>
  <c r="BH901" i="3" l="1"/>
  <c r="BI901" i="3" s="1"/>
  <c r="AP903" i="3"/>
  <c r="BE903" i="3"/>
  <c r="BD906" i="3"/>
  <c r="AO906" i="3"/>
  <c r="B920" i="3"/>
  <c r="BG902" i="3"/>
  <c r="BF902" i="3"/>
  <c r="AR903" i="3"/>
  <c r="AS903" i="3"/>
  <c r="AT903" i="3" s="1"/>
  <c r="AQ903" i="3"/>
  <c r="E916" i="3"/>
  <c r="F916" i="3" s="1"/>
  <c r="G916" i="3" s="1"/>
  <c r="D916" i="3"/>
  <c r="C917" i="3"/>
  <c r="CA921" i="3"/>
  <c r="CB920" i="3"/>
  <c r="CC920" i="3" s="1"/>
  <c r="CD920" i="3" s="1"/>
  <c r="CE920" i="3" s="1"/>
  <c r="V901" i="2"/>
  <c r="G903" i="2"/>
  <c r="T903" i="2"/>
  <c r="U902" i="2"/>
  <c r="Z902" i="2" s="1"/>
  <c r="J899" i="1"/>
  <c r="K899" i="1" s="1"/>
  <c r="E905" i="2"/>
  <c r="F904" i="2"/>
  <c r="I904" i="2" s="1"/>
  <c r="H900" i="1"/>
  <c r="G900" i="1"/>
  <c r="D902" i="1"/>
  <c r="E902" i="1" s="1"/>
  <c r="I902" i="1" s="1"/>
  <c r="F901" i="1"/>
  <c r="BH902" i="3" l="1"/>
  <c r="BI902" i="3" s="1"/>
  <c r="BG903" i="3"/>
  <c r="BF903" i="3"/>
  <c r="BH903" i="3" s="1"/>
  <c r="BI903" i="3" s="1"/>
  <c r="AP904" i="3"/>
  <c r="BE904" i="3"/>
  <c r="BD907" i="3"/>
  <c r="AO907" i="3"/>
  <c r="B921" i="3"/>
  <c r="AR904" i="3"/>
  <c r="AS904" i="3" s="1"/>
  <c r="AT904" i="3" s="1"/>
  <c r="AQ904" i="3"/>
  <c r="E917" i="3"/>
  <c r="F917" i="3" s="1"/>
  <c r="G917" i="3" s="1"/>
  <c r="D917" i="3"/>
  <c r="C918" i="3"/>
  <c r="CA922" i="3"/>
  <c r="CB921" i="3"/>
  <c r="CC921" i="3" s="1"/>
  <c r="CD921" i="3" s="1"/>
  <c r="CE921" i="3" s="1"/>
  <c r="V902" i="2"/>
  <c r="G904" i="2"/>
  <c r="T904" i="2"/>
  <c r="U903" i="2"/>
  <c r="Z903" i="2" s="1"/>
  <c r="E906" i="2"/>
  <c r="F905" i="2"/>
  <c r="I905" i="2" s="1"/>
  <c r="J900" i="1"/>
  <c r="K900" i="1" s="1"/>
  <c r="H901" i="1"/>
  <c r="G901" i="1"/>
  <c r="D903" i="1"/>
  <c r="E903" i="1" s="1"/>
  <c r="I903" i="1" s="1"/>
  <c r="F902" i="1"/>
  <c r="AP905" i="3" l="1"/>
  <c r="BE905" i="3"/>
  <c r="BD908" i="3"/>
  <c r="B922" i="3"/>
  <c r="AO908" i="3"/>
  <c r="BG904" i="3"/>
  <c r="BF904" i="3"/>
  <c r="AR905" i="3"/>
  <c r="AS905" i="3" s="1"/>
  <c r="AT905" i="3" s="1"/>
  <c r="AQ905" i="3"/>
  <c r="E918" i="3"/>
  <c r="F918" i="3" s="1"/>
  <c r="G918" i="3" s="1"/>
  <c r="D918" i="3"/>
  <c r="C919" i="3"/>
  <c r="CA923" i="3"/>
  <c r="CB922" i="3"/>
  <c r="CC922" i="3" s="1"/>
  <c r="CD922" i="3" s="1"/>
  <c r="CE922" i="3" s="1"/>
  <c r="V903" i="2"/>
  <c r="G905" i="2"/>
  <c r="T905" i="2"/>
  <c r="U904" i="2"/>
  <c r="Z904" i="2" s="1"/>
  <c r="E907" i="2"/>
  <c r="F906" i="2"/>
  <c r="I906" i="2" s="1"/>
  <c r="J901" i="1"/>
  <c r="K901" i="1" s="1"/>
  <c r="H902" i="1"/>
  <c r="G902" i="1"/>
  <c r="D904" i="1"/>
  <c r="E904" i="1" s="1"/>
  <c r="I904" i="1" s="1"/>
  <c r="F903" i="1"/>
  <c r="BH904" i="3" l="1"/>
  <c r="BI904" i="3" s="1"/>
  <c r="AP906" i="3"/>
  <c r="BE906" i="3"/>
  <c r="BD909" i="3"/>
  <c r="B923" i="3"/>
  <c r="AO909" i="3"/>
  <c r="BG905" i="3"/>
  <c r="BH905" i="3" s="1"/>
  <c r="BI905" i="3" s="1"/>
  <c r="BF905" i="3"/>
  <c r="AR906" i="3"/>
  <c r="AS906" i="3" s="1"/>
  <c r="AT906" i="3" s="1"/>
  <c r="AQ906" i="3"/>
  <c r="E919" i="3"/>
  <c r="F919" i="3" s="1"/>
  <c r="G919" i="3" s="1"/>
  <c r="D919" i="3"/>
  <c r="C920" i="3"/>
  <c r="CA924" i="3"/>
  <c r="CB923" i="3"/>
  <c r="CC923" i="3" s="1"/>
  <c r="CD923" i="3" s="1"/>
  <c r="CE923" i="3" s="1"/>
  <c r="V904" i="2"/>
  <c r="G906" i="2"/>
  <c r="T906" i="2"/>
  <c r="U905" i="2"/>
  <c r="Z905" i="2" s="1"/>
  <c r="F907" i="2"/>
  <c r="I907" i="2" s="1"/>
  <c r="E908" i="2"/>
  <c r="J902" i="1"/>
  <c r="K902" i="1" s="1"/>
  <c r="H903" i="1"/>
  <c r="G903" i="1"/>
  <c r="D905" i="1"/>
  <c r="E905" i="1" s="1"/>
  <c r="I905" i="1" s="1"/>
  <c r="F904" i="1"/>
  <c r="AP907" i="3" l="1"/>
  <c r="BE907" i="3"/>
  <c r="BD910" i="3"/>
  <c r="AO910" i="3"/>
  <c r="B924" i="3"/>
  <c r="BG906" i="3"/>
  <c r="BH906" i="3" s="1"/>
  <c r="BI906" i="3" s="1"/>
  <c r="BF906" i="3"/>
  <c r="AR907" i="3"/>
  <c r="AS907" i="3"/>
  <c r="AT907" i="3" s="1"/>
  <c r="AQ907" i="3"/>
  <c r="E920" i="3"/>
  <c r="F920" i="3" s="1"/>
  <c r="G920" i="3" s="1"/>
  <c r="D920" i="3"/>
  <c r="C921" i="3"/>
  <c r="CA925" i="3"/>
  <c r="CB924" i="3"/>
  <c r="CC924" i="3" s="1"/>
  <c r="CD924" i="3" s="1"/>
  <c r="CE924" i="3" s="1"/>
  <c r="V905" i="2"/>
  <c r="G907" i="2"/>
  <c r="T907" i="2"/>
  <c r="U906" i="2"/>
  <c r="Z906" i="2" s="1"/>
  <c r="E909" i="2"/>
  <c r="F908" i="2"/>
  <c r="I908" i="2" s="1"/>
  <c r="J903" i="1"/>
  <c r="K903" i="1" s="1"/>
  <c r="H904" i="1"/>
  <c r="G904" i="1"/>
  <c r="D906" i="1"/>
  <c r="E906" i="1" s="1"/>
  <c r="I906" i="1" s="1"/>
  <c r="F905" i="1"/>
  <c r="AP908" i="3" l="1"/>
  <c r="BE908" i="3"/>
  <c r="BD911" i="3"/>
  <c r="B925" i="3"/>
  <c r="AO911" i="3"/>
  <c r="BG907" i="3"/>
  <c r="BF907" i="3"/>
  <c r="BH907" i="3" s="1"/>
  <c r="BI907" i="3" s="1"/>
  <c r="AR908" i="3"/>
  <c r="AS908" i="3" s="1"/>
  <c r="AT908" i="3" s="1"/>
  <c r="AQ908" i="3"/>
  <c r="D921" i="3"/>
  <c r="E921" i="3"/>
  <c r="F921" i="3" s="1"/>
  <c r="G921" i="3" s="1"/>
  <c r="C922" i="3"/>
  <c r="CA926" i="3"/>
  <c r="CB925" i="3"/>
  <c r="CC925" i="3" s="1"/>
  <c r="CD925" i="3" s="1"/>
  <c r="CE925" i="3" s="1"/>
  <c r="V906" i="2"/>
  <c r="G908" i="2"/>
  <c r="T908" i="2"/>
  <c r="U907" i="2"/>
  <c r="Z907" i="2" s="1"/>
  <c r="F909" i="2"/>
  <c r="I909" i="2" s="1"/>
  <c r="E910" i="2"/>
  <c r="J904" i="1"/>
  <c r="K904" i="1" s="1"/>
  <c r="G905" i="1"/>
  <c r="H905" i="1"/>
  <c r="D907" i="1"/>
  <c r="E907" i="1" s="1"/>
  <c r="I907" i="1" s="1"/>
  <c r="F906" i="1"/>
  <c r="AP909" i="3" l="1"/>
  <c r="BE909" i="3"/>
  <c r="BD912" i="3"/>
  <c r="AO912" i="3"/>
  <c r="B926" i="3"/>
  <c r="BG908" i="3"/>
  <c r="BH908" i="3" s="1"/>
  <c r="BI908" i="3" s="1"/>
  <c r="BF908" i="3"/>
  <c r="AR909" i="3"/>
  <c r="AS909" i="3" s="1"/>
  <c r="AT909" i="3" s="1"/>
  <c r="AQ909" i="3"/>
  <c r="E922" i="3"/>
  <c r="F922" i="3" s="1"/>
  <c r="G922" i="3" s="1"/>
  <c r="D922" i="3"/>
  <c r="C923" i="3"/>
  <c r="CA927" i="3"/>
  <c r="CB926" i="3"/>
  <c r="CC926" i="3" s="1"/>
  <c r="CD926" i="3" s="1"/>
  <c r="CE926" i="3" s="1"/>
  <c r="V907" i="2"/>
  <c r="G909" i="2"/>
  <c r="T909" i="2"/>
  <c r="U908" i="2"/>
  <c r="Z908" i="2" s="1"/>
  <c r="E911" i="2"/>
  <c r="F910" i="2"/>
  <c r="I910" i="2" s="1"/>
  <c r="J905" i="1"/>
  <c r="K905" i="1" s="1"/>
  <c r="G906" i="1"/>
  <c r="H906" i="1"/>
  <c r="D908" i="1"/>
  <c r="E908" i="1" s="1"/>
  <c r="I908" i="1" s="1"/>
  <c r="F907" i="1"/>
  <c r="AP910" i="3" l="1"/>
  <c r="BE910" i="3"/>
  <c r="BG909" i="3"/>
  <c r="BF909" i="3"/>
  <c r="BH909" i="3" s="1"/>
  <c r="BI909" i="3" s="1"/>
  <c r="BD913" i="3"/>
  <c r="B927" i="3"/>
  <c r="AO913" i="3"/>
  <c r="AQ910" i="3"/>
  <c r="AR910" i="3"/>
  <c r="AS910" i="3" s="1"/>
  <c r="AT910" i="3" s="1"/>
  <c r="D923" i="3"/>
  <c r="E923" i="3"/>
  <c r="F923" i="3" s="1"/>
  <c r="G923" i="3" s="1"/>
  <c r="C924" i="3"/>
  <c r="CA928" i="3"/>
  <c r="CB927" i="3"/>
  <c r="CC927" i="3" s="1"/>
  <c r="CD927" i="3" s="1"/>
  <c r="CE927" i="3" s="1"/>
  <c r="V908" i="2"/>
  <c r="G910" i="2"/>
  <c r="U909" i="2"/>
  <c r="Z909" i="2" s="1"/>
  <c r="T910" i="2"/>
  <c r="E912" i="2"/>
  <c r="F911" i="2"/>
  <c r="I911" i="2" s="1"/>
  <c r="J906" i="1"/>
  <c r="K906" i="1" s="1"/>
  <c r="H907" i="1"/>
  <c r="G907" i="1"/>
  <c r="D909" i="1"/>
  <c r="E909" i="1" s="1"/>
  <c r="I909" i="1" s="1"/>
  <c r="F908" i="1"/>
  <c r="AP911" i="3" l="1"/>
  <c r="BE911" i="3"/>
  <c r="BG910" i="3"/>
  <c r="BF910" i="3"/>
  <c r="BD914" i="3"/>
  <c r="AO914" i="3"/>
  <c r="B928" i="3"/>
  <c r="AQ911" i="3"/>
  <c r="AR911" i="3"/>
  <c r="AS911" i="3" s="1"/>
  <c r="AT911" i="3" s="1"/>
  <c r="E924" i="3"/>
  <c r="F924" i="3" s="1"/>
  <c r="G924" i="3" s="1"/>
  <c r="D924" i="3"/>
  <c r="C925" i="3"/>
  <c r="CA929" i="3"/>
  <c r="CB928" i="3"/>
  <c r="CC928" i="3" s="1"/>
  <c r="CD928" i="3" s="1"/>
  <c r="CE928" i="3" s="1"/>
  <c r="V909" i="2"/>
  <c r="G911" i="2"/>
  <c r="T911" i="2"/>
  <c r="U910" i="2"/>
  <c r="Z910" i="2" s="1"/>
  <c r="E913" i="2"/>
  <c r="F912" i="2"/>
  <c r="I912" i="2" s="1"/>
  <c r="J907" i="1"/>
  <c r="K907" i="1" s="1"/>
  <c r="H908" i="1"/>
  <c r="G908" i="1"/>
  <c r="D910" i="1"/>
  <c r="E910" i="1" s="1"/>
  <c r="I910" i="1" s="1"/>
  <c r="F909" i="1"/>
  <c r="BH910" i="3" l="1"/>
  <c r="BI910" i="3" s="1"/>
  <c r="AP912" i="3"/>
  <c r="BE912" i="3"/>
  <c r="BD915" i="3"/>
  <c r="B929" i="3"/>
  <c r="AO915" i="3"/>
  <c r="BG911" i="3"/>
  <c r="BF911" i="3"/>
  <c r="AQ912" i="3"/>
  <c r="AR912" i="3"/>
  <c r="AS912" i="3" s="1"/>
  <c r="AT912" i="3" s="1"/>
  <c r="D925" i="3"/>
  <c r="E925" i="3"/>
  <c r="F925" i="3" s="1"/>
  <c r="G925" i="3" s="1"/>
  <c r="C926" i="3"/>
  <c r="CA930" i="3"/>
  <c r="CB929" i="3"/>
  <c r="CC929" i="3" s="1"/>
  <c r="CD929" i="3" s="1"/>
  <c r="CE929" i="3" s="1"/>
  <c r="V910" i="2"/>
  <c r="G912" i="2"/>
  <c r="T912" i="2"/>
  <c r="U911" i="2"/>
  <c r="Z911" i="2" s="1"/>
  <c r="F913" i="2"/>
  <c r="I913" i="2" s="1"/>
  <c r="E914" i="2"/>
  <c r="J908" i="1"/>
  <c r="K908" i="1" s="1"/>
  <c r="H909" i="1"/>
  <c r="G909" i="1"/>
  <c r="D911" i="1"/>
  <c r="E911" i="1" s="1"/>
  <c r="I911" i="1" s="1"/>
  <c r="F910" i="1"/>
  <c r="BH911" i="3" l="1"/>
  <c r="BI911" i="3" s="1"/>
  <c r="AP913" i="3"/>
  <c r="BE913" i="3"/>
  <c r="BG912" i="3"/>
  <c r="BH912" i="3" s="1"/>
  <c r="BI912" i="3" s="1"/>
  <c r="BF912" i="3"/>
  <c r="BD916" i="3"/>
  <c r="B930" i="3"/>
  <c r="AO916" i="3"/>
  <c r="AR913" i="3"/>
  <c r="AS913" i="3" s="1"/>
  <c r="AT913" i="3" s="1"/>
  <c r="AQ913" i="3"/>
  <c r="D926" i="3"/>
  <c r="E926" i="3"/>
  <c r="F926" i="3" s="1"/>
  <c r="G926" i="3" s="1"/>
  <c r="C927" i="3"/>
  <c r="CA931" i="3"/>
  <c r="CB930" i="3"/>
  <c r="CC930" i="3" s="1"/>
  <c r="CD930" i="3" s="1"/>
  <c r="CE930" i="3" s="1"/>
  <c r="V911" i="2"/>
  <c r="G913" i="2"/>
  <c r="T913" i="2"/>
  <c r="U912" i="2"/>
  <c r="Z912" i="2" s="1"/>
  <c r="E915" i="2"/>
  <c r="F914" i="2"/>
  <c r="I914" i="2" s="1"/>
  <c r="J909" i="1"/>
  <c r="K909" i="1" s="1"/>
  <c r="H910" i="1"/>
  <c r="G910" i="1"/>
  <c r="D912" i="1"/>
  <c r="E912" i="1" s="1"/>
  <c r="I912" i="1" s="1"/>
  <c r="F911" i="1"/>
  <c r="AP914" i="3" l="1"/>
  <c r="BE914" i="3"/>
  <c r="BG913" i="3"/>
  <c r="BF913" i="3"/>
  <c r="BD917" i="3"/>
  <c r="B931" i="3"/>
  <c r="AO917" i="3"/>
  <c r="AR914" i="3"/>
  <c r="AS914" i="3" s="1"/>
  <c r="AT914" i="3" s="1"/>
  <c r="AQ914" i="3"/>
  <c r="D927" i="3"/>
  <c r="E927" i="3"/>
  <c r="F927" i="3" s="1"/>
  <c r="G927" i="3" s="1"/>
  <c r="C928" i="3"/>
  <c r="CA932" i="3"/>
  <c r="CB931" i="3"/>
  <c r="CC931" i="3" s="1"/>
  <c r="CD931" i="3" s="1"/>
  <c r="CE931" i="3" s="1"/>
  <c r="V912" i="2"/>
  <c r="G914" i="2"/>
  <c r="U913" i="2"/>
  <c r="Z913" i="2" s="1"/>
  <c r="T914" i="2"/>
  <c r="F915" i="2"/>
  <c r="I915" i="2" s="1"/>
  <c r="E916" i="2"/>
  <c r="J910" i="1"/>
  <c r="K910" i="1" s="1"/>
  <c r="H911" i="1"/>
  <c r="G911" i="1"/>
  <c r="D913" i="1"/>
  <c r="E913" i="1" s="1"/>
  <c r="I913" i="1" s="1"/>
  <c r="F912" i="1"/>
  <c r="BH913" i="3" l="1"/>
  <c r="BI913" i="3" s="1"/>
  <c r="AP915" i="3"/>
  <c r="BE915" i="3"/>
  <c r="BG914" i="3"/>
  <c r="BF914" i="3"/>
  <c r="BD918" i="3"/>
  <c r="AO918" i="3"/>
  <c r="B932" i="3"/>
  <c r="AR915" i="3"/>
  <c r="AS915" i="3" s="1"/>
  <c r="AT915" i="3" s="1"/>
  <c r="AQ915" i="3"/>
  <c r="D928" i="3"/>
  <c r="E928" i="3"/>
  <c r="F928" i="3" s="1"/>
  <c r="G928" i="3" s="1"/>
  <c r="C929" i="3"/>
  <c r="CA933" i="3"/>
  <c r="CB932" i="3"/>
  <c r="CC932" i="3" s="1"/>
  <c r="CD932" i="3" s="1"/>
  <c r="CE932" i="3" s="1"/>
  <c r="V913" i="2"/>
  <c r="G915" i="2"/>
  <c r="U914" i="2"/>
  <c r="Z914" i="2" s="1"/>
  <c r="T915" i="2"/>
  <c r="E917" i="2"/>
  <c r="F916" i="2"/>
  <c r="I916" i="2" s="1"/>
  <c r="J911" i="1"/>
  <c r="K911" i="1" s="1"/>
  <c r="H912" i="1"/>
  <c r="G912" i="1"/>
  <c r="D914" i="1"/>
  <c r="E914" i="1" s="1"/>
  <c r="I914" i="1" s="1"/>
  <c r="F913" i="1"/>
  <c r="BH914" i="3" l="1"/>
  <c r="BI914" i="3" s="1"/>
  <c r="AP916" i="3"/>
  <c r="BE916" i="3"/>
  <c r="BD919" i="3"/>
  <c r="B933" i="3"/>
  <c r="AO919" i="3"/>
  <c r="BG915" i="3"/>
  <c r="BF915" i="3"/>
  <c r="AR916" i="3"/>
  <c r="AS916" i="3" s="1"/>
  <c r="AT916" i="3" s="1"/>
  <c r="AQ916" i="3"/>
  <c r="D929" i="3"/>
  <c r="E929" i="3"/>
  <c r="F929" i="3" s="1"/>
  <c r="G929" i="3" s="1"/>
  <c r="C930" i="3"/>
  <c r="CA934" i="3"/>
  <c r="CB933" i="3"/>
  <c r="CC933" i="3" s="1"/>
  <c r="CD933" i="3" s="1"/>
  <c r="CE933" i="3" s="1"/>
  <c r="V914" i="2"/>
  <c r="G916" i="2"/>
  <c r="T916" i="2"/>
  <c r="U915" i="2"/>
  <c r="Z915" i="2" s="1"/>
  <c r="E918" i="2"/>
  <c r="F917" i="2"/>
  <c r="I917" i="2" s="1"/>
  <c r="J912" i="1"/>
  <c r="K912" i="1" s="1"/>
  <c r="G913" i="1"/>
  <c r="H913" i="1"/>
  <c r="D915" i="1"/>
  <c r="E915" i="1" s="1"/>
  <c r="I915" i="1" s="1"/>
  <c r="F914" i="1"/>
  <c r="BH915" i="3" l="1"/>
  <c r="BI915" i="3" s="1"/>
  <c r="AP917" i="3"/>
  <c r="BE917" i="3"/>
  <c r="BD920" i="3"/>
  <c r="B934" i="3"/>
  <c r="AO920" i="3"/>
  <c r="BG916" i="3"/>
  <c r="BF916" i="3"/>
  <c r="AR917" i="3"/>
  <c r="AS917" i="3" s="1"/>
  <c r="AT917" i="3" s="1"/>
  <c r="AQ917" i="3"/>
  <c r="E930" i="3"/>
  <c r="F930" i="3" s="1"/>
  <c r="G930" i="3" s="1"/>
  <c r="D930" i="3"/>
  <c r="C931" i="3"/>
  <c r="CA935" i="3"/>
  <c r="CB934" i="3"/>
  <c r="CC934" i="3" s="1"/>
  <c r="CD934" i="3" s="1"/>
  <c r="CE934" i="3" s="1"/>
  <c r="V915" i="2"/>
  <c r="G917" i="2"/>
  <c r="T917" i="2"/>
  <c r="U916" i="2"/>
  <c r="Z916" i="2" s="1"/>
  <c r="E919" i="2"/>
  <c r="F918" i="2"/>
  <c r="I918" i="2" s="1"/>
  <c r="J913" i="1"/>
  <c r="K913" i="1" s="1"/>
  <c r="G914" i="1"/>
  <c r="H914" i="1"/>
  <c r="D916" i="1"/>
  <c r="E916" i="1" s="1"/>
  <c r="I916" i="1" s="1"/>
  <c r="F915" i="1"/>
  <c r="BH916" i="3" l="1"/>
  <c r="BI916" i="3" s="1"/>
  <c r="AP918" i="3"/>
  <c r="BE918" i="3"/>
  <c r="BD921" i="3"/>
  <c r="AO921" i="3"/>
  <c r="B935" i="3"/>
  <c r="BG917" i="3"/>
  <c r="BF917" i="3"/>
  <c r="AR918" i="3"/>
  <c r="AS918" i="3" s="1"/>
  <c r="AT918" i="3" s="1"/>
  <c r="AQ918" i="3"/>
  <c r="E931" i="3"/>
  <c r="F931" i="3" s="1"/>
  <c r="G931" i="3" s="1"/>
  <c r="D931" i="3"/>
  <c r="C932" i="3"/>
  <c r="CA936" i="3"/>
  <c r="CB935" i="3"/>
  <c r="CC935" i="3" s="1"/>
  <c r="CD935" i="3" s="1"/>
  <c r="CE935" i="3" s="1"/>
  <c r="V916" i="2"/>
  <c r="G918" i="2"/>
  <c r="T918" i="2"/>
  <c r="U917" i="2"/>
  <c r="Z917" i="2" s="1"/>
  <c r="F919" i="2"/>
  <c r="I919" i="2" s="1"/>
  <c r="E920" i="2"/>
  <c r="J914" i="1"/>
  <c r="K914" i="1" s="1"/>
  <c r="H915" i="1"/>
  <c r="G915" i="1"/>
  <c r="D917" i="1"/>
  <c r="E917" i="1" s="1"/>
  <c r="I917" i="1" s="1"/>
  <c r="F916" i="1"/>
  <c r="BH917" i="3" l="1"/>
  <c r="BI917" i="3" s="1"/>
  <c r="AP919" i="3"/>
  <c r="BE919" i="3"/>
  <c r="BD922" i="3"/>
  <c r="AO922" i="3"/>
  <c r="B936" i="3"/>
  <c r="BF918" i="3"/>
  <c r="BG918" i="3"/>
  <c r="AR919" i="3"/>
  <c r="AS919" i="3" s="1"/>
  <c r="AT919" i="3" s="1"/>
  <c r="AQ919" i="3"/>
  <c r="E932" i="3"/>
  <c r="F932" i="3" s="1"/>
  <c r="G932" i="3" s="1"/>
  <c r="D932" i="3"/>
  <c r="C933" i="3"/>
  <c r="CA937" i="3"/>
  <c r="CB936" i="3"/>
  <c r="CC936" i="3" s="1"/>
  <c r="CD936" i="3" s="1"/>
  <c r="CE936" i="3" s="1"/>
  <c r="V917" i="2"/>
  <c r="G919" i="2"/>
  <c r="T919" i="2"/>
  <c r="U918" i="2"/>
  <c r="Z918" i="2" s="1"/>
  <c r="E921" i="2"/>
  <c r="F920" i="2"/>
  <c r="I920" i="2" s="1"/>
  <c r="J915" i="1"/>
  <c r="K915" i="1" s="1"/>
  <c r="H916" i="1"/>
  <c r="G916" i="1"/>
  <c r="D918" i="1"/>
  <c r="E918" i="1" s="1"/>
  <c r="I918" i="1" s="1"/>
  <c r="F917" i="1"/>
  <c r="BH918" i="3" l="1"/>
  <c r="BI918" i="3" s="1"/>
  <c r="AP920" i="3"/>
  <c r="BE920" i="3"/>
  <c r="BD923" i="3"/>
  <c r="B937" i="3"/>
  <c r="AO923" i="3"/>
  <c r="BF919" i="3"/>
  <c r="BG919" i="3"/>
  <c r="BH919" i="3" s="1"/>
  <c r="BI919" i="3" s="1"/>
  <c r="AR920" i="3"/>
  <c r="AS920" i="3" s="1"/>
  <c r="AT920" i="3" s="1"/>
  <c r="AQ920" i="3"/>
  <c r="E933" i="3"/>
  <c r="F933" i="3" s="1"/>
  <c r="G933" i="3" s="1"/>
  <c r="D933" i="3"/>
  <c r="C934" i="3"/>
  <c r="CA938" i="3"/>
  <c r="CB937" i="3"/>
  <c r="CC937" i="3" s="1"/>
  <c r="CD937" i="3" s="1"/>
  <c r="CE937" i="3" s="1"/>
  <c r="V918" i="2"/>
  <c r="G920" i="2"/>
  <c r="T920" i="2"/>
  <c r="U919" i="2"/>
  <c r="Z919" i="2" s="1"/>
  <c r="F921" i="2"/>
  <c r="I921" i="2" s="1"/>
  <c r="E922" i="2"/>
  <c r="J916" i="1"/>
  <c r="K916" i="1" s="1"/>
  <c r="H917" i="1"/>
  <c r="G917" i="1"/>
  <c r="D919" i="1"/>
  <c r="E919" i="1" s="1"/>
  <c r="I919" i="1" s="1"/>
  <c r="F918" i="1"/>
  <c r="AP921" i="3" l="1"/>
  <c r="BE921" i="3"/>
  <c r="BD924" i="3"/>
  <c r="B938" i="3"/>
  <c r="AO924" i="3"/>
  <c r="BG920" i="3"/>
  <c r="BH920" i="3" s="1"/>
  <c r="BI920" i="3" s="1"/>
  <c r="BF920" i="3"/>
  <c r="AR921" i="3"/>
  <c r="AS921" i="3" s="1"/>
  <c r="AT921" i="3" s="1"/>
  <c r="AQ921" i="3"/>
  <c r="E934" i="3"/>
  <c r="F934" i="3" s="1"/>
  <c r="G934" i="3" s="1"/>
  <c r="D934" i="3"/>
  <c r="C935" i="3"/>
  <c r="CA939" i="3"/>
  <c r="CB938" i="3"/>
  <c r="CC938" i="3" s="1"/>
  <c r="CD938" i="3" s="1"/>
  <c r="CE938" i="3" s="1"/>
  <c r="V919" i="2"/>
  <c r="G921" i="2"/>
  <c r="T921" i="2"/>
  <c r="U920" i="2"/>
  <c r="Z920" i="2" s="1"/>
  <c r="E923" i="2"/>
  <c r="F922" i="2"/>
  <c r="I922" i="2" s="1"/>
  <c r="J917" i="1"/>
  <c r="K917" i="1" s="1"/>
  <c r="H918" i="1"/>
  <c r="G918" i="1"/>
  <c r="D920" i="1"/>
  <c r="E920" i="1" s="1"/>
  <c r="I920" i="1" s="1"/>
  <c r="F919" i="1"/>
  <c r="BG921" i="3" l="1"/>
  <c r="BF921" i="3"/>
  <c r="AP922" i="3"/>
  <c r="BE922" i="3"/>
  <c r="BD925" i="3"/>
  <c r="B939" i="3"/>
  <c r="AO925" i="3"/>
  <c r="AR922" i="3"/>
  <c r="AS922" i="3" s="1"/>
  <c r="AT922" i="3" s="1"/>
  <c r="AQ922" i="3"/>
  <c r="E935" i="3"/>
  <c r="F935" i="3" s="1"/>
  <c r="G935" i="3" s="1"/>
  <c r="D935" i="3"/>
  <c r="C936" i="3"/>
  <c r="CA940" i="3"/>
  <c r="CB939" i="3"/>
  <c r="CC939" i="3" s="1"/>
  <c r="CD939" i="3" s="1"/>
  <c r="CE939" i="3" s="1"/>
  <c r="V920" i="2"/>
  <c r="G922" i="2"/>
  <c r="T922" i="2"/>
  <c r="U921" i="2"/>
  <c r="Z921" i="2" s="1"/>
  <c r="E924" i="2"/>
  <c r="F923" i="2"/>
  <c r="I923" i="2" s="1"/>
  <c r="J918" i="1"/>
  <c r="K918" i="1" s="1"/>
  <c r="H919" i="1"/>
  <c r="G919" i="1"/>
  <c r="D921" i="1"/>
  <c r="E921" i="1" s="1"/>
  <c r="I921" i="1" s="1"/>
  <c r="F920" i="1"/>
  <c r="BH921" i="3" l="1"/>
  <c r="BI921" i="3" s="1"/>
  <c r="BD926" i="3"/>
  <c r="AO926" i="3"/>
  <c r="B940" i="3"/>
  <c r="AP923" i="3"/>
  <c r="BE923" i="3"/>
  <c r="BF922" i="3"/>
  <c r="BG922" i="3"/>
  <c r="BH922" i="3" s="1"/>
  <c r="BI922" i="3" s="1"/>
  <c r="AR923" i="3"/>
  <c r="AS923" i="3" s="1"/>
  <c r="AT923" i="3" s="1"/>
  <c r="AQ923" i="3"/>
  <c r="E936" i="3"/>
  <c r="F936" i="3" s="1"/>
  <c r="G936" i="3" s="1"/>
  <c r="D936" i="3"/>
  <c r="C937" i="3"/>
  <c r="CA941" i="3"/>
  <c r="CB940" i="3"/>
  <c r="CC940" i="3" s="1"/>
  <c r="CD940" i="3" s="1"/>
  <c r="CE940" i="3" s="1"/>
  <c r="V921" i="2"/>
  <c r="G923" i="2"/>
  <c r="T923" i="2"/>
  <c r="U922" i="2"/>
  <c r="Z922" i="2" s="1"/>
  <c r="E925" i="2"/>
  <c r="F924" i="2"/>
  <c r="I924" i="2" s="1"/>
  <c r="J919" i="1"/>
  <c r="K919" i="1" s="1"/>
  <c r="H920" i="1"/>
  <c r="G920" i="1"/>
  <c r="D922" i="1"/>
  <c r="E922" i="1" s="1"/>
  <c r="I922" i="1" s="1"/>
  <c r="F921" i="1"/>
  <c r="AP924" i="3" l="1"/>
  <c r="BE924" i="3"/>
  <c r="BG923" i="3"/>
  <c r="BF923" i="3"/>
  <c r="BD927" i="3"/>
  <c r="B941" i="3"/>
  <c r="AO927" i="3"/>
  <c r="AR924" i="3"/>
  <c r="AS924" i="3" s="1"/>
  <c r="AT924" i="3" s="1"/>
  <c r="AQ924" i="3"/>
  <c r="E937" i="3"/>
  <c r="F937" i="3" s="1"/>
  <c r="G937" i="3" s="1"/>
  <c r="D937" i="3"/>
  <c r="C938" i="3"/>
  <c r="CA942" i="3"/>
  <c r="CB941" i="3"/>
  <c r="CC941" i="3" s="1"/>
  <c r="CD941" i="3" s="1"/>
  <c r="CE941" i="3" s="1"/>
  <c r="V922" i="2"/>
  <c r="J920" i="1"/>
  <c r="K920" i="1" s="1"/>
  <c r="G924" i="2"/>
  <c r="T924" i="2"/>
  <c r="U923" i="2"/>
  <c r="Z923" i="2" s="1"/>
  <c r="F925" i="2"/>
  <c r="I925" i="2" s="1"/>
  <c r="E926" i="2"/>
  <c r="G921" i="1"/>
  <c r="H921" i="1"/>
  <c r="D923" i="1"/>
  <c r="E923" i="1" s="1"/>
  <c r="I923" i="1" s="1"/>
  <c r="F922" i="1"/>
  <c r="BH923" i="3" l="1"/>
  <c r="BI923" i="3" s="1"/>
  <c r="AP925" i="3"/>
  <c r="BE925" i="3"/>
  <c r="BD928" i="3"/>
  <c r="AO928" i="3"/>
  <c r="B942" i="3"/>
  <c r="BG924" i="3"/>
  <c r="BH924" i="3" s="1"/>
  <c r="BI924" i="3" s="1"/>
  <c r="BF924" i="3"/>
  <c r="AR925" i="3"/>
  <c r="AS925" i="3" s="1"/>
  <c r="AT925" i="3" s="1"/>
  <c r="AQ925" i="3"/>
  <c r="E938" i="3"/>
  <c r="F938" i="3" s="1"/>
  <c r="G938" i="3" s="1"/>
  <c r="D938" i="3"/>
  <c r="C939" i="3"/>
  <c r="CA943" i="3"/>
  <c r="CB942" i="3"/>
  <c r="CC942" i="3" s="1"/>
  <c r="CD942" i="3" s="1"/>
  <c r="CE942" i="3" s="1"/>
  <c r="V923" i="2"/>
  <c r="G925" i="2"/>
  <c r="T925" i="2"/>
  <c r="U924" i="2"/>
  <c r="Z924" i="2" s="1"/>
  <c r="E927" i="2"/>
  <c r="F926" i="2"/>
  <c r="I926" i="2" s="1"/>
  <c r="J921" i="1"/>
  <c r="K921" i="1" s="1"/>
  <c r="G922" i="1"/>
  <c r="H922" i="1"/>
  <c r="D924" i="1"/>
  <c r="E924" i="1" s="1"/>
  <c r="I924" i="1" s="1"/>
  <c r="F923" i="1"/>
  <c r="BD929" i="3" l="1"/>
  <c r="AO929" i="3"/>
  <c r="B943" i="3"/>
  <c r="BG925" i="3"/>
  <c r="BH925" i="3" s="1"/>
  <c r="BI925" i="3" s="1"/>
  <c r="BF925" i="3"/>
  <c r="AP926" i="3"/>
  <c r="BE926" i="3"/>
  <c r="AR926" i="3"/>
  <c r="AS926" i="3" s="1"/>
  <c r="AT926" i="3" s="1"/>
  <c r="AQ926" i="3"/>
  <c r="E939" i="3"/>
  <c r="F939" i="3" s="1"/>
  <c r="G939" i="3" s="1"/>
  <c r="D939" i="3"/>
  <c r="C940" i="3"/>
  <c r="CA944" i="3"/>
  <c r="CB943" i="3"/>
  <c r="CC943" i="3" s="1"/>
  <c r="CD943" i="3" s="1"/>
  <c r="CE943" i="3" s="1"/>
  <c r="V924" i="2"/>
  <c r="G926" i="2"/>
  <c r="U925" i="2"/>
  <c r="Z925" i="2" s="1"/>
  <c r="T926" i="2"/>
  <c r="F927" i="2"/>
  <c r="I927" i="2" s="1"/>
  <c r="E928" i="2"/>
  <c r="J922" i="1"/>
  <c r="K922" i="1" s="1"/>
  <c r="H923" i="1"/>
  <c r="G923" i="1"/>
  <c r="D925" i="1"/>
  <c r="E925" i="1" s="1"/>
  <c r="I925" i="1" s="1"/>
  <c r="F924" i="1"/>
  <c r="AP927" i="3" l="1"/>
  <c r="BE927" i="3"/>
  <c r="BG926" i="3"/>
  <c r="BH926" i="3" s="1"/>
  <c r="BI926" i="3" s="1"/>
  <c r="BF926" i="3"/>
  <c r="BD930" i="3"/>
  <c r="B944" i="3"/>
  <c r="AO930" i="3"/>
  <c r="AR927" i="3"/>
  <c r="AS927" i="3" s="1"/>
  <c r="AT927" i="3" s="1"/>
  <c r="AQ927" i="3"/>
  <c r="E940" i="3"/>
  <c r="F940" i="3" s="1"/>
  <c r="G940" i="3" s="1"/>
  <c r="D940" i="3"/>
  <c r="C941" i="3"/>
  <c r="CA945" i="3"/>
  <c r="CB944" i="3"/>
  <c r="CC944" i="3" s="1"/>
  <c r="CD944" i="3" s="1"/>
  <c r="CE944" i="3" s="1"/>
  <c r="V925" i="2"/>
  <c r="G927" i="2"/>
  <c r="T927" i="2"/>
  <c r="U926" i="2"/>
  <c r="Z926" i="2" s="1"/>
  <c r="E929" i="2"/>
  <c r="F928" i="2"/>
  <c r="I928" i="2" s="1"/>
  <c r="J923" i="1"/>
  <c r="K923" i="1" s="1"/>
  <c r="H924" i="1"/>
  <c r="G924" i="1"/>
  <c r="D926" i="1"/>
  <c r="E926" i="1" s="1"/>
  <c r="I926" i="1" s="1"/>
  <c r="F925" i="1"/>
  <c r="BD931" i="3" l="1"/>
  <c r="B945" i="3"/>
  <c r="AO931" i="3"/>
  <c r="AP928" i="3"/>
  <c r="BE928" i="3"/>
  <c r="BG927" i="3"/>
  <c r="BH927" i="3" s="1"/>
  <c r="BI927" i="3" s="1"/>
  <c r="BF927" i="3"/>
  <c r="AR928" i="3"/>
  <c r="AS928" i="3" s="1"/>
  <c r="AT928" i="3" s="1"/>
  <c r="AQ928" i="3"/>
  <c r="E941" i="3"/>
  <c r="F941" i="3" s="1"/>
  <c r="G941" i="3" s="1"/>
  <c r="D941" i="3"/>
  <c r="C942" i="3"/>
  <c r="CA946" i="3"/>
  <c r="CB945" i="3"/>
  <c r="CC945" i="3" s="1"/>
  <c r="CD945" i="3" s="1"/>
  <c r="CE945" i="3" s="1"/>
  <c r="V926" i="2"/>
  <c r="G928" i="2"/>
  <c r="T928" i="2"/>
  <c r="U927" i="2"/>
  <c r="Z927" i="2" s="1"/>
  <c r="E930" i="2"/>
  <c r="F929" i="2"/>
  <c r="I929" i="2" s="1"/>
  <c r="J924" i="1"/>
  <c r="K924" i="1" s="1"/>
  <c r="H925" i="1"/>
  <c r="G925" i="1"/>
  <c r="D927" i="1"/>
  <c r="E927" i="1" s="1"/>
  <c r="I927" i="1" s="1"/>
  <c r="F926" i="1"/>
  <c r="AP929" i="3" l="1"/>
  <c r="BE929" i="3"/>
  <c r="BG928" i="3"/>
  <c r="BH928" i="3" s="1"/>
  <c r="BI928" i="3" s="1"/>
  <c r="BF928" i="3"/>
  <c r="BD932" i="3"/>
  <c r="B946" i="3"/>
  <c r="AO932" i="3"/>
  <c r="AR929" i="3"/>
  <c r="AS929" i="3" s="1"/>
  <c r="AT929" i="3" s="1"/>
  <c r="AQ929" i="3"/>
  <c r="E942" i="3"/>
  <c r="F942" i="3" s="1"/>
  <c r="G942" i="3" s="1"/>
  <c r="D942" i="3"/>
  <c r="C943" i="3"/>
  <c r="CA947" i="3"/>
  <c r="CB946" i="3"/>
  <c r="CC946" i="3" s="1"/>
  <c r="CD946" i="3" s="1"/>
  <c r="CE946" i="3" s="1"/>
  <c r="V927" i="2"/>
  <c r="G929" i="2"/>
  <c r="U928" i="2"/>
  <c r="Z928" i="2" s="1"/>
  <c r="T929" i="2"/>
  <c r="E931" i="2"/>
  <c r="F930" i="2"/>
  <c r="I930" i="2" s="1"/>
  <c r="J925" i="1"/>
  <c r="K925" i="1" s="1"/>
  <c r="H926" i="1"/>
  <c r="G926" i="1"/>
  <c r="D928" i="1"/>
  <c r="E928" i="1" s="1"/>
  <c r="I928" i="1" s="1"/>
  <c r="F927" i="1"/>
  <c r="BG929" i="3" l="1"/>
  <c r="BH929" i="3" s="1"/>
  <c r="BI929" i="3" s="1"/>
  <c r="BF929" i="3"/>
  <c r="AP930" i="3"/>
  <c r="BE930" i="3"/>
  <c r="BD933" i="3"/>
  <c r="AO933" i="3"/>
  <c r="B947" i="3"/>
  <c r="AR930" i="3"/>
  <c r="AS930" i="3" s="1"/>
  <c r="AT930" i="3" s="1"/>
  <c r="AQ930" i="3"/>
  <c r="E943" i="3"/>
  <c r="F943" i="3" s="1"/>
  <c r="G943" i="3" s="1"/>
  <c r="D943" i="3"/>
  <c r="C944" i="3"/>
  <c r="CA948" i="3"/>
  <c r="CB947" i="3"/>
  <c r="CC947" i="3" s="1"/>
  <c r="CD947" i="3" s="1"/>
  <c r="CE947" i="3" s="1"/>
  <c r="V928" i="2"/>
  <c r="G930" i="2"/>
  <c r="T930" i="2"/>
  <c r="U929" i="2"/>
  <c r="Z929" i="2" s="1"/>
  <c r="F931" i="2"/>
  <c r="I931" i="2" s="1"/>
  <c r="E932" i="2"/>
  <c r="J926" i="1"/>
  <c r="K926" i="1" s="1"/>
  <c r="H927" i="1"/>
  <c r="G927" i="1"/>
  <c r="D929" i="1"/>
  <c r="E929" i="1" s="1"/>
  <c r="I929" i="1" s="1"/>
  <c r="F928" i="1"/>
  <c r="BG930" i="3" l="1"/>
  <c r="BH930" i="3" s="1"/>
  <c r="BI930" i="3" s="1"/>
  <c r="BF930" i="3"/>
  <c r="AP931" i="3"/>
  <c r="BE931" i="3"/>
  <c r="BD934" i="3"/>
  <c r="B948" i="3"/>
  <c r="AO934" i="3"/>
  <c r="AR931" i="3"/>
  <c r="AS931" i="3" s="1"/>
  <c r="AT931" i="3" s="1"/>
  <c r="AQ931" i="3"/>
  <c r="E944" i="3"/>
  <c r="F944" i="3" s="1"/>
  <c r="G944" i="3" s="1"/>
  <c r="D944" i="3"/>
  <c r="C945" i="3"/>
  <c r="CA949" i="3"/>
  <c r="CB948" i="3"/>
  <c r="CC948" i="3" s="1"/>
  <c r="CD948" i="3" s="1"/>
  <c r="CE948" i="3" s="1"/>
  <c r="V929" i="2"/>
  <c r="G931" i="2"/>
  <c r="T931" i="2"/>
  <c r="U930" i="2"/>
  <c r="Z930" i="2" s="1"/>
  <c r="E933" i="2"/>
  <c r="F932" i="2"/>
  <c r="I932" i="2" s="1"/>
  <c r="J927" i="1"/>
  <c r="K927" i="1" s="1"/>
  <c r="H928" i="1"/>
  <c r="G928" i="1"/>
  <c r="D930" i="1"/>
  <c r="E930" i="1" s="1"/>
  <c r="I930" i="1" s="1"/>
  <c r="F929" i="1"/>
  <c r="AP932" i="3" l="1"/>
  <c r="BE932" i="3"/>
  <c r="BD935" i="3"/>
  <c r="B949" i="3"/>
  <c r="AO935" i="3"/>
  <c r="BG931" i="3"/>
  <c r="BH931" i="3" s="1"/>
  <c r="BI931" i="3" s="1"/>
  <c r="BF931" i="3"/>
  <c r="AR932" i="3"/>
  <c r="AS932" i="3" s="1"/>
  <c r="AT932" i="3" s="1"/>
  <c r="AQ932" i="3"/>
  <c r="E945" i="3"/>
  <c r="F945" i="3" s="1"/>
  <c r="G945" i="3" s="1"/>
  <c r="D945" i="3"/>
  <c r="C946" i="3"/>
  <c r="CA950" i="3"/>
  <c r="CB949" i="3"/>
  <c r="CC949" i="3" s="1"/>
  <c r="CD949" i="3" s="1"/>
  <c r="CE949" i="3" s="1"/>
  <c r="V930" i="2"/>
  <c r="G932" i="2"/>
  <c r="T932" i="2"/>
  <c r="U931" i="2"/>
  <c r="Z931" i="2" s="1"/>
  <c r="F933" i="2"/>
  <c r="I933" i="2" s="1"/>
  <c r="E934" i="2"/>
  <c r="J928" i="1"/>
  <c r="K928" i="1" s="1"/>
  <c r="G929" i="1"/>
  <c r="H929" i="1"/>
  <c r="D931" i="1"/>
  <c r="E931" i="1" s="1"/>
  <c r="I931" i="1" s="1"/>
  <c r="F930" i="1"/>
  <c r="AP933" i="3" l="1"/>
  <c r="BE933" i="3"/>
  <c r="BG932" i="3"/>
  <c r="BH932" i="3" s="1"/>
  <c r="BI932" i="3" s="1"/>
  <c r="BF932" i="3"/>
  <c r="BD936" i="3"/>
  <c r="B950" i="3"/>
  <c r="AO936" i="3"/>
  <c r="AR933" i="3"/>
  <c r="AS933" i="3" s="1"/>
  <c r="AT933" i="3" s="1"/>
  <c r="AQ933" i="3"/>
  <c r="E946" i="3"/>
  <c r="F946" i="3" s="1"/>
  <c r="G946" i="3" s="1"/>
  <c r="D946" i="3"/>
  <c r="C947" i="3"/>
  <c r="CA951" i="3"/>
  <c r="CB950" i="3"/>
  <c r="CC950" i="3" s="1"/>
  <c r="CD950" i="3" s="1"/>
  <c r="CE950" i="3" s="1"/>
  <c r="V931" i="2"/>
  <c r="G933" i="2"/>
  <c r="T933" i="2"/>
  <c r="U932" i="2"/>
  <c r="Z932" i="2" s="1"/>
  <c r="E935" i="2"/>
  <c r="F934" i="2"/>
  <c r="I934" i="2" s="1"/>
  <c r="J929" i="1"/>
  <c r="K929" i="1" s="1"/>
  <c r="G930" i="1"/>
  <c r="H930" i="1"/>
  <c r="D932" i="1"/>
  <c r="E932" i="1" s="1"/>
  <c r="I932" i="1" s="1"/>
  <c r="F931" i="1"/>
  <c r="AP934" i="3" l="1"/>
  <c r="BE934" i="3"/>
  <c r="BD937" i="3"/>
  <c r="AO937" i="3"/>
  <c r="B951" i="3"/>
  <c r="BG933" i="3"/>
  <c r="BH933" i="3" s="1"/>
  <c r="BI933" i="3" s="1"/>
  <c r="BF933" i="3"/>
  <c r="AQ934" i="3"/>
  <c r="AR934" i="3"/>
  <c r="AS934" i="3" s="1"/>
  <c r="AT934" i="3" s="1"/>
  <c r="E947" i="3"/>
  <c r="F947" i="3" s="1"/>
  <c r="G947" i="3" s="1"/>
  <c r="D947" i="3"/>
  <c r="C948" i="3"/>
  <c r="CA952" i="3"/>
  <c r="CB951" i="3"/>
  <c r="CC951" i="3" s="1"/>
  <c r="CD951" i="3" s="1"/>
  <c r="CE951" i="3" s="1"/>
  <c r="V932" i="2"/>
  <c r="G934" i="2"/>
  <c r="T934" i="2"/>
  <c r="U933" i="2"/>
  <c r="Z933" i="2" s="1"/>
  <c r="E936" i="2"/>
  <c r="F935" i="2"/>
  <c r="I935" i="2" s="1"/>
  <c r="J930" i="1"/>
  <c r="K930" i="1" s="1"/>
  <c r="H931" i="1"/>
  <c r="G931" i="1"/>
  <c r="D933" i="1"/>
  <c r="E933" i="1" s="1"/>
  <c r="I933" i="1" s="1"/>
  <c r="F932" i="1"/>
  <c r="AP935" i="3" l="1"/>
  <c r="BE935" i="3"/>
  <c r="BD938" i="3"/>
  <c r="AO938" i="3"/>
  <c r="B952" i="3"/>
  <c r="BG934" i="3"/>
  <c r="BH934" i="3" s="1"/>
  <c r="BI934" i="3" s="1"/>
  <c r="BF934" i="3"/>
  <c r="AQ935" i="3"/>
  <c r="AR935" i="3"/>
  <c r="AS935" i="3" s="1"/>
  <c r="AT935" i="3" s="1"/>
  <c r="E948" i="3"/>
  <c r="F948" i="3" s="1"/>
  <c r="G948" i="3" s="1"/>
  <c r="D948" i="3"/>
  <c r="C949" i="3"/>
  <c r="CA953" i="3"/>
  <c r="CB952" i="3"/>
  <c r="CC952" i="3" s="1"/>
  <c r="CD952" i="3" s="1"/>
  <c r="CE952" i="3" s="1"/>
  <c r="V933" i="2"/>
  <c r="G935" i="2"/>
  <c r="T935" i="2"/>
  <c r="U934" i="2"/>
  <c r="Z934" i="2" s="1"/>
  <c r="E937" i="2"/>
  <c r="F936" i="2"/>
  <c r="I936" i="2" s="1"/>
  <c r="J931" i="1"/>
  <c r="K931" i="1" s="1"/>
  <c r="H932" i="1"/>
  <c r="G932" i="1"/>
  <c r="D934" i="1"/>
  <c r="E934" i="1" s="1"/>
  <c r="I934" i="1" s="1"/>
  <c r="F933" i="1"/>
  <c r="AP936" i="3" l="1"/>
  <c r="BE936" i="3"/>
  <c r="BG935" i="3"/>
  <c r="BH935" i="3" s="1"/>
  <c r="BI935" i="3" s="1"/>
  <c r="BF935" i="3"/>
  <c r="BD939" i="3"/>
  <c r="B953" i="3"/>
  <c r="AO939" i="3"/>
  <c r="AQ936" i="3"/>
  <c r="AR936" i="3"/>
  <c r="AS936" i="3" s="1"/>
  <c r="AT936" i="3" s="1"/>
  <c r="D949" i="3"/>
  <c r="E949" i="3"/>
  <c r="F949" i="3" s="1"/>
  <c r="G949" i="3" s="1"/>
  <c r="C950" i="3"/>
  <c r="CA954" i="3"/>
  <c r="CB953" i="3"/>
  <c r="CC953" i="3" s="1"/>
  <c r="CD953" i="3" s="1"/>
  <c r="CE953" i="3" s="1"/>
  <c r="V934" i="2"/>
  <c r="G936" i="2"/>
  <c r="T936" i="2"/>
  <c r="U935" i="2"/>
  <c r="Z935" i="2" s="1"/>
  <c r="F937" i="2"/>
  <c r="I937" i="2" s="1"/>
  <c r="E938" i="2"/>
  <c r="J932" i="1"/>
  <c r="K932" i="1" s="1"/>
  <c r="H933" i="1"/>
  <c r="G933" i="1"/>
  <c r="D935" i="1"/>
  <c r="E935" i="1" s="1"/>
  <c r="I935" i="1" s="1"/>
  <c r="F934" i="1"/>
  <c r="AP937" i="3" l="1"/>
  <c r="BE937" i="3"/>
  <c r="BD940" i="3"/>
  <c r="B954" i="3"/>
  <c r="AO940" i="3"/>
  <c r="BG936" i="3"/>
  <c r="BH936" i="3" s="1"/>
  <c r="BI936" i="3" s="1"/>
  <c r="BF936" i="3"/>
  <c r="AR937" i="3"/>
  <c r="AS937" i="3" s="1"/>
  <c r="AT937" i="3" s="1"/>
  <c r="AQ937" i="3"/>
  <c r="D950" i="3"/>
  <c r="E950" i="3"/>
  <c r="F950" i="3" s="1"/>
  <c r="G950" i="3" s="1"/>
  <c r="C951" i="3"/>
  <c r="CA955" i="3"/>
  <c r="CB954" i="3"/>
  <c r="CC954" i="3" s="1"/>
  <c r="CD954" i="3" s="1"/>
  <c r="CE954" i="3" s="1"/>
  <c r="V935" i="2"/>
  <c r="G937" i="2"/>
  <c r="T937" i="2"/>
  <c r="U936" i="2"/>
  <c r="Z936" i="2" s="1"/>
  <c r="E939" i="2"/>
  <c r="F938" i="2"/>
  <c r="I938" i="2" s="1"/>
  <c r="J933" i="1"/>
  <c r="K933" i="1" s="1"/>
  <c r="H934" i="1"/>
  <c r="G934" i="1"/>
  <c r="D936" i="1"/>
  <c r="E936" i="1" s="1"/>
  <c r="I936" i="1" s="1"/>
  <c r="F935" i="1"/>
  <c r="AP938" i="3" l="1"/>
  <c r="BE938" i="3"/>
  <c r="BD941" i="3"/>
  <c r="B955" i="3"/>
  <c r="AO941" i="3"/>
  <c r="BG937" i="3"/>
  <c r="BH937" i="3" s="1"/>
  <c r="BI937" i="3" s="1"/>
  <c r="BF937" i="3"/>
  <c r="AR938" i="3"/>
  <c r="AS938" i="3" s="1"/>
  <c r="AT938" i="3" s="1"/>
  <c r="AQ938" i="3"/>
  <c r="D951" i="3"/>
  <c r="E951" i="3"/>
  <c r="F951" i="3" s="1"/>
  <c r="G951" i="3" s="1"/>
  <c r="C952" i="3"/>
  <c r="CA956" i="3"/>
  <c r="CB955" i="3"/>
  <c r="CC955" i="3" s="1"/>
  <c r="CD955" i="3" s="1"/>
  <c r="CE955" i="3" s="1"/>
  <c r="V936" i="2"/>
  <c r="G938" i="2"/>
  <c r="U937" i="2"/>
  <c r="Z937" i="2" s="1"/>
  <c r="T938" i="2"/>
  <c r="F939" i="2"/>
  <c r="I939" i="2" s="1"/>
  <c r="E940" i="2"/>
  <c r="J934" i="1"/>
  <c r="K934" i="1" s="1"/>
  <c r="H935" i="1"/>
  <c r="G935" i="1"/>
  <c r="D937" i="1"/>
  <c r="E937" i="1" s="1"/>
  <c r="I937" i="1" s="1"/>
  <c r="F936" i="1"/>
  <c r="AP939" i="3" l="1"/>
  <c r="BE939" i="3"/>
  <c r="BD942" i="3"/>
  <c r="AO942" i="3"/>
  <c r="B956" i="3"/>
  <c r="BG938" i="3"/>
  <c r="BH938" i="3" s="1"/>
  <c r="BI938" i="3" s="1"/>
  <c r="BF938" i="3"/>
  <c r="AR939" i="3"/>
  <c r="AS939" i="3" s="1"/>
  <c r="AT939" i="3" s="1"/>
  <c r="AQ939" i="3"/>
  <c r="D952" i="3"/>
  <c r="E952" i="3"/>
  <c r="F952" i="3" s="1"/>
  <c r="G952" i="3" s="1"/>
  <c r="C953" i="3"/>
  <c r="CA957" i="3"/>
  <c r="CB956" i="3"/>
  <c r="CC956" i="3" s="1"/>
  <c r="CD956" i="3" s="1"/>
  <c r="CE956" i="3" s="1"/>
  <c r="V937" i="2"/>
  <c r="G939" i="2"/>
  <c r="T939" i="2"/>
  <c r="U938" i="2"/>
  <c r="Z938" i="2" s="1"/>
  <c r="E941" i="2"/>
  <c r="F940" i="2"/>
  <c r="I940" i="2" s="1"/>
  <c r="J935" i="1"/>
  <c r="K935" i="1" s="1"/>
  <c r="H936" i="1"/>
  <c r="G936" i="1"/>
  <c r="D938" i="1"/>
  <c r="E938" i="1" s="1"/>
  <c r="I938" i="1" s="1"/>
  <c r="F937" i="1"/>
  <c r="BG939" i="3" l="1"/>
  <c r="BH939" i="3" s="1"/>
  <c r="BI939" i="3" s="1"/>
  <c r="BF939" i="3"/>
  <c r="AP940" i="3"/>
  <c r="BE940" i="3"/>
  <c r="BD943" i="3"/>
  <c r="B957" i="3"/>
  <c r="AO943" i="3"/>
  <c r="AR940" i="3"/>
  <c r="AS940" i="3" s="1"/>
  <c r="AT940" i="3" s="1"/>
  <c r="AQ940" i="3"/>
  <c r="D953" i="3"/>
  <c r="E953" i="3"/>
  <c r="F953" i="3" s="1"/>
  <c r="G953" i="3" s="1"/>
  <c r="C954" i="3"/>
  <c r="CA958" i="3"/>
  <c r="CB957" i="3"/>
  <c r="CC957" i="3" s="1"/>
  <c r="CD957" i="3" s="1"/>
  <c r="CE957" i="3" s="1"/>
  <c r="V938" i="2"/>
  <c r="G940" i="2"/>
  <c r="T940" i="2"/>
  <c r="U939" i="2"/>
  <c r="Z939" i="2" s="1"/>
  <c r="E942" i="2"/>
  <c r="F941" i="2"/>
  <c r="I941" i="2" s="1"/>
  <c r="J936" i="1"/>
  <c r="K936" i="1" s="1"/>
  <c r="G937" i="1"/>
  <c r="H937" i="1"/>
  <c r="D939" i="1"/>
  <c r="E939" i="1" s="1"/>
  <c r="I939" i="1" s="1"/>
  <c r="F938" i="1"/>
  <c r="AP941" i="3" l="1"/>
  <c r="BE941" i="3"/>
  <c r="BD944" i="3"/>
  <c r="B958" i="3"/>
  <c r="AO944" i="3"/>
  <c r="BG940" i="3"/>
  <c r="BH940" i="3" s="1"/>
  <c r="BI940" i="3" s="1"/>
  <c r="BF940" i="3"/>
  <c r="AR941" i="3"/>
  <c r="AS941" i="3" s="1"/>
  <c r="AT941" i="3" s="1"/>
  <c r="AQ941" i="3"/>
  <c r="E954" i="3"/>
  <c r="F954" i="3" s="1"/>
  <c r="G954" i="3" s="1"/>
  <c r="D954" i="3"/>
  <c r="C955" i="3"/>
  <c r="CA959" i="3"/>
  <c r="CB958" i="3"/>
  <c r="CC958" i="3" s="1"/>
  <c r="CD958" i="3" s="1"/>
  <c r="CE958" i="3" s="1"/>
  <c r="V939" i="2"/>
  <c r="G941" i="2"/>
  <c r="T941" i="2"/>
  <c r="U940" i="2"/>
  <c r="Z940" i="2" s="1"/>
  <c r="E943" i="2"/>
  <c r="F942" i="2"/>
  <c r="I942" i="2" s="1"/>
  <c r="J937" i="1"/>
  <c r="K937" i="1" s="1"/>
  <c r="G938" i="1"/>
  <c r="H938" i="1"/>
  <c r="D940" i="1"/>
  <c r="E940" i="1" s="1"/>
  <c r="I940" i="1" s="1"/>
  <c r="F939" i="1"/>
  <c r="AP942" i="3" l="1"/>
  <c r="BE942" i="3"/>
  <c r="BD945" i="3"/>
  <c r="B959" i="3"/>
  <c r="AO945" i="3"/>
  <c r="BG941" i="3"/>
  <c r="BH941" i="3" s="1"/>
  <c r="BI941" i="3" s="1"/>
  <c r="BF941" i="3"/>
  <c r="AR942" i="3"/>
  <c r="AS942" i="3" s="1"/>
  <c r="AT942" i="3" s="1"/>
  <c r="AQ942" i="3"/>
  <c r="E955" i="3"/>
  <c r="F955" i="3" s="1"/>
  <c r="G955" i="3" s="1"/>
  <c r="D955" i="3"/>
  <c r="C956" i="3"/>
  <c r="CA960" i="3"/>
  <c r="CB959" i="3"/>
  <c r="CC959" i="3" s="1"/>
  <c r="CD959" i="3" s="1"/>
  <c r="CE959" i="3" s="1"/>
  <c r="V940" i="2"/>
  <c r="G942" i="2"/>
  <c r="T942" i="2"/>
  <c r="U941" i="2"/>
  <c r="Z941" i="2" s="1"/>
  <c r="F943" i="2"/>
  <c r="I943" i="2" s="1"/>
  <c r="E944" i="2"/>
  <c r="J938" i="1"/>
  <c r="K938" i="1" s="1"/>
  <c r="H939" i="1"/>
  <c r="G939" i="1"/>
  <c r="D941" i="1"/>
  <c r="E941" i="1" s="1"/>
  <c r="I941" i="1" s="1"/>
  <c r="F940" i="1"/>
  <c r="AP943" i="3" l="1"/>
  <c r="BE943" i="3"/>
  <c r="BF942" i="3"/>
  <c r="BG942" i="3"/>
  <c r="BH942" i="3" s="1"/>
  <c r="BI942" i="3" s="1"/>
  <c r="BD946" i="3"/>
  <c r="B960" i="3"/>
  <c r="AO946" i="3"/>
  <c r="AR943" i="3"/>
  <c r="AS943" i="3" s="1"/>
  <c r="AT943" i="3" s="1"/>
  <c r="AQ943" i="3"/>
  <c r="E956" i="3"/>
  <c r="F956" i="3" s="1"/>
  <c r="G956" i="3" s="1"/>
  <c r="D956" i="3"/>
  <c r="C957" i="3"/>
  <c r="CA961" i="3"/>
  <c r="CB960" i="3"/>
  <c r="CC960" i="3" s="1"/>
  <c r="CD960" i="3" s="1"/>
  <c r="CE960" i="3" s="1"/>
  <c r="V941" i="2"/>
  <c r="G943" i="2"/>
  <c r="T943" i="2"/>
  <c r="U942" i="2"/>
  <c r="Z942" i="2" s="1"/>
  <c r="E945" i="2"/>
  <c r="F944" i="2"/>
  <c r="I944" i="2" s="1"/>
  <c r="J939" i="1"/>
  <c r="K939" i="1" s="1"/>
  <c r="H940" i="1"/>
  <c r="G940" i="1"/>
  <c r="D942" i="1"/>
  <c r="E942" i="1" s="1"/>
  <c r="I942" i="1" s="1"/>
  <c r="F941" i="1"/>
  <c r="AP944" i="3" l="1"/>
  <c r="BE944" i="3"/>
  <c r="BD947" i="3"/>
  <c r="B961" i="3"/>
  <c r="AO947" i="3"/>
  <c r="BF943" i="3"/>
  <c r="BG943" i="3"/>
  <c r="BH943" i="3" s="1"/>
  <c r="BI943" i="3" s="1"/>
  <c r="AR944" i="3"/>
  <c r="AS944" i="3" s="1"/>
  <c r="AT944" i="3" s="1"/>
  <c r="AQ944" i="3"/>
  <c r="E957" i="3"/>
  <c r="F957" i="3" s="1"/>
  <c r="G957" i="3" s="1"/>
  <c r="D957" i="3"/>
  <c r="C958" i="3"/>
  <c r="CA962" i="3"/>
  <c r="CB961" i="3"/>
  <c r="CC961" i="3" s="1"/>
  <c r="CD961" i="3" s="1"/>
  <c r="CE961" i="3" s="1"/>
  <c r="V942" i="2"/>
  <c r="G944" i="2"/>
  <c r="T944" i="2"/>
  <c r="U943" i="2"/>
  <c r="Z943" i="2" s="1"/>
  <c r="F945" i="2"/>
  <c r="I945" i="2" s="1"/>
  <c r="E946" i="2"/>
  <c r="J940" i="1"/>
  <c r="K940" i="1" s="1"/>
  <c r="H941" i="1"/>
  <c r="G941" i="1"/>
  <c r="D943" i="1"/>
  <c r="E943" i="1" s="1"/>
  <c r="I943" i="1" s="1"/>
  <c r="F942" i="1"/>
  <c r="AP945" i="3" l="1"/>
  <c r="BE945" i="3"/>
  <c r="BF944" i="3"/>
  <c r="BG944" i="3"/>
  <c r="BH944" i="3" s="1"/>
  <c r="BI944" i="3" s="1"/>
  <c r="BD948" i="3"/>
  <c r="B962" i="3"/>
  <c r="AO948" i="3"/>
  <c r="AR945" i="3"/>
  <c r="AS945" i="3" s="1"/>
  <c r="AT945" i="3" s="1"/>
  <c r="AQ945" i="3"/>
  <c r="E958" i="3"/>
  <c r="F958" i="3" s="1"/>
  <c r="G958" i="3" s="1"/>
  <c r="D958" i="3"/>
  <c r="C959" i="3"/>
  <c r="CA963" i="3"/>
  <c r="CB962" i="3"/>
  <c r="CC962" i="3" s="1"/>
  <c r="CD962" i="3" s="1"/>
  <c r="CE962" i="3" s="1"/>
  <c r="V943" i="2"/>
  <c r="J941" i="1"/>
  <c r="K941" i="1" s="1"/>
  <c r="G945" i="2"/>
  <c r="T945" i="2"/>
  <c r="U944" i="2"/>
  <c r="Z944" i="2" s="1"/>
  <c r="E947" i="2"/>
  <c r="F946" i="2"/>
  <c r="I946" i="2" s="1"/>
  <c r="H942" i="1"/>
  <c r="G942" i="1"/>
  <c r="D944" i="1"/>
  <c r="E944" i="1" s="1"/>
  <c r="I944" i="1" s="1"/>
  <c r="F943" i="1"/>
  <c r="BF945" i="3" l="1"/>
  <c r="BG945" i="3"/>
  <c r="BH945" i="3" s="1"/>
  <c r="BI945" i="3" s="1"/>
  <c r="AP946" i="3"/>
  <c r="BE946" i="3"/>
  <c r="BD949" i="3"/>
  <c r="B963" i="3"/>
  <c r="AO949" i="3"/>
  <c r="AR946" i="3"/>
  <c r="AS946" i="3" s="1"/>
  <c r="AT946" i="3" s="1"/>
  <c r="AQ946" i="3"/>
  <c r="E959" i="3"/>
  <c r="F959" i="3" s="1"/>
  <c r="G959" i="3" s="1"/>
  <c r="D959" i="3"/>
  <c r="C960" i="3"/>
  <c r="CA964" i="3"/>
  <c r="CB963" i="3"/>
  <c r="CC963" i="3" s="1"/>
  <c r="CD963" i="3" s="1"/>
  <c r="CE963" i="3" s="1"/>
  <c r="V944" i="2"/>
  <c r="J942" i="1"/>
  <c r="K942" i="1" s="1"/>
  <c r="G946" i="2"/>
  <c r="T946" i="2"/>
  <c r="U945" i="2"/>
  <c r="Z945" i="2" s="1"/>
  <c r="E948" i="2"/>
  <c r="F947" i="2"/>
  <c r="I947" i="2" s="1"/>
  <c r="H943" i="1"/>
  <c r="G943" i="1"/>
  <c r="D945" i="1"/>
  <c r="E945" i="1" s="1"/>
  <c r="I945" i="1" s="1"/>
  <c r="F944" i="1"/>
  <c r="BF946" i="3" l="1"/>
  <c r="BG946" i="3"/>
  <c r="BH946" i="3" s="1"/>
  <c r="BI946" i="3" s="1"/>
  <c r="AP947" i="3"/>
  <c r="BE947" i="3"/>
  <c r="BD950" i="3"/>
  <c r="B964" i="3"/>
  <c r="AO950" i="3"/>
  <c r="AR947" i="3"/>
  <c r="AS947" i="3" s="1"/>
  <c r="AT947" i="3" s="1"/>
  <c r="AQ947" i="3"/>
  <c r="D960" i="3"/>
  <c r="E960" i="3"/>
  <c r="F960" i="3" s="1"/>
  <c r="G960" i="3" s="1"/>
  <c r="C961" i="3"/>
  <c r="CA965" i="3"/>
  <c r="CB964" i="3"/>
  <c r="CC964" i="3" s="1"/>
  <c r="CD964" i="3" s="1"/>
  <c r="CE964" i="3" s="1"/>
  <c r="V945" i="2"/>
  <c r="G947" i="2"/>
  <c r="T947" i="2"/>
  <c r="U946" i="2"/>
  <c r="Z946" i="2" s="1"/>
  <c r="E949" i="2"/>
  <c r="F948" i="2"/>
  <c r="I948" i="2" s="1"/>
  <c r="J943" i="1"/>
  <c r="K943" i="1" s="1"/>
  <c r="H944" i="1"/>
  <c r="G944" i="1"/>
  <c r="D946" i="1"/>
  <c r="E946" i="1" s="1"/>
  <c r="I946" i="1" s="1"/>
  <c r="F945" i="1"/>
  <c r="AP948" i="3" l="1"/>
  <c r="BE948" i="3"/>
  <c r="BD951" i="3"/>
  <c r="B965" i="3"/>
  <c r="AO951" i="3"/>
  <c r="BF947" i="3"/>
  <c r="BG947" i="3"/>
  <c r="BH947" i="3" s="1"/>
  <c r="BI947" i="3" s="1"/>
  <c r="AQ948" i="3"/>
  <c r="AR948" i="3"/>
  <c r="AS948" i="3" s="1"/>
  <c r="AT948" i="3" s="1"/>
  <c r="D961" i="3"/>
  <c r="E961" i="3"/>
  <c r="F961" i="3" s="1"/>
  <c r="G961" i="3" s="1"/>
  <c r="C962" i="3"/>
  <c r="CA966" i="3"/>
  <c r="CB965" i="3"/>
  <c r="CC965" i="3" s="1"/>
  <c r="CD965" i="3" s="1"/>
  <c r="CE965" i="3" s="1"/>
  <c r="V946" i="2"/>
  <c r="G948" i="2"/>
  <c r="T948" i="2"/>
  <c r="U947" i="2"/>
  <c r="Z947" i="2" s="1"/>
  <c r="F949" i="2"/>
  <c r="I949" i="2" s="1"/>
  <c r="E950" i="2"/>
  <c r="J944" i="1"/>
  <c r="K944" i="1" s="1"/>
  <c r="G945" i="1"/>
  <c r="H945" i="1"/>
  <c r="D947" i="1"/>
  <c r="E947" i="1" s="1"/>
  <c r="I947" i="1" s="1"/>
  <c r="F946" i="1"/>
  <c r="BF948" i="3" l="1"/>
  <c r="BG948" i="3"/>
  <c r="BH948" i="3" s="1"/>
  <c r="BI948" i="3" s="1"/>
  <c r="AP949" i="3"/>
  <c r="BE949" i="3"/>
  <c r="BD952" i="3"/>
  <c r="B966" i="3"/>
  <c r="AO952" i="3"/>
  <c r="AR949" i="3"/>
  <c r="AS949" i="3" s="1"/>
  <c r="AT949" i="3" s="1"/>
  <c r="AQ949" i="3"/>
  <c r="E962" i="3"/>
  <c r="F962" i="3" s="1"/>
  <c r="G962" i="3" s="1"/>
  <c r="D962" i="3"/>
  <c r="C963" i="3"/>
  <c r="CA967" i="3"/>
  <c r="CB966" i="3"/>
  <c r="CC966" i="3" s="1"/>
  <c r="CD966" i="3" s="1"/>
  <c r="CE966" i="3" s="1"/>
  <c r="V947" i="2"/>
  <c r="G949" i="2"/>
  <c r="T949" i="2"/>
  <c r="U948" i="2"/>
  <c r="Z948" i="2" s="1"/>
  <c r="E951" i="2"/>
  <c r="F950" i="2"/>
  <c r="I950" i="2" s="1"/>
  <c r="G946" i="1"/>
  <c r="H946" i="1"/>
  <c r="J945" i="1"/>
  <c r="K945" i="1" s="1"/>
  <c r="D948" i="1"/>
  <c r="E948" i="1" s="1"/>
  <c r="I948" i="1" s="1"/>
  <c r="F947" i="1"/>
  <c r="AP950" i="3" l="1"/>
  <c r="BE950" i="3"/>
  <c r="BG949" i="3"/>
  <c r="BH949" i="3" s="1"/>
  <c r="BI949" i="3" s="1"/>
  <c r="BF949" i="3"/>
  <c r="BD953" i="3"/>
  <c r="AO953" i="3"/>
  <c r="B967" i="3"/>
  <c r="AR950" i="3"/>
  <c r="AS950" i="3" s="1"/>
  <c r="AT950" i="3" s="1"/>
  <c r="AQ950" i="3"/>
  <c r="E963" i="3"/>
  <c r="F963" i="3" s="1"/>
  <c r="G963" i="3" s="1"/>
  <c r="D963" i="3"/>
  <c r="C964" i="3"/>
  <c r="CA968" i="3"/>
  <c r="CB967" i="3"/>
  <c r="CC967" i="3" s="1"/>
  <c r="CD967" i="3" s="1"/>
  <c r="CE967" i="3" s="1"/>
  <c r="V948" i="2"/>
  <c r="G950" i="2"/>
  <c r="U949" i="2"/>
  <c r="Z949" i="2" s="1"/>
  <c r="T950" i="2"/>
  <c r="F951" i="2"/>
  <c r="I951" i="2" s="1"/>
  <c r="E952" i="2"/>
  <c r="H947" i="1"/>
  <c r="G947" i="1"/>
  <c r="J946" i="1"/>
  <c r="K946" i="1" s="1"/>
  <c r="D949" i="1"/>
  <c r="E949" i="1" s="1"/>
  <c r="I949" i="1" s="1"/>
  <c r="F948" i="1"/>
  <c r="AP951" i="3" l="1"/>
  <c r="BE951" i="3"/>
  <c r="BD954" i="3"/>
  <c r="AO954" i="3"/>
  <c r="B968" i="3"/>
  <c r="BG950" i="3"/>
  <c r="BH950" i="3" s="1"/>
  <c r="BI950" i="3" s="1"/>
  <c r="BF950" i="3"/>
  <c r="J947" i="1"/>
  <c r="K947" i="1" s="1"/>
  <c r="AR951" i="3"/>
  <c r="AQ951" i="3"/>
  <c r="AS951" i="3"/>
  <c r="AT951" i="3" s="1"/>
  <c r="E964" i="3"/>
  <c r="F964" i="3" s="1"/>
  <c r="G964" i="3" s="1"/>
  <c r="D964" i="3"/>
  <c r="C965" i="3"/>
  <c r="CA969" i="3"/>
  <c r="CB968" i="3"/>
  <c r="CC968" i="3" s="1"/>
  <c r="CD968" i="3" s="1"/>
  <c r="CE968" i="3" s="1"/>
  <c r="V949" i="2"/>
  <c r="G951" i="2"/>
  <c r="T951" i="2"/>
  <c r="U950" i="2"/>
  <c r="Z950" i="2" s="1"/>
  <c r="E953" i="2"/>
  <c r="F952" i="2"/>
  <c r="I952" i="2" s="1"/>
  <c r="H948" i="1"/>
  <c r="G948" i="1"/>
  <c r="D950" i="1"/>
  <c r="E950" i="1" s="1"/>
  <c r="I950" i="1" s="1"/>
  <c r="F949" i="1"/>
  <c r="AP952" i="3" l="1"/>
  <c r="BE952" i="3"/>
  <c r="BD955" i="3"/>
  <c r="AO955" i="3"/>
  <c r="B969" i="3"/>
  <c r="BG951" i="3"/>
  <c r="BH951" i="3" s="1"/>
  <c r="BI951" i="3" s="1"/>
  <c r="BF951" i="3"/>
  <c r="AR952" i="3"/>
  <c r="AQ952" i="3"/>
  <c r="AS952" i="3"/>
  <c r="AT952" i="3" s="1"/>
  <c r="E965" i="3"/>
  <c r="F965" i="3" s="1"/>
  <c r="G965" i="3" s="1"/>
  <c r="D965" i="3"/>
  <c r="C966" i="3"/>
  <c r="CA970" i="3"/>
  <c r="CB969" i="3"/>
  <c r="CC969" i="3" s="1"/>
  <c r="CD969" i="3" s="1"/>
  <c r="CE969" i="3" s="1"/>
  <c r="V950" i="2"/>
  <c r="G952" i="2"/>
  <c r="T952" i="2"/>
  <c r="U951" i="2"/>
  <c r="Z951" i="2" s="1"/>
  <c r="E954" i="2"/>
  <c r="F953" i="2"/>
  <c r="I953" i="2" s="1"/>
  <c r="H949" i="1"/>
  <c r="G949" i="1"/>
  <c r="J949" i="1" s="1"/>
  <c r="K949" i="1" s="1"/>
  <c r="J948" i="1"/>
  <c r="K948" i="1" s="1"/>
  <c r="D951" i="1"/>
  <c r="E951" i="1" s="1"/>
  <c r="I951" i="1" s="1"/>
  <c r="F950" i="1"/>
  <c r="BG952" i="3" l="1"/>
  <c r="BH952" i="3" s="1"/>
  <c r="BI952" i="3" s="1"/>
  <c r="BF952" i="3"/>
  <c r="AP953" i="3"/>
  <c r="BE953" i="3"/>
  <c r="BD956" i="3"/>
  <c r="B970" i="3"/>
  <c r="AO956" i="3"/>
  <c r="AR953" i="3"/>
  <c r="AQ953" i="3"/>
  <c r="AS953" i="3"/>
  <c r="AT953" i="3" s="1"/>
  <c r="E966" i="3"/>
  <c r="F966" i="3" s="1"/>
  <c r="G966" i="3" s="1"/>
  <c r="D966" i="3"/>
  <c r="C967" i="3"/>
  <c r="CA971" i="3"/>
  <c r="CB970" i="3"/>
  <c r="CC970" i="3" s="1"/>
  <c r="CD970" i="3" s="1"/>
  <c r="CE970" i="3" s="1"/>
  <c r="V951" i="2"/>
  <c r="G953" i="2"/>
  <c r="T953" i="2"/>
  <c r="U952" i="2"/>
  <c r="Z952" i="2" s="1"/>
  <c r="E955" i="2"/>
  <c r="F954" i="2"/>
  <c r="I954" i="2" s="1"/>
  <c r="H950" i="1"/>
  <c r="G950" i="1"/>
  <c r="D952" i="1"/>
  <c r="E952" i="1" s="1"/>
  <c r="I952" i="1" s="1"/>
  <c r="F951" i="1"/>
  <c r="AP954" i="3" l="1"/>
  <c r="BE954" i="3"/>
  <c r="BD957" i="3"/>
  <c r="B971" i="3"/>
  <c r="AO957" i="3"/>
  <c r="BG953" i="3"/>
  <c r="BH953" i="3" s="1"/>
  <c r="BI953" i="3" s="1"/>
  <c r="BF953" i="3"/>
  <c r="AR954" i="3"/>
  <c r="AS954" i="3" s="1"/>
  <c r="AT954" i="3" s="1"/>
  <c r="AQ954" i="3"/>
  <c r="E967" i="3"/>
  <c r="F967" i="3" s="1"/>
  <c r="G967" i="3" s="1"/>
  <c r="D967" i="3"/>
  <c r="C968" i="3"/>
  <c r="CA972" i="3"/>
  <c r="CB971" i="3"/>
  <c r="CC971" i="3" s="1"/>
  <c r="CD971" i="3" s="1"/>
  <c r="CE971" i="3" s="1"/>
  <c r="V952" i="2"/>
  <c r="G954" i="2"/>
  <c r="T954" i="2"/>
  <c r="U953" i="2"/>
  <c r="Z953" i="2" s="1"/>
  <c r="F955" i="2"/>
  <c r="I955" i="2" s="1"/>
  <c r="E956" i="2"/>
  <c r="J950" i="1"/>
  <c r="K950" i="1" s="1"/>
  <c r="H951" i="1"/>
  <c r="G951" i="1"/>
  <c r="D953" i="1"/>
  <c r="E953" i="1" s="1"/>
  <c r="I953" i="1" s="1"/>
  <c r="F952" i="1"/>
  <c r="BG954" i="3" l="1"/>
  <c r="BH954" i="3"/>
  <c r="BI954" i="3" s="1"/>
  <c r="BF954" i="3"/>
  <c r="AP955" i="3"/>
  <c r="BE955" i="3"/>
  <c r="BD958" i="3"/>
  <c r="B972" i="3"/>
  <c r="AO958" i="3"/>
  <c r="AR955" i="3"/>
  <c r="AS955" i="3" s="1"/>
  <c r="AT955" i="3" s="1"/>
  <c r="AQ955" i="3"/>
  <c r="E968" i="3"/>
  <c r="F968" i="3" s="1"/>
  <c r="G968" i="3" s="1"/>
  <c r="D968" i="3"/>
  <c r="C969" i="3"/>
  <c r="CA973" i="3"/>
  <c r="CB972" i="3"/>
  <c r="CC972" i="3" s="1"/>
  <c r="CD972" i="3" s="1"/>
  <c r="CE972" i="3" s="1"/>
  <c r="V953" i="2"/>
  <c r="G955" i="2"/>
  <c r="T955" i="2"/>
  <c r="U954" i="2"/>
  <c r="Z954" i="2" s="1"/>
  <c r="E957" i="2"/>
  <c r="F956" i="2"/>
  <c r="I956" i="2" s="1"/>
  <c r="J951" i="1"/>
  <c r="K951" i="1" s="1"/>
  <c r="H952" i="1"/>
  <c r="G952" i="1"/>
  <c r="D954" i="1"/>
  <c r="E954" i="1" s="1"/>
  <c r="I954" i="1" s="1"/>
  <c r="F953" i="1"/>
  <c r="AP956" i="3" l="1"/>
  <c r="BE956" i="3"/>
  <c r="BD959" i="3"/>
  <c r="AO959" i="3"/>
  <c r="B973" i="3"/>
  <c r="BG955" i="3"/>
  <c r="BH955" i="3" s="1"/>
  <c r="BI955" i="3" s="1"/>
  <c r="BF955" i="3"/>
  <c r="AR956" i="3"/>
  <c r="AS956" i="3" s="1"/>
  <c r="AT956" i="3" s="1"/>
  <c r="AQ956" i="3"/>
  <c r="D969" i="3"/>
  <c r="E969" i="3"/>
  <c r="F969" i="3" s="1"/>
  <c r="G969" i="3" s="1"/>
  <c r="C970" i="3"/>
  <c r="CA974" i="3"/>
  <c r="CB973" i="3"/>
  <c r="CC973" i="3" s="1"/>
  <c r="CD973" i="3" s="1"/>
  <c r="CE973" i="3" s="1"/>
  <c r="V954" i="2"/>
  <c r="G956" i="2"/>
  <c r="T956" i="2"/>
  <c r="U955" i="2"/>
  <c r="Z955" i="2" s="1"/>
  <c r="F957" i="2"/>
  <c r="I957" i="2" s="1"/>
  <c r="E958" i="2"/>
  <c r="J952" i="1"/>
  <c r="K952" i="1" s="1"/>
  <c r="G953" i="1"/>
  <c r="H953" i="1"/>
  <c r="D955" i="1"/>
  <c r="E955" i="1" s="1"/>
  <c r="I955" i="1" s="1"/>
  <c r="F954" i="1"/>
  <c r="AP957" i="3" l="1"/>
  <c r="BE957" i="3"/>
  <c r="BD960" i="3"/>
  <c r="AO960" i="3"/>
  <c r="B974" i="3"/>
  <c r="BG956" i="3"/>
  <c r="BH956" i="3" s="1"/>
  <c r="BI956" i="3" s="1"/>
  <c r="BF956" i="3"/>
  <c r="AR957" i="3"/>
  <c r="AS957" i="3" s="1"/>
  <c r="AT957" i="3" s="1"/>
  <c r="AQ957" i="3"/>
  <c r="D970" i="3"/>
  <c r="E970" i="3"/>
  <c r="F970" i="3" s="1"/>
  <c r="G970" i="3" s="1"/>
  <c r="C971" i="3"/>
  <c r="CA975" i="3"/>
  <c r="CB974" i="3"/>
  <c r="CC974" i="3" s="1"/>
  <c r="CD974" i="3" s="1"/>
  <c r="CE974" i="3" s="1"/>
  <c r="V955" i="2"/>
  <c r="G957" i="2"/>
  <c r="T957" i="2"/>
  <c r="U956" i="2"/>
  <c r="Z956" i="2" s="1"/>
  <c r="E959" i="2"/>
  <c r="F958" i="2"/>
  <c r="I958" i="2" s="1"/>
  <c r="G954" i="1"/>
  <c r="H954" i="1"/>
  <c r="J953" i="1"/>
  <c r="K953" i="1" s="1"/>
  <c r="D956" i="1"/>
  <c r="E956" i="1" s="1"/>
  <c r="I956" i="1" s="1"/>
  <c r="F955" i="1"/>
  <c r="AP958" i="3" l="1"/>
  <c r="BE958" i="3"/>
  <c r="BG957" i="3"/>
  <c r="BH957" i="3"/>
  <c r="BI957" i="3" s="1"/>
  <c r="BF957" i="3"/>
  <c r="BD961" i="3"/>
  <c r="AO961" i="3"/>
  <c r="B975" i="3"/>
  <c r="AQ958" i="3"/>
  <c r="AR958" i="3"/>
  <c r="AS958" i="3" s="1"/>
  <c r="AT958" i="3" s="1"/>
  <c r="E971" i="3"/>
  <c r="F971" i="3" s="1"/>
  <c r="G971" i="3" s="1"/>
  <c r="D971" i="3"/>
  <c r="C972" i="3"/>
  <c r="CA976" i="3"/>
  <c r="CB975" i="3"/>
  <c r="CC975" i="3" s="1"/>
  <c r="CD975" i="3" s="1"/>
  <c r="CE975" i="3" s="1"/>
  <c r="V956" i="2"/>
  <c r="G958" i="2"/>
  <c r="T958" i="2"/>
  <c r="U957" i="2"/>
  <c r="Z957" i="2" s="1"/>
  <c r="E960" i="2"/>
  <c r="F959" i="2"/>
  <c r="I959" i="2" s="1"/>
  <c r="J954" i="1"/>
  <c r="K954" i="1" s="1"/>
  <c r="H955" i="1"/>
  <c r="G955" i="1"/>
  <c r="D957" i="1"/>
  <c r="E957" i="1" s="1"/>
  <c r="I957" i="1" s="1"/>
  <c r="F956" i="1"/>
  <c r="AP959" i="3" l="1"/>
  <c r="BE959" i="3"/>
  <c r="BD962" i="3"/>
  <c r="B976" i="3"/>
  <c r="AO962" i="3"/>
  <c r="BG958" i="3"/>
  <c r="BH958" i="3" s="1"/>
  <c r="BI958" i="3" s="1"/>
  <c r="BF958" i="3"/>
  <c r="AQ959" i="3"/>
  <c r="AR959" i="3"/>
  <c r="AS959" i="3" s="1"/>
  <c r="AT959" i="3" s="1"/>
  <c r="E972" i="3"/>
  <c r="F972" i="3" s="1"/>
  <c r="G972" i="3" s="1"/>
  <c r="D972" i="3"/>
  <c r="C973" i="3"/>
  <c r="CA977" i="3"/>
  <c r="CB976" i="3"/>
  <c r="CC976" i="3" s="1"/>
  <c r="CD976" i="3" s="1"/>
  <c r="CE976" i="3" s="1"/>
  <c r="V957" i="2"/>
  <c r="G959" i="2"/>
  <c r="T959" i="2"/>
  <c r="U958" i="2"/>
  <c r="Z958" i="2" s="1"/>
  <c r="E961" i="2"/>
  <c r="F960" i="2"/>
  <c r="I960" i="2" s="1"/>
  <c r="J955" i="1"/>
  <c r="K955" i="1" s="1"/>
  <c r="H956" i="1"/>
  <c r="G956" i="1"/>
  <c r="D958" i="1"/>
  <c r="E958" i="1" s="1"/>
  <c r="I958" i="1" s="1"/>
  <c r="F957" i="1"/>
  <c r="BD963" i="3" l="1"/>
  <c r="B977" i="3"/>
  <c r="AO963" i="3"/>
  <c r="BG959" i="3"/>
  <c r="BH959" i="3" s="1"/>
  <c r="BI959" i="3" s="1"/>
  <c r="BF959" i="3"/>
  <c r="AP960" i="3"/>
  <c r="BE960" i="3"/>
  <c r="AQ960" i="3"/>
  <c r="AR960" i="3"/>
  <c r="AS960" i="3" s="1"/>
  <c r="AT960" i="3" s="1"/>
  <c r="E973" i="3"/>
  <c r="F973" i="3" s="1"/>
  <c r="G973" i="3" s="1"/>
  <c r="D973" i="3"/>
  <c r="C974" i="3"/>
  <c r="CA978" i="3"/>
  <c r="CB977" i="3"/>
  <c r="CC977" i="3" s="1"/>
  <c r="CD977" i="3" s="1"/>
  <c r="CE977" i="3" s="1"/>
  <c r="V958" i="2"/>
  <c r="G960" i="2"/>
  <c r="T960" i="2"/>
  <c r="U959" i="2"/>
  <c r="Z959" i="2" s="1"/>
  <c r="F961" i="2"/>
  <c r="I961" i="2" s="1"/>
  <c r="E962" i="2"/>
  <c r="J956" i="1"/>
  <c r="K956" i="1" s="1"/>
  <c r="H957" i="1"/>
  <c r="G957" i="1"/>
  <c r="D959" i="1"/>
  <c r="E959" i="1" s="1"/>
  <c r="I959" i="1" s="1"/>
  <c r="F958" i="1"/>
  <c r="BG960" i="3" l="1"/>
  <c r="BH960" i="3"/>
  <c r="BI960" i="3" s="1"/>
  <c r="BF960" i="3"/>
  <c r="BD964" i="3"/>
  <c r="B978" i="3"/>
  <c r="AO964" i="3"/>
  <c r="AP961" i="3"/>
  <c r="BE961" i="3"/>
  <c r="AR961" i="3"/>
  <c r="AS961" i="3" s="1"/>
  <c r="AT961" i="3" s="1"/>
  <c r="AQ961" i="3"/>
  <c r="E974" i="3"/>
  <c r="F974" i="3" s="1"/>
  <c r="G974" i="3" s="1"/>
  <c r="D974" i="3"/>
  <c r="C975" i="3"/>
  <c r="CA979" i="3"/>
  <c r="CB978" i="3"/>
  <c r="CC978" i="3" s="1"/>
  <c r="CD978" i="3" s="1"/>
  <c r="CE978" i="3" s="1"/>
  <c r="V959" i="2"/>
  <c r="J957" i="1"/>
  <c r="K957" i="1" s="1"/>
  <c r="G961" i="2"/>
  <c r="T961" i="2"/>
  <c r="U960" i="2"/>
  <c r="Z960" i="2" s="1"/>
  <c r="E963" i="2"/>
  <c r="F962" i="2"/>
  <c r="I962" i="2" s="1"/>
  <c r="H958" i="1"/>
  <c r="G958" i="1"/>
  <c r="D960" i="1"/>
  <c r="E960" i="1" s="1"/>
  <c r="I960" i="1" s="1"/>
  <c r="F959" i="1"/>
  <c r="BD965" i="3" l="1"/>
  <c r="B979" i="3"/>
  <c r="AO965" i="3"/>
  <c r="AP962" i="3"/>
  <c r="BE962" i="3"/>
  <c r="BG961" i="3"/>
  <c r="BH961" i="3" s="1"/>
  <c r="BI961" i="3" s="1"/>
  <c r="BF961" i="3"/>
  <c r="AR962" i="3"/>
  <c r="AS962" i="3" s="1"/>
  <c r="AT962" i="3" s="1"/>
  <c r="AQ962" i="3"/>
  <c r="E975" i="3"/>
  <c r="F975" i="3" s="1"/>
  <c r="G975" i="3" s="1"/>
  <c r="D975" i="3"/>
  <c r="C976" i="3"/>
  <c r="CA980" i="3"/>
  <c r="CB979" i="3"/>
  <c r="CC979" i="3" s="1"/>
  <c r="CD979" i="3" s="1"/>
  <c r="CE979" i="3" s="1"/>
  <c r="V960" i="2"/>
  <c r="G962" i="2"/>
  <c r="U961" i="2"/>
  <c r="Z961" i="2" s="1"/>
  <c r="T962" i="2"/>
  <c r="F963" i="2"/>
  <c r="I963" i="2" s="1"/>
  <c r="E964" i="2"/>
  <c r="J958" i="1"/>
  <c r="K958" i="1" s="1"/>
  <c r="H959" i="1"/>
  <c r="G959" i="1"/>
  <c r="D961" i="1"/>
  <c r="E961" i="1" s="1"/>
  <c r="I961" i="1" s="1"/>
  <c r="F960" i="1"/>
  <c r="BG962" i="3" l="1"/>
  <c r="BH962" i="3" s="1"/>
  <c r="BI962" i="3" s="1"/>
  <c r="BF962" i="3"/>
  <c r="BD966" i="3"/>
  <c r="AO966" i="3"/>
  <c r="B980" i="3"/>
  <c r="AP963" i="3"/>
  <c r="BE963" i="3"/>
  <c r="AR963" i="3"/>
  <c r="AS963" i="3" s="1"/>
  <c r="AT963" i="3" s="1"/>
  <c r="AQ963" i="3"/>
  <c r="E976" i="3"/>
  <c r="F976" i="3" s="1"/>
  <c r="G976" i="3" s="1"/>
  <c r="D976" i="3"/>
  <c r="C977" i="3"/>
  <c r="CA981" i="3"/>
  <c r="CB980" i="3"/>
  <c r="CC980" i="3" s="1"/>
  <c r="CD980" i="3" s="1"/>
  <c r="CE980" i="3" s="1"/>
  <c r="V961" i="2"/>
  <c r="G963" i="2"/>
  <c r="T963" i="2"/>
  <c r="U962" i="2"/>
  <c r="Z962" i="2" s="1"/>
  <c r="E965" i="2"/>
  <c r="F964" i="2"/>
  <c r="I964" i="2" s="1"/>
  <c r="J959" i="1"/>
  <c r="K959" i="1" s="1"/>
  <c r="H960" i="1"/>
  <c r="G960" i="1"/>
  <c r="D962" i="1"/>
  <c r="E962" i="1" s="1"/>
  <c r="I962" i="1" s="1"/>
  <c r="F961" i="1"/>
  <c r="BG963" i="3" l="1"/>
  <c r="BH963" i="3" s="1"/>
  <c r="BI963" i="3" s="1"/>
  <c r="BF963" i="3"/>
  <c r="BD967" i="3"/>
  <c r="B981" i="3"/>
  <c r="AO967" i="3"/>
  <c r="AP964" i="3"/>
  <c r="BE964" i="3"/>
  <c r="AR964" i="3"/>
  <c r="AS964" i="3" s="1"/>
  <c r="AT964" i="3" s="1"/>
  <c r="AQ964" i="3"/>
  <c r="E977" i="3"/>
  <c r="F977" i="3" s="1"/>
  <c r="G977" i="3" s="1"/>
  <c r="D977" i="3"/>
  <c r="C978" i="3"/>
  <c r="CA982" i="3"/>
  <c r="CB981" i="3"/>
  <c r="CC981" i="3" s="1"/>
  <c r="CD981" i="3" s="1"/>
  <c r="CE981" i="3" s="1"/>
  <c r="V962" i="2"/>
  <c r="G964" i="2"/>
  <c r="T964" i="2"/>
  <c r="U963" i="2"/>
  <c r="Z963" i="2" s="1"/>
  <c r="E966" i="2"/>
  <c r="F965" i="2"/>
  <c r="I965" i="2" s="1"/>
  <c r="J960" i="1"/>
  <c r="K960" i="1" s="1"/>
  <c r="G961" i="1"/>
  <c r="H961" i="1"/>
  <c r="D963" i="1"/>
  <c r="E963" i="1" s="1"/>
  <c r="I963" i="1" s="1"/>
  <c r="F962" i="1"/>
  <c r="AP965" i="3" l="1"/>
  <c r="BE965" i="3"/>
  <c r="BG964" i="3"/>
  <c r="BH964" i="3" s="1"/>
  <c r="BI964" i="3" s="1"/>
  <c r="BF964" i="3"/>
  <c r="BD968" i="3"/>
  <c r="B982" i="3"/>
  <c r="AO968" i="3"/>
  <c r="AR965" i="3"/>
  <c r="AS965" i="3" s="1"/>
  <c r="AT965" i="3" s="1"/>
  <c r="AQ965" i="3"/>
  <c r="E978" i="3"/>
  <c r="F978" i="3" s="1"/>
  <c r="G978" i="3" s="1"/>
  <c r="D978" i="3"/>
  <c r="C979" i="3"/>
  <c r="CA983" i="3"/>
  <c r="CB982" i="3"/>
  <c r="CC982" i="3" s="1"/>
  <c r="CD982" i="3" s="1"/>
  <c r="CE982" i="3" s="1"/>
  <c r="V963" i="2"/>
  <c r="G965" i="2"/>
  <c r="T965" i="2"/>
  <c r="U964" i="2"/>
  <c r="Z964" i="2" s="1"/>
  <c r="E967" i="2"/>
  <c r="F966" i="2"/>
  <c r="I966" i="2" s="1"/>
  <c r="J961" i="1"/>
  <c r="K961" i="1" s="1"/>
  <c r="G962" i="1"/>
  <c r="H962" i="1"/>
  <c r="D964" i="1"/>
  <c r="E964" i="1" s="1"/>
  <c r="I964" i="1" s="1"/>
  <c r="F963" i="1"/>
  <c r="AP966" i="3" l="1"/>
  <c r="BE966" i="3"/>
  <c r="BG965" i="3"/>
  <c r="BH965" i="3" s="1"/>
  <c r="BI965" i="3" s="1"/>
  <c r="BF965" i="3"/>
  <c r="BD969" i="3"/>
  <c r="AO969" i="3"/>
  <c r="B983" i="3"/>
  <c r="AR966" i="3"/>
  <c r="AS966" i="3" s="1"/>
  <c r="AT966" i="3" s="1"/>
  <c r="AQ966" i="3"/>
  <c r="E979" i="3"/>
  <c r="F979" i="3" s="1"/>
  <c r="G979" i="3" s="1"/>
  <c r="D979" i="3"/>
  <c r="C980" i="3"/>
  <c r="CA984" i="3"/>
  <c r="CB983" i="3"/>
  <c r="CC983" i="3" s="1"/>
  <c r="CD983" i="3" s="1"/>
  <c r="CE983" i="3" s="1"/>
  <c r="V964" i="2"/>
  <c r="G966" i="2"/>
  <c r="T966" i="2"/>
  <c r="U965" i="2"/>
  <c r="Z965" i="2" s="1"/>
  <c r="F967" i="2"/>
  <c r="I967" i="2" s="1"/>
  <c r="E968" i="2"/>
  <c r="J962" i="1"/>
  <c r="K962" i="1" s="1"/>
  <c r="H963" i="1"/>
  <c r="G963" i="1"/>
  <c r="D965" i="1"/>
  <c r="E965" i="1" s="1"/>
  <c r="I965" i="1" s="1"/>
  <c r="F964" i="1"/>
  <c r="AP967" i="3" l="1"/>
  <c r="BE967" i="3"/>
  <c r="BG966" i="3"/>
  <c r="BH966" i="3" s="1"/>
  <c r="BI966" i="3" s="1"/>
  <c r="BF966" i="3"/>
  <c r="BD970" i="3"/>
  <c r="B984" i="3"/>
  <c r="AO970" i="3"/>
  <c r="AR967" i="3"/>
  <c r="AS967" i="3" s="1"/>
  <c r="AT967" i="3" s="1"/>
  <c r="AQ967" i="3"/>
  <c r="E980" i="3"/>
  <c r="F980" i="3" s="1"/>
  <c r="G980" i="3" s="1"/>
  <c r="D980" i="3"/>
  <c r="C981" i="3"/>
  <c r="CA985" i="3"/>
  <c r="CB984" i="3"/>
  <c r="CC984" i="3" s="1"/>
  <c r="CD984" i="3" s="1"/>
  <c r="CE984" i="3" s="1"/>
  <c r="V965" i="2"/>
  <c r="G967" i="2"/>
  <c r="T967" i="2"/>
  <c r="U966" i="2"/>
  <c r="Z966" i="2" s="1"/>
  <c r="E969" i="2"/>
  <c r="F968" i="2"/>
  <c r="I968" i="2" s="1"/>
  <c r="J963" i="1"/>
  <c r="K963" i="1" s="1"/>
  <c r="H964" i="1"/>
  <c r="G964" i="1"/>
  <c r="D966" i="1"/>
  <c r="E966" i="1" s="1"/>
  <c r="I966" i="1" s="1"/>
  <c r="F965" i="1"/>
  <c r="AP968" i="3" l="1"/>
  <c r="BE968" i="3"/>
  <c r="BG967" i="3"/>
  <c r="BH967" i="3" s="1"/>
  <c r="BI967" i="3" s="1"/>
  <c r="BF967" i="3"/>
  <c r="BD971" i="3"/>
  <c r="B985" i="3"/>
  <c r="AO971" i="3"/>
  <c r="AQ968" i="3"/>
  <c r="AR968" i="3"/>
  <c r="AS968" i="3" s="1"/>
  <c r="AT968" i="3" s="1"/>
  <c r="E981" i="3"/>
  <c r="F981" i="3" s="1"/>
  <c r="G981" i="3" s="1"/>
  <c r="D981" i="3"/>
  <c r="C982" i="3"/>
  <c r="CA986" i="3"/>
  <c r="CB985" i="3"/>
  <c r="CC985" i="3" s="1"/>
  <c r="CD985" i="3" s="1"/>
  <c r="CE985" i="3" s="1"/>
  <c r="V966" i="2"/>
  <c r="J964" i="1"/>
  <c r="K964" i="1" s="1"/>
  <c r="G968" i="2"/>
  <c r="T968" i="2"/>
  <c r="U967" i="2"/>
  <c r="Z967" i="2" s="1"/>
  <c r="F969" i="2"/>
  <c r="I969" i="2" s="1"/>
  <c r="E970" i="2"/>
  <c r="H965" i="1"/>
  <c r="G965" i="1"/>
  <c r="J965" i="1" s="1"/>
  <c r="K965" i="1" s="1"/>
  <c r="D967" i="1"/>
  <c r="E967" i="1" s="1"/>
  <c r="I967" i="1" s="1"/>
  <c r="F966" i="1"/>
  <c r="BF968" i="3" l="1"/>
  <c r="BG968" i="3"/>
  <c r="BH968" i="3" s="1"/>
  <c r="BI968" i="3" s="1"/>
  <c r="AP969" i="3"/>
  <c r="BE969" i="3"/>
  <c r="BD972" i="3"/>
  <c r="B986" i="3"/>
  <c r="AO972" i="3"/>
  <c r="AQ969" i="3"/>
  <c r="AR969" i="3"/>
  <c r="AS969" i="3" s="1"/>
  <c r="AT969" i="3" s="1"/>
  <c r="E982" i="3"/>
  <c r="F982" i="3" s="1"/>
  <c r="G982" i="3" s="1"/>
  <c r="D982" i="3"/>
  <c r="C983" i="3"/>
  <c r="CA987" i="3"/>
  <c r="CB986" i="3"/>
  <c r="CC986" i="3" s="1"/>
  <c r="CD986" i="3" s="1"/>
  <c r="CE986" i="3" s="1"/>
  <c r="V967" i="2"/>
  <c r="G969" i="2"/>
  <c r="T969" i="2"/>
  <c r="U968" i="2"/>
  <c r="Z968" i="2" s="1"/>
  <c r="E971" i="2"/>
  <c r="F970" i="2"/>
  <c r="I970" i="2" s="1"/>
  <c r="H966" i="1"/>
  <c r="G966" i="1"/>
  <c r="D968" i="1"/>
  <c r="E968" i="1" s="1"/>
  <c r="I968" i="1" s="1"/>
  <c r="F967" i="1"/>
  <c r="AP970" i="3" l="1"/>
  <c r="BE970" i="3"/>
  <c r="BD973" i="3"/>
  <c r="B987" i="3"/>
  <c r="AO973" i="3"/>
  <c r="BF969" i="3"/>
  <c r="BG969" i="3"/>
  <c r="BH969" i="3" s="1"/>
  <c r="BI969" i="3" s="1"/>
  <c r="J966" i="1"/>
  <c r="K966" i="1" s="1"/>
  <c r="AQ970" i="3"/>
  <c r="AR970" i="3"/>
  <c r="AS970" i="3" s="1"/>
  <c r="AT970" i="3" s="1"/>
  <c r="E983" i="3"/>
  <c r="F983" i="3" s="1"/>
  <c r="G983" i="3" s="1"/>
  <c r="D983" i="3"/>
  <c r="C984" i="3"/>
  <c r="CA988" i="3"/>
  <c r="CB987" i="3"/>
  <c r="CC987" i="3" s="1"/>
  <c r="CD987" i="3" s="1"/>
  <c r="CE987" i="3" s="1"/>
  <c r="V968" i="2"/>
  <c r="G970" i="2"/>
  <c r="T970" i="2"/>
  <c r="U969" i="2"/>
  <c r="Z969" i="2" s="1"/>
  <c r="E972" i="2"/>
  <c r="F971" i="2"/>
  <c r="I971" i="2" s="1"/>
  <c r="H967" i="1"/>
  <c r="G967" i="1"/>
  <c r="D969" i="1"/>
  <c r="E969" i="1" s="1"/>
  <c r="I969" i="1" s="1"/>
  <c r="F968" i="1"/>
  <c r="BD974" i="3" l="1"/>
  <c r="B988" i="3"/>
  <c r="AO974" i="3"/>
  <c r="BF970" i="3"/>
  <c r="BG970" i="3"/>
  <c r="BH970" i="3" s="1"/>
  <c r="BI970" i="3" s="1"/>
  <c r="AP971" i="3"/>
  <c r="BE971" i="3"/>
  <c r="AR971" i="3"/>
  <c r="AS971" i="3" s="1"/>
  <c r="AT971" i="3" s="1"/>
  <c r="AQ971" i="3"/>
  <c r="E984" i="3"/>
  <c r="F984" i="3" s="1"/>
  <c r="G984" i="3" s="1"/>
  <c r="D984" i="3"/>
  <c r="C985" i="3"/>
  <c r="CA989" i="3"/>
  <c r="CB988" i="3"/>
  <c r="CC988" i="3" s="1"/>
  <c r="CD988" i="3" s="1"/>
  <c r="CE988" i="3" s="1"/>
  <c r="V969" i="2"/>
  <c r="G971" i="2"/>
  <c r="T971" i="2"/>
  <c r="U970" i="2"/>
  <c r="Z970" i="2" s="1"/>
  <c r="E973" i="2"/>
  <c r="F972" i="2"/>
  <c r="I972" i="2" s="1"/>
  <c r="J967" i="1"/>
  <c r="K967" i="1" s="1"/>
  <c r="H968" i="1"/>
  <c r="G968" i="1"/>
  <c r="D970" i="1"/>
  <c r="E970" i="1" s="1"/>
  <c r="I970" i="1" s="1"/>
  <c r="F969" i="1"/>
  <c r="AP972" i="3" l="1"/>
  <c r="BE972" i="3"/>
  <c r="BD975" i="3"/>
  <c r="AO975" i="3"/>
  <c r="B989" i="3"/>
  <c r="BF971" i="3"/>
  <c r="BG971" i="3"/>
  <c r="BH971" i="3" s="1"/>
  <c r="BI971" i="3" s="1"/>
  <c r="AQ972" i="3"/>
  <c r="AR972" i="3"/>
  <c r="AS972" i="3" s="1"/>
  <c r="AT972" i="3" s="1"/>
  <c r="E985" i="3"/>
  <c r="F985" i="3" s="1"/>
  <c r="G985" i="3" s="1"/>
  <c r="D985" i="3"/>
  <c r="C986" i="3"/>
  <c r="CA990" i="3"/>
  <c r="CB989" i="3"/>
  <c r="CC989" i="3" s="1"/>
  <c r="CD989" i="3" s="1"/>
  <c r="CE989" i="3" s="1"/>
  <c r="V970" i="2"/>
  <c r="G972" i="2"/>
  <c r="T972" i="2"/>
  <c r="U971" i="2"/>
  <c r="Z971" i="2" s="1"/>
  <c r="F973" i="2"/>
  <c r="I973" i="2" s="1"/>
  <c r="E974" i="2"/>
  <c r="J968" i="1"/>
  <c r="K968" i="1" s="1"/>
  <c r="G969" i="1"/>
  <c r="H969" i="1"/>
  <c r="D971" i="1"/>
  <c r="E971" i="1" s="1"/>
  <c r="I971" i="1" s="1"/>
  <c r="F970" i="1"/>
  <c r="AP973" i="3" l="1"/>
  <c r="BE973" i="3"/>
  <c r="BD976" i="3"/>
  <c r="B990" i="3"/>
  <c r="AO976" i="3"/>
  <c r="BF972" i="3"/>
  <c r="BG972" i="3"/>
  <c r="BH972" i="3" s="1"/>
  <c r="BI972" i="3" s="1"/>
  <c r="AR973" i="3"/>
  <c r="AS973" i="3" s="1"/>
  <c r="AT973" i="3" s="1"/>
  <c r="AQ973" i="3"/>
  <c r="E986" i="3"/>
  <c r="F986" i="3" s="1"/>
  <c r="G986" i="3" s="1"/>
  <c r="D986" i="3"/>
  <c r="C987" i="3"/>
  <c r="CA991" i="3"/>
  <c r="CB990" i="3"/>
  <c r="CC990" i="3" s="1"/>
  <c r="CD990" i="3" s="1"/>
  <c r="CE990" i="3" s="1"/>
  <c r="V971" i="2"/>
  <c r="G973" i="2"/>
  <c r="T973" i="2"/>
  <c r="U972" i="2"/>
  <c r="Z972" i="2" s="1"/>
  <c r="E975" i="2"/>
  <c r="F974" i="2"/>
  <c r="I974" i="2" s="1"/>
  <c r="J969" i="1"/>
  <c r="K969" i="1" s="1"/>
  <c r="G970" i="1"/>
  <c r="H970" i="1"/>
  <c r="D972" i="1"/>
  <c r="E972" i="1" s="1"/>
  <c r="I972" i="1" s="1"/>
  <c r="F971" i="1"/>
  <c r="BF973" i="3" l="1"/>
  <c r="BG973" i="3"/>
  <c r="BH973" i="3" s="1"/>
  <c r="BI973" i="3" s="1"/>
  <c r="AP974" i="3"/>
  <c r="BE974" i="3"/>
  <c r="BD977" i="3"/>
  <c r="B991" i="3"/>
  <c r="AO977" i="3"/>
  <c r="AR974" i="3"/>
  <c r="AS974" i="3" s="1"/>
  <c r="AT974" i="3" s="1"/>
  <c r="AQ974" i="3"/>
  <c r="E987" i="3"/>
  <c r="F987" i="3" s="1"/>
  <c r="G987" i="3" s="1"/>
  <c r="D987" i="3"/>
  <c r="C988" i="3"/>
  <c r="CA992" i="3"/>
  <c r="CB991" i="3"/>
  <c r="CC991" i="3" s="1"/>
  <c r="CD991" i="3" s="1"/>
  <c r="CE991" i="3" s="1"/>
  <c r="V972" i="2"/>
  <c r="G974" i="2"/>
  <c r="U973" i="2"/>
  <c r="Z973" i="2" s="1"/>
  <c r="T974" i="2"/>
  <c r="F975" i="2"/>
  <c r="I975" i="2" s="1"/>
  <c r="E976" i="2"/>
  <c r="J970" i="1"/>
  <c r="K970" i="1" s="1"/>
  <c r="H971" i="1"/>
  <c r="G971" i="1"/>
  <c r="D973" i="1"/>
  <c r="E973" i="1" s="1"/>
  <c r="I973" i="1" s="1"/>
  <c r="F972" i="1"/>
  <c r="BD978" i="3" l="1"/>
  <c r="B992" i="3"/>
  <c r="AO978" i="3"/>
  <c r="AP975" i="3"/>
  <c r="BE975" i="3"/>
  <c r="BG974" i="3"/>
  <c r="BH974" i="3" s="1"/>
  <c r="BI974" i="3" s="1"/>
  <c r="BF974" i="3"/>
  <c r="AR975" i="3"/>
  <c r="AS975" i="3" s="1"/>
  <c r="AT975" i="3" s="1"/>
  <c r="AQ975" i="3"/>
  <c r="E988" i="3"/>
  <c r="F988" i="3" s="1"/>
  <c r="G988" i="3" s="1"/>
  <c r="D988" i="3"/>
  <c r="C989" i="3"/>
  <c r="CA993" i="3"/>
  <c r="CB992" i="3"/>
  <c r="CC992" i="3" s="1"/>
  <c r="CD992" i="3" s="1"/>
  <c r="CE992" i="3" s="1"/>
  <c r="V973" i="2"/>
  <c r="G975" i="2"/>
  <c r="T975" i="2"/>
  <c r="U974" i="2"/>
  <c r="Z974" i="2" s="1"/>
  <c r="E977" i="2"/>
  <c r="F976" i="2"/>
  <c r="I976" i="2" s="1"/>
  <c r="J971" i="1"/>
  <c r="K971" i="1" s="1"/>
  <c r="H972" i="1"/>
  <c r="G972" i="1"/>
  <c r="D974" i="1"/>
  <c r="E974" i="1" s="1"/>
  <c r="I974" i="1" s="1"/>
  <c r="F973" i="1"/>
  <c r="AP976" i="3" l="1"/>
  <c r="BE976" i="3"/>
  <c r="BD979" i="3"/>
  <c r="B993" i="3"/>
  <c r="AO979" i="3"/>
  <c r="BG975" i="3"/>
  <c r="BH975" i="3" s="1"/>
  <c r="BI975" i="3" s="1"/>
  <c r="BF975" i="3"/>
  <c r="AR976" i="3"/>
  <c r="AS976" i="3" s="1"/>
  <c r="AT976" i="3" s="1"/>
  <c r="AQ976" i="3"/>
  <c r="E989" i="3"/>
  <c r="F989" i="3" s="1"/>
  <c r="G989" i="3" s="1"/>
  <c r="D989" i="3"/>
  <c r="C990" i="3"/>
  <c r="CA994" i="3"/>
  <c r="CB993" i="3"/>
  <c r="CC993" i="3" s="1"/>
  <c r="CD993" i="3" s="1"/>
  <c r="CE993" i="3" s="1"/>
  <c r="V974" i="2"/>
  <c r="G976" i="2"/>
  <c r="T976" i="2"/>
  <c r="U975" i="2"/>
  <c r="Z975" i="2" s="1"/>
  <c r="E978" i="2"/>
  <c r="F977" i="2"/>
  <c r="I977" i="2" s="1"/>
  <c r="J972" i="1"/>
  <c r="K972" i="1" s="1"/>
  <c r="H973" i="1"/>
  <c r="G973" i="1"/>
  <c r="D975" i="1"/>
  <c r="E975" i="1" s="1"/>
  <c r="I975" i="1" s="1"/>
  <c r="F974" i="1"/>
  <c r="AP977" i="3" l="1"/>
  <c r="BE977" i="3"/>
  <c r="BG976" i="3"/>
  <c r="BH976" i="3" s="1"/>
  <c r="BI976" i="3" s="1"/>
  <c r="BF976" i="3"/>
  <c r="BD980" i="3"/>
  <c r="B994" i="3"/>
  <c r="AO980" i="3"/>
  <c r="AR977" i="3"/>
  <c r="AS977" i="3" s="1"/>
  <c r="AT977" i="3" s="1"/>
  <c r="AQ977" i="3"/>
  <c r="E990" i="3"/>
  <c r="F990" i="3" s="1"/>
  <c r="G990" i="3" s="1"/>
  <c r="D990" i="3"/>
  <c r="C991" i="3"/>
  <c r="CA995" i="3"/>
  <c r="CB994" i="3"/>
  <c r="CC994" i="3" s="1"/>
  <c r="CD994" i="3" s="1"/>
  <c r="CE994" i="3" s="1"/>
  <c r="V975" i="2"/>
  <c r="G977" i="2"/>
  <c r="T977" i="2"/>
  <c r="U976" i="2"/>
  <c r="Z976" i="2" s="1"/>
  <c r="E979" i="2"/>
  <c r="F978" i="2"/>
  <c r="I978" i="2" s="1"/>
  <c r="J973" i="1"/>
  <c r="K973" i="1" s="1"/>
  <c r="H974" i="1"/>
  <c r="G974" i="1"/>
  <c r="D976" i="1"/>
  <c r="E976" i="1" s="1"/>
  <c r="I976" i="1" s="1"/>
  <c r="F975" i="1"/>
  <c r="BG977" i="3" l="1"/>
  <c r="BH977" i="3"/>
  <c r="BI977" i="3" s="1"/>
  <c r="BF977" i="3"/>
  <c r="AP978" i="3"/>
  <c r="BE978" i="3"/>
  <c r="BD981" i="3"/>
  <c r="AO981" i="3"/>
  <c r="B995" i="3"/>
  <c r="AR978" i="3"/>
  <c r="AS978" i="3" s="1"/>
  <c r="AT978" i="3" s="1"/>
  <c r="AQ978" i="3"/>
  <c r="E991" i="3"/>
  <c r="F991" i="3" s="1"/>
  <c r="G991" i="3" s="1"/>
  <c r="D991" i="3"/>
  <c r="C992" i="3"/>
  <c r="CA996" i="3"/>
  <c r="CB995" i="3"/>
  <c r="CC995" i="3" s="1"/>
  <c r="CD995" i="3" s="1"/>
  <c r="CE995" i="3" s="1"/>
  <c r="V976" i="2"/>
  <c r="G978" i="2"/>
  <c r="T978" i="2"/>
  <c r="U977" i="2"/>
  <c r="Z977" i="2" s="1"/>
  <c r="F979" i="2"/>
  <c r="I979" i="2" s="1"/>
  <c r="E980" i="2"/>
  <c r="J974" i="1"/>
  <c r="K974" i="1" s="1"/>
  <c r="H975" i="1"/>
  <c r="G975" i="1"/>
  <c r="D977" i="1"/>
  <c r="E977" i="1" s="1"/>
  <c r="I977" i="1" s="1"/>
  <c r="F976" i="1"/>
  <c r="BG978" i="3" l="1"/>
  <c r="BH978" i="3" s="1"/>
  <c r="BI978" i="3" s="1"/>
  <c r="BF978" i="3"/>
  <c r="AP979" i="3"/>
  <c r="BE979" i="3"/>
  <c r="BD982" i="3"/>
  <c r="B996" i="3"/>
  <c r="AO982" i="3"/>
  <c r="AR979" i="3"/>
  <c r="AS979" i="3" s="1"/>
  <c r="AT979" i="3" s="1"/>
  <c r="AQ979" i="3"/>
  <c r="E992" i="3"/>
  <c r="F992" i="3" s="1"/>
  <c r="G992" i="3" s="1"/>
  <c r="D992" i="3"/>
  <c r="C993" i="3"/>
  <c r="CA997" i="3"/>
  <c r="CB996" i="3"/>
  <c r="CC996" i="3" s="1"/>
  <c r="CD996" i="3" s="1"/>
  <c r="CE996" i="3" s="1"/>
  <c r="V977" i="2"/>
  <c r="G979" i="2"/>
  <c r="T979" i="2"/>
  <c r="U978" i="2"/>
  <c r="Z978" i="2" s="1"/>
  <c r="E981" i="2"/>
  <c r="F980" i="2"/>
  <c r="I980" i="2" s="1"/>
  <c r="J975" i="1"/>
  <c r="K975" i="1" s="1"/>
  <c r="H976" i="1"/>
  <c r="G976" i="1"/>
  <c r="D978" i="1"/>
  <c r="E978" i="1" s="1"/>
  <c r="I978" i="1" s="1"/>
  <c r="F977" i="1"/>
  <c r="AP980" i="3" l="1"/>
  <c r="BE980" i="3"/>
  <c r="BD983" i="3"/>
  <c r="B997" i="3"/>
  <c r="AO983" i="3"/>
  <c r="BG979" i="3"/>
  <c r="BH979" i="3" s="1"/>
  <c r="BI979" i="3" s="1"/>
  <c r="BF979" i="3"/>
  <c r="AR980" i="3"/>
  <c r="AS980" i="3" s="1"/>
  <c r="AT980" i="3" s="1"/>
  <c r="AQ980" i="3"/>
  <c r="E993" i="3"/>
  <c r="F993" i="3" s="1"/>
  <c r="G993" i="3" s="1"/>
  <c r="D993" i="3"/>
  <c r="C994" i="3"/>
  <c r="CA998" i="3"/>
  <c r="CB997" i="3"/>
  <c r="CC997" i="3" s="1"/>
  <c r="CD997" i="3" s="1"/>
  <c r="CE997" i="3" s="1"/>
  <c r="V978" i="2"/>
  <c r="G980" i="2"/>
  <c r="T980" i="2"/>
  <c r="U979" i="2"/>
  <c r="Z979" i="2" s="1"/>
  <c r="F981" i="2"/>
  <c r="I981" i="2" s="1"/>
  <c r="E982" i="2"/>
  <c r="J976" i="1"/>
  <c r="K976" i="1" s="1"/>
  <c r="G977" i="1"/>
  <c r="H977" i="1"/>
  <c r="D979" i="1"/>
  <c r="E979" i="1" s="1"/>
  <c r="I979" i="1" s="1"/>
  <c r="F978" i="1"/>
  <c r="AP981" i="3" l="1"/>
  <c r="BE981" i="3"/>
  <c r="BD984" i="3"/>
  <c r="AO984" i="3"/>
  <c r="B998" i="3"/>
  <c r="BG980" i="3"/>
  <c r="BH980" i="3" s="1"/>
  <c r="BI980" i="3" s="1"/>
  <c r="BF980" i="3"/>
  <c r="AR981" i="3"/>
  <c r="AS981" i="3" s="1"/>
  <c r="AT981" i="3" s="1"/>
  <c r="AQ981" i="3"/>
  <c r="E994" i="3"/>
  <c r="F994" i="3" s="1"/>
  <c r="G994" i="3" s="1"/>
  <c r="D994" i="3"/>
  <c r="C995" i="3"/>
  <c r="CA999" i="3"/>
  <c r="CB998" i="3"/>
  <c r="CC998" i="3" s="1"/>
  <c r="CD998" i="3" s="1"/>
  <c r="CE998" i="3" s="1"/>
  <c r="V979" i="2"/>
  <c r="G981" i="2"/>
  <c r="T981" i="2"/>
  <c r="U980" i="2"/>
  <c r="Z980" i="2" s="1"/>
  <c r="E983" i="2"/>
  <c r="F982" i="2"/>
  <c r="I982" i="2" s="1"/>
  <c r="J977" i="1"/>
  <c r="K977" i="1" s="1"/>
  <c r="G978" i="1"/>
  <c r="H978" i="1"/>
  <c r="D980" i="1"/>
  <c r="E980" i="1" s="1"/>
  <c r="I980" i="1" s="1"/>
  <c r="F979" i="1"/>
  <c r="BD985" i="3" l="1"/>
  <c r="B999" i="3"/>
  <c r="AO985" i="3"/>
  <c r="AP982" i="3"/>
  <c r="BE982" i="3"/>
  <c r="BG981" i="3"/>
  <c r="BH981" i="3" s="1"/>
  <c r="BI981" i="3" s="1"/>
  <c r="BF981" i="3"/>
  <c r="AQ982" i="3"/>
  <c r="AR982" i="3"/>
  <c r="AS982" i="3" s="1"/>
  <c r="AT982" i="3" s="1"/>
  <c r="E995" i="3"/>
  <c r="F995" i="3" s="1"/>
  <c r="G995" i="3" s="1"/>
  <c r="D995" i="3"/>
  <c r="C996" i="3"/>
  <c r="CA1000" i="3"/>
  <c r="CB999" i="3"/>
  <c r="CC999" i="3" s="1"/>
  <c r="CD999" i="3" s="1"/>
  <c r="CE999" i="3" s="1"/>
  <c r="V980" i="2"/>
  <c r="G982" i="2"/>
  <c r="T982" i="2"/>
  <c r="U981" i="2"/>
  <c r="Z981" i="2" s="1"/>
  <c r="E984" i="2"/>
  <c r="F983" i="2"/>
  <c r="I983" i="2" s="1"/>
  <c r="J978" i="1"/>
  <c r="K978" i="1" s="1"/>
  <c r="H979" i="1"/>
  <c r="G979" i="1"/>
  <c r="D981" i="1"/>
  <c r="E981" i="1" s="1"/>
  <c r="I981" i="1" s="1"/>
  <c r="F980" i="1"/>
  <c r="AP983" i="3" l="1"/>
  <c r="BE983" i="3"/>
  <c r="BD986" i="3"/>
  <c r="AO986" i="3"/>
  <c r="B1000" i="3"/>
  <c r="BG982" i="3"/>
  <c r="BH982" i="3" s="1"/>
  <c r="BI982" i="3" s="1"/>
  <c r="BF982" i="3"/>
  <c r="AQ983" i="3"/>
  <c r="AR983" i="3"/>
  <c r="AS983" i="3" s="1"/>
  <c r="AT983" i="3" s="1"/>
  <c r="E996" i="3"/>
  <c r="F996" i="3" s="1"/>
  <c r="G996" i="3" s="1"/>
  <c r="D996" i="3"/>
  <c r="C997" i="3"/>
  <c r="CA1001" i="3"/>
  <c r="CB1000" i="3"/>
  <c r="CC1000" i="3" s="1"/>
  <c r="CD1000" i="3" s="1"/>
  <c r="CE1000" i="3" s="1"/>
  <c r="V981" i="2"/>
  <c r="G983" i="2"/>
  <c r="T983" i="2"/>
  <c r="U982" i="2"/>
  <c r="Z982" i="2" s="1"/>
  <c r="E985" i="2"/>
  <c r="F984" i="2"/>
  <c r="I984" i="2" s="1"/>
  <c r="J979" i="1"/>
  <c r="K979" i="1" s="1"/>
  <c r="H980" i="1"/>
  <c r="G980" i="1"/>
  <c r="D982" i="1"/>
  <c r="E982" i="1" s="1"/>
  <c r="I982" i="1" s="1"/>
  <c r="F981" i="1"/>
  <c r="BG983" i="3" l="1"/>
  <c r="BH983" i="3" s="1"/>
  <c r="BI983" i="3" s="1"/>
  <c r="BF983" i="3"/>
  <c r="AP984" i="3"/>
  <c r="BE984" i="3"/>
  <c r="BD987" i="3"/>
  <c r="B1001" i="3"/>
  <c r="AO987" i="3"/>
  <c r="AQ984" i="3"/>
  <c r="AR984" i="3"/>
  <c r="AS984" i="3" s="1"/>
  <c r="AT984" i="3" s="1"/>
  <c r="D997" i="3"/>
  <c r="E997" i="3"/>
  <c r="F997" i="3" s="1"/>
  <c r="G997" i="3" s="1"/>
  <c r="C998" i="3"/>
  <c r="CA1002" i="3"/>
  <c r="CB1001" i="3"/>
  <c r="CC1001" i="3" s="1"/>
  <c r="CD1001" i="3" s="1"/>
  <c r="CE1001" i="3" s="1"/>
  <c r="V982" i="2"/>
  <c r="G984" i="2"/>
  <c r="T984" i="2"/>
  <c r="U983" i="2"/>
  <c r="Z983" i="2" s="1"/>
  <c r="F985" i="2"/>
  <c r="I985" i="2" s="1"/>
  <c r="E986" i="2"/>
  <c r="J980" i="1"/>
  <c r="K980" i="1" s="1"/>
  <c r="H981" i="1"/>
  <c r="G981" i="1"/>
  <c r="D983" i="1"/>
  <c r="E983" i="1" s="1"/>
  <c r="I983" i="1" s="1"/>
  <c r="F982" i="1"/>
  <c r="AP985" i="3" l="1"/>
  <c r="BE985" i="3"/>
  <c r="BG984" i="3"/>
  <c r="BH984" i="3" s="1"/>
  <c r="BI984" i="3" s="1"/>
  <c r="BF984" i="3"/>
  <c r="BD988" i="3"/>
  <c r="B1002" i="3"/>
  <c r="AO988" i="3"/>
  <c r="AR985" i="3"/>
  <c r="AS985" i="3" s="1"/>
  <c r="AT985" i="3" s="1"/>
  <c r="AQ985" i="3"/>
  <c r="D998" i="3"/>
  <c r="E998" i="3"/>
  <c r="F998" i="3" s="1"/>
  <c r="G998" i="3" s="1"/>
  <c r="C999" i="3"/>
  <c r="CA1003" i="3"/>
  <c r="CB1002" i="3"/>
  <c r="CC1002" i="3" s="1"/>
  <c r="CD1002" i="3" s="1"/>
  <c r="CE1002" i="3" s="1"/>
  <c r="V983" i="2"/>
  <c r="G985" i="2"/>
  <c r="T985" i="2"/>
  <c r="U984" i="2"/>
  <c r="Z984" i="2" s="1"/>
  <c r="E987" i="2"/>
  <c r="F986" i="2"/>
  <c r="I986" i="2" s="1"/>
  <c r="J981" i="1"/>
  <c r="K981" i="1" s="1"/>
  <c r="H982" i="1"/>
  <c r="G982" i="1"/>
  <c r="D984" i="1"/>
  <c r="E984" i="1" s="1"/>
  <c r="I984" i="1" s="1"/>
  <c r="F983" i="1"/>
  <c r="AP986" i="3" l="1"/>
  <c r="BE986" i="3"/>
  <c r="BG985" i="3"/>
  <c r="BH985" i="3" s="1"/>
  <c r="BI985" i="3" s="1"/>
  <c r="BF985" i="3"/>
  <c r="BD989" i="3"/>
  <c r="AO989" i="3"/>
  <c r="B1003" i="3"/>
  <c r="AR986" i="3"/>
  <c r="AS986" i="3" s="1"/>
  <c r="AT986" i="3" s="1"/>
  <c r="AQ986" i="3"/>
  <c r="D999" i="3"/>
  <c r="E999" i="3"/>
  <c r="F999" i="3" s="1"/>
  <c r="G999" i="3" s="1"/>
  <c r="C1000" i="3"/>
  <c r="CA1004" i="3"/>
  <c r="CB1003" i="3"/>
  <c r="CC1003" i="3" s="1"/>
  <c r="CD1003" i="3" s="1"/>
  <c r="CE1003" i="3" s="1"/>
  <c r="V984" i="2"/>
  <c r="G986" i="2"/>
  <c r="U985" i="2"/>
  <c r="Z985" i="2" s="1"/>
  <c r="T986" i="2"/>
  <c r="F987" i="2"/>
  <c r="I987" i="2" s="1"/>
  <c r="E988" i="2"/>
  <c r="J982" i="1"/>
  <c r="K982" i="1" s="1"/>
  <c r="H983" i="1"/>
  <c r="G983" i="1"/>
  <c r="D985" i="1"/>
  <c r="E985" i="1" s="1"/>
  <c r="I985" i="1" s="1"/>
  <c r="F984" i="1"/>
  <c r="AP987" i="3" l="1"/>
  <c r="BE987" i="3"/>
  <c r="BD990" i="3"/>
  <c r="AO990" i="3"/>
  <c r="B1004" i="3"/>
  <c r="BG986" i="3"/>
  <c r="BH986" i="3" s="1"/>
  <c r="BI986" i="3" s="1"/>
  <c r="BF986" i="3"/>
  <c r="AR987" i="3"/>
  <c r="AS987" i="3" s="1"/>
  <c r="AT987" i="3" s="1"/>
  <c r="AQ987" i="3"/>
  <c r="D1000" i="3"/>
  <c r="E1000" i="3"/>
  <c r="F1000" i="3" s="1"/>
  <c r="G1000" i="3" s="1"/>
  <c r="C1001" i="3"/>
  <c r="CA1005" i="3"/>
  <c r="CB1004" i="3"/>
  <c r="CC1004" i="3" s="1"/>
  <c r="CD1004" i="3" s="1"/>
  <c r="CE1004" i="3" s="1"/>
  <c r="V985" i="2"/>
  <c r="G987" i="2"/>
  <c r="T987" i="2"/>
  <c r="U986" i="2"/>
  <c r="Z986" i="2" s="1"/>
  <c r="E989" i="2"/>
  <c r="F988" i="2"/>
  <c r="I988" i="2" s="1"/>
  <c r="J983" i="1"/>
  <c r="K983" i="1" s="1"/>
  <c r="H984" i="1"/>
  <c r="G984" i="1"/>
  <c r="D986" i="1"/>
  <c r="E986" i="1" s="1"/>
  <c r="I986" i="1" s="1"/>
  <c r="F985" i="1"/>
  <c r="AP988" i="3" l="1"/>
  <c r="BE988" i="3"/>
  <c r="BD991" i="3"/>
  <c r="B1005" i="3"/>
  <c r="AO991" i="3"/>
  <c r="BG987" i="3"/>
  <c r="BH987" i="3" s="1"/>
  <c r="BI987" i="3" s="1"/>
  <c r="BF987" i="3"/>
  <c r="AR988" i="3"/>
  <c r="AS988" i="3" s="1"/>
  <c r="AT988" i="3" s="1"/>
  <c r="AQ988" i="3"/>
  <c r="D1001" i="3"/>
  <c r="E1001" i="3"/>
  <c r="F1001" i="3" s="1"/>
  <c r="G1001" i="3" s="1"/>
  <c r="C1002" i="3"/>
  <c r="CA1006" i="3"/>
  <c r="CB1005" i="3"/>
  <c r="CC1005" i="3" s="1"/>
  <c r="CD1005" i="3" s="1"/>
  <c r="CE1005" i="3" s="1"/>
  <c r="V986" i="2"/>
  <c r="G988" i="2"/>
  <c r="T988" i="2"/>
  <c r="U987" i="2"/>
  <c r="Z987" i="2" s="1"/>
  <c r="E990" i="2"/>
  <c r="F989" i="2"/>
  <c r="I989" i="2" s="1"/>
  <c r="J984" i="1"/>
  <c r="K984" i="1" s="1"/>
  <c r="G985" i="1"/>
  <c r="H985" i="1"/>
  <c r="D987" i="1"/>
  <c r="E987" i="1" s="1"/>
  <c r="I987" i="1" s="1"/>
  <c r="F986" i="1"/>
  <c r="AP989" i="3" l="1"/>
  <c r="BE989" i="3"/>
  <c r="BD992" i="3"/>
  <c r="B1006" i="3"/>
  <c r="AO992" i="3"/>
  <c r="BG988" i="3"/>
  <c r="BH988" i="3" s="1"/>
  <c r="BI988" i="3" s="1"/>
  <c r="BF988" i="3"/>
  <c r="AR989" i="3"/>
  <c r="AS989" i="3" s="1"/>
  <c r="AT989" i="3" s="1"/>
  <c r="AQ989" i="3"/>
  <c r="E1002" i="3"/>
  <c r="F1002" i="3" s="1"/>
  <c r="G1002" i="3" s="1"/>
  <c r="D1002" i="3"/>
  <c r="C1003" i="3"/>
  <c r="CA1007" i="3"/>
  <c r="CB1006" i="3"/>
  <c r="CC1006" i="3" s="1"/>
  <c r="CD1006" i="3" s="1"/>
  <c r="CE1006" i="3" s="1"/>
  <c r="V987" i="2"/>
  <c r="G989" i="2"/>
  <c r="T989" i="2"/>
  <c r="U988" i="2"/>
  <c r="Z988" i="2" s="1"/>
  <c r="E991" i="2"/>
  <c r="F990" i="2"/>
  <c r="I990" i="2" s="1"/>
  <c r="G986" i="1"/>
  <c r="H986" i="1"/>
  <c r="J985" i="1"/>
  <c r="K985" i="1" s="1"/>
  <c r="D988" i="1"/>
  <c r="E988" i="1" s="1"/>
  <c r="I988" i="1" s="1"/>
  <c r="F987" i="1"/>
  <c r="BG989" i="3" l="1"/>
  <c r="BH989" i="3"/>
  <c r="BI989" i="3" s="1"/>
  <c r="BF989" i="3"/>
  <c r="AP990" i="3"/>
  <c r="BE990" i="3"/>
  <c r="BD993" i="3"/>
  <c r="B1007" i="3"/>
  <c r="AO993" i="3"/>
  <c r="AR990" i="3"/>
  <c r="AS990" i="3" s="1"/>
  <c r="AT990" i="3" s="1"/>
  <c r="AQ990" i="3"/>
  <c r="E1003" i="3"/>
  <c r="F1003" i="3" s="1"/>
  <c r="G1003" i="3" s="1"/>
  <c r="D1003" i="3"/>
  <c r="C1004" i="3"/>
  <c r="CA1008" i="3"/>
  <c r="CB1007" i="3"/>
  <c r="CC1007" i="3" s="1"/>
  <c r="CD1007" i="3" s="1"/>
  <c r="CE1007" i="3" s="1"/>
  <c r="V988" i="2"/>
  <c r="G990" i="2"/>
  <c r="T990" i="2"/>
  <c r="U989" i="2"/>
  <c r="Z989" i="2" s="1"/>
  <c r="F991" i="2"/>
  <c r="I991" i="2" s="1"/>
  <c r="E992" i="2"/>
  <c r="H987" i="1"/>
  <c r="G987" i="1"/>
  <c r="J986" i="1"/>
  <c r="K986" i="1" s="1"/>
  <c r="D989" i="1"/>
  <c r="E989" i="1" s="1"/>
  <c r="I989" i="1" s="1"/>
  <c r="F988" i="1"/>
  <c r="AP991" i="3" l="1"/>
  <c r="BE991" i="3"/>
  <c r="BD994" i="3"/>
  <c r="B1008" i="3"/>
  <c r="AO994" i="3"/>
  <c r="BG990" i="3"/>
  <c r="BH990" i="3" s="1"/>
  <c r="BI990" i="3" s="1"/>
  <c r="BF990" i="3"/>
  <c r="AR991" i="3"/>
  <c r="AS991" i="3" s="1"/>
  <c r="AT991" i="3" s="1"/>
  <c r="AQ991" i="3"/>
  <c r="E1004" i="3"/>
  <c r="F1004" i="3" s="1"/>
  <c r="G1004" i="3" s="1"/>
  <c r="D1004" i="3"/>
  <c r="C1005" i="3"/>
  <c r="CA1009" i="3"/>
  <c r="CB1008" i="3"/>
  <c r="CC1008" i="3" s="1"/>
  <c r="CD1008" i="3" s="1"/>
  <c r="CE1008" i="3" s="1"/>
  <c r="V989" i="2"/>
  <c r="G991" i="2"/>
  <c r="T991" i="2"/>
  <c r="U990" i="2"/>
  <c r="Z990" i="2" s="1"/>
  <c r="E993" i="2"/>
  <c r="F992" i="2"/>
  <c r="I992" i="2" s="1"/>
  <c r="J987" i="1"/>
  <c r="K987" i="1" s="1"/>
  <c r="H988" i="1"/>
  <c r="G988" i="1"/>
  <c r="D990" i="1"/>
  <c r="E990" i="1" s="1"/>
  <c r="I990" i="1" s="1"/>
  <c r="F989" i="1"/>
  <c r="AP992" i="3" l="1"/>
  <c r="BE992" i="3"/>
  <c r="BD995" i="3"/>
  <c r="B1009" i="3"/>
  <c r="AO995" i="3"/>
  <c r="BG991" i="3"/>
  <c r="BH991" i="3" s="1"/>
  <c r="BI991" i="3" s="1"/>
  <c r="BF991" i="3"/>
  <c r="AR992" i="3"/>
  <c r="AS992" i="3" s="1"/>
  <c r="AT992" i="3" s="1"/>
  <c r="AQ992" i="3"/>
  <c r="E1005" i="3"/>
  <c r="F1005" i="3" s="1"/>
  <c r="G1005" i="3" s="1"/>
  <c r="D1005" i="3"/>
  <c r="C1006" i="3"/>
  <c r="CA1010" i="3"/>
  <c r="CB1009" i="3"/>
  <c r="CC1009" i="3" s="1"/>
  <c r="CD1009" i="3" s="1"/>
  <c r="CE1009" i="3" s="1"/>
  <c r="V990" i="2"/>
  <c r="G992" i="2"/>
  <c r="T992" i="2"/>
  <c r="U991" i="2"/>
  <c r="Z991" i="2" s="1"/>
  <c r="F993" i="2"/>
  <c r="I993" i="2" s="1"/>
  <c r="E994" i="2"/>
  <c r="J988" i="1"/>
  <c r="K988" i="1" s="1"/>
  <c r="H989" i="1"/>
  <c r="G989" i="1"/>
  <c r="D991" i="1"/>
  <c r="E991" i="1" s="1"/>
  <c r="I991" i="1" s="1"/>
  <c r="F990" i="1"/>
  <c r="BG992" i="3" l="1"/>
  <c r="BH992" i="3" s="1"/>
  <c r="BI992" i="3" s="1"/>
  <c r="BF992" i="3"/>
  <c r="AP993" i="3"/>
  <c r="BE993" i="3"/>
  <c r="BD996" i="3"/>
  <c r="AO996" i="3"/>
  <c r="B1010" i="3"/>
  <c r="AR993" i="3"/>
  <c r="AS993" i="3" s="1"/>
  <c r="AT993" i="3" s="1"/>
  <c r="AQ993" i="3"/>
  <c r="E1006" i="3"/>
  <c r="F1006" i="3" s="1"/>
  <c r="G1006" i="3" s="1"/>
  <c r="D1006" i="3"/>
  <c r="C1007" i="3"/>
  <c r="CA1011" i="3"/>
  <c r="CB1010" i="3"/>
  <c r="CC1010" i="3" s="1"/>
  <c r="CD1010" i="3" s="1"/>
  <c r="CE1010" i="3" s="1"/>
  <c r="V991" i="2"/>
  <c r="G993" i="2"/>
  <c r="T993" i="2"/>
  <c r="U992" i="2"/>
  <c r="Z992" i="2" s="1"/>
  <c r="E995" i="2"/>
  <c r="F994" i="2"/>
  <c r="I994" i="2" s="1"/>
  <c r="J989" i="1"/>
  <c r="K989" i="1" s="1"/>
  <c r="H990" i="1"/>
  <c r="G990" i="1"/>
  <c r="D992" i="1"/>
  <c r="E992" i="1" s="1"/>
  <c r="I992" i="1" s="1"/>
  <c r="F991" i="1"/>
  <c r="AP994" i="3" l="1"/>
  <c r="BE994" i="3"/>
  <c r="BG993" i="3"/>
  <c r="BH993" i="3" s="1"/>
  <c r="BI993" i="3" s="1"/>
  <c r="BF993" i="3"/>
  <c r="BD997" i="3"/>
  <c r="B1011" i="3"/>
  <c r="AO997" i="3"/>
  <c r="AR994" i="3"/>
  <c r="AS994" i="3" s="1"/>
  <c r="AT994" i="3" s="1"/>
  <c r="AQ994" i="3"/>
  <c r="E1007" i="3"/>
  <c r="F1007" i="3" s="1"/>
  <c r="G1007" i="3" s="1"/>
  <c r="D1007" i="3"/>
  <c r="C1008" i="3"/>
  <c r="CA1012" i="3"/>
  <c r="CB1011" i="3"/>
  <c r="CC1011" i="3" s="1"/>
  <c r="CD1011" i="3" s="1"/>
  <c r="CE1011" i="3" s="1"/>
  <c r="V992" i="2"/>
  <c r="G994" i="2"/>
  <c r="U993" i="2"/>
  <c r="Z993" i="2" s="1"/>
  <c r="T994" i="2"/>
  <c r="E996" i="2"/>
  <c r="F995" i="2"/>
  <c r="I995" i="2" s="1"/>
  <c r="J990" i="1"/>
  <c r="K990" i="1" s="1"/>
  <c r="H991" i="1"/>
  <c r="G991" i="1"/>
  <c r="D993" i="1"/>
  <c r="E993" i="1" s="1"/>
  <c r="I993" i="1" s="1"/>
  <c r="F992" i="1"/>
  <c r="AP995" i="3" l="1"/>
  <c r="BE995" i="3"/>
  <c r="BF994" i="3"/>
  <c r="BG994" i="3"/>
  <c r="BH994" i="3" s="1"/>
  <c r="BI994" i="3" s="1"/>
  <c r="BD998" i="3"/>
  <c r="B1012" i="3"/>
  <c r="AO998" i="3"/>
  <c r="AR995" i="3"/>
  <c r="AS995" i="3" s="1"/>
  <c r="AT995" i="3" s="1"/>
  <c r="AQ995" i="3"/>
  <c r="D1008" i="3"/>
  <c r="E1008" i="3"/>
  <c r="F1008" i="3" s="1"/>
  <c r="G1008" i="3" s="1"/>
  <c r="C1009" i="3"/>
  <c r="CA1013" i="3"/>
  <c r="CB1012" i="3"/>
  <c r="CC1012" i="3" s="1"/>
  <c r="CD1012" i="3" s="1"/>
  <c r="CE1012" i="3" s="1"/>
  <c r="V993" i="2"/>
  <c r="G995" i="2"/>
  <c r="T995" i="2"/>
  <c r="U994" i="2"/>
  <c r="Z994" i="2" s="1"/>
  <c r="E997" i="2"/>
  <c r="F996" i="2"/>
  <c r="I996" i="2" s="1"/>
  <c r="J991" i="1"/>
  <c r="K991" i="1" s="1"/>
  <c r="H992" i="1"/>
  <c r="G992" i="1"/>
  <c r="D994" i="1"/>
  <c r="E994" i="1" s="1"/>
  <c r="I994" i="1" s="1"/>
  <c r="F993" i="1"/>
  <c r="AP996" i="3" l="1"/>
  <c r="BE996" i="3"/>
  <c r="BD999" i="3"/>
  <c r="B1013" i="3"/>
  <c r="AO999" i="3"/>
  <c r="BF995" i="3"/>
  <c r="BG995" i="3"/>
  <c r="BH995" i="3" s="1"/>
  <c r="BI995" i="3" s="1"/>
  <c r="AR996" i="3"/>
  <c r="AS996" i="3" s="1"/>
  <c r="AT996" i="3" s="1"/>
  <c r="AQ996" i="3"/>
  <c r="E1009" i="3"/>
  <c r="F1009" i="3" s="1"/>
  <c r="G1009" i="3" s="1"/>
  <c r="D1009" i="3"/>
  <c r="C1010" i="3"/>
  <c r="CA1014" i="3"/>
  <c r="CB1013" i="3"/>
  <c r="CC1013" i="3" s="1"/>
  <c r="CD1013" i="3" s="1"/>
  <c r="CE1013" i="3" s="1"/>
  <c r="V994" i="2"/>
  <c r="J992" i="1"/>
  <c r="K992" i="1" s="1"/>
  <c r="G996" i="2"/>
  <c r="T996" i="2"/>
  <c r="U995" i="2"/>
  <c r="Z995" i="2" s="1"/>
  <c r="F997" i="2"/>
  <c r="I997" i="2" s="1"/>
  <c r="E998" i="2"/>
  <c r="G993" i="1"/>
  <c r="H993" i="1"/>
  <c r="D995" i="1"/>
  <c r="E995" i="1" s="1"/>
  <c r="I995" i="1" s="1"/>
  <c r="F994" i="1"/>
  <c r="AP997" i="3" l="1"/>
  <c r="BE997" i="3"/>
  <c r="BD1000" i="3"/>
  <c r="AO1000" i="3"/>
  <c r="B1014" i="3"/>
  <c r="BF996" i="3"/>
  <c r="BG996" i="3"/>
  <c r="BH996" i="3" s="1"/>
  <c r="BI996" i="3" s="1"/>
  <c r="AR997" i="3"/>
  <c r="AS997" i="3" s="1"/>
  <c r="AT997" i="3" s="1"/>
  <c r="AQ997" i="3"/>
  <c r="E1010" i="3"/>
  <c r="F1010" i="3" s="1"/>
  <c r="G1010" i="3" s="1"/>
  <c r="D1010" i="3"/>
  <c r="C1011" i="3"/>
  <c r="CA1015" i="3"/>
  <c r="CB1014" i="3"/>
  <c r="CC1014" i="3" s="1"/>
  <c r="CD1014" i="3" s="1"/>
  <c r="CE1014" i="3" s="1"/>
  <c r="V995" i="2"/>
  <c r="G997" i="2"/>
  <c r="T997" i="2"/>
  <c r="U996" i="2"/>
  <c r="Z996" i="2" s="1"/>
  <c r="E999" i="2"/>
  <c r="F998" i="2"/>
  <c r="I998" i="2" s="1"/>
  <c r="J993" i="1"/>
  <c r="K993" i="1" s="1"/>
  <c r="G994" i="1"/>
  <c r="H994" i="1"/>
  <c r="D996" i="1"/>
  <c r="E996" i="1" s="1"/>
  <c r="I996" i="1" s="1"/>
  <c r="F995" i="1"/>
  <c r="BD1001" i="3" l="1"/>
  <c r="B1015" i="3"/>
  <c r="AO1001" i="3"/>
  <c r="BF997" i="3"/>
  <c r="BG997" i="3"/>
  <c r="BH997" i="3" s="1"/>
  <c r="BI997" i="3" s="1"/>
  <c r="AP998" i="3"/>
  <c r="BE998" i="3"/>
  <c r="AR998" i="3"/>
  <c r="AS998" i="3" s="1"/>
  <c r="AT998" i="3" s="1"/>
  <c r="AQ998" i="3"/>
  <c r="E1011" i="3"/>
  <c r="F1011" i="3" s="1"/>
  <c r="G1011" i="3" s="1"/>
  <c r="D1011" i="3"/>
  <c r="C1012" i="3"/>
  <c r="CA1016" i="3"/>
  <c r="CB1015" i="3"/>
  <c r="CC1015" i="3" s="1"/>
  <c r="CD1015" i="3" s="1"/>
  <c r="CE1015" i="3" s="1"/>
  <c r="V996" i="2"/>
  <c r="G998" i="2"/>
  <c r="U997" i="2"/>
  <c r="Z997" i="2" s="1"/>
  <c r="T998" i="2"/>
  <c r="F999" i="2"/>
  <c r="I999" i="2" s="1"/>
  <c r="E1000" i="2"/>
  <c r="J994" i="1"/>
  <c r="K994" i="1" s="1"/>
  <c r="H995" i="1"/>
  <c r="G995" i="1"/>
  <c r="D997" i="1"/>
  <c r="E997" i="1" s="1"/>
  <c r="I997" i="1" s="1"/>
  <c r="F996" i="1"/>
  <c r="AP999" i="3" l="1"/>
  <c r="BE999" i="3"/>
  <c r="BD1002" i="3"/>
  <c r="B1016" i="3"/>
  <c r="AO1002" i="3"/>
  <c r="BF998" i="3"/>
  <c r="BG998" i="3"/>
  <c r="BH998" i="3" s="1"/>
  <c r="BI998" i="3" s="1"/>
  <c r="AR999" i="3"/>
  <c r="AS999" i="3" s="1"/>
  <c r="AT999" i="3" s="1"/>
  <c r="AQ999" i="3"/>
  <c r="E1012" i="3"/>
  <c r="F1012" i="3" s="1"/>
  <c r="G1012" i="3" s="1"/>
  <c r="D1012" i="3"/>
  <c r="C1013" i="3"/>
  <c r="CA1017" i="3"/>
  <c r="CB1016" i="3"/>
  <c r="CC1016" i="3" s="1"/>
  <c r="CD1016" i="3" s="1"/>
  <c r="CE1016" i="3" s="1"/>
  <c r="V997" i="2"/>
  <c r="G999" i="2"/>
  <c r="T999" i="2"/>
  <c r="U998" i="2"/>
  <c r="Z998" i="2" s="1"/>
  <c r="E1001" i="2"/>
  <c r="F1000" i="2"/>
  <c r="I1000" i="2" s="1"/>
  <c r="J995" i="1"/>
  <c r="K995" i="1" s="1"/>
  <c r="H996" i="1"/>
  <c r="G996" i="1"/>
  <c r="D998" i="1"/>
  <c r="E998" i="1" s="1"/>
  <c r="I998" i="1" s="1"/>
  <c r="F997" i="1"/>
  <c r="AP1000" i="3" l="1"/>
  <c r="BE1000" i="3"/>
  <c r="BD1003" i="3"/>
  <c r="AO1003" i="3"/>
  <c r="B1017" i="3"/>
  <c r="BF999" i="3"/>
  <c r="BG999" i="3"/>
  <c r="BH999" i="3" s="1"/>
  <c r="BI999" i="3" s="1"/>
  <c r="AR1000" i="3"/>
  <c r="AS1000" i="3" s="1"/>
  <c r="AT1000" i="3" s="1"/>
  <c r="AQ1000" i="3"/>
  <c r="E1013" i="3"/>
  <c r="F1013" i="3" s="1"/>
  <c r="G1013" i="3" s="1"/>
  <c r="D1013" i="3"/>
  <c r="C1014" i="3"/>
  <c r="CA1018" i="3"/>
  <c r="CB1017" i="3"/>
  <c r="CC1017" i="3" s="1"/>
  <c r="CD1017" i="3" s="1"/>
  <c r="CE1017" i="3" s="1"/>
  <c r="V998" i="2"/>
  <c r="G1000" i="2"/>
  <c r="T1000" i="2"/>
  <c r="U999" i="2"/>
  <c r="Z999" i="2" s="1"/>
  <c r="E1002" i="2"/>
  <c r="F1001" i="2"/>
  <c r="I1001" i="2" s="1"/>
  <c r="J996" i="1"/>
  <c r="K996" i="1" s="1"/>
  <c r="H997" i="1"/>
  <c r="G997" i="1"/>
  <c r="D999" i="1"/>
  <c r="E999" i="1" s="1"/>
  <c r="I999" i="1" s="1"/>
  <c r="F998" i="1"/>
  <c r="AP1001" i="3" l="1"/>
  <c r="BE1001" i="3"/>
  <c r="BD1004" i="3"/>
  <c r="AO1004" i="3"/>
  <c r="B1018" i="3"/>
  <c r="BF1000" i="3"/>
  <c r="BG1000" i="3"/>
  <c r="BH1000" i="3" s="1"/>
  <c r="BI1000" i="3" s="1"/>
  <c r="AR1001" i="3"/>
  <c r="AS1001" i="3" s="1"/>
  <c r="AT1001" i="3" s="1"/>
  <c r="AQ1001" i="3"/>
  <c r="E1014" i="3"/>
  <c r="F1014" i="3" s="1"/>
  <c r="G1014" i="3" s="1"/>
  <c r="D1014" i="3"/>
  <c r="C1015" i="3"/>
  <c r="CA1019" i="3"/>
  <c r="CB1018" i="3"/>
  <c r="CC1018" i="3" s="1"/>
  <c r="CD1018" i="3" s="1"/>
  <c r="CE1018" i="3" s="1"/>
  <c r="V999" i="2"/>
  <c r="G1001" i="2"/>
  <c r="T1001" i="2"/>
  <c r="U1000" i="2"/>
  <c r="Z1000" i="2" s="1"/>
  <c r="E1003" i="2"/>
  <c r="F1002" i="2"/>
  <c r="I1002" i="2" s="1"/>
  <c r="J997" i="1"/>
  <c r="K997" i="1" s="1"/>
  <c r="H998" i="1"/>
  <c r="G998" i="1"/>
  <c r="D1000" i="1"/>
  <c r="E1000" i="1" s="1"/>
  <c r="I1000" i="1" s="1"/>
  <c r="F999" i="1"/>
  <c r="AP1002" i="3" l="1"/>
  <c r="BE1002" i="3"/>
  <c r="BD1005" i="3"/>
  <c r="B1019" i="3"/>
  <c r="AO1005" i="3"/>
  <c r="BG1001" i="3"/>
  <c r="BH1001" i="3" s="1"/>
  <c r="BI1001" i="3" s="1"/>
  <c r="BF1001" i="3"/>
  <c r="AQ1002" i="3"/>
  <c r="AR1002" i="3"/>
  <c r="AS1002" i="3" s="1"/>
  <c r="AT1002" i="3" s="1"/>
  <c r="D1015" i="3"/>
  <c r="E1015" i="3"/>
  <c r="F1015" i="3" s="1"/>
  <c r="G1015" i="3" s="1"/>
  <c r="C1016" i="3"/>
  <c r="CA1020" i="3"/>
  <c r="CB1019" i="3"/>
  <c r="CC1019" i="3" s="1"/>
  <c r="CD1019" i="3" s="1"/>
  <c r="CE1019" i="3" s="1"/>
  <c r="V1000" i="2"/>
  <c r="G1002" i="2"/>
  <c r="T1002" i="2"/>
  <c r="U1001" i="2"/>
  <c r="Z1001" i="2" s="1"/>
  <c r="F1003" i="2"/>
  <c r="I1003" i="2" s="1"/>
  <c r="E1004" i="2"/>
  <c r="J998" i="1"/>
  <c r="K998" i="1" s="1"/>
  <c r="H999" i="1"/>
  <c r="G999" i="1"/>
  <c r="D1001" i="1"/>
  <c r="E1001" i="1" s="1"/>
  <c r="I1001" i="1" s="1"/>
  <c r="F1000" i="1"/>
  <c r="AP1003" i="3" l="1"/>
  <c r="BE1003" i="3"/>
  <c r="BD1006" i="3"/>
  <c r="B1020" i="3"/>
  <c r="AO1006" i="3"/>
  <c r="BG1002" i="3"/>
  <c r="BH1002" i="3" s="1"/>
  <c r="BI1002" i="3" s="1"/>
  <c r="BF1002" i="3"/>
  <c r="AQ1003" i="3"/>
  <c r="AR1003" i="3"/>
  <c r="AS1003" i="3" s="1"/>
  <c r="AT1003" i="3" s="1"/>
  <c r="E1016" i="3"/>
  <c r="F1016" i="3" s="1"/>
  <c r="G1016" i="3" s="1"/>
  <c r="D1016" i="3"/>
  <c r="C1017" i="3"/>
  <c r="CA1021" i="3"/>
  <c r="CB1020" i="3"/>
  <c r="CC1020" i="3" s="1"/>
  <c r="CD1020" i="3" s="1"/>
  <c r="CE1020" i="3" s="1"/>
  <c r="V1001" i="2"/>
  <c r="G1003" i="2"/>
  <c r="T1003" i="2"/>
  <c r="U1002" i="2"/>
  <c r="Z1002" i="2" s="1"/>
  <c r="E1005" i="2"/>
  <c r="F1004" i="2"/>
  <c r="I1004" i="2" s="1"/>
  <c r="J999" i="1"/>
  <c r="K999" i="1" s="1"/>
  <c r="H1000" i="1"/>
  <c r="G1000" i="1"/>
  <c r="D1002" i="1"/>
  <c r="E1002" i="1" s="1"/>
  <c r="I1002" i="1" s="1"/>
  <c r="F1001" i="1"/>
  <c r="AP1004" i="3" l="1"/>
  <c r="BE1004" i="3"/>
  <c r="BD1007" i="3"/>
  <c r="B1021" i="3"/>
  <c r="AO1007" i="3"/>
  <c r="BG1003" i="3"/>
  <c r="BH1003" i="3" s="1"/>
  <c r="BI1003" i="3" s="1"/>
  <c r="BF1003" i="3"/>
  <c r="AQ1004" i="3"/>
  <c r="AR1004" i="3"/>
  <c r="AS1004" i="3" s="1"/>
  <c r="AT1004" i="3" s="1"/>
  <c r="E1017" i="3"/>
  <c r="F1017" i="3" s="1"/>
  <c r="G1017" i="3" s="1"/>
  <c r="D1017" i="3"/>
  <c r="C1018" i="3"/>
  <c r="CA1022" i="3"/>
  <c r="CB1021" i="3"/>
  <c r="CC1021" i="3" s="1"/>
  <c r="CD1021" i="3" s="1"/>
  <c r="CE1021" i="3" s="1"/>
  <c r="V1002" i="2"/>
  <c r="G1004" i="2"/>
  <c r="T1004" i="2"/>
  <c r="U1003" i="2"/>
  <c r="Z1003" i="2" s="1"/>
  <c r="F1005" i="2"/>
  <c r="I1005" i="2" s="1"/>
  <c r="E1006" i="2"/>
  <c r="J1000" i="1"/>
  <c r="K1000" i="1" s="1"/>
  <c r="G1001" i="1"/>
  <c r="H1001" i="1"/>
  <c r="D1003" i="1"/>
  <c r="E1003" i="1" s="1"/>
  <c r="I1003" i="1" s="1"/>
  <c r="F1002" i="1"/>
  <c r="AP1005" i="3" l="1"/>
  <c r="BE1005" i="3"/>
  <c r="BD1008" i="3"/>
  <c r="AO1008" i="3"/>
  <c r="B1022" i="3"/>
  <c r="BG1004" i="3"/>
  <c r="BH1004" i="3" s="1"/>
  <c r="BI1004" i="3" s="1"/>
  <c r="BF1004" i="3"/>
  <c r="AR1005" i="3"/>
  <c r="AS1005" i="3" s="1"/>
  <c r="AT1005" i="3" s="1"/>
  <c r="AQ1005" i="3"/>
  <c r="E1018" i="3"/>
  <c r="F1018" i="3" s="1"/>
  <c r="G1018" i="3" s="1"/>
  <c r="D1018" i="3"/>
  <c r="C1019" i="3"/>
  <c r="CA1023" i="3"/>
  <c r="CB1022" i="3"/>
  <c r="CC1022" i="3" s="1"/>
  <c r="CD1022" i="3" s="1"/>
  <c r="CE1022" i="3" s="1"/>
  <c r="V1003" i="2"/>
  <c r="G1005" i="2"/>
  <c r="T1005" i="2"/>
  <c r="U1004" i="2"/>
  <c r="Z1004" i="2" s="1"/>
  <c r="E1007" i="2"/>
  <c r="F1006" i="2"/>
  <c r="I1006" i="2" s="1"/>
  <c r="J1001" i="1"/>
  <c r="K1001" i="1" s="1"/>
  <c r="G1002" i="1"/>
  <c r="H1002" i="1"/>
  <c r="D1004" i="1"/>
  <c r="E1004" i="1" s="1"/>
  <c r="I1004" i="1" s="1"/>
  <c r="F1003" i="1"/>
  <c r="BG1005" i="3" l="1"/>
  <c r="BH1005" i="3" s="1"/>
  <c r="BI1005" i="3" s="1"/>
  <c r="BF1005" i="3"/>
  <c r="AP1006" i="3"/>
  <c r="BE1006" i="3"/>
  <c r="BD1009" i="3"/>
  <c r="B1023" i="3"/>
  <c r="AO1009" i="3"/>
  <c r="AQ1006" i="3"/>
  <c r="AR1006" i="3"/>
  <c r="AS1006" i="3" s="1"/>
  <c r="AT1006" i="3" s="1"/>
  <c r="E1019" i="3"/>
  <c r="F1019" i="3" s="1"/>
  <c r="G1019" i="3" s="1"/>
  <c r="D1019" i="3"/>
  <c r="C1020" i="3"/>
  <c r="CA1024" i="3"/>
  <c r="CB1023" i="3"/>
  <c r="CC1023" i="3" s="1"/>
  <c r="CD1023" i="3" s="1"/>
  <c r="CE1023" i="3" s="1"/>
  <c r="V1004" i="2"/>
  <c r="G1006" i="2"/>
  <c r="U1005" i="2"/>
  <c r="Z1005" i="2" s="1"/>
  <c r="T1006" i="2"/>
  <c r="E1008" i="2"/>
  <c r="F1007" i="2"/>
  <c r="I1007" i="2" s="1"/>
  <c r="J1002" i="1"/>
  <c r="K1002" i="1" s="1"/>
  <c r="H1003" i="1"/>
  <c r="G1003" i="1"/>
  <c r="D1005" i="1"/>
  <c r="E1005" i="1" s="1"/>
  <c r="I1005" i="1" s="1"/>
  <c r="F1004" i="1"/>
  <c r="AP1007" i="3" l="1"/>
  <c r="BE1007" i="3"/>
  <c r="BD1010" i="3"/>
  <c r="B1024" i="3"/>
  <c r="AO1010" i="3"/>
  <c r="BG1006" i="3"/>
  <c r="BF1006" i="3"/>
  <c r="BH1006" i="3"/>
  <c r="BI1006" i="3" s="1"/>
  <c r="AQ1007" i="3"/>
  <c r="AR1007" i="3"/>
  <c r="AS1007" i="3" s="1"/>
  <c r="AT1007" i="3" s="1"/>
  <c r="E1020" i="3"/>
  <c r="F1020" i="3" s="1"/>
  <c r="G1020" i="3" s="1"/>
  <c r="D1020" i="3"/>
  <c r="C1021" i="3"/>
  <c r="CA1025" i="3"/>
  <c r="CB1024" i="3"/>
  <c r="CC1024" i="3" s="1"/>
  <c r="CD1024" i="3" s="1"/>
  <c r="CE1024" i="3" s="1"/>
  <c r="V1005" i="2"/>
  <c r="G1007" i="2"/>
  <c r="T1007" i="2"/>
  <c r="U1006" i="2"/>
  <c r="Z1006" i="2" s="1"/>
  <c r="E1009" i="2"/>
  <c r="F1008" i="2"/>
  <c r="I1008" i="2" s="1"/>
  <c r="J1003" i="1"/>
  <c r="K1003" i="1" s="1"/>
  <c r="H1004" i="1"/>
  <c r="G1004" i="1"/>
  <c r="D1006" i="1"/>
  <c r="E1006" i="1" s="1"/>
  <c r="I1006" i="1" s="1"/>
  <c r="F1005" i="1"/>
  <c r="AP1008" i="3" l="1"/>
  <c r="BE1008" i="3"/>
  <c r="BD1011" i="3"/>
  <c r="AO1011" i="3"/>
  <c r="B1025" i="3"/>
  <c r="BG1007" i="3"/>
  <c r="BF1007" i="3"/>
  <c r="BH1007" i="3"/>
  <c r="BI1007" i="3" s="1"/>
  <c r="AQ1008" i="3"/>
  <c r="AR1008" i="3"/>
  <c r="AS1008" i="3" s="1"/>
  <c r="AT1008" i="3" s="1"/>
  <c r="D1021" i="3"/>
  <c r="E1021" i="3"/>
  <c r="F1021" i="3" s="1"/>
  <c r="G1021" i="3" s="1"/>
  <c r="C1022" i="3"/>
  <c r="CA1026" i="3"/>
  <c r="CB1025" i="3"/>
  <c r="CC1025" i="3" s="1"/>
  <c r="CD1025" i="3" s="1"/>
  <c r="CE1025" i="3" s="1"/>
  <c r="V1006" i="2"/>
  <c r="G1008" i="2"/>
  <c r="T1008" i="2"/>
  <c r="U1007" i="2"/>
  <c r="Z1007" i="2" s="1"/>
  <c r="F1009" i="2"/>
  <c r="I1009" i="2" s="1"/>
  <c r="E1010" i="2"/>
  <c r="J1004" i="1"/>
  <c r="K1004" i="1" s="1"/>
  <c r="H1005" i="1"/>
  <c r="G1005" i="1"/>
  <c r="D1007" i="1"/>
  <c r="E1007" i="1" s="1"/>
  <c r="I1007" i="1" s="1"/>
  <c r="F1006" i="1"/>
  <c r="AP1009" i="3" l="1"/>
  <c r="BE1009" i="3"/>
  <c r="BD1012" i="3"/>
  <c r="B1026" i="3"/>
  <c r="AO1012" i="3"/>
  <c r="BG1008" i="3"/>
  <c r="BF1008" i="3"/>
  <c r="BH1008" i="3"/>
  <c r="BI1008" i="3" s="1"/>
  <c r="AR1009" i="3"/>
  <c r="AS1009" i="3" s="1"/>
  <c r="AT1009" i="3" s="1"/>
  <c r="AQ1009" i="3"/>
  <c r="D1022" i="3"/>
  <c r="E1022" i="3"/>
  <c r="F1022" i="3" s="1"/>
  <c r="G1022" i="3" s="1"/>
  <c r="C1023" i="3"/>
  <c r="CA1027" i="3"/>
  <c r="CB1026" i="3"/>
  <c r="CC1026" i="3" s="1"/>
  <c r="CD1026" i="3" s="1"/>
  <c r="CE1026" i="3" s="1"/>
  <c r="V1007" i="2"/>
  <c r="G1009" i="2"/>
  <c r="T1009" i="2"/>
  <c r="U1008" i="2"/>
  <c r="Z1008" i="2" s="1"/>
  <c r="E1011" i="2"/>
  <c r="F1010" i="2"/>
  <c r="I1010" i="2" s="1"/>
  <c r="J1005" i="1"/>
  <c r="K1005" i="1" s="1"/>
  <c r="H1006" i="1"/>
  <c r="G1006" i="1"/>
  <c r="D1008" i="1"/>
  <c r="E1008" i="1" s="1"/>
  <c r="I1008" i="1" s="1"/>
  <c r="F1007" i="1"/>
  <c r="AP1010" i="3" l="1"/>
  <c r="BE1010" i="3"/>
  <c r="BG1009" i="3"/>
  <c r="BH1009" i="3" s="1"/>
  <c r="BI1009" i="3" s="1"/>
  <c r="BF1009" i="3"/>
  <c r="BD1013" i="3"/>
  <c r="B1027" i="3"/>
  <c r="AO1013" i="3"/>
  <c r="AR1010" i="3"/>
  <c r="AS1010" i="3" s="1"/>
  <c r="AT1010" i="3" s="1"/>
  <c r="AQ1010" i="3"/>
  <c r="D1023" i="3"/>
  <c r="E1023" i="3"/>
  <c r="F1023" i="3" s="1"/>
  <c r="G1023" i="3" s="1"/>
  <c r="C1024" i="3"/>
  <c r="CA1028" i="3"/>
  <c r="CB1027" i="3"/>
  <c r="CC1027" i="3" s="1"/>
  <c r="CD1027" i="3" s="1"/>
  <c r="CE1027" i="3" s="1"/>
  <c r="V1008" i="2"/>
  <c r="G1010" i="2"/>
  <c r="U1009" i="2"/>
  <c r="Z1009" i="2" s="1"/>
  <c r="T1010" i="2"/>
  <c r="F1011" i="2"/>
  <c r="I1011" i="2" s="1"/>
  <c r="E1012" i="2"/>
  <c r="J1006" i="1"/>
  <c r="K1006" i="1" s="1"/>
  <c r="H1007" i="1"/>
  <c r="G1007" i="1"/>
  <c r="D1009" i="1"/>
  <c r="E1009" i="1" s="1"/>
  <c r="I1009" i="1" s="1"/>
  <c r="F1008" i="1"/>
  <c r="AP1011" i="3" l="1"/>
  <c r="BE1011" i="3"/>
  <c r="BG1010" i="3"/>
  <c r="BH1010" i="3"/>
  <c r="BI1010" i="3" s="1"/>
  <c r="BF1010" i="3"/>
  <c r="BD1014" i="3"/>
  <c r="B1028" i="3"/>
  <c r="AO1014" i="3"/>
  <c r="AR1011" i="3"/>
  <c r="AS1011" i="3" s="1"/>
  <c r="AT1011" i="3" s="1"/>
  <c r="AQ1011" i="3"/>
  <c r="D1024" i="3"/>
  <c r="E1024" i="3"/>
  <c r="F1024" i="3" s="1"/>
  <c r="G1024" i="3" s="1"/>
  <c r="C1025" i="3"/>
  <c r="CA1029" i="3"/>
  <c r="CB1028" i="3"/>
  <c r="CC1028" i="3" s="1"/>
  <c r="CD1028" i="3" s="1"/>
  <c r="CE1028" i="3" s="1"/>
  <c r="V1009" i="2"/>
  <c r="G1011" i="2"/>
  <c r="T1011" i="2"/>
  <c r="U1010" i="2"/>
  <c r="Z1010" i="2" s="1"/>
  <c r="E1013" i="2"/>
  <c r="F1012" i="2"/>
  <c r="I1012" i="2" s="1"/>
  <c r="J1007" i="1"/>
  <c r="K1007" i="1" s="1"/>
  <c r="H1008" i="1"/>
  <c r="G1008" i="1"/>
  <c r="D1010" i="1"/>
  <c r="E1010" i="1" s="1"/>
  <c r="I1010" i="1" s="1"/>
  <c r="F1009" i="1"/>
  <c r="AP1012" i="3" l="1"/>
  <c r="BE1012" i="3"/>
  <c r="BG1011" i="3"/>
  <c r="BH1011" i="3" s="1"/>
  <c r="BI1011" i="3" s="1"/>
  <c r="BF1011" i="3"/>
  <c r="BD1015" i="3"/>
  <c r="B1029" i="3"/>
  <c r="AO1015" i="3"/>
  <c r="AR1012" i="3"/>
  <c r="AS1012" i="3" s="1"/>
  <c r="AT1012" i="3" s="1"/>
  <c r="AQ1012" i="3"/>
  <c r="D1025" i="3"/>
  <c r="E1025" i="3"/>
  <c r="F1025" i="3" s="1"/>
  <c r="G1025" i="3" s="1"/>
  <c r="C1026" i="3"/>
  <c r="CA1030" i="3"/>
  <c r="CB1029" i="3"/>
  <c r="CC1029" i="3" s="1"/>
  <c r="CD1029" i="3" s="1"/>
  <c r="CE1029" i="3" s="1"/>
  <c r="V1010" i="2"/>
  <c r="G1012" i="2"/>
  <c r="T1012" i="2"/>
  <c r="U1011" i="2"/>
  <c r="Z1011" i="2" s="1"/>
  <c r="E1014" i="2"/>
  <c r="F1013" i="2"/>
  <c r="I1013" i="2" s="1"/>
  <c r="J1008" i="1"/>
  <c r="K1008" i="1" s="1"/>
  <c r="G1009" i="1"/>
  <c r="H1009" i="1"/>
  <c r="D1011" i="1"/>
  <c r="E1011" i="1" s="1"/>
  <c r="I1011" i="1" s="1"/>
  <c r="F1010" i="1"/>
  <c r="AP1013" i="3" l="1"/>
  <c r="BE1013" i="3"/>
  <c r="BD1016" i="3"/>
  <c r="B1030" i="3"/>
  <c r="AO1016" i="3"/>
  <c r="BG1012" i="3"/>
  <c r="BH1012" i="3" s="1"/>
  <c r="BI1012" i="3" s="1"/>
  <c r="BF1012" i="3"/>
  <c r="AR1013" i="3"/>
  <c r="AS1013" i="3" s="1"/>
  <c r="AT1013" i="3" s="1"/>
  <c r="AQ1013" i="3"/>
  <c r="E1026" i="3"/>
  <c r="F1026" i="3" s="1"/>
  <c r="G1026" i="3" s="1"/>
  <c r="D1026" i="3"/>
  <c r="C1027" i="3"/>
  <c r="CA1031" i="3"/>
  <c r="CB1030" i="3"/>
  <c r="CC1030" i="3" s="1"/>
  <c r="CD1030" i="3" s="1"/>
  <c r="CE1030" i="3" s="1"/>
  <c r="V1011" i="2"/>
  <c r="G1013" i="2"/>
  <c r="U1012" i="2"/>
  <c r="Z1012" i="2" s="1"/>
  <c r="T1013" i="2"/>
  <c r="E1015" i="2"/>
  <c r="F1014" i="2"/>
  <c r="I1014" i="2" s="1"/>
  <c r="J1009" i="1"/>
  <c r="K1009" i="1" s="1"/>
  <c r="G1010" i="1"/>
  <c r="H1010" i="1"/>
  <c r="D1012" i="1"/>
  <c r="E1012" i="1" s="1"/>
  <c r="I1012" i="1" s="1"/>
  <c r="F1011" i="1"/>
  <c r="AP1014" i="3" l="1"/>
  <c r="BE1014" i="3"/>
  <c r="BG1013" i="3"/>
  <c r="BH1013" i="3" s="1"/>
  <c r="BI1013" i="3" s="1"/>
  <c r="BF1013" i="3"/>
  <c r="BD1017" i="3"/>
  <c r="B1031" i="3"/>
  <c r="AO1017" i="3"/>
  <c r="AR1014" i="3"/>
  <c r="AS1014" i="3" s="1"/>
  <c r="AT1014" i="3" s="1"/>
  <c r="AQ1014" i="3"/>
  <c r="E1027" i="3"/>
  <c r="F1027" i="3" s="1"/>
  <c r="G1027" i="3" s="1"/>
  <c r="D1027" i="3"/>
  <c r="C1028" i="3"/>
  <c r="CA1032" i="3"/>
  <c r="CB1031" i="3"/>
  <c r="CC1031" i="3" s="1"/>
  <c r="CD1031" i="3" s="1"/>
  <c r="CE1031" i="3" s="1"/>
  <c r="V1012" i="2"/>
  <c r="G1014" i="2"/>
  <c r="T1014" i="2"/>
  <c r="U1013" i="2"/>
  <c r="Z1013" i="2" s="1"/>
  <c r="F1015" i="2"/>
  <c r="I1015" i="2" s="1"/>
  <c r="E1016" i="2"/>
  <c r="J1010" i="1"/>
  <c r="K1010" i="1" s="1"/>
  <c r="H1011" i="1"/>
  <c r="G1011" i="1"/>
  <c r="D1013" i="1"/>
  <c r="E1013" i="1" s="1"/>
  <c r="I1013" i="1" s="1"/>
  <c r="F1012" i="1"/>
  <c r="AP1015" i="3" l="1"/>
  <c r="BE1015" i="3"/>
  <c r="BD1018" i="3"/>
  <c r="AO1018" i="3"/>
  <c r="B1032" i="3"/>
  <c r="BG1014" i="3"/>
  <c r="BH1014" i="3" s="1"/>
  <c r="BI1014" i="3" s="1"/>
  <c r="BF1014" i="3"/>
  <c r="AR1015" i="3"/>
  <c r="AS1015" i="3" s="1"/>
  <c r="AT1015" i="3" s="1"/>
  <c r="AQ1015" i="3"/>
  <c r="E1028" i="3"/>
  <c r="F1028" i="3" s="1"/>
  <c r="G1028" i="3" s="1"/>
  <c r="D1028" i="3"/>
  <c r="C1029" i="3"/>
  <c r="CA1033" i="3"/>
  <c r="CB1032" i="3"/>
  <c r="CC1032" i="3" s="1"/>
  <c r="CD1032" i="3" s="1"/>
  <c r="CE1032" i="3" s="1"/>
  <c r="V1013" i="2"/>
  <c r="G1015" i="2"/>
  <c r="T1015" i="2"/>
  <c r="U1014" i="2"/>
  <c r="Z1014" i="2" s="1"/>
  <c r="E1017" i="2"/>
  <c r="F1016" i="2"/>
  <c r="I1016" i="2" s="1"/>
  <c r="J1011" i="1"/>
  <c r="K1011" i="1" s="1"/>
  <c r="H1012" i="1"/>
  <c r="G1012" i="1"/>
  <c r="D1014" i="1"/>
  <c r="E1014" i="1" s="1"/>
  <c r="I1014" i="1" s="1"/>
  <c r="F1013" i="1"/>
  <c r="AP1016" i="3" l="1"/>
  <c r="BE1016" i="3"/>
  <c r="BG1015" i="3"/>
  <c r="BH1015" i="3" s="1"/>
  <c r="BI1015" i="3" s="1"/>
  <c r="BF1015" i="3"/>
  <c r="BD1019" i="3"/>
  <c r="B1033" i="3"/>
  <c r="AO1019" i="3"/>
  <c r="AR1016" i="3"/>
  <c r="AS1016" i="3" s="1"/>
  <c r="AT1016" i="3" s="1"/>
  <c r="AQ1016" i="3"/>
  <c r="E1029" i="3"/>
  <c r="F1029" i="3" s="1"/>
  <c r="G1029" i="3" s="1"/>
  <c r="D1029" i="3"/>
  <c r="C1030" i="3"/>
  <c r="CA1034" i="3"/>
  <c r="CB1033" i="3"/>
  <c r="CC1033" i="3" s="1"/>
  <c r="CD1033" i="3" s="1"/>
  <c r="CE1033" i="3" s="1"/>
  <c r="V1014" i="2"/>
  <c r="G1016" i="2"/>
  <c r="T1016" i="2"/>
  <c r="U1015" i="2"/>
  <c r="Z1015" i="2" s="1"/>
  <c r="F1017" i="2"/>
  <c r="I1017" i="2" s="1"/>
  <c r="E1018" i="2"/>
  <c r="J1012" i="1"/>
  <c r="K1012" i="1" s="1"/>
  <c r="H1013" i="1"/>
  <c r="G1013" i="1"/>
  <c r="D1015" i="1"/>
  <c r="E1015" i="1" s="1"/>
  <c r="I1015" i="1" s="1"/>
  <c r="F1014" i="1"/>
  <c r="AP1017" i="3" l="1"/>
  <c r="BE1017" i="3"/>
  <c r="BD1020" i="3"/>
  <c r="B1034" i="3"/>
  <c r="AO1020" i="3"/>
  <c r="BG1016" i="3"/>
  <c r="BH1016" i="3" s="1"/>
  <c r="BI1016" i="3" s="1"/>
  <c r="BF1016" i="3"/>
  <c r="AR1017" i="3"/>
  <c r="AS1017" i="3" s="1"/>
  <c r="AT1017" i="3" s="1"/>
  <c r="AQ1017" i="3"/>
  <c r="E1030" i="3"/>
  <c r="F1030" i="3" s="1"/>
  <c r="G1030" i="3" s="1"/>
  <c r="D1030" i="3"/>
  <c r="C1031" i="3"/>
  <c r="CA1035" i="3"/>
  <c r="CB1034" i="3"/>
  <c r="CC1034" i="3" s="1"/>
  <c r="CD1034" i="3" s="1"/>
  <c r="CE1034" i="3" s="1"/>
  <c r="V1015" i="2"/>
  <c r="G1017" i="2"/>
  <c r="T1017" i="2"/>
  <c r="U1016" i="2"/>
  <c r="Z1016" i="2" s="1"/>
  <c r="E1019" i="2"/>
  <c r="F1018" i="2"/>
  <c r="I1018" i="2" s="1"/>
  <c r="J1013" i="1"/>
  <c r="K1013" i="1" s="1"/>
  <c r="H1014" i="1"/>
  <c r="G1014" i="1"/>
  <c r="D1016" i="1"/>
  <c r="E1016" i="1" s="1"/>
  <c r="I1016" i="1" s="1"/>
  <c r="F1015" i="1"/>
  <c r="AP1018" i="3" l="1"/>
  <c r="BE1018" i="3"/>
  <c r="BG1017" i="3"/>
  <c r="BH1017" i="3" s="1"/>
  <c r="BI1017" i="3" s="1"/>
  <c r="BF1017" i="3"/>
  <c r="BD1021" i="3"/>
  <c r="B1035" i="3"/>
  <c r="AO1021" i="3"/>
  <c r="AR1018" i="3"/>
  <c r="AS1018" i="3" s="1"/>
  <c r="AT1018" i="3" s="1"/>
  <c r="AQ1018" i="3"/>
  <c r="E1031" i="3"/>
  <c r="F1031" i="3" s="1"/>
  <c r="G1031" i="3" s="1"/>
  <c r="D1031" i="3"/>
  <c r="C1032" i="3"/>
  <c r="CA1036" i="3"/>
  <c r="CB1035" i="3"/>
  <c r="CC1035" i="3" s="1"/>
  <c r="CD1035" i="3" s="1"/>
  <c r="CE1035" i="3" s="1"/>
  <c r="V1016" i="2"/>
  <c r="G1018" i="2"/>
  <c r="U1017" i="2"/>
  <c r="Z1017" i="2" s="1"/>
  <c r="T1018" i="2"/>
  <c r="E1020" i="2"/>
  <c r="F1019" i="2"/>
  <c r="I1019" i="2" s="1"/>
  <c r="J1014" i="1"/>
  <c r="K1014" i="1" s="1"/>
  <c r="H1015" i="1"/>
  <c r="G1015" i="1"/>
  <c r="D1017" i="1"/>
  <c r="E1017" i="1" s="1"/>
  <c r="I1017" i="1" s="1"/>
  <c r="F1016" i="1"/>
  <c r="BF1018" i="3" l="1"/>
  <c r="BG1018" i="3"/>
  <c r="BH1018" i="3" s="1"/>
  <c r="BI1018" i="3" s="1"/>
  <c r="AP1019" i="3"/>
  <c r="BE1019" i="3"/>
  <c r="BD1022" i="3"/>
  <c r="AO1022" i="3"/>
  <c r="B1036" i="3"/>
  <c r="AR1019" i="3"/>
  <c r="AS1019" i="3" s="1"/>
  <c r="AT1019" i="3" s="1"/>
  <c r="AQ1019" i="3"/>
  <c r="E1032" i="3"/>
  <c r="F1032" i="3" s="1"/>
  <c r="G1032" i="3" s="1"/>
  <c r="D1032" i="3"/>
  <c r="C1033" i="3"/>
  <c r="CA1037" i="3"/>
  <c r="CB1036" i="3"/>
  <c r="CC1036" i="3" s="1"/>
  <c r="CD1036" i="3" s="1"/>
  <c r="CE1036" i="3" s="1"/>
  <c r="V1017" i="2"/>
  <c r="G1019" i="2"/>
  <c r="T1019" i="2"/>
  <c r="U1018" i="2"/>
  <c r="Z1018" i="2" s="1"/>
  <c r="E1021" i="2"/>
  <c r="F1020" i="2"/>
  <c r="I1020" i="2" s="1"/>
  <c r="J1015" i="1"/>
  <c r="K1015" i="1" s="1"/>
  <c r="H1016" i="1"/>
  <c r="G1016" i="1"/>
  <c r="D1018" i="1"/>
  <c r="E1018" i="1" s="1"/>
  <c r="I1018" i="1" s="1"/>
  <c r="F1017" i="1"/>
  <c r="BF1019" i="3" l="1"/>
  <c r="BG1019" i="3"/>
  <c r="BH1019" i="3" s="1"/>
  <c r="BI1019" i="3" s="1"/>
  <c r="AP1020" i="3"/>
  <c r="BE1020" i="3"/>
  <c r="BD1023" i="3"/>
  <c r="B1037" i="3"/>
  <c r="AO1023" i="3"/>
  <c r="AR1020" i="3"/>
  <c r="AS1020" i="3" s="1"/>
  <c r="AT1020" i="3" s="1"/>
  <c r="AQ1020" i="3"/>
  <c r="E1033" i="3"/>
  <c r="F1033" i="3" s="1"/>
  <c r="G1033" i="3" s="1"/>
  <c r="D1033" i="3"/>
  <c r="C1034" i="3"/>
  <c r="CA1038" i="3"/>
  <c r="CB1037" i="3"/>
  <c r="CC1037" i="3" s="1"/>
  <c r="CD1037" i="3" s="1"/>
  <c r="CE1037" i="3" s="1"/>
  <c r="V1018" i="2"/>
  <c r="G1020" i="2"/>
  <c r="T1020" i="2"/>
  <c r="U1019" i="2"/>
  <c r="Z1019" i="2" s="1"/>
  <c r="F1021" i="2"/>
  <c r="I1021" i="2" s="1"/>
  <c r="E1022" i="2"/>
  <c r="J1016" i="1"/>
  <c r="K1016" i="1" s="1"/>
  <c r="G1017" i="1"/>
  <c r="H1017" i="1"/>
  <c r="D1019" i="1"/>
  <c r="E1019" i="1" s="1"/>
  <c r="I1019" i="1" s="1"/>
  <c r="F1018" i="1"/>
  <c r="AP1021" i="3" l="1"/>
  <c r="BE1021" i="3"/>
  <c r="BD1024" i="3"/>
  <c r="B1038" i="3"/>
  <c r="AO1024" i="3"/>
  <c r="BG1020" i="3"/>
  <c r="BH1020" i="3" s="1"/>
  <c r="BI1020" i="3" s="1"/>
  <c r="BF1020" i="3"/>
  <c r="AR1021" i="3"/>
  <c r="AS1021" i="3" s="1"/>
  <c r="AT1021" i="3" s="1"/>
  <c r="AQ1021" i="3"/>
  <c r="E1034" i="3"/>
  <c r="F1034" i="3" s="1"/>
  <c r="G1034" i="3" s="1"/>
  <c r="D1034" i="3"/>
  <c r="C1035" i="3"/>
  <c r="CA1039" i="3"/>
  <c r="CB1038" i="3"/>
  <c r="CC1038" i="3" s="1"/>
  <c r="CD1038" i="3" s="1"/>
  <c r="CE1038" i="3" s="1"/>
  <c r="V1019" i="2"/>
  <c r="G1021" i="2"/>
  <c r="T1021" i="2"/>
  <c r="U1020" i="2"/>
  <c r="Z1020" i="2" s="1"/>
  <c r="E1023" i="2"/>
  <c r="F1022" i="2"/>
  <c r="I1022" i="2" s="1"/>
  <c r="J1017" i="1"/>
  <c r="K1017" i="1" s="1"/>
  <c r="G1018" i="1"/>
  <c r="H1018" i="1"/>
  <c r="D1020" i="1"/>
  <c r="E1020" i="1" s="1"/>
  <c r="I1020" i="1" s="1"/>
  <c r="F1019" i="1"/>
  <c r="AP1022" i="3" l="1"/>
  <c r="BE1022" i="3"/>
  <c r="BG1021" i="3"/>
  <c r="BH1021" i="3" s="1"/>
  <c r="BI1021" i="3" s="1"/>
  <c r="BF1021" i="3"/>
  <c r="BD1025" i="3"/>
  <c r="AO1025" i="3"/>
  <c r="B1039" i="3"/>
  <c r="AR1022" i="3"/>
  <c r="AS1022" i="3" s="1"/>
  <c r="AT1022" i="3" s="1"/>
  <c r="AQ1022" i="3"/>
  <c r="E1035" i="3"/>
  <c r="F1035" i="3" s="1"/>
  <c r="G1035" i="3" s="1"/>
  <c r="D1035" i="3"/>
  <c r="C1036" i="3"/>
  <c r="CA1040" i="3"/>
  <c r="CB1039" i="3"/>
  <c r="CC1039" i="3" s="1"/>
  <c r="CD1039" i="3" s="1"/>
  <c r="CE1039" i="3" s="1"/>
  <c r="V1020" i="2"/>
  <c r="G1022" i="2"/>
  <c r="U1021" i="2"/>
  <c r="Z1021" i="2" s="1"/>
  <c r="T1022" i="2"/>
  <c r="F1023" i="2"/>
  <c r="I1023" i="2" s="1"/>
  <c r="E1024" i="2"/>
  <c r="J1018" i="1"/>
  <c r="K1018" i="1" s="1"/>
  <c r="H1019" i="1"/>
  <c r="G1019" i="1"/>
  <c r="D1021" i="1"/>
  <c r="E1021" i="1" s="1"/>
  <c r="I1021" i="1" s="1"/>
  <c r="F1020" i="1"/>
  <c r="AP1023" i="3" l="1"/>
  <c r="BE1023" i="3"/>
  <c r="BD1026" i="3"/>
  <c r="AO1026" i="3"/>
  <c r="B1040" i="3"/>
  <c r="BF1022" i="3"/>
  <c r="BG1022" i="3"/>
  <c r="BH1022" i="3" s="1"/>
  <c r="BI1022" i="3" s="1"/>
  <c r="AR1023" i="3"/>
  <c r="AS1023" i="3" s="1"/>
  <c r="AT1023" i="3" s="1"/>
  <c r="AQ1023" i="3"/>
  <c r="E1036" i="3"/>
  <c r="F1036" i="3" s="1"/>
  <c r="G1036" i="3" s="1"/>
  <c r="D1036" i="3"/>
  <c r="C1037" i="3"/>
  <c r="CA1041" i="3"/>
  <c r="CB1040" i="3"/>
  <c r="CC1040" i="3" s="1"/>
  <c r="CD1040" i="3" s="1"/>
  <c r="CE1040" i="3" s="1"/>
  <c r="V1021" i="2"/>
  <c r="G1023" i="2"/>
  <c r="T1023" i="2"/>
  <c r="U1022" i="2"/>
  <c r="Z1022" i="2" s="1"/>
  <c r="E1025" i="2"/>
  <c r="F1024" i="2"/>
  <c r="I1024" i="2" s="1"/>
  <c r="J1019" i="1"/>
  <c r="K1019" i="1" s="1"/>
  <c r="H1020" i="1"/>
  <c r="G1020" i="1"/>
  <c r="D1022" i="1"/>
  <c r="E1022" i="1" s="1"/>
  <c r="I1022" i="1" s="1"/>
  <c r="F1021" i="1"/>
  <c r="BF1023" i="3" l="1"/>
  <c r="BG1023" i="3"/>
  <c r="BH1023" i="3" s="1"/>
  <c r="BI1023" i="3" s="1"/>
  <c r="AP1024" i="3"/>
  <c r="BE1024" i="3"/>
  <c r="BD1027" i="3"/>
  <c r="AO1027" i="3"/>
  <c r="B1041" i="3"/>
  <c r="AR1024" i="3"/>
  <c r="AS1024" i="3" s="1"/>
  <c r="AT1024" i="3" s="1"/>
  <c r="AQ1024" i="3"/>
  <c r="E1037" i="3"/>
  <c r="F1037" i="3" s="1"/>
  <c r="G1037" i="3" s="1"/>
  <c r="D1037" i="3"/>
  <c r="C1038" i="3"/>
  <c r="CA1042" i="3"/>
  <c r="CB1041" i="3"/>
  <c r="CC1041" i="3" s="1"/>
  <c r="CD1041" i="3" s="1"/>
  <c r="CE1041" i="3" s="1"/>
  <c r="V1022" i="2"/>
  <c r="G1024" i="2"/>
  <c r="T1024" i="2"/>
  <c r="U1023" i="2"/>
  <c r="Z1023" i="2" s="1"/>
  <c r="E1026" i="2"/>
  <c r="F1025" i="2"/>
  <c r="I1025" i="2" s="1"/>
  <c r="J1020" i="1"/>
  <c r="K1020" i="1" s="1"/>
  <c r="H1021" i="1"/>
  <c r="G1021" i="1"/>
  <c r="D1023" i="1"/>
  <c r="E1023" i="1" s="1"/>
  <c r="I1023" i="1" s="1"/>
  <c r="F1022" i="1"/>
  <c r="AP1025" i="3" l="1"/>
  <c r="BE1025" i="3"/>
  <c r="BD1028" i="3"/>
  <c r="B1042" i="3"/>
  <c r="AO1028" i="3"/>
  <c r="BF1024" i="3"/>
  <c r="BG1024" i="3"/>
  <c r="BH1024" i="3" s="1"/>
  <c r="BI1024" i="3" s="1"/>
  <c r="AR1025" i="3"/>
  <c r="AS1025" i="3" s="1"/>
  <c r="AT1025" i="3" s="1"/>
  <c r="AQ1025" i="3"/>
  <c r="E1038" i="3"/>
  <c r="F1038" i="3" s="1"/>
  <c r="G1038" i="3" s="1"/>
  <c r="D1038" i="3"/>
  <c r="C1039" i="3"/>
  <c r="CA1043" i="3"/>
  <c r="CB1042" i="3"/>
  <c r="CC1042" i="3" s="1"/>
  <c r="CD1042" i="3" s="1"/>
  <c r="CE1042" i="3" s="1"/>
  <c r="V1023" i="2"/>
  <c r="G1025" i="2"/>
  <c r="T1025" i="2"/>
  <c r="U1024" i="2"/>
  <c r="Z1024" i="2" s="1"/>
  <c r="E1027" i="2"/>
  <c r="F1026" i="2"/>
  <c r="I1026" i="2" s="1"/>
  <c r="J1021" i="1"/>
  <c r="K1021" i="1" s="1"/>
  <c r="H1022" i="1"/>
  <c r="G1022" i="1"/>
  <c r="D1024" i="1"/>
  <c r="E1024" i="1" s="1"/>
  <c r="I1024" i="1" s="1"/>
  <c r="F1023" i="1"/>
  <c r="AP1026" i="3" l="1"/>
  <c r="BE1026" i="3"/>
  <c r="BD1029" i="3"/>
  <c r="B1043" i="3"/>
  <c r="AO1029" i="3"/>
  <c r="BF1025" i="3"/>
  <c r="BG1025" i="3"/>
  <c r="BH1025" i="3" s="1"/>
  <c r="BI1025" i="3" s="1"/>
  <c r="AR1026" i="3"/>
  <c r="AS1026" i="3" s="1"/>
  <c r="AT1026" i="3" s="1"/>
  <c r="AQ1026" i="3"/>
  <c r="D1039" i="3"/>
  <c r="E1039" i="3"/>
  <c r="F1039" i="3" s="1"/>
  <c r="G1039" i="3" s="1"/>
  <c r="C1040" i="3"/>
  <c r="CA1044" i="3"/>
  <c r="CB1043" i="3"/>
  <c r="CC1043" i="3" s="1"/>
  <c r="CD1043" i="3" s="1"/>
  <c r="CE1043" i="3" s="1"/>
  <c r="V1024" i="2"/>
  <c r="G1026" i="2"/>
  <c r="T1026" i="2"/>
  <c r="U1025" i="2"/>
  <c r="Z1025" i="2" s="1"/>
  <c r="F1027" i="2"/>
  <c r="I1027" i="2" s="1"/>
  <c r="E1028" i="2"/>
  <c r="J1022" i="1"/>
  <c r="K1022" i="1" s="1"/>
  <c r="H1023" i="1"/>
  <c r="G1023" i="1"/>
  <c r="D1025" i="1"/>
  <c r="E1025" i="1" s="1"/>
  <c r="I1025" i="1" s="1"/>
  <c r="F1024" i="1"/>
  <c r="BD1030" i="3" l="1"/>
  <c r="B1044" i="3"/>
  <c r="AO1030" i="3"/>
  <c r="BG1026" i="3"/>
  <c r="BH1026" i="3" s="1"/>
  <c r="BI1026" i="3" s="1"/>
  <c r="BF1026" i="3"/>
  <c r="AP1027" i="3"/>
  <c r="BE1027" i="3"/>
  <c r="AR1027" i="3"/>
  <c r="AS1027" i="3" s="1"/>
  <c r="AT1027" i="3" s="1"/>
  <c r="AQ1027" i="3"/>
  <c r="E1040" i="3"/>
  <c r="F1040" i="3" s="1"/>
  <c r="G1040" i="3" s="1"/>
  <c r="D1040" i="3"/>
  <c r="C1041" i="3"/>
  <c r="CA1045" i="3"/>
  <c r="CB1044" i="3"/>
  <c r="CC1044" i="3" s="1"/>
  <c r="CD1044" i="3" s="1"/>
  <c r="CE1044" i="3" s="1"/>
  <c r="V1025" i="2"/>
  <c r="G1027" i="2"/>
  <c r="T1027" i="2"/>
  <c r="U1026" i="2"/>
  <c r="Z1026" i="2" s="1"/>
  <c r="E1029" i="2"/>
  <c r="F1028" i="2"/>
  <c r="I1028" i="2" s="1"/>
  <c r="J1023" i="1"/>
  <c r="K1023" i="1" s="1"/>
  <c r="H1024" i="1"/>
  <c r="G1024" i="1"/>
  <c r="J1024" i="1" s="1"/>
  <c r="K1024" i="1" s="1"/>
  <c r="D1026" i="1"/>
  <c r="E1026" i="1" s="1"/>
  <c r="I1026" i="1" s="1"/>
  <c r="F1025" i="1"/>
  <c r="AP1028" i="3" l="1"/>
  <c r="BE1028" i="3"/>
  <c r="BG1027" i="3"/>
  <c r="BH1027" i="3" s="1"/>
  <c r="BI1027" i="3" s="1"/>
  <c r="BF1027" i="3"/>
  <c r="BD1031" i="3"/>
  <c r="B1045" i="3"/>
  <c r="AO1031" i="3"/>
  <c r="AR1028" i="3"/>
  <c r="AS1028" i="3" s="1"/>
  <c r="AT1028" i="3" s="1"/>
  <c r="AQ1028" i="3"/>
  <c r="E1041" i="3"/>
  <c r="F1041" i="3" s="1"/>
  <c r="G1041" i="3" s="1"/>
  <c r="D1041" i="3"/>
  <c r="C1042" i="3"/>
  <c r="CA1046" i="3"/>
  <c r="CB1045" i="3"/>
  <c r="CC1045" i="3" s="1"/>
  <c r="CD1045" i="3" s="1"/>
  <c r="CE1045" i="3" s="1"/>
  <c r="V1026" i="2"/>
  <c r="G1028" i="2"/>
  <c r="T1028" i="2"/>
  <c r="U1027" i="2"/>
  <c r="Z1027" i="2" s="1"/>
  <c r="F1029" i="2"/>
  <c r="I1029" i="2" s="1"/>
  <c r="E1030" i="2"/>
  <c r="G1025" i="1"/>
  <c r="H1025" i="1"/>
  <c r="D1027" i="1"/>
  <c r="E1027" i="1" s="1"/>
  <c r="I1027" i="1" s="1"/>
  <c r="F1026" i="1"/>
  <c r="AP1029" i="3" l="1"/>
  <c r="BE1029" i="3"/>
  <c r="BD1032" i="3"/>
  <c r="B1046" i="3"/>
  <c r="AO1032" i="3"/>
  <c r="BG1028" i="3"/>
  <c r="BH1028" i="3" s="1"/>
  <c r="BI1028" i="3" s="1"/>
  <c r="BF1028" i="3"/>
  <c r="AR1029" i="3"/>
  <c r="AS1029" i="3" s="1"/>
  <c r="AT1029" i="3" s="1"/>
  <c r="AQ1029" i="3"/>
  <c r="E1042" i="3"/>
  <c r="F1042" i="3" s="1"/>
  <c r="G1042" i="3" s="1"/>
  <c r="D1042" i="3"/>
  <c r="C1043" i="3"/>
  <c r="CA1047" i="3"/>
  <c r="CB1046" i="3"/>
  <c r="CC1046" i="3" s="1"/>
  <c r="CD1046" i="3" s="1"/>
  <c r="CE1046" i="3" s="1"/>
  <c r="V1027" i="2"/>
  <c r="G1029" i="2"/>
  <c r="T1029" i="2"/>
  <c r="U1028" i="2"/>
  <c r="Z1028" i="2" s="1"/>
  <c r="E1031" i="2"/>
  <c r="F1030" i="2"/>
  <c r="I1030" i="2" s="1"/>
  <c r="J1025" i="1"/>
  <c r="K1025" i="1" s="1"/>
  <c r="G1026" i="1"/>
  <c r="H1026" i="1"/>
  <c r="D1028" i="1"/>
  <c r="E1028" i="1" s="1"/>
  <c r="I1028" i="1" s="1"/>
  <c r="F1027" i="1"/>
  <c r="AP1030" i="3" l="1"/>
  <c r="BE1030" i="3"/>
  <c r="BD1033" i="3"/>
  <c r="B1047" i="3"/>
  <c r="AO1033" i="3"/>
  <c r="BG1029" i="3"/>
  <c r="BH1029" i="3" s="1"/>
  <c r="BI1029" i="3" s="1"/>
  <c r="BF1029" i="3"/>
  <c r="AQ1030" i="3"/>
  <c r="AR1030" i="3"/>
  <c r="AS1030" i="3" s="1"/>
  <c r="AT1030" i="3" s="1"/>
  <c r="E1043" i="3"/>
  <c r="F1043" i="3" s="1"/>
  <c r="G1043" i="3" s="1"/>
  <c r="D1043" i="3"/>
  <c r="C1044" i="3"/>
  <c r="CA1048" i="3"/>
  <c r="CB1047" i="3"/>
  <c r="CC1047" i="3" s="1"/>
  <c r="CD1047" i="3" s="1"/>
  <c r="CE1047" i="3" s="1"/>
  <c r="V1028" i="2"/>
  <c r="G1030" i="2"/>
  <c r="U1029" i="2"/>
  <c r="Z1029" i="2" s="1"/>
  <c r="T1030" i="2"/>
  <c r="E1032" i="2"/>
  <c r="F1031" i="2"/>
  <c r="I1031" i="2" s="1"/>
  <c r="J1026" i="1"/>
  <c r="K1026" i="1" s="1"/>
  <c r="H1027" i="1"/>
  <c r="G1027" i="1"/>
  <c r="J1027" i="1" s="1"/>
  <c r="K1027" i="1" s="1"/>
  <c r="D1029" i="1"/>
  <c r="E1029" i="1" s="1"/>
  <c r="I1029" i="1" s="1"/>
  <c r="F1028" i="1"/>
  <c r="AP1031" i="3" l="1"/>
  <c r="BE1031" i="3"/>
  <c r="BG1030" i="3"/>
  <c r="BH1030" i="3" s="1"/>
  <c r="BI1030" i="3" s="1"/>
  <c r="BF1030" i="3"/>
  <c r="BD1034" i="3"/>
  <c r="B1048" i="3"/>
  <c r="AO1034" i="3"/>
  <c r="AR1031" i="3"/>
  <c r="AS1031" i="3" s="1"/>
  <c r="AT1031" i="3" s="1"/>
  <c r="AQ1031" i="3"/>
  <c r="E1044" i="3"/>
  <c r="F1044" i="3" s="1"/>
  <c r="G1044" i="3" s="1"/>
  <c r="D1044" i="3"/>
  <c r="C1045" i="3"/>
  <c r="CA1049" i="3"/>
  <c r="CB1048" i="3"/>
  <c r="CC1048" i="3" s="1"/>
  <c r="CD1048" i="3" s="1"/>
  <c r="CE1048" i="3" s="1"/>
  <c r="V1029" i="2"/>
  <c r="G1031" i="2"/>
  <c r="T1031" i="2"/>
  <c r="U1030" i="2"/>
  <c r="Z1030" i="2" s="1"/>
  <c r="E1033" i="2"/>
  <c r="F1032" i="2"/>
  <c r="I1032" i="2" s="1"/>
  <c r="H1028" i="1"/>
  <c r="G1028" i="1"/>
  <c r="D1030" i="1"/>
  <c r="E1030" i="1" s="1"/>
  <c r="I1030" i="1" s="1"/>
  <c r="F1029" i="1"/>
  <c r="AP1032" i="3" l="1"/>
  <c r="BE1032" i="3"/>
  <c r="BD1035" i="3"/>
  <c r="B1049" i="3"/>
  <c r="AO1035" i="3"/>
  <c r="BG1031" i="3"/>
  <c r="BH1031" i="3" s="1"/>
  <c r="BI1031" i="3" s="1"/>
  <c r="BF1031" i="3"/>
  <c r="AR1032" i="3"/>
  <c r="AS1032" i="3" s="1"/>
  <c r="AT1032" i="3" s="1"/>
  <c r="AQ1032" i="3"/>
  <c r="D1045" i="3"/>
  <c r="E1045" i="3"/>
  <c r="F1045" i="3" s="1"/>
  <c r="G1045" i="3" s="1"/>
  <c r="C1046" i="3"/>
  <c r="CA1050" i="3"/>
  <c r="CB1049" i="3"/>
  <c r="CC1049" i="3" s="1"/>
  <c r="CD1049" i="3" s="1"/>
  <c r="CE1049" i="3" s="1"/>
  <c r="V1030" i="2"/>
  <c r="G1032" i="2"/>
  <c r="T1032" i="2"/>
  <c r="U1031" i="2"/>
  <c r="Z1031" i="2" s="1"/>
  <c r="F1033" i="2"/>
  <c r="I1033" i="2" s="1"/>
  <c r="E1034" i="2"/>
  <c r="J1028" i="1"/>
  <c r="K1028" i="1" s="1"/>
  <c r="H1029" i="1"/>
  <c r="G1029" i="1"/>
  <c r="D1031" i="1"/>
  <c r="E1031" i="1" s="1"/>
  <c r="I1031" i="1" s="1"/>
  <c r="F1030" i="1"/>
  <c r="AP1033" i="3" l="1"/>
  <c r="BE1033" i="3"/>
  <c r="BD1036" i="3"/>
  <c r="B1050" i="3"/>
  <c r="AO1036" i="3"/>
  <c r="BG1032" i="3"/>
  <c r="BH1032" i="3" s="1"/>
  <c r="BI1032" i="3" s="1"/>
  <c r="BF1032" i="3"/>
  <c r="AR1033" i="3"/>
  <c r="AS1033" i="3" s="1"/>
  <c r="AT1033" i="3" s="1"/>
  <c r="AQ1033" i="3"/>
  <c r="D1046" i="3"/>
  <c r="E1046" i="3"/>
  <c r="F1046" i="3" s="1"/>
  <c r="G1046" i="3" s="1"/>
  <c r="C1047" i="3"/>
  <c r="CA1051" i="3"/>
  <c r="CB1050" i="3"/>
  <c r="CC1050" i="3" s="1"/>
  <c r="CD1050" i="3" s="1"/>
  <c r="CE1050" i="3" s="1"/>
  <c r="V1031" i="2"/>
  <c r="G1033" i="2"/>
  <c r="T1033" i="2"/>
  <c r="U1032" i="2"/>
  <c r="Z1032" i="2" s="1"/>
  <c r="E1035" i="2"/>
  <c r="F1034" i="2"/>
  <c r="I1034" i="2" s="1"/>
  <c r="J1029" i="1"/>
  <c r="K1029" i="1" s="1"/>
  <c r="H1030" i="1"/>
  <c r="G1030" i="1"/>
  <c r="D1032" i="1"/>
  <c r="E1032" i="1" s="1"/>
  <c r="I1032" i="1" s="1"/>
  <c r="F1031" i="1"/>
  <c r="BG1033" i="3" l="1"/>
  <c r="BH1033" i="3"/>
  <c r="BI1033" i="3" s="1"/>
  <c r="BF1033" i="3"/>
  <c r="AP1034" i="3"/>
  <c r="BE1034" i="3"/>
  <c r="BD1037" i="3"/>
  <c r="AO1037" i="3"/>
  <c r="B1051" i="3"/>
  <c r="AR1034" i="3"/>
  <c r="AS1034" i="3" s="1"/>
  <c r="AT1034" i="3" s="1"/>
  <c r="AQ1034" i="3"/>
  <c r="D1047" i="3"/>
  <c r="E1047" i="3"/>
  <c r="F1047" i="3" s="1"/>
  <c r="G1047" i="3" s="1"/>
  <c r="C1048" i="3"/>
  <c r="CA1052" i="3"/>
  <c r="CB1051" i="3"/>
  <c r="CC1051" i="3" s="1"/>
  <c r="CD1051" i="3" s="1"/>
  <c r="CE1051" i="3" s="1"/>
  <c r="V1032" i="2"/>
  <c r="G1034" i="2"/>
  <c r="U1033" i="2"/>
  <c r="Z1033" i="2" s="1"/>
  <c r="T1034" i="2"/>
  <c r="F1035" i="2"/>
  <c r="I1035" i="2" s="1"/>
  <c r="E1036" i="2"/>
  <c r="J1030" i="1"/>
  <c r="K1030" i="1" s="1"/>
  <c r="H1031" i="1"/>
  <c r="G1031" i="1"/>
  <c r="D1033" i="1"/>
  <c r="E1033" i="1" s="1"/>
  <c r="I1033" i="1" s="1"/>
  <c r="F1032" i="1"/>
  <c r="AP1035" i="3" l="1"/>
  <c r="BE1035" i="3"/>
  <c r="BD1038" i="3"/>
  <c r="B1052" i="3"/>
  <c r="AO1038" i="3"/>
  <c r="BG1034" i="3"/>
  <c r="BH1034" i="3" s="1"/>
  <c r="BI1034" i="3" s="1"/>
  <c r="BF1034" i="3"/>
  <c r="AR1035" i="3"/>
  <c r="AS1035" i="3" s="1"/>
  <c r="AT1035" i="3" s="1"/>
  <c r="AQ1035" i="3"/>
  <c r="D1048" i="3"/>
  <c r="E1048" i="3"/>
  <c r="F1048" i="3" s="1"/>
  <c r="G1048" i="3" s="1"/>
  <c r="C1049" i="3"/>
  <c r="CA1053" i="3"/>
  <c r="CB1052" i="3"/>
  <c r="CC1052" i="3" s="1"/>
  <c r="CD1052" i="3" s="1"/>
  <c r="CE1052" i="3" s="1"/>
  <c r="V1033" i="2"/>
  <c r="G1035" i="2"/>
  <c r="T1035" i="2"/>
  <c r="U1034" i="2"/>
  <c r="Z1034" i="2" s="1"/>
  <c r="E1037" i="2"/>
  <c r="F1036" i="2"/>
  <c r="I1036" i="2" s="1"/>
  <c r="J1031" i="1"/>
  <c r="K1031" i="1" s="1"/>
  <c r="H1032" i="1"/>
  <c r="G1032" i="1"/>
  <c r="D1034" i="1"/>
  <c r="E1034" i="1" s="1"/>
  <c r="I1034" i="1" s="1"/>
  <c r="F1033" i="1"/>
  <c r="AP1036" i="3" l="1"/>
  <c r="BE1036" i="3"/>
  <c r="BD1039" i="3"/>
  <c r="AO1039" i="3"/>
  <c r="B1053" i="3"/>
  <c r="BG1035" i="3"/>
  <c r="BH1035" i="3" s="1"/>
  <c r="BI1035" i="3" s="1"/>
  <c r="BF1035" i="3"/>
  <c r="AR1036" i="3"/>
  <c r="AS1036" i="3" s="1"/>
  <c r="AT1036" i="3" s="1"/>
  <c r="AQ1036" i="3"/>
  <c r="D1049" i="3"/>
  <c r="E1049" i="3"/>
  <c r="F1049" i="3" s="1"/>
  <c r="G1049" i="3" s="1"/>
  <c r="C1050" i="3"/>
  <c r="CA1054" i="3"/>
  <c r="CB1053" i="3"/>
  <c r="CC1053" i="3" s="1"/>
  <c r="CD1053" i="3" s="1"/>
  <c r="CE1053" i="3" s="1"/>
  <c r="V1034" i="2"/>
  <c r="G1036" i="2"/>
  <c r="T1036" i="2"/>
  <c r="U1035" i="2"/>
  <c r="Z1035" i="2" s="1"/>
  <c r="E1038" i="2"/>
  <c r="F1037" i="2"/>
  <c r="I1037" i="2" s="1"/>
  <c r="J1032" i="1"/>
  <c r="K1032" i="1" s="1"/>
  <c r="G1033" i="1"/>
  <c r="H1033" i="1"/>
  <c r="D1035" i="1"/>
  <c r="E1035" i="1" s="1"/>
  <c r="I1035" i="1" s="1"/>
  <c r="F1034" i="1"/>
  <c r="AP1037" i="3" l="1"/>
  <c r="BE1037" i="3"/>
  <c r="BD1040" i="3"/>
  <c r="AO1040" i="3"/>
  <c r="B1054" i="3"/>
  <c r="BG1036" i="3"/>
  <c r="BH1036" i="3"/>
  <c r="BI1036" i="3" s="1"/>
  <c r="BF1036" i="3"/>
  <c r="AR1037" i="3"/>
  <c r="AS1037" i="3" s="1"/>
  <c r="AT1037" i="3" s="1"/>
  <c r="AQ1037" i="3"/>
  <c r="E1050" i="3"/>
  <c r="F1050" i="3" s="1"/>
  <c r="G1050" i="3" s="1"/>
  <c r="D1050" i="3"/>
  <c r="C1051" i="3"/>
  <c r="CA1055" i="3"/>
  <c r="CB1054" i="3"/>
  <c r="CC1054" i="3" s="1"/>
  <c r="CD1054" i="3" s="1"/>
  <c r="CE1054" i="3" s="1"/>
  <c r="V1035" i="2"/>
  <c r="G1037" i="2"/>
  <c r="T1037" i="2"/>
  <c r="U1036" i="2"/>
  <c r="Z1036" i="2" s="1"/>
  <c r="E1039" i="2"/>
  <c r="F1038" i="2"/>
  <c r="I1038" i="2" s="1"/>
  <c r="J1033" i="1"/>
  <c r="K1033" i="1" s="1"/>
  <c r="G1034" i="1"/>
  <c r="H1034" i="1"/>
  <c r="D1036" i="1"/>
  <c r="E1036" i="1" s="1"/>
  <c r="I1036" i="1" s="1"/>
  <c r="F1035" i="1"/>
  <c r="AP1038" i="3" l="1"/>
  <c r="BE1038" i="3"/>
  <c r="BG1037" i="3"/>
  <c r="BH1037" i="3" s="1"/>
  <c r="BI1037" i="3" s="1"/>
  <c r="BF1037" i="3"/>
  <c r="BD1041" i="3"/>
  <c r="B1055" i="3"/>
  <c r="AO1041" i="3"/>
  <c r="AR1038" i="3"/>
  <c r="AS1038" i="3" s="1"/>
  <c r="AT1038" i="3" s="1"/>
  <c r="AQ1038" i="3"/>
  <c r="E1051" i="3"/>
  <c r="F1051" i="3" s="1"/>
  <c r="G1051" i="3" s="1"/>
  <c r="D1051" i="3"/>
  <c r="C1052" i="3"/>
  <c r="CA1056" i="3"/>
  <c r="CB1055" i="3"/>
  <c r="CC1055" i="3" s="1"/>
  <c r="CD1055" i="3" s="1"/>
  <c r="CE1055" i="3" s="1"/>
  <c r="V1036" i="2"/>
  <c r="G1038" i="2"/>
  <c r="T1038" i="2"/>
  <c r="U1037" i="2"/>
  <c r="Z1037" i="2" s="1"/>
  <c r="F1039" i="2"/>
  <c r="I1039" i="2" s="1"/>
  <c r="E1040" i="2"/>
  <c r="J1034" i="1"/>
  <c r="K1034" i="1" s="1"/>
  <c r="H1035" i="1"/>
  <c r="G1035" i="1"/>
  <c r="D1037" i="1"/>
  <c r="E1037" i="1" s="1"/>
  <c r="I1037" i="1" s="1"/>
  <c r="F1036" i="1"/>
  <c r="BG1038" i="3" l="1"/>
  <c r="BH1038" i="3" s="1"/>
  <c r="BI1038" i="3" s="1"/>
  <c r="BF1038" i="3"/>
  <c r="AP1039" i="3"/>
  <c r="BE1039" i="3"/>
  <c r="BD1042" i="3"/>
  <c r="AO1042" i="3"/>
  <c r="B1056" i="3"/>
  <c r="AR1039" i="3"/>
  <c r="AS1039" i="3" s="1"/>
  <c r="AT1039" i="3" s="1"/>
  <c r="AQ1039" i="3"/>
  <c r="E1052" i="3"/>
  <c r="F1052" i="3" s="1"/>
  <c r="G1052" i="3" s="1"/>
  <c r="D1052" i="3"/>
  <c r="C1053" i="3"/>
  <c r="CA1057" i="3"/>
  <c r="CB1056" i="3"/>
  <c r="CC1056" i="3" s="1"/>
  <c r="CD1056" i="3" s="1"/>
  <c r="CE1056" i="3" s="1"/>
  <c r="V1037" i="2"/>
  <c r="G1039" i="2"/>
  <c r="T1039" i="2"/>
  <c r="U1038" i="2"/>
  <c r="Z1038" i="2" s="1"/>
  <c r="E1041" i="2"/>
  <c r="F1040" i="2"/>
  <c r="I1040" i="2" s="1"/>
  <c r="J1035" i="1"/>
  <c r="K1035" i="1" s="1"/>
  <c r="H1036" i="1"/>
  <c r="G1036" i="1"/>
  <c r="D1038" i="1"/>
  <c r="E1038" i="1" s="1"/>
  <c r="I1038" i="1" s="1"/>
  <c r="F1037" i="1"/>
  <c r="AP1040" i="3" l="1"/>
  <c r="BE1040" i="3"/>
  <c r="BD1043" i="3"/>
  <c r="AO1043" i="3"/>
  <c r="B1057" i="3"/>
  <c r="BG1039" i="3"/>
  <c r="BH1039" i="3" s="1"/>
  <c r="BI1039" i="3" s="1"/>
  <c r="BF1039" i="3"/>
  <c r="AR1040" i="3"/>
  <c r="AS1040" i="3" s="1"/>
  <c r="AT1040" i="3" s="1"/>
  <c r="AQ1040" i="3"/>
  <c r="E1053" i="3"/>
  <c r="F1053" i="3" s="1"/>
  <c r="G1053" i="3" s="1"/>
  <c r="D1053" i="3"/>
  <c r="C1054" i="3"/>
  <c r="CA1058" i="3"/>
  <c r="CB1057" i="3"/>
  <c r="CC1057" i="3" s="1"/>
  <c r="CD1057" i="3" s="1"/>
  <c r="CE1057" i="3" s="1"/>
  <c r="V1038" i="2"/>
  <c r="G1040" i="2"/>
  <c r="T1040" i="2"/>
  <c r="U1039" i="2"/>
  <c r="Z1039" i="2" s="1"/>
  <c r="F1041" i="2"/>
  <c r="I1041" i="2" s="1"/>
  <c r="E1042" i="2"/>
  <c r="J1036" i="1"/>
  <c r="K1036" i="1" s="1"/>
  <c r="H1037" i="1"/>
  <c r="G1037" i="1"/>
  <c r="D1039" i="1"/>
  <c r="E1039" i="1" s="1"/>
  <c r="I1039" i="1" s="1"/>
  <c r="F1038" i="1"/>
  <c r="AP1041" i="3" l="1"/>
  <c r="BE1041" i="3"/>
  <c r="BD1044" i="3"/>
  <c r="B1058" i="3"/>
  <c r="AO1044" i="3"/>
  <c r="BG1040" i="3"/>
  <c r="BH1040" i="3" s="1"/>
  <c r="BI1040" i="3" s="1"/>
  <c r="BF1040" i="3"/>
  <c r="AR1041" i="3"/>
  <c r="AS1041" i="3" s="1"/>
  <c r="AT1041" i="3" s="1"/>
  <c r="AQ1041" i="3"/>
  <c r="E1054" i="3"/>
  <c r="F1054" i="3" s="1"/>
  <c r="G1054" i="3" s="1"/>
  <c r="D1054" i="3"/>
  <c r="C1055" i="3"/>
  <c r="CA1059" i="3"/>
  <c r="CB1058" i="3"/>
  <c r="CC1058" i="3" s="1"/>
  <c r="CD1058" i="3" s="1"/>
  <c r="CE1058" i="3" s="1"/>
  <c r="V1039" i="2"/>
  <c r="G1041" i="2"/>
  <c r="T1041" i="2"/>
  <c r="U1040" i="2"/>
  <c r="Z1040" i="2" s="1"/>
  <c r="E1043" i="2"/>
  <c r="F1042" i="2"/>
  <c r="I1042" i="2" s="1"/>
  <c r="J1037" i="1"/>
  <c r="K1037" i="1" s="1"/>
  <c r="H1038" i="1"/>
  <c r="G1038" i="1"/>
  <c r="D1040" i="1"/>
  <c r="E1040" i="1" s="1"/>
  <c r="I1040" i="1" s="1"/>
  <c r="F1039" i="1"/>
  <c r="BG1041" i="3" l="1"/>
  <c r="BH1041" i="3"/>
  <c r="BI1041" i="3" s="1"/>
  <c r="BF1041" i="3"/>
  <c r="AP1042" i="3"/>
  <c r="BE1042" i="3"/>
  <c r="BD1045" i="3"/>
  <c r="B1059" i="3"/>
  <c r="AO1045" i="3"/>
  <c r="AR1042" i="3"/>
  <c r="AS1042" i="3" s="1"/>
  <c r="AT1042" i="3" s="1"/>
  <c r="AQ1042" i="3"/>
  <c r="E1055" i="3"/>
  <c r="F1055" i="3" s="1"/>
  <c r="G1055" i="3" s="1"/>
  <c r="D1055" i="3"/>
  <c r="C1056" i="3"/>
  <c r="CA1060" i="3"/>
  <c r="CB1059" i="3"/>
  <c r="CC1059" i="3" s="1"/>
  <c r="CD1059" i="3" s="1"/>
  <c r="CE1059" i="3" s="1"/>
  <c r="V1040" i="2"/>
  <c r="G1042" i="2"/>
  <c r="U1041" i="2"/>
  <c r="Z1041" i="2" s="1"/>
  <c r="T1042" i="2"/>
  <c r="E1044" i="2"/>
  <c r="F1043" i="2"/>
  <c r="I1043" i="2" s="1"/>
  <c r="J1038" i="1"/>
  <c r="K1038" i="1" s="1"/>
  <c r="H1039" i="1"/>
  <c r="G1039" i="1"/>
  <c r="D1041" i="1"/>
  <c r="E1041" i="1" s="1"/>
  <c r="I1041" i="1" s="1"/>
  <c r="F1040" i="1"/>
  <c r="BD1046" i="3" l="1"/>
  <c r="B1060" i="3"/>
  <c r="AO1046" i="3"/>
  <c r="AP1043" i="3"/>
  <c r="BE1043" i="3"/>
  <c r="BF1042" i="3"/>
  <c r="BG1042" i="3"/>
  <c r="BH1042" i="3" s="1"/>
  <c r="BI1042" i="3" s="1"/>
  <c r="AR1043" i="3"/>
  <c r="AS1043" i="3" s="1"/>
  <c r="AT1043" i="3" s="1"/>
  <c r="AQ1043" i="3"/>
  <c r="D1056" i="3"/>
  <c r="E1056" i="3"/>
  <c r="F1056" i="3" s="1"/>
  <c r="G1056" i="3" s="1"/>
  <c r="C1057" i="3"/>
  <c r="CA1061" i="3"/>
  <c r="CB1060" i="3"/>
  <c r="CC1060" i="3" s="1"/>
  <c r="CD1060" i="3" s="1"/>
  <c r="CE1060" i="3" s="1"/>
  <c r="V1041" i="2"/>
  <c r="G1043" i="2"/>
  <c r="T1043" i="2"/>
  <c r="U1042" i="2"/>
  <c r="Z1042" i="2" s="1"/>
  <c r="E1045" i="2"/>
  <c r="F1044" i="2"/>
  <c r="I1044" i="2" s="1"/>
  <c r="J1039" i="1"/>
  <c r="K1039" i="1" s="1"/>
  <c r="H1040" i="1"/>
  <c r="G1040" i="1"/>
  <c r="D1042" i="1"/>
  <c r="E1042" i="1" s="1"/>
  <c r="I1042" i="1" s="1"/>
  <c r="F1041" i="1"/>
  <c r="AP1044" i="3" l="1"/>
  <c r="BE1044" i="3"/>
  <c r="BD1047" i="3"/>
  <c r="AO1047" i="3"/>
  <c r="B1061" i="3"/>
  <c r="BF1043" i="3"/>
  <c r="BG1043" i="3"/>
  <c r="BH1043" i="3" s="1"/>
  <c r="BI1043" i="3" s="1"/>
  <c r="AR1044" i="3"/>
  <c r="AS1044" i="3" s="1"/>
  <c r="AT1044" i="3" s="1"/>
  <c r="AQ1044" i="3"/>
  <c r="D1057" i="3"/>
  <c r="E1057" i="3"/>
  <c r="F1057" i="3" s="1"/>
  <c r="G1057" i="3" s="1"/>
  <c r="C1058" i="3"/>
  <c r="CA1062" i="3"/>
  <c r="CB1061" i="3"/>
  <c r="CC1061" i="3" s="1"/>
  <c r="CD1061" i="3" s="1"/>
  <c r="CE1061" i="3" s="1"/>
  <c r="V1042" i="2"/>
  <c r="J1040" i="1"/>
  <c r="K1040" i="1" s="1"/>
  <c r="G1044" i="2"/>
  <c r="T1044" i="2"/>
  <c r="U1043" i="2"/>
  <c r="Z1043" i="2" s="1"/>
  <c r="F1045" i="2"/>
  <c r="I1045" i="2" s="1"/>
  <c r="E1046" i="2"/>
  <c r="G1041" i="1"/>
  <c r="H1041" i="1"/>
  <c r="D1043" i="1"/>
  <c r="E1043" i="1" s="1"/>
  <c r="I1043" i="1" s="1"/>
  <c r="F1042" i="1"/>
  <c r="AP1045" i="3" l="1"/>
  <c r="BE1045" i="3"/>
  <c r="BD1048" i="3"/>
  <c r="B1062" i="3"/>
  <c r="AO1048" i="3"/>
  <c r="BG1044" i="3"/>
  <c r="BH1044" i="3" s="1"/>
  <c r="BI1044" i="3" s="1"/>
  <c r="BF1044" i="3"/>
  <c r="AR1045" i="3"/>
  <c r="AS1045" i="3" s="1"/>
  <c r="AT1045" i="3" s="1"/>
  <c r="AQ1045" i="3"/>
  <c r="E1058" i="3"/>
  <c r="F1058" i="3" s="1"/>
  <c r="G1058" i="3" s="1"/>
  <c r="D1058" i="3"/>
  <c r="C1059" i="3"/>
  <c r="CA1063" i="3"/>
  <c r="CE1062" i="3"/>
  <c r="CB1062" i="3"/>
  <c r="CC1062" i="3" s="1"/>
  <c r="CD1062" i="3" s="1"/>
  <c r="V1043" i="2"/>
  <c r="G1045" i="2"/>
  <c r="T1045" i="2"/>
  <c r="U1044" i="2"/>
  <c r="Z1044" i="2" s="1"/>
  <c r="E1047" i="2"/>
  <c r="F1046" i="2"/>
  <c r="I1046" i="2" s="1"/>
  <c r="J1041" i="1"/>
  <c r="K1041" i="1" s="1"/>
  <c r="G1042" i="1"/>
  <c r="H1042" i="1"/>
  <c r="D1044" i="1"/>
  <c r="E1044" i="1" s="1"/>
  <c r="I1044" i="1" s="1"/>
  <c r="F1043" i="1"/>
  <c r="AP1046" i="3" l="1"/>
  <c r="BE1046" i="3"/>
  <c r="BG1045" i="3"/>
  <c r="BH1045" i="3" s="1"/>
  <c r="BI1045" i="3" s="1"/>
  <c r="BF1045" i="3"/>
  <c r="BD1049" i="3"/>
  <c r="B1063" i="3"/>
  <c r="AO1049" i="3"/>
  <c r="AR1046" i="3"/>
  <c r="AS1046" i="3" s="1"/>
  <c r="AT1046" i="3" s="1"/>
  <c r="AQ1046" i="3"/>
  <c r="E1059" i="3"/>
  <c r="F1059" i="3" s="1"/>
  <c r="G1059" i="3" s="1"/>
  <c r="D1059" i="3"/>
  <c r="C1060" i="3"/>
  <c r="CA1064" i="3"/>
  <c r="CE1063" i="3"/>
  <c r="CB1063" i="3"/>
  <c r="CC1063" i="3" s="1"/>
  <c r="CD1063" i="3" s="1"/>
  <c r="V1044" i="2"/>
  <c r="G1046" i="2"/>
  <c r="U1045" i="2"/>
  <c r="Z1045" i="2" s="1"/>
  <c r="T1046" i="2"/>
  <c r="F1047" i="2"/>
  <c r="I1047" i="2" s="1"/>
  <c r="E1048" i="2"/>
  <c r="J1042" i="1"/>
  <c r="K1042" i="1" s="1"/>
  <c r="H1043" i="1"/>
  <c r="G1043" i="1"/>
  <c r="D1045" i="1"/>
  <c r="E1045" i="1" s="1"/>
  <c r="I1045" i="1" s="1"/>
  <c r="F1044" i="1"/>
  <c r="BG1046" i="3" l="1"/>
  <c r="BH1046" i="3" s="1"/>
  <c r="BI1046" i="3" s="1"/>
  <c r="BF1046" i="3"/>
  <c r="AP1047" i="3"/>
  <c r="BE1047" i="3"/>
  <c r="BD1050" i="3"/>
  <c r="AO1050" i="3"/>
  <c r="B1064" i="3"/>
  <c r="AR1047" i="3"/>
  <c r="AS1047" i="3" s="1"/>
  <c r="AT1047" i="3" s="1"/>
  <c r="AQ1047" i="3"/>
  <c r="E1060" i="3"/>
  <c r="F1060" i="3" s="1"/>
  <c r="G1060" i="3" s="1"/>
  <c r="D1060" i="3"/>
  <c r="C1061" i="3"/>
  <c r="CA1065" i="3"/>
  <c r="CE1064" i="3"/>
  <c r="CB1064" i="3"/>
  <c r="CC1064" i="3" s="1"/>
  <c r="CD1064" i="3" s="1"/>
  <c r="V1045" i="2"/>
  <c r="G1047" i="2"/>
  <c r="T1047" i="2"/>
  <c r="U1046" i="2"/>
  <c r="Z1046" i="2" s="1"/>
  <c r="E1049" i="2"/>
  <c r="F1048" i="2"/>
  <c r="I1048" i="2" s="1"/>
  <c r="J1043" i="1"/>
  <c r="K1043" i="1" s="1"/>
  <c r="H1044" i="1"/>
  <c r="G1044" i="1"/>
  <c r="D1046" i="1"/>
  <c r="E1046" i="1" s="1"/>
  <c r="I1046" i="1" s="1"/>
  <c r="F1045" i="1"/>
  <c r="AP1048" i="3" l="1"/>
  <c r="BE1048" i="3"/>
  <c r="BD1051" i="3"/>
  <c r="AO1051" i="3"/>
  <c r="B1065" i="3"/>
  <c r="BG1047" i="3"/>
  <c r="BH1047" i="3" s="1"/>
  <c r="BI1047" i="3" s="1"/>
  <c r="BF1047" i="3"/>
  <c r="AR1048" i="3"/>
  <c r="AS1048" i="3" s="1"/>
  <c r="AT1048" i="3" s="1"/>
  <c r="AQ1048" i="3"/>
  <c r="E1061" i="3"/>
  <c r="F1061" i="3" s="1"/>
  <c r="G1061" i="3" s="1"/>
  <c r="D1061" i="3"/>
  <c r="C1062" i="3"/>
  <c r="CA1066" i="3"/>
  <c r="CE1065" i="3"/>
  <c r="CB1065" i="3"/>
  <c r="CC1065" i="3" s="1"/>
  <c r="CD1065" i="3" s="1"/>
  <c r="V1046" i="2"/>
  <c r="G1048" i="2"/>
  <c r="T1048" i="2"/>
  <c r="U1047" i="2"/>
  <c r="Z1047" i="2" s="1"/>
  <c r="E1050" i="2"/>
  <c r="F1049" i="2"/>
  <c r="I1049" i="2" s="1"/>
  <c r="J1044" i="1"/>
  <c r="K1044" i="1" s="1"/>
  <c r="H1045" i="1"/>
  <c r="G1045" i="1"/>
  <c r="D1047" i="1"/>
  <c r="E1047" i="1" s="1"/>
  <c r="I1047" i="1" s="1"/>
  <c r="F1046" i="1"/>
  <c r="AP1049" i="3" l="1"/>
  <c r="BE1049" i="3"/>
  <c r="BF1048" i="3"/>
  <c r="BG1048" i="3"/>
  <c r="BH1048" i="3" s="1"/>
  <c r="BI1048" i="3" s="1"/>
  <c r="BD1052" i="3"/>
  <c r="AO1052" i="3"/>
  <c r="B1066" i="3"/>
  <c r="AR1049" i="3"/>
  <c r="AS1049" i="3" s="1"/>
  <c r="AT1049" i="3" s="1"/>
  <c r="AQ1049" i="3"/>
  <c r="E1062" i="3"/>
  <c r="F1062" i="3" s="1"/>
  <c r="G1062" i="3" s="1"/>
  <c r="D1062" i="3"/>
  <c r="C1063" i="3"/>
  <c r="CA1067" i="3"/>
  <c r="CE1066" i="3"/>
  <c r="CB1066" i="3"/>
  <c r="CC1066" i="3" s="1"/>
  <c r="CD1066" i="3" s="1"/>
  <c r="V1047" i="2"/>
  <c r="G1049" i="2"/>
  <c r="T1049" i="2"/>
  <c r="U1048" i="2"/>
  <c r="Z1048" i="2" s="1"/>
  <c r="E1051" i="2"/>
  <c r="F1050" i="2"/>
  <c r="I1050" i="2" s="1"/>
  <c r="J1045" i="1"/>
  <c r="K1045" i="1" s="1"/>
  <c r="H1046" i="1"/>
  <c r="G1046" i="1"/>
  <c r="D1048" i="1"/>
  <c r="E1048" i="1" s="1"/>
  <c r="I1048" i="1" s="1"/>
  <c r="F1047" i="1"/>
  <c r="AP1050" i="3" l="1"/>
  <c r="BE1050" i="3"/>
  <c r="BD1053" i="3"/>
  <c r="B1067" i="3"/>
  <c r="AO1053" i="3"/>
  <c r="BF1049" i="3"/>
  <c r="BG1049" i="3"/>
  <c r="BH1049" i="3" s="1"/>
  <c r="BI1049" i="3" s="1"/>
  <c r="AR1050" i="3"/>
  <c r="AS1050" i="3" s="1"/>
  <c r="AT1050" i="3" s="1"/>
  <c r="AQ1050" i="3"/>
  <c r="D1063" i="3"/>
  <c r="E1063" i="3"/>
  <c r="F1063" i="3" s="1"/>
  <c r="G1063" i="3" s="1"/>
  <c r="C1064" i="3"/>
  <c r="CA1068" i="3"/>
  <c r="CE1067" i="3"/>
  <c r="CB1067" i="3"/>
  <c r="CC1067" i="3" s="1"/>
  <c r="CD1067" i="3" s="1"/>
  <c r="V1048" i="2"/>
  <c r="G1050" i="2"/>
  <c r="T1050" i="2"/>
  <c r="U1049" i="2"/>
  <c r="Z1049" i="2" s="1"/>
  <c r="F1051" i="2"/>
  <c r="I1051" i="2" s="1"/>
  <c r="E1052" i="2"/>
  <c r="J1046" i="1"/>
  <c r="K1046" i="1" s="1"/>
  <c r="H1047" i="1"/>
  <c r="G1047" i="1"/>
  <c r="D1049" i="1"/>
  <c r="E1049" i="1" s="1"/>
  <c r="I1049" i="1" s="1"/>
  <c r="F1048" i="1"/>
  <c r="BF1050" i="3" l="1"/>
  <c r="BG1050" i="3"/>
  <c r="BH1050" i="3" s="1"/>
  <c r="BI1050" i="3" s="1"/>
  <c r="AP1051" i="3"/>
  <c r="BE1051" i="3"/>
  <c r="BD1054" i="3"/>
  <c r="B1068" i="3"/>
  <c r="AO1054" i="3"/>
  <c r="AR1051" i="3"/>
  <c r="AS1051" i="3" s="1"/>
  <c r="AT1051" i="3" s="1"/>
  <c r="AQ1051" i="3"/>
  <c r="E1064" i="3"/>
  <c r="F1064" i="3" s="1"/>
  <c r="G1064" i="3" s="1"/>
  <c r="D1064" i="3"/>
  <c r="C1065" i="3"/>
  <c r="CA1069" i="3"/>
  <c r="CE1068" i="3"/>
  <c r="CB1068" i="3"/>
  <c r="CC1068" i="3" s="1"/>
  <c r="CD1068" i="3" s="1"/>
  <c r="V1049" i="2"/>
  <c r="G1051" i="2"/>
  <c r="T1051" i="2"/>
  <c r="U1050" i="2"/>
  <c r="Z1050" i="2" s="1"/>
  <c r="E1053" i="2"/>
  <c r="F1052" i="2"/>
  <c r="I1052" i="2" s="1"/>
  <c r="J1047" i="1"/>
  <c r="K1047" i="1" s="1"/>
  <c r="H1048" i="1"/>
  <c r="G1048" i="1"/>
  <c r="D1050" i="1"/>
  <c r="E1050" i="1" s="1"/>
  <c r="I1050" i="1" s="1"/>
  <c r="F1049" i="1"/>
  <c r="AP1052" i="3" l="1"/>
  <c r="BE1052" i="3"/>
  <c r="BD1055" i="3"/>
  <c r="B1069" i="3"/>
  <c r="AO1055" i="3"/>
  <c r="BF1051" i="3"/>
  <c r="BG1051" i="3"/>
  <c r="BH1051" i="3" s="1"/>
  <c r="BI1051" i="3" s="1"/>
  <c r="AR1052" i="3"/>
  <c r="AS1052" i="3" s="1"/>
  <c r="AT1052" i="3" s="1"/>
  <c r="AQ1052" i="3"/>
  <c r="E1065" i="3"/>
  <c r="F1065" i="3" s="1"/>
  <c r="G1065" i="3" s="1"/>
  <c r="D1065" i="3"/>
  <c r="C1066" i="3"/>
  <c r="CA1070" i="3"/>
  <c r="CE1069" i="3"/>
  <c r="CB1069" i="3"/>
  <c r="CC1069" i="3" s="1"/>
  <c r="CD1069" i="3" s="1"/>
  <c r="V1050" i="2"/>
  <c r="G1052" i="2"/>
  <c r="T1052" i="2"/>
  <c r="U1051" i="2"/>
  <c r="Z1051" i="2" s="1"/>
  <c r="F1053" i="2"/>
  <c r="I1053" i="2" s="1"/>
  <c r="E1054" i="2"/>
  <c r="J1048" i="1"/>
  <c r="K1048" i="1" s="1"/>
  <c r="G1049" i="1"/>
  <c r="H1049" i="1"/>
  <c r="D1051" i="1"/>
  <c r="E1051" i="1" s="1"/>
  <c r="I1051" i="1" s="1"/>
  <c r="F1050" i="1"/>
  <c r="AP1053" i="3" l="1"/>
  <c r="BE1053" i="3"/>
  <c r="BD1056" i="3"/>
  <c r="B1070" i="3"/>
  <c r="AO1056" i="3"/>
  <c r="BF1052" i="3"/>
  <c r="BG1052" i="3"/>
  <c r="BH1052" i="3" s="1"/>
  <c r="BI1052" i="3" s="1"/>
  <c r="AR1053" i="3"/>
  <c r="AS1053" i="3" s="1"/>
  <c r="AT1053" i="3" s="1"/>
  <c r="AQ1053" i="3"/>
  <c r="E1066" i="3"/>
  <c r="F1066" i="3" s="1"/>
  <c r="G1066" i="3" s="1"/>
  <c r="D1066" i="3"/>
  <c r="C1067" i="3"/>
  <c r="CA1071" i="3"/>
  <c r="CE1070" i="3"/>
  <c r="CB1070" i="3"/>
  <c r="CC1070" i="3" s="1"/>
  <c r="CD1070" i="3" s="1"/>
  <c r="V1051" i="2"/>
  <c r="G1053" i="2"/>
  <c r="T1053" i="2"/>
  <c r="U1052" i="2"/>
  <c r="Z1052" i="2" s="1"/>
  <c r="E1055" i="2"/>
  <c r="F1054" i="2"/>
  <c r="I1054" i="2" s="1"/>
  <c r="J1049" i="1"/>
  <c r="K1049" i="1" s="1"/>
  <c r="G1050" i="1"/>
  <c r="H1050" i="1"/>
  <c r="D1052" i="1"/>
  <c r="E1052" i="1" s="1"/>
  <c r="I1052" i="1" s="1"/>
  <c r="F1051" i="1"/>
  <c r="AP1054" i="3" l="1"/>
  <c r="BE1054" i="3"/>
  <c r="BD1057" i="3"/>
  <c r="B1071" i="3"/>
  <c r="AO1057" i="3"/>
  <c r="BG1053" i="3"/>
  <c r="BH1053" i="3" s="1"/>
  <c r="BI1053" i="3" s="1"/>
  <c r="BF1053" i="3"/>
  <c r="AQ1054" i="3"/>
  <c r="AR1054" i="3"/>
  <c r="AS1054" i="3" s="1"/>
  <c r="AT1054" i="3" s="1"/>
  <c r="E1067" i="3"/>
  <c r="F1067" i="3" s="1"/>
  <c r="G1067" i="3" s="1"/>
  <c r="D1067" i="3"/>
  <c r="C1068" i="3"/>
  <c r="CA1072" i="3"/>
  <c r="CE1071" i="3"/>
  <c r="CB1071" i="3"/>
  <c r="CC1071" i="3" s="1"/>
  <c r="CD1071" i="3" s="1"/>
  <c r="V1052" i="2"/>
  <c r="G1054" i="2"/>
  <c r="U1053" i="2"/>
  <c r="Z1053" i="2" s="1"/>
  <c r="T1054" i="2"/>
  <c r="E1056" i="2"/>
  <c r="F1055" i="2"/>
  <c r="I1055" i="2" s="1"/>
  <c r="J1050" i="1"/>
  <c r="K1050" i="1" s="1"/>
  <c r="H1051" i="1"/>
  <c r="G1051" i="1"/>
  <c r="D1053" i="1"/>
  <c r="E1053" i="1" s="1"/>
  <c r="I1053" i="1" s="1"/>
  <c r="F1052" i="1"/>
  <c r="AP1055" i="3" l="1"/>
  <c r="BE1055" i="3"/>
  <c r="BG1054" i="3"/>
  <c r="BF1054" i="3"/>
  <c r="BH1054" i="3"/>
  <c r="BI1054" i="3" s="1"/>
  <c r="BD1058" i="3"/>
  <c r="B1072" i="3"/>
  <c r="AO1058" i="3"/>
  <c r="AQ1055" i="3"/>
  <c r="AR1055" i="3"/>
  <c r="AS1055" i="3" s="1"/>
  <c r="AT1055" i="3" s="1"/>
  <c r="E1068" i="3"/>
  <c r="F1068" i="3" s="1"/>
  <c r="G1068" i="3" s="1"/>
  <c r="D1068" i="3"/>
  <c r="C1069" i="3"/>
  <c r="CA1073" i="3"/>
  <c r="CE1072" i="3"/>
  <c r="CB1072" i="3"/>
  <c r="CC1072" i="3" s="1"/>
  <c r="CD1072" i="3" s="1"/>
  <c r="V1053" i="2"/>
  <c r="G1055" i="2"/>
  <c r="T1055" i="2"/>
  <c r="U1054" i="2"/>
  <c r="Z1054" i="2" s="1"/>
  <c r="E1057" i="2"/>
  <c r="F1056" i="2"/>
  <c r="I1056" i="2" s="1"/>
  <c r="J1051" i="1"/>
  <c r="K1051" i="1" s="1"/>
  <c r="H1052" i="1"/>
  <c r="G1052" i="1"/>
  <c r="D1054" i="1"/>
  <c r="E1054" i="1" s="1"/>
  <c r="I1054" i="1" s="1"/>
  <c r="F1053" i="1"/>
  <c r="AP1056" i="3" l="1"/>
  <c r="BE1056" i="3"/>
  <c r="BD1059" i="3"/>
  <c r="B1073" i="3"/>
  <c r="AO1059" i="3"/>
  <c r="BG1055" i="3"/>
  <c r="BF1055" i="3"/>
  <c r="BH1055" i="3"/>
  <c r="BI1055" i="3" s="1"/>
  <c r="AQ1056" i="3"/>
  <c r="AR1056" i="3"/>
  <c r="AS1056" i="3" s="1"/>
  <c r="AT1056" i="3" s="1"/>
  <c r="D1069" i="3"/>
  <c r="E1069" i="3"/>
  <c r="F1069" i="3" s="1"/>
  <c r="G1069" i="3" s="1"/>
  <c r="C1070" i="3"/>
  <c r="CA1074" i="3"/>
  <c r="CE1073" i="3"/>
  <c r="CB1073" i="3"/>
  <c r="CC1073" i="3" s="1"/>
  <c r="CD1073" i="3" s="1"/>
  <c r="V1054" i="2"/>
  <c r="G1056" i="2"/>
  <c r="T1056" i="2"/>
  <c r="U1055" i="2"/>
  <c r="Z1055" i="2" s="1"/>
  <c r="F1057" i="2"/>
  <c r="I1057" i="2" s="1"/>
  <c r="E1058" i="2"/>
  <c r="J1052" i="1"/>
  <c r="K1052" i="1" s="1"/>
  <c r="H1053" i="1"/>
  <c r="G1053" i="1"/>
  <c r="D1055" i="1"/>
  <c r="E1055" i="1" s="1"/>
  <c r="I1055" i="1" s="1"/>
  <c r="F1054" i="1"/>
  <c r="AP1057" i="3" l="1"/>
  <c r="BE1057" i="3"/>
  <c r="BD1060" i="3"/>
  <c r="B1074" i="3"/>
  <c r="AO1060" i="3"/>
  <c r="BG1056" i="3"/>
  <c r="BH1056" i="3" s="1"/>
  <c r="BI1056" i="3" s="1"/>
  <c r="BF1056" i="3"/>
  <c r="AR1057" i="3"/>
  <c r="AS1057" i="3" s="1"/>
  <c r="AT1057" i="3" s="1"/>
  <c r="AQ1057" i="3"/>
  <c r="D1070" i="3"/>
  <c r="E1070" i="3"/>
  <c r="F1070" i="3" s="1"/>
  <c r="G1070" i="3" s="1"/>
  <c r="C1071" i="3"/>
  <c r="CA1075" i="3"/>
  <c r="CE1074" i="3"/>
  <c r="CB1074" i="3"/>
  <c r="CC1074" i="3" s="1"/>
  <c r="CD1074" i="3" s="1"/>
  <c r="V1055" i="2"/>
  <c r="G1057" i="2"/>
  <c r="T1057" i="2"/>
  <c r="U1056" i="2"/>
  <c r="Z1056" i="2" s="1"/>
  <c r="E1059" i="2"/>
  <c r="F1058" i="2"/>
  <c r="I1058" i="2" s="1"/>
  <c r="J1053" i="1"/>
  <c r="K1053" i="1" s="1"/>
  <c r="H1054" i="1"/>
  <c r="G1054" i="1"/>
  <c r="D1056" i="1"/>
  <c r="E1056" i="1" s="1"/>
  <c r="I1056" i="1" s="1"/>
  <c r="F1055" i="1"/>
  <c r="AP1058" i="3" l="1"/>
  <c r="BE1058" i="3"/>
  <c r="BD1061" i="3"/>
  <c r="B1075" i="3"/>
  <c r="AO1061" i="3"/>
  <c r="BG1057" i="3"/>
  <c r="BH1057" i="3" s="1"/>
  <c r="BI1057" i="3" s="1"/>
  <c r="BF1057" i="3"/>
  <c r="AR1058" i="3"/>
  <c r="AS1058" i="3" s="1"/>
  <c r="AT1058" i="3" s="1"/>
  <c r="AQ1058" i="3"/>
  <c r="D1071" i="3"/>
  <c r="E1071" i="3"/>
  <c r="F1071" i="3" s="1"/>
  <c r="G1071" i="3" s="1"/>
  <c r="C1072" i="3"/>
  <c r="CA1076" i="3"/>
  <c r="CE1075" i="3"/>
  <c r="CB1075" i="3"/>
  <c r="CC1075" i="3" s="1"/>
  <c r="CD1075" i="3" s="1"/>
  <c r="V1056" i="2"/>
  <c r="G1058" i="2"/>
  <c r="U1057" i="2"/>
  <c r="Z1057" i="2" s="1"/>
  <c r="T1058" i="2"/>
  <c r="F1059" i="2"/>
  <c r="I1059" i="2" s="1"/>
  <c r="E1060" i="2"/>
  <c r="J1054" i="1"/>
  <c r="K1054" i="1" s="1"/>
  <c r="H1055" i="1"/>
  <c r="G1055" i="1"/>
  <c r="D1057" i="1"/>
  <c r="E1057" i="1" s="1"/>
  <c r="I1057" i="1" s="1"/>
  <c r="F1056" i="1"/>
  <c r="AP1059" i="3" l="1"/>
  <c r="BE1059" i="3"/>
  <c r="BG1058" i="3"/>
  <c r="BF1058" i="3"/>
  <c r="BH1058" i="3"/>
  <c r="BI1058" i="3" s="1"/>
  <c r="BD1062" i="3"/>
  <c r="B1076" i="3"/>
  <c r="AO1062" i="3"/>
  <c r="AR1059" i="3"/>
  <c r="AS1059" i="3" s="1"/>
  <c r="AT1059" i="3" s="1"/>
  <c r="AQ1059" i="3"/>
  <c r="D1072" i="3"/>
  <c r="E1072" i="3"/>
  <c r="F1072" i="3" s="1"/>
  <c r="G1072" i="3" s="1"/>
  <c r="C1073" i="3"/>
  <c r="CA1077" i="3"/>
  <c r="CE1076" i="3"/>
  <c r="CB1076" i="3"/>
  <c r="CC1076" i="3" s="1"/>
  <c r="CD1076" i="3" s="1"/>
  <c r="V1057" i="2"/>
  <c r="G1059" i="2"/>
  <c r="T1059" i="2"/>
  <c r="U1058" i="2"/>
  <c r="Z1058" i="2" s="1"/>
  <c r="E1061" i="2"/>
  <c r="F1060" i="2"/>
  <c r="I1060" i="2" s="1"/>
  <c r="J1055" i="1"/>
  <c r="K1055" i="1" s="1"/>
  <c r="H1056" i="1"/>
  <c r="G1056" i="1"/>
  <c r="D1058" i="1"/>
  <c r="E1058" i="1" s="1"/>
  <c r="I1058" i="1" s="1"/>
  <c r="F1057" i="1"/>
  <c r="AP1060" i="3" l="1"/>
  <c r="BE1060" i="3"/>
  <c r="BD1063" i="3"/>
  <c r="AO1063" i="3"/>
  <c r="B1077" i="3"/>
  <c r="BG1059" i="3"/>
  <c r="BH1059" i="3" s="1"/>
  <c r="BI1059" i="3" s="1"/>
  <c r="BF1059" i="3"/>
  <c r="AR1060" i="3"/>
  <c r="AS1060" i="3" s="1"/>
  <c r="AT1060" i="3" s="1"/>
  <c r="AQ1060" i="3"/>
  <c r="D1073" i="3"/>
  <c r="E1073" i="3"/>
  <c r="F1073" i="3" s="1"/>
  <c r="G1073" i="3" s="1"/>
  <c r="C1074" i="3"/>
  <c r="CA1078" i="3"/>
  <c r="CE1077" i="3"/>
  <c r="CB1077" i="3"/>
  <c r="CC1077" i="3" s="1"/>
  <c r="CD1077" i="3" s="1"/>
  <c r="V1058" i="2"/>
  <c r="G1060" i="2"/>
  <c r="T1060" i="2"/>
  <c r="U1059" i="2"/>
  <c r="Z1059" i="2" s="1"/>
  <c r="E1062" i="2"/>
  <c r="F1061" i="2"/>
  <c r="I1061" i="2" s="1"/>
  <c r="J1056" i="1"/>
  <c r="K1056" i="1" s="1"/>
  <c r="G1057" i="1"/>
  <c r="H1057" i="1"/>
  <c r="D1059" i="1"/>
  <c r="E1059" i="1" s="1"/>
  <c r="I1059" i="1" s="1"/>
  <c r="F1058" i="1"/>
  <c r="AP1061" i="3" l="1"/>
  <c r="BE1061" i="3"/>
  <c r="BD1064" i="3"/>
  <c r="B1078" i="3"/>
  <c r="AO1064" i="3"/>
  <c r="BG1060" i="3"/>
  <c r="BH1060" i="3" s="1"/>
  <c r="BI1060" i="3" s="1"/>
  <c r="BF1060" i="3"/>
  <c r="AR1061" i="3"/>
  <c r="AS1061" i="3" s="1"/>
  <c r="AT1061" i="3" s="1"/>
  <c r="AQ1061" i="3"/>
  <c r="E1074" i="3"/>
  <c r="F1074" i="3" s="1"/>
  <c r="G1074" i="3" s="1"/>
  <c r="D1074" i="3"/>
  <c r="C1075" i="3"/>
  <c r="CA1079" i="3"/>
  <c r="CE1078" i="3"/>
  <c r="CB1078" i="3"/>
  <c r="CC1078" i="3" s="1"/>
  <c r="CD1078" i="3" s="1"/>
  <c r="V1059" i="2"/>
  <c r="G1061" i="2"/>
  <c r="T1061" i="2"/>
  <c r="U1060" i="2"/>
  <c r="Z1060" i="2" s="1"/>
  <c r="E1063" i="2"/>
  <c r="F1062" i="2"/>
  <c r="I1062" i="2" s="1"/>
  <c r="J1057" i="1"/>
  <c r="K1057" i="1" s="1"/>
  <c r="G1058" i="1"/>
  <c r="H1058" i="1"/>
  <c r="D1060" i="1"/>
  <c r="E1060" i="1" s="1"/>
  <c r="I1060" i="1" s="1"/>
  <c r="F1059" i="1"/>
  <c r="AP1062" i="3" l="1"/>
  <c r="BE1062" i="3"/>
  <c r="BD1065" i="3"/>
  <c r="B1079" i="3"/>
  <c r="AO1065" i="3"/>
  <c r="BG1061" i="3"/>
  <c r="BH1061" i="3" s="1"/>
  <c r="BI1061" i="3" s="1"/>
  <c r="BF1061" i="3"/>
  <c r="AR1062" i="3"/>
  <c r="AS1062" i="3" s="1"/>
  <c r="AT1062" i="3" s="1"/>
  <c r="AQ1062" i="3"/>
  <c r="E1075" i="3"/>
  <c r="F1075" i="3" s="1"/>
  <c r="G1075" i="3" s="1"/>
  <c r="D1075" i="3"/>
  <c r="C1076" i="3"/>
  <c r="CA1080" i="3"/>
  <c r="CE1079" i="3"/>
  <c r="CB1079" i="3"/>
  <c r="CC1079" i="3" s="1"/>
  <c r="CD1079" i="3" s="1"/>
  <c r="V1060" i="2"/>
  <c r="G1062" i="2"/>
  <c r="T1062" i="2"/>
  <c r="U1061" i="2"/>
  <c r="Z1061" i="2" s="1"/>
  <c r="F1063" i="2"/>
  <c r="I1063" i="2" s="1"/>
  <c r="E1064" i="2"/>
  <c r="J1058" i="1"/>
  <c r="K1058" i="1" s="1"/>
  <c r="H1059" i="1"/>
  <c r="G1059" i="1"/>
  <c r="D1061" i="1"/>
  <c r="E1061" i="1" s="1"/>
  <c r="I1061" i="1" s="1"/>
  <c r="F1060" i="1"/>
  <c r="AP1063" i="3" l="1"/>
  <c r="BE1063" i="3"/>
  <c r="BD1066" i="3"/>
  <c r="B1080" i="3"/>
  <c r="AO1066" i="3"/>
  <c r="BG1062" i="3"/>
  <c r="BH1062" i="3" s="1"/>
  <c r="BI1062" i="3" s="1"/>
  <c r="BF1062" i="3"/>
  <c r="AR1063" i="3"/>
  <c r="AS1063" i="3" s="1"/>
  <c r="AT1063" i="3" s="1"/>
  <c r="AQ1063" i="3"/>
  <c r="E1076" i="3"/>
  <c r="F1076" i="3" s="1"/>
  <c r="G1076" i="3" s="1"/>
  <c r="D1076" i="3"/>
  <c r="C1077" i="3"/>
  <c r="CA1081" i="3"/>
  <c r="CE1080" i="3"/>
  <c r="CB1080" i="3"/>
  <c r="CC1080" i="3" s="1"/>
  <c r="CD1080" i="3" s="1"/>
  <c r="V1061" i="2"/>
  <c r="G1063" i="2"/>
  <c r="T1063" i="2"/>
  <c r="U1062" i="2"/>
  <c r="Z1062" i="2" s="1"/>
  <c r="E1065" i="2"/>
  <c r="F1064" i="2"/>
  <c r="I1064" i="2" s="1"/>
  <c r="J1059" i="1"/>
  <c r="K1059" i="1" s="1"/>
  <c r="H1060" i="1"/>
  <c r="G1060" i="1"/>
  <c r="D1062" i="1"/>
  <c r="E1062" i="1" s="1"/>
  <c r="I1062" i="1" s="1"/>
  <c r="F1061" i="1"/>
  <c r="BD1067" i="3" l="1"/>
  <c r="AO1067" i="3"/>
  <c r="B1081" i="3"/>
  <c r="AP1064" i="3"/>
  <c r="BE1064" i="3"/>
  <c r="BG1063" i="3"/>
  <c r="BH1063" i="3" s="1"/>
  <c r="BI1063" i="3" s="1"/>
  <c r="BF1063" i="3"/>
  <c r="AR1064" i="3"/>
  <c r="AS1064" i="3" s="1"/>
  <c r="AT1064" i="3" s="1"/>
  <c r="AQ1064" i="3"/>
  <c r="E1077" i="3"/>
  <c r="F1077" i="3" s="1"/>
  <c r="G1077" i="3" s="1"/>
  <c r="D1077" i="3"/>
  <c r="C1078" i="3"/>
  <c r="CA1082" i="3"/>
  <c r="CE1081" i="3"/>
  <c r="CB1081" i="3"/>
  <c r="CC1081" i="3" s="1"/>
  <c r="CD1081" i="3" s="1"/>
  <c r="V1062" i="2"/>
  <c r="G1064" i="2"/>
  <c r="T1064" i="2"/>
  <c r="U1063" i="2"/>
  <c r="Z1063" i="2" s="1"/>
  <c r="F1065" i="2"/>
  <c r="I1065" i="2" s="1"/>
  <c r="E1066" i="2"/>
  <c r="J1060" i="1"/>
  <c r="K1060" i="1" s="1"/>
  <c r="H1061" i="1"/>
  <c r="G1061" i="1"/>
  <c r="D1063" i="1"/>
  <c r="E1063" i="1" s="1"/>
  <c r="I1063" i="1" s="1"/>
  <c r="F1062" i="1"/>
  <c r="AP1065" i="3" l="1"/>
  <c r="BE1065" i="3"/>
  <c r="BG1064" i="3"/>
  <c r="BH1064" i="3" s="1"/>
  <c r="BI1064" i="3" s="1"/>
  <c r="BF1064" i="3"/>
  <c r="BD1068" i="3"/>
  <c r="B1082" i="3"/>
  <c r="AO1068" i="3"/>
  <c r="AR1065" i="3"/>
  <c r="AS1065" i="3" s="1"/>
  <c r="AT1065" i="3" s="1"/>
  <c r="AQ1065" i="3"/>
  <c r="E1078" i="3"/>
  <c r="F1078" i="3" s="1"/>
  <c r="G1078" i="3" s="1"/>
  <c r="D1078" i="3"/>
  <c r="C1079" i="3"/>
  <c r="CA1083" i="3"/>
  <c r="CE1082" i="3"/>
  <c r="CB1082" i="3"/>
  <c r="CC1082" i="3" s="1"/>
  <c r="CD1082" i="3" s="1"/>
  <c r="V1063" i="2"/>
  <c r="G1065" i="2"/>
  <c r="T1065" i="2"/>
  <c r="U1064" i="2"/>
  <c r="Z1064" i="2" s="1"/>
  <c r="E1067" i="2"/>
  <c r="F1066" i="2"/>
  <c r="I1066" i="2" s="1"/>
  <c r="J1061" i="1"/>
  <c r="K1061" i="1" s="1"/>
  <c r="H1062" i="1"/>
  <c r="G1062" i="1"/>
  <c r="D1064" i="1"/>
  <c r="E1064" i="1" s="1"/>
  <c r="I1064" i="1" s="1"/>
  <c r="F1063" i="1"/>
  <c r="AP1066" i="3" l="1"/>
  <c r="BE1066" i="3"/>
  <c r="BD1069" i="3"/>
  <c r="B1083" i="3"/>
  <c r="AO1069" i="3"/>
  <c r="BG1065" i="3"/>
  <c r="BH1065" i="3" s="1"/>
  <c r="BI1065" i="3" s="1"/>
  <c r="BF1065" i="3"/>
  <c r="AR1066" i="3"/>
  <c r="AS1066" i="3" s="1"/>
  <c r="AT1066" i="3" s="1"/>
  <c r="AQ1066" i="3"/>
  <c r="E1079" i="3"/>
  <c r="F1079" i="3" s="1"/>
  <c r="G1079" i="3" s="1"/>
  <c r="D1079" i="3"/>
  <c r="C1080" i="3"/>
  <c r="CA1084" i="3"/>
  <c r="CE1083" i="3"/>
  <c r="CB1083" i="3"/>
  <c r="CC1083" i="3" s="1"/>
  <c r="CD1083" i="3" s="1"/>
  <c r="V1064" i="2"/>
  <c r="G1066" i="2"/>
  <c r="U1065" i="2"/>
  <c r="Z1065" i="2" s="1"/>
  <c r="T1066" i="2"/>
  <c r="E1068" i="2"/>
  <c r="F1067" i="2"/>
  <c r="I1067" i="2" s="1"/>
  <c r="J1062" i="1"/>
  <c r="K1062" i="1" s="1"/>
  <c r="H1063" i="1"/>
  <c r="G1063" i="1"/>
  <c r="D1065" i="1"/>
  <c r="E1065" i="1" s="1"/>
  <c r="I1065" i="1" s="1"/>
  <c r="F1064" i="1"/>
  <c r="AP1067" i="3" l="1"/>
  <c r="BE1067" i="3"/>
  <c r="BD1070" i="3"/>
  <c r="B1084" i="3"/>
  <c r="AO1070" i="3"/>
  <c r="BF1066" i="3"/>
  <c r="BG1066" i="3"/>
  <c r="BH1066" i="3" s="1"/>
  <c r="BI1066" i="3" s="1"/>
  <c r="AR1067" i="3"/>
  <c r="AS1067" i="3" s="1"/>
  <c r="AT1067" i="3" s="1"/>
  <c r="AQ1067" i="3"/>
  <c r="E1080" i="3"/>
  <c r="F1080" i="3" s="1"/>
  <c r="G1080" i="3" s="1"/>
  <c r="D1080" i="3"/>
  <c r="C1081" i="3"/>
  <c r="CA1085" i="3"/>
  <c r="CE1084" i="3"/>
  <c r="CB1084" i="3"/>
  <c r="CC1084" i="3" s="1"/>
  <c r="CD1084" i="3" s="1"/>
  <c r="J1063" i="1"/>
  <c r="K1063" i="1" s="1"/>
  <c r="V1065" i="2"/>
  <c r="G1067" i="2"/>
  <c r="T1067" i="2"/>
  <c r="U1066" i="2"/>
  <c r="Z1066" i="2" s="1"/>
  <c r="E1069" i="2"/>
  <c r="F1068" i="2"/>
  <c r="I1068" i="2" s="1"/>
  <c r="H1064" i="1"/>
  <c r="G1064" i="1"/>
  <c r="D1066" i="1"/>
  <c r="E1066" i="1" s="1"/>
  <c r="I1066" i="1" s="1"/>
  <c r="F1065" i="1"/>
  <c r="AP1068" i="3" l="1"/>
  <c r="BE1068" i="3"/>
  <c r="BF1067" i="3"/>
  <c r="BG1067" i="3"/>
  <c r="BH1067" i="3" s="1"/>
  <c r="BI1067" i="3" s="1"/>
  <c r="BD1071" i="3"/>
  <c r="B1085" i="3"/>
  <c r="AO1071" i="3"/>
  <c r="AR1068" i="3"/>
  <c r="AS1068" i="3" s="1"/>
  <c r="AT1068" i="3" s="1"/>
  <c r="AQ1068" i="3"/>
  <c r="E1081" i="3"/>
  <c r="F1081" i="3" s="1"/>
  <c r="G1081" i="3" s="1"/>
  <c r="D1081" i="3"/>
  <c r="C1082" i="3"/>
  <c r="CA1086" i="3"/>
  <c r="CE1085" i="3"/>
  <c r="CB1085" i="3"/>
  <c r="CC1085" i="3" s="1"/>
  <c r="CD1085" i="3" s="1"/>
  <c r="V1066" i="2"/>
  <c r="G1068" i="2"/>
  <c r="T1068" i="2"/>
  <c r="U1067" i="2"/>
  <c r="Z1067" i="2" s="1"/>
  <c r="J1064" i="1"/>
  <c r="K1064" i="1" s="1"/>
  <c r="F1069" i="2"/>
  <c r="I1069" i="2" s="1"/>
  <c r="E1070" i="2"/>
  <c r="G1065" i="1"/>
  <c r="H1065" i="1"/>
  <c r="D1067" i="1"/>
  <c r="E1067" i="1" s="1"/>
  <c r="I1067" i="1" s="1"/>
  <c r="F1066" i="1"/>
  <c r="AP1069" i="3" l="1"/>
  <c r="BE1069" i="3"/>
  <c r="BD1072" i="3"/>
  <c r="AO1072" i="3"/>
  <c r="B1086" i="3"/>
  <c r="BG1068" i="3"/>
  <c r="BH1068" i="3" s="1"/>
  <c r="BI1068" i="3" s="1"/>
  <c r="BF1068" i="3"/>
  <c r="AR1069" i="3"/>
  <c r="AS1069" i="3" s="1"/>
  <c r="AT1069" i="3" s="1"/>
  <c r="AQ1069" i="3"/>
  <c r="E1082" i="3"/>
  <c r="F1082" i="3" s="1"/>
  <c r="G1082" i="3" s="1"/>
  <c r="D1082" i="3"/>
  <c r="C1083" i="3"/>
  <c r="CA1087" i="3"/>
  <c r="CE1086" i="3"/>
  <c r="CB1086" i="3"/>
  <c r="CC1086" i="3" s="1"/>
  <c r="CD1086" i="3" s="1"/>
  <c r="V1067" i="2"/>
  <c r="G1069" i="2"/>
  <c r="T1069" i="2"/>
  <c r="U1068" i="2"/>
  <c r="Z1068" i="2" s="1"/>
  <c r="E1071" i="2"/>
  <c r="F1070" i="2"/>
  <c r="I1070" i="2" s="1"/>
  <c r="J1065" i="1"/>
  <c r="K1065" i="1" s="1"/>
  <c r="G1066" i="1"/>
  <c r="H1066" i="1"/>
  <c r="D1068" i="1"/>
  <c r="E1068" i="1" s="1"/>
  <c r="I1068" i="1" s="1"/>
  <c r="F1067" i="1"/>
  <c r="AP1070" i="3" l="1"/>
  <c r="BE1070" i="3"/>
  <c r="BD1073" i="3"/>
  <c r="B1087" i="3"/>
  <c r="AO1073" i="3"/>
  <c r="BG1069" i="3"/>
  <c r="BH1069" i="3" s="1"/>
  <c r="BI1069" i="3" s="1"/>
  <c r="BF1069" i="3"/>
  <c r="AR1070" i="3"/>
  <c r="AS1070" i="3" s="1"/>
  <c r="AT1070" i="3" s="1"/>
  <c r="AQ1070" i="3"/>
  <c r="E1083" i="3"/>
  <c r="F1083" i="3" s="1"/>
  <c r="G1083" i="3" s="1"/>
  <c r="D1083" i="3"/>
  <c r="C1084" i="3"/>
  <c r="CA1088" i="3"/>
  <c r="CE1087" i="3"/>
  <c r="CB1087" i="3"/>
  <c r="CC1087" i="3" s="1"/>
  <c r="CD1087" i="3" s="1"/>
  <c r="V1068" i="2"/>
  <c r="G1070" i="2"/>
  <c r="U1069" i="2"/>
  <c r="Z1069" i="2" s="1"/>
  <c r="T1070" i="2"/>
  <c r="F1071" i="2"/>
  <c r="I1071" i="2" s="1"/>
  <c r="E1072" i="2"/>
  <c r="J1066" i="1"/>
  <c r="K1066" i="1" s="1"/>
  <c r="H1067" i="1"/>
  <c r="G1067" i="1"/>
  <c r="D1069" i="1"/>
  <c r="E1069" i="1" s="1"/>
  <c r="I1069" i="1" s="1"/>
  <c r="F1068" i="1"/>
  <c r="BG1070" i="3" l="1"/>
  <c r="BH1070" i="3" s="1"/>
  <c r="BI1070" i="3" s="1"/>
  <c r="BF1070" i="3"/>
  <c r="AP1071" i="3"/>
  <c r="BE1071" i="3"/>
  <c r="BD1074" i="3"/>
  <c r="B1088" i="3"/>
  <c r="AO1074" i="3"/>
  <c r="AR1071" i="3"/>
  <c r="AS1071" i="3" s="1"/>
  <c r="AT1071" i="3" s="1"/>
  <c r="AQ1071" i="3"/>
  <c r="E1084" i="3"/>
  <c r="F1084" i="3" s="1"/>
  <c r="G1084" i="3" s="1"/>
  <c r="D1084" i="3"/>
  <c r="C1085" i="3"/>
  <c r="CA1089" i="3"/>
  <c r="CE1088" i="3"/>
  <c r="CB1088" i="3"/>
  <c r="CC1088" i="3" s="1"/>
  <c r="CD1088" i="3" s="1"/>
  <c r="V1069" i="2"/>
  <c r="G1071" i="2"/>
  <c r="T1071" i="2"/>
  <c r="U1070" i="2"/>
  <c r="Z1070" i="2" s="1"/>
  <c r="E1073" i="2"/>
  <c r="F1072" i="2"/>
  <c r="I1072" i="2" s="1"/>
  <c r="J1067" i="1"/>
  <c r="K1067" i="1" s="1"/>
  <c r="H1068" i="1"/>
  <c r="G1068" i="1"/>
  <c r="D1070" i="1"/>
  <c r="E1070" i="1" s="1"/>
  <c r="I1070" i="1" s="1"/>
  <c r="F1069" i="1"/>
  <c r="AP1072" i="3" l="1"/>
  <c r="BE1072" i="3"/>
  <c r="BD1075" i="3"/>
  <c r="B1089" i="3"/>
  <c r="AO1075" i="3"/>
  <c r="BG1071" i="3"/>
  <c r="BH1071" i="3" s="1"/>
  <c r="BI1071" i="3" s="1"/>
  <c r="BF1071" i="3"/>
  <c r="AR1072" i="3"/>
  <c r="AS1072" i="3" s="1"/>
  <c r="AT1072" i="3" s="1"/>
  <c r="AQ1072" i="3"/>
  <c r="E1085" i="3"/>
  <c r="F1085" i="3" s="1"/>
  <c r="G1085" i="3" s="1"/>
  <c r="D1085" i="3"/>
  <c r="C1086" i="3"/>
  <c r="CA1090" i="3"/>
  <c r="CE1089" i="3"/>
  <c r="CB1089" i="3"/>
  <c r="CC1089" i="3" s="1"/>
  <c r="CD1089" i="3" s="1"/>
  <c r="V1070" i="2"/>
  <c r="G1072" i="2"/>
  <c r="T1072" i="2"/>
  <c r="U1071" i="2"/>
  <c r="Z1071" i="2" s="1"/>
  <c r="E1074" i="2"/>
  <c r="F1073" i="2"/>
  <c r="I1073" i="2" s="1"/>
  <c r="J1068" i="1"/>
  <c r="K1068" i="1" s="1"/>
  <c r="H1069" i="1"/>
  <c r="G1069" i="1"/>
  <c r="D1071" i="1"/>
  <c r="E1071" i="1" s="1"/>
  <c r="I1071" i="1" s="1"/>
  <c r="F1070" i="1"/>
  <c r="AP1073" i="3" l="1"/>
  <c r="BE1073" i="3"/>
  <c r="BD1076" i="3"/>
  <c r="B1090" i="3"/>
  <c r="AO1076" i="3"/>
  <c r="BG1072" i="3"/>
  <c r="BH1072" i="3" s="1"/>
  <c r="BI1072" i="3" s="1"/>
  <c r="BF1072" i="3"/>
  <c r="AR1073" i="3"/>
  <c r="AS1073" i="3" s="1"/>
  <c r="AT1073" i="3" s="1"/>
  <c r="AQ1073" i="3"/>
  <c r="E1086" i="3"/>
  <c r="F1086" i="3" s="1"/>
  <c r="G1086" i="3" s="1"/>
  <c r="D1086" i="3"/>
  <c r="C1087" i="3"/>
  <c r="CA1091" i="3"/>
  <c r="CE1090" i="3"/>
  <c r="CB1090" i="3"/>
  <c r="CC1090" i="3" s="1"/>
  <c r="CD1090" i="3" s="1"/>
  <c r="V1071" i="2"/>
  <c r="G1073" i="2"/>
  <c r="T1073" i="2"/>
  <c r="U1072" i="2"/>
  <c r="Z1072" i="2" s="1"/>
  <c r="E1075" i="2"/>
  <c r="F1074" i="2"/>
  <c r="I1074" i="2" s="1"/>
  <c r="J1069" i="1"/>
  <c r="K1069" i="1" s="1"/>
  <c r="H1070" i="1"/>
  <c r="G1070" i="1"/>
  <c r="D1072" i="1"/>
  <c r="E1072" i="1" s="1"/>
  <c r="I1072" i="1" s="1"/>
  <c r="F1071" i="1"/>
  <c r="AP1074" i="3" l="1"/>
  <c r="BE1074" i="3"/>
  <c r="BD1077" i="3"/>
  <c r="B1091" i="3"/>
  <c r="AO1077" i="3"/>
  <c r="BG1073" i="3"/>
  <c r="BH1073" i="3" s="1"/>
  <c r="BI1073" i="3" s="1"/>
  <c r="BF1073" i="3"/>
  <c r="AR1074" i="3"/>
  <c r="AS1074" i="3" s="1"/>
  <c r="AT1074" i="3" s="1"/>
  <c r="AQ1074" i="3"/>
  <c r="D1087" i="3"/>
  <c r="E1087" i="3"/>
  <c r="F1087" i="3" s="1"/>
  <c r="G1087" i="3" s="1"/>
  <c r="C1088" i="3"/>
  <c r="CA1092" i="3"/>
  <c r="CE1091" i="3"/>
  <c r="CB1091" i="3"/>
  <c r="CC1091" i="3" s="1"/>
  <c r="CD1091" i="3" s="1"/>
  <c r="V1072" i="2"/>
  <c r="G1074" i="2"/>
  <c r="T1074" i="2"/>
  <c r="U1073" i="2"/>
  <c r="Z1073" i="2" s="1"/>
  <c r="F1075" i="2"/>
  <c r="I1075" i="2" s="1"/>
  <c r="E1076" i="2"/>
  <c r="J1070" i="1"/>
  <c r="K1070" i="1" s="1"/>
  <c r="H1071" i="1"/>
  <c r="G1071" i="1"/>
  <c r="D1073" i="1"/>
  <c r="E1073" i="1" s="1"/>
  <c r="I1073" i="1" s="1"/>
  <c r="F1072" i="1"/>
  <c r="BF1074" i="3" l="1"/>
  <c r="BG1074" i="3"/>
  <c r="BH1074" i="3" s="1"/>
  <c r="BI1074" i="3" s="1"/>
  <c r="AP1075" i="3"/>
  <c r="BE1075" i="3"/>
  <c r="BD1078" i="3"/>
  <c r="B1092" i="3"/>
  <c r="AO1078" i="3"/>
  <c r="AR1075" i="3"/>
  <c r="AS1075" i="3" s="1"/>
  <c r="AT1075" i="3" s="1"/>
  <c r="AQ1075" i="3"/>
  <c r="D1088" i="3"/>
  <c r="E1088" i="3"/>
  <c r="F1088" i="3" s="1"/>
  <c r="G1088" i="3" s="1"/>
  <c r="C1089" i="3"/>
  <c r="CA1093" i="3"/>
  <c r="CE1092" i="3"/>
  <c r="CB1092" i="3"/>
  <c r="CC1092" i="3" s="1"/>
  <c r="CD1092" i="3" s="1"/>
  <c r="V1073" i="2"/>
  <c r="G1075" i="2"/>
  <c r="T1075" i="2"/>
  <c r="U1074" i="2"/>
  <c r="Z1074" i="2" s="1"/>
  <c r="E1077" i="2"/>
  <c r="F1076" i="2"/>
  <c r="I1076" i="2" s="1"/>
  <c r="J1071" i="1"/>
  <c r="K1071" i="1" s="1"/>
  <c r="H1072" i="1"/>
  <c r="G1072" i="1"/>
  <c r="D1074" i="1"/>
  <c r="E1074" i="1" s="1"/>
  <c r="I1074" i="1" s="1"/>
  <c r="F1073" i="1"/>
  <c r="AP1076" i="3" l="1"/>
  <c r="BE1076" i="3"/>
  <c r="BD1079" i="3"/>
  <c r="B1093" i="3"/>
  <c r="AO1079" i="3"/>
  <c r="BF1075" i="3"/>
  <c r="BG1075" i="3"/>
  <c r="BH1075" i="3" s="1"/>
  <c r="BI1075" i="3" s="1"/>
  <c r="AR1076" i="3"/>
  <c r="AS1076" i="3" s="1"/>
  <c r="AT1076" i="3" s="1"/>
  <c r="AQ1076" i="3"/>
  <c r="E1089" i="3"/>
  <c r="F1089" i="3" s="1"/>
  <c r="G1089" i="3" s="1"/>
  <c r="D1089" i="3"/>
  <c r="C1090" i="3"/>
  <c r="CA1094" i="3"/>
  <c r="CE1093" i="3"/>
  <c r="CB1093" i="3"/>
  <c r="CC1093" i="3" s="1"/>
  <c r="CD1093" i="3" s="1"/>
  <c r="V1074" i="2"/>
  <c r="G1076" i="2"/>
  <c r="T1076" i="2"/>
  <c r="U1075" i="2"/>
  <c r="Z1075" i="2" s="1"/>
  <c r="F1077" i="2"/>
  <c r="I1077" i="2" s="1"/>
  <c r="E1078" i="2"/>
  <c r="J1072" i="1"/>
  <c r="K1072" i="1" s="1"/>
  <c r="G1073" i="1"/>
  <c r="H1073" i="1"/>
  <c r="D1075" i="1"/>
  <c r="E1075" i="1" s="1"/>
  <c r="I1075" i="1" s="1"/>
  <c r="F1074" i="1"/>
  <c r="AP1077" i="3" l="1"/>
  <c r="BE1077" i="3"/>
  <c r="BF1076" i="3"/>
  <c r="BG1076" i="3"/>
  <c r="BH1076" i="3" s="1"/>
  <c r="BI1076" i="3" s="1"/>
  <c r="BD1080" i="3"/>
  <c r="AO1080" i="3"/>
  <c r="B1094" i="3"/>
  <c r="AR1077" i="3"/>
  <c r="AS1077" i="3" s="1"/>
  <c r="AT1077" i="3" s="1"/>
  <c r="AQ1077" i="3"/>
  <c r="E1090" i="3"/>
  <c r="F1090" i="3" s="1"/>
  <c r="G1090" i="3" s="1"/>
  <c r="D1090" i="3"/>
  <c r="C1091" i="3"/>
  <c r="CA1095" i="3"/>
  <c r="CE1094" i="3"/>
  <c r="CB1094" i="3"/>
  <c r="CC1094" i="3" s="1"/>
  <c r="CD1094" i="3" s="1"/>
  <c r="V1075" i="2"/>
  <c r="G1077" i="2"/>
  <c r="T1077" i="2"/>
  <c r="U1076" i="2"/>
  <c r="Z1076" i="2" s="1"/>
  <c r="E1079" i="2"/>
  <c r="F1078" i="2"/>
  <c r="I1078" i="2" s="1"/>
  <c r="J1073" i="1"/>
  <c r="K1073" i="1" s="1"/>
  <c r="G1074" i="1"/>
  <c r="H1074" i="1"/>
  <c r="D1076" i="1"/>
  <c r="E1076" i="1" s="1"/>
  <c r="I1076" i="1" s="1"/>
  <c r="F1075" i="1"/>
  <c r="AP1078" i="3" l="1"/>
  <c r="BE1078" i="3"/>
  <c r="BD1081" i="3"/>
  <c r="B1095" i="3"/>
  <c r="AO1081" i="3"/>
  <c r="BF1077" i="3"/>
  <c r="BG1077" i="3"/>
  <c r="BH1077" i="3" s="1"/>
  <c r="BI1077" i="3" s="1"/>
  <c r="AQ1078" i="3"/>
  <c r="AR1078" i="3"/>
  <c r="AS1078" i="3" s="1"/>
  <c r="AT1078" i="3" s="1"/>
  <c r="E1091" i="3"/>
  <c r="F1091" i="3" s="1"/>
  <c r="G1091" i="3" s="1"/>
  <c r="D1091" i="3"/>
  <c r="C1092" i="3"/>
  <c r="CA1096" i="3"/>
  <c r="CE1095" i="3"/>
  <c r="CB1095" i="3"/>
  <c r="CC1095" i="3" s="1"/>
  <c r="CD1095" i="3" s="1"/>
  <c r="V1076" i="2"/>
  <c r="G1078" i="2"/>
  <c r="U1077" i="2"/>
  <c r="Z1077" i="2" s="1"/>
  <c r="T1078" i="2"/>
  <c r="E1080" i="2"/>
  <c r="F1079" i="2"/>
  <c r="I1079" i="2" s="1"/>
  <c r="J1074" i="1"/>
  <c r="K1074" i="1" s="1"/>
  <c r="H1075" i="1"/>
  <c r="G1075" i="1"/>
  <c r="D1077" i="1"/>
  <c r="E1077" i="1" s="1"/>
  <c r="I1077" i="1" s="1"/>
  <c r="F1076" i="1"/>
  <c r="AP1079" i="3" l="1"/>
  <c r="BE1079" i="3"/>
  <c r="BD1082" i="3"/>
  <c r="B1096" i="3"/>
  <c r="AO1082" i="3"/>
  <c r="BG1078" i="3"/>
  <c r="BH1078" i="3" s="1"/>
  <c r="BI1078" i="3" s="1"/>
  <c r="BF1078" i="3"/>
  <c r="AQ1079" i="3"/>
  <c r="AR1079" i="3"/>
  <c r="AS1079" i="3" s="1"/>
  <c r="AT1079" i="3" s="1"/>
  <c r="E1092" i="3"/>
  <c r="F1092" i="3" s="1"/>
  <c r="G1092" i="3" s="1"/>
  <c r="D1092" i="3"/>
  <c r="C1093" i="3"/>
  <c r="CA1097" i="3"/>
  <c r="CE1096" i="3"/>
  <c r="CB1096" i="3"/>
  <c r="CC1096" i="3" s="1"/>
  <c r="CD1096" i="3" s="1"/>
  <c r="V1077" i="2"/>
  <c r="G1079" i="2"/>
  <c r="T1079" i="2"/>
  <c r="U1078" i="2"/>
  <c r="Z1078" i="2" s="1"/>
  <c r="E1081" i="2"/>
  <c r="F1080" i="2"/>
  <c r="I1080" i="2" s="1"/>
  <c r="J1075" i="1"/>
  <c r="K1075" i="1" s="1"/>
  <c r="H1076" i="1"/>
  <c r="G1076" i="1"/>
  <c r="D1078" i="1"/>
  <c r="E1078" i="1" s="1"/>
  <c r="I1078" i="1" s="1"/>
  <c r="F1077" i="1"/>
  <c r="AP1080" i="3" l="1"/>
  <c r="BE1080" i="3"/>
  <c r="BD1083" i="3"/>
  <c r="B1097" i="3"/>
  <c r="AO1083" i="3"/>
  <c r="BG1079" i="3"/>
  <c r="BH1079" i="3" s="1"/>
  <c r="BI1079" i="3" s="1"/>
  <c r="BF1079" i="3"/>
  <c r="AQ1080" i="3"/>
  <c r="AR1080" i="3"/>
  <c r="AS1080" i="3" s="1"/>
  <c r="AT1080" i="3" s="1"/>
  <c r="D1093" i="3"/>
  <c r="E1093" i="3"/>
  <c r="F1093" i="3" s="1"/>
  <c r="G1093" i="3" s="1"/>
  <c r="C1094" i="3"/>
  <c r="CA1098" i="3"/>
  <c r="CE1097" i="3"/>
  <c r="CB1097" i="3"/>
  <c r="CC1097" i="3" s="1"/>
  <c r="CD1097" i="3" s="1"/>
  <c r="V1078" i="2"/>
  <c r="G1080" i="2"/>
  <c r="T1080" i="2"/>
  <c r="U1079" i="2"/>
  <c r="Z1079" i="2" s="1"/>
  <c r="F1081" i="2"/>
  <c r="I1081" i="2" s="1"/>
  <c r="E1082" i="2"/>
  <c r="J1076" i="1"/>
  <c r="K1076" i="1" s="1"/>
  <c r="H1077" i="1"/>
  <c r="G1077" i="1"/>
  <c r="D1079" i="1"/>
  <c r="E1079" i="1" s="1"/>
  <c r="I1079" i="1" s="1"/>
  <c r="F1078" i="1"/>
  <c r="BG1080" i="3" l="1"/>
  <c r="BH1080" i="3"/>
  <c r="BI1080" i="3" s="1"/>
  <c r="BF1080" i="3"/>
  <c r="AP1081" i="3"/>
  <c r="BE1081" i="3"/>
  <c r="BD1084" i="3"/>
  <c r="B1098" i="3"/>
  <c r="AO1084" i="3"/>
  <c r="AR1081" i="3"/>
  <c r="AS1081" i="3" s="1"/>
  <c r="AT1081" i="3" s="1"/>
  <c r="AQ1081" i="3"/>
  <c r="D1094" i="3"/>
  <c r="E1094" i="3"/>
  <c r="F1094" i="3" s="1"/>
  <c r="G1094" i="3" s="1"/>
  <c r="C1095" i="3"/>
  <c r="CA1099" i="3"/>
  <c r="CE1098" i="3"/>
  <c r="CB1098" i="3"/>
  <c r="CC1098" i="3" s="1"/>
  <c r="CD1098" i="3" s="1"/>
  <c r="V1079" i="2"/>
  <c r="G1081" i="2"/>
  <c r="T1081" i="2"/>
  <c r="U1080" i="2"/>
  <c r="Z1080" i="2" s="1"/>
  <c r="E1083" i="2"/>
  <c r="F1082" i="2"/>
  <c r="I1082" i="2" s="1"/>
  <c r="J1077" i="1"/>
  <c r="K1077" i="1" s="1"/>
  <c r="H1078" i="1"/>
  <c r="G1078" i="1"/>
  <c r="D1080" i="1"/>
  <c r="E1080" i="1" s="1"/>
  <c r="I1080" i="1" s="1"/>
  <c r="F1079" i="1"/>
  <c r="AP1082" i="3" l="1"/>
  <c r="BE1082" i="3"/>
  <c r="BD1085" i="3"/>
  <c r="B1099" i="3"/>
  <c r="AO1085" i="3"/>
  <c r="BG1081" i="3"/>
  <c r="BH1081" i="3" s="1"/>
  <c r="BI1081" i="3" s="1"/>
  <c r="BF1081" i="3"/>
  <c r="AR1082" i="3"/>
  <c r="AS1082" i="3" s="1"/>
  <c r="AT1082" i="3" s="1"/>
  <c r="AQ1082" i="3"/>
  <c r="D1095" i="3"/>
  <c r="E1095" i="3"/>
  <c r="F1095" i="3" s="1"/>
  <c r="G1095" i="3" s="1"/>
  <c r="C1096" i="3"/>
  <c r="CA1100" i="3"/>
  <c r="CE1099" i="3"/>
  <c r="CB1099" i="3"/>
  <c r="CC1099" i="3" s="1"/>
  <c r="CD1099" i="3" s="1"/>
  <c r="V1080" i="2"/>
  <c r="G1082" i="2"/>
  <c r="U1081" i="2"/>
  <c r="Z1081" i="2" s="1"/>
  <c r="T1082" i="2"/>
  <c r="F1083" i="2"/>
  <c r="I1083" i="2" s="1"/>
  <c r="E1084" i="2"/>
  <c r="J1078" i="1"/>
  <c r="K1078" i="1" s="1"/>
  <c r="H1079" i="1"/>
  <c r="G1079" i="1"/>
  <c r="D1081" i="1"/>
  <c r="E1081" i="1" s="1"/>
  <c r="I1081" i="1" s="1"/>
  <c r="F1080" i="1"/>
  <c r="AP1083" i="3" l="1"/>
  <c r="BE1083" i="3"/>
  <c r="BG1082" i="3"/>
  <c r="BH1082" i="3" s="1"/>
  <c r="BI1082" i="3" s="1"/>
  <c r="BF1082" i="3"/>
  <c r="BD1086" i="3"/>
  <c r="AO1086" i="3"/>
  <c r="B1100" i="3"/>
  <c r="AR1083" i="3"/>
  <c r="AS1083" i="3" s="1"/>
  <c r="AT1083" i="3" s="1"/>
  <c r="AQ1083" i="3"/>
  <c r="D1096" i="3"/>
  <c r="E1096" i="3"/>
  <c r="F1096" i="3" s="1"/>
  <c r="G1096" i="3" s="1"/>
  <c r="C1097" i="3"/>
  <c r="CA1101" i="3"/>
  <c r="CE1100" i="3"/>
  <c r="CB1100" i="3"/>
  <c r="CC1100" i="3" s="1"/>
  <c r="CD1100" i="3" s="1"/>
  <c r="V1081" i="2"/>
  <c r="J1079" i="1"/>
  <c r="K1079" i="1" s="1"/>
  <c r="G1083" i="2"/>
  <c r="T1083" i="2"/>
  <c r="U1082" i="2"/>
  <c r="Z1082" i="2" s="1"/>
  <c r="E1085" i="2"/>
  <c r="F1084" i="2"/>
  <c r="I1084" i="2" s="1"/>
  <c r="H1080" i="1"/>
  <c r="G1080" i="1"/>
  <c r="D1082" i="1"/>
  <c r="E1082" i="1" s="1"/>
  <c r="I1082" i="1" s="1"/>
  <c r="F1081" i="1"/>
  <c r="AP1084" i="3" l="1"/>
  <c r="BE1084" i="3"/>
  <c r="BD1087" i="3"/>
  <c r="AO1087" i="3"/>
  <c r="B1101" i="3"/>
  <c r="BG1083" i="3"/>
  <c r="BH1083" i="3" s="1"/>
  <c r="BI1083" i="3" s="1"/>
  <c r="BF1083" i="3"/>
  <c r="AR1084" i="3"/>
  <c r="AS1084" i="3" s="1"/>
  <c r="AT1084" i="3" s="1"/>
  <c r="AQ1084" i="3"/>
  <c r="D1097" i="3"/>
  <c r="E1097" i="3"/>
  <c r="F1097" i="3" s="1"/>
  <c r="G1097" i="3" s="1"/>
  <c r="C1098" i="3"/>
  <c r="CA1102" i="3"/>
  <c r="CE1101" i="3"/>
  <c r="CB1101" i="3"/>
  <c r="CC1101" i="3" s="1"/>
  <c r="CD1101" i="3" s="1"/>
  <c r="V1082" i="2"/>
  <c r="G1084" i="2"/>
  <c r="T1084" i="2"/>
  <c r="U1083" i="2"/>
  <c r="Z1083" i="2" s="1"/>
  <c r="E1086" i="2"/>
  <c r="F1085" i="2"/>
  <c r="I1085" i="2" s="1"/>
  <c r="J1080" i="1"/>
  <c r="K1080" i="1" s="1"/>
  <c r="G1081" i="1"/>
  <c r="H1081" i="1"/>
  <c r="D1083" i="1"/>
  <c r="E1083" i="1" s="1"/>
  <c r="I1083" i="1" s="1"/>
  <c r="F1082" i="1"/>
  <c r="AP1085" i="3" l="1"/>
  <c r="BE1085" i="3"/>
  <c r="BD1088" i="3"/>
  <c r="B1102" i="3"/>
  <c r="AO1088" i="3"/>
  <c r="BG1084" i="3"/>
  <c r="BH1084" i="3" s="1"/>
  <c r="BI1084" i="3" s="1"/>
  <c r="BF1084" i="3"/>
  <c r="AR1085" i="3"/>
  <c r="AS1085" i="3" s="1"/>
  <c r="AT1085" i="3" s="1"/>
  <c r="AQ1085" i="3"/>
  <c r="E1098" i="3"/>
  <c r="F1098" i="3" s="1"/>
  <c r="G1098" i="3" s="1"/>
  <c r="D1098" i="3"/>
  <c r="C1099" i="3"/>
  <c r="CA1103" i="3"/>
  <c r="CE1102" i="3"/>
  <c r="CB1102" i="3"/>
  <c r="CC1102" i="3" s="1"/>
  <c r="CD1102" i="3" s="1"/>
  <c r="V1083" i="2"/>
  <c r="G1085" i="2"/>
  <c r="T1085" i="2"/>
  <c r="U1084" i="2"/>
  <c r="Z1084" i="2" s="1"/>
  <c r="E1087" i="2"/>
  <c r="F1086" i="2"/>
  <c r="I1086" i="2" s="1"/>
  <c r="J1081" i="1"/>
  <c r="K1081" i="1" s="1"/>
  <c r="G1082" i="1"/>
  <c r="H1082" i="1"/>
  <c r="D1084" i="1"/>
  <c r="E1084" i="1" s="1"/>
  <c r="I1084" i="1" s="1"/>
  <c r="F1083" i="1"/>
  <c r="AP1086" i="3" l="1"/>
  <c r="BE1086" i="3"/>
  <c r="BD1089" i="3"/>
  <c r="B1103" i="3"/>
  <c r="AO1089" i="3"/>
  <c r="BG1085" i="3"/>
  <c r="BH1085" i="3" s="1"/>
  <c r="BI1085" i="3" s="1"/>
  <c r="BF1085" i="3"/>
  <c r="AR1086" i="3"/>
  <c r="AS1086" i="3" s="1"/>
  <c r="AT1086" i="3" s="1"/>
  <c r="AQ1086" i="3"/>
  <c r="E1099" i="3"/>
  <c r="F1099" i="3" s="1"/>
  <c r="G1099" i="3" s="1"/>
  <c r="D1099" i="3"/>
  <c r="C1100" i="3"/>
  <c r="CA1104" i="3"/>
  <c r="CE1103" i="3"/>
  <c r="CB1103" i="3"/>
  <c r="CC1103" i="3" s="1"/>
  <c r="CD1103" i="3" s="1"/>
  <c r="V1084" i="2"/>
  <c r="G1086" i="2"/>
  <c r="T1086" i="2"/>
  <c r="U1085" i="2"/>
  <c r="Z1085" i="2" s="1"/>
  <c r="F1087" i="2"/>
  <c r="I1087" i="2" s="1"/>
  <c r="E1088" i="2"/>
  <c r="J1082" i="1"/>
  <c r="K1082" i="1" s="1"/>
  <c r="H1083" i="1"/>
  <c r="G1083" i="1"/>
  <c r="D1085" i="1"/>
  <c r="E1085" i="1" s="1"/>
  <c r="I1085" i="1" s="1"/>
  <c r="F1084" i="1"/>
  <c r="AP1087" i="3" l="1"/>
  <c r="BE1087" i="3"/>
  <c r="BG1086" i="3"/>
  <c r="BH1086" i="3" s="1"/>
  <c r="BI1086" i="3" s="1"/>
  <c r="BF1086" i="3"/>
  <c r="BD1090" i="3"/>
  <c r="B1104" i="3"/>
  <c r="AO1090" i="3"/>
  <c r="AR1087" i="3"/>
  <c r="AS1087" i="3" s="1"/>
  <c r="AT1087" i="3" s="1"/>
  <c r="AQ1087" i="3"/>
  <c r="E1100" i="3"/>
  <c r="F1100" i="3" s="1"/>
  <c r="G1100" i="3" s="1"/>
  <c r="D1100" i="3"/>
  <c r="C1101" i="3"/>
  <c r="CA1105" i="3"/>
  <c r="CE1104" i="3"/>
  <c r="CB1104" i="3"/>
  <c r="CC1104" i="3" s="1"/>
  <c r="CD1104" i="3" s="1"/>
  <c r="V1085" i="2"/>
  <c r="G1087" i="2"/>
  <c r="T1087" i="2"/>
  <c r="U1086" i="2"/>
  <c r="Z1086" i="2" s="1"/>
  <c r="E1089" i="2"/>
  <c r="F1088" i="2"/>
  <c r="I1088" i="2" s="1"/>
  <c r="J1083" i="1"/>
  <c r="K1083" i="1" s="1"/>
  <c r="H1084" i="1"/>
  <c r="G1084" i="1"/>
  <c r="D1086" i="1"/>
  <c r="E1086" i="1" s="1"/>
  <c r="I1086" i="1" s="1"/>
  <c r="F1085" i="1"/>
  <c r="AP1088" i="3" l="1"/>
  <c r="BE1088" i="3"/>
  <c r="BG1087" i="3"/>
  <c r="BH1087" i="3" s="1"/>
  <c r="BI1087" i="3" s="1"/>
  <c r="BF1087" i="3"/>
  <c r="BD1091" i="3"/>
  <c r="AO1091" i="3"/>
  <c r="B1105" i="3"/>
  <c r="AR1088" i="3"/>
  <c r="AS1088" i="3" s="1"/>
  <c r="AT1088" i="3" s="1"/>
  <c r="AQ1088" i="3"/>
  <c r="E1101" i="3"/>
  <c r="F1101" i="3" s="1"/>
  <c r="G1101" i="3" s="1"/>
  <c r="D1101" i="3"/>
  <c r="C1102" i="3"/>
  <c r="CA1106" i="3"/>
  <c r="CE1105" i="3"/>
  <c r="CB1105" i="3"/>
  <c r="CC1105" i="3" s="1"/>
  <c r="CD1105" i="3" s="1"/>
  <c r="V1086" i="2"/>
  <c r="G1088" i="2"/>
  <c r="T1088" i="2"/>
  <c r="U1087" i="2"/>
  <c r="Z1087" i="2" s="1"/>
  <c r="F1089" i="2"/>
  <c r="I1089" i="2" s="1"/>
  <c r="E1090" i="2"/>
  <c r="J1084" i="1"/>
  <c r="K1084" i="1" s="1"/>
  <c r="H1085" i="1"/>
  <c r="G1085" i="1"/>
  <c r="D1087" i="1"/>
  <c r="E1087" i="1" s="1"/>
  <c r="I1087" i="1" s="1"/>
  <c r="F1086" i="1"/>
  <c r="BG1088" i="3" l="1"/>
  <c r="BH1088" i="3" s="1"/>
  <c r="BI1088" i="3" s="1"/>
  <c r="BF1088" i="3"/>
  <c r="AP1089" i="3"/>
  <c r="BE1089" i="3"/>
  <c r="BD1092" i="3"/>
  <c r="B1106" i="3"/>
  <c r="AO1092" i="3"/>
  <c r="AR1089" i="3"/>
  <c r="AS1089" i="3" s="1"/>
  <c r="AT1089" i="3" s="1"/>
  <c r="AQ1089" i="3"/>
  <c r="E1102" i="3"/>
  <c r="F1102" i="3" s="1"/>
  <c r="G1102" i="3" s="1"/>
  <c r="D1102" i="3"/>
  <c r="C1103" i="3"/>
  <c r="CA1107" i="3"/>
  <c r="CE1106" i="3"/>
  <c r="CB1106" i="3"/>
  <c r="CC1106" i="3" s="1"/>
  <c r="CD1106" i="3" s="1"/>
  <c r="V1087" i="2"/>
  <c r="G1089" i="2"/>
  <c r="T1089" i="2"/>
  <c r="U1088" i="2"/>
  <c r="Z1088" i="2" s="1"/>
  <c r="E1091" i="2"/>
  <c r="F1090" i="2"/>
  <c r="I1090" i="2" s="1"/>
  <c r="J1085" i="1"/>
  <c r="K1085" i="1" s="1"/>
  <c r="H1086" i="1"/>
  <c r="G1086" i="1"/>
  <c r="D1088" i="1"/>
  <c r="E1088" i="1" s="1"/>
  <c r="I1088" i="1" s="1"/>
  <c r="F1087" i="1"/>
  <c r="AP1090" i="3" l="1"/>
  <c r="BE1090" i="3"/>
  <c r="BD1093" i="3"/>
  <c r="B1107" i="3"/>
  <c r="AO1093" i="3"/>
  <c r="BG1089" i="3"/>
  <c r="BH1089" i="3" s="1"/>
  <c r="BI1089" i="3" s="1"/>
  <c r="BF1089" i="3"/>
  <c r="AR1090" i="3"/>
  <c r="AS1090" i="3" s="1"/>
  <c r="AT1090" i="3" s="1"/>
  <c r="AQ1090" i="3"/>
  <c r="E1103" i="3"/>
  <c r="F1103" i="3" s="1"/>
  <c r="G1103" i="3" s="1"/>
  <c r="D1103" i="3"/>
  <c r="C1104" i="3"/>
  <c r="CA1108" i="3"/>
  <c r="CE1107" i="3"/>
  <c r="CB1107" i="3"/>
  <c r="CC1107" i="3" s="1"/>
  <c r="CD1107" i="3" s="1"/>
  <c r="V1088" i="2"/>
  <c r="G1090" i="2"/>
  <c r="U1089" i="2"/>
  <c r="Z1089" i="2" s="1"/>
  <c r="T1090" i="2"/>
  <c r="E1092" i="2"/>
  <c r="F1091" i="2"/>
  <c r="I1091" i="2" s="1"/>
  <c r="J1086" i="1"/>
  <c r="K1086" i="1" s="1"/>
  <c r="H1087" i="1"/>
  <c r="G1087" i="1"/>
  <c r="D1089" i="1"/>
  <c r="E1089" i="1" s="1"/>
  <c r="I1089" i="1" s="1"/>
  <c r="F1088" i="1"/>
  <c r="BF1090" i="3" l="1"/>
  <c r="BG1090" i="3"/>
  <c r="BH1090" i="3" s="1"/>
  <c r="BI1090" i="3" s="1"/>
  <c r="AP1091" i="3"/>
  <c r="BE1091" i="3"/>
  <c r="BD1094" i="3"/>
  <c r="AO1094" i="3"/>
  <c r="B1108" i="3"/>
  <c r="AR1091" i="3"/>
  <c r="AS1091" i="3" s="1"/>
  <c r="AT1091" i="3" s="1"/>
  <c r="AQ1091" i="3"/>
  <c r="D1104" i="3"/>
  <c r="E1104" i="3"/>
  <c r="F1104" i="3" s="1"/>
  <c r="G1104" i="3" s="1"/>
  <c r="C1105" i="3"/>
  <c r="CA1109" i="3"/>
  <c r="CE1108" i="3"/>
  <c r="CB1108" i="3"/>
  <c r="CC1108" i="3" s="1"/>
  <c r="CD1108" i="3" s="1"/>
  <c r="V1089" i="2"/>
  <c r="G1091" i="2"/>
  <c r="T1091" i="2"/>
  <c r="U1090" i="2"/>
  <c r="Z1090" i="2" s="1"/>
  <c r="E1093" i="2"/>
  <c r="F1092" i="2"/>
  <c r="I1092" i="2" s="1"/>
  <c r="J1087" i="1"/>
  <c r="K1087" i="1" s="1"/>
  <c r="H1088" i="1"/>
  <c r="G1088" i="1"/>
  <c r="D1090" i="1"/>
  <c r="E1090" i="1" s="1"/>
  <c r="I1090" i="1" s="1"/>
  <c r="F1089" i="1"/>
  <c r="AP1092" i="3" l="1"/>
  <c r="BE1092" i="3"/>
  <c r="BD1095" i="3"/>
  <c r="B1109" i="3"/>
  <c r="AO1095" i="3"/>
  <c r="BF1091" i="3"/>
  <c r="BG1091" i="3"/>
  <c r="BH1091" i="3" s="1"/>
  <c r="BI1091" i="3" s="1"/>
  <c r="AR1092" i="3"/>
  <c r="AS1092" i="3" s="1"/>
  <c r="AT1092" i="3" s="1"/>
  <c r="AQ1092" i="3"/>
  <c r="D1105" i="3"/>
  <c r="E1105" i="3"/>
  <c r="F1105" i="3" s="1"/>
  <c r="G1105" i="3" s="1"/>
  <c r="C1106" i="3"/>
  <c r="CA1110" i="3"/>
  <c r="CE1109" i="3"/>
  <c r="CB1109" i="3"/>
  <c r="CC1109" i="3" s="1"/>
  <c r="CD1109" i="3" s="1"/>
  <c r="V1090" i="2"/>
  <c r="G1092" i="2"/>
  <c r="T1092" i="2"/>
  <c r="U1091" i="2"/>
  <c r="Z1091" i="2" s="1"/>
  <c r="F1093" i="2"/>
  <c r="I1093" i="2" s="1"/>
  <c r="E1094" i="2"/>
  <c r="J1088" i="1"/>
  <c r="K1088" i="1" s="1"/>
  <c r="G1089" i="1"/>
  <c r="H1089" i="1"/>
  <c r="D1091" i="1"/>
  <c r="E1091" i="1" s="1"/>
  <c r="I1091" i="1" s="1"/>
  <c r="F1090" i="1"/>
  <c r="BD1096" i="3" l="1"/>
  <c r="B1110" i="3"/>
  <c r="AO1096" i="3"/>
  <c r="BG1092" i="3"/>
  <c r="BH1092" i="3"/>
  <c r="BI1092" i="3" s="1"/>
  <c r="BF1092" i="3"/>
  <c r="AP1093" i="3"/>
  <c r="BE1093" i="3"/>
  <c r="AR1093" i="3"/>
  <c r="AS1093" i="3" s="1"/>
  <c r="AT1093" i="3" s="1"/>
  <c r="AQ1093" i="3"/>
  <c r="E1106" i="3"/>
  <c r="F1106" i="3" s="1"/>
  <c r="G1106" i="3" s="1"/>
  <c r="D1106" i="3"/>
  <c r="C1107" i="3"/>
  <c r="CA1111" i="3"/>
  <c r="CE1110" i="3"/>
  <c r="CB1110" i="3"/>
  <c r="CC1110" i="3" s="1"/>
  <c r="CD1110" i="3" s="1"/>
  <c r="V1091" i="2"/>
  <c r="G1093" i="2"/>
  <c r="T1093" i="2"/>
  <c r="U1092" i="2"/>
  <c r="Z1092" i="2" s="1"/>
  <c r="E1095" i="2"/>
  <c r="F1094" i="2"/>
  <c r="I1094" i="2" s="1"/>
  <c r="G1090" i="1"/>
  <c r="H1090" i="1"/>
  <c r="J1089" i="1"/>
  <c r="K1089" i="1" s="1"/>
  <c r="D1092" i="1"/>
  <c r="E1092" i="1" s="1"/>
  <c r="I1092" i="1" s="1"/>
  <c r="F1091" i="1"/>
  <c r="AP1094" i="3" l="1"/>
  <c r="BE1094" i="3"/>
  <c r="BG1093" i="3"/>
  <c r="BH1093" i="3"/>
  <c r="BI1093" i="3" s="1"/>
  <c r="BF1093" i="3"/>
  <c r="BD1097" i="3"/>
  <c r="AO1097" i="3"/>
  <c r="B1111" i="3"/>
  <c r="AR1094" i="3"/>
  <c r="AS1094" i="3" s="1"/>
  <c r="AT1094" i="3" s="1"/>
  <c r="AQ1094" i="3"/>
  <c r="E1107" i="3"/>
  <c r="F1107" i="3" s="1"/>
  <c r="G1107" i="3" s="1"/>
  <c r="D1107" i="3"/>
  <c r="C1108" i="3"/>
  <c r="CA1112" i="3"/>
  <c r="CE1111" i="3"/>
  <c r="CB1111" i="3"/>
  <c r="CC1111" i="3" s="1"/>
  <c r="CD1111" i="3" s="1"/>
  <c r="V1092" i="2"/>
  <c r="G1094" i="2"/>
  <c r="U1093" i="2"/>
  <c r="Z1093" i="2" s="1"/>
  <c r="T1094" i="2"/>
  <c r="F1095" i="2"/>
  <c r="I1095" i="2" s="1"/>
  <c r="E1096" i="2"/>
  <c r="H1091" i="1"/>
  <c r="G1091" i="1"/>
  <c r="J1090" i="1"/>
  <c r="K1090" i="1" s="1"/>
  <c r="D1093" i="1"/>
  <c r="E1093" i="1" s="1"/>
  <c r="I1093" i="1" s="1"/>
  <c r="F1092" i="1"/>
  <c r="BG1094" i="3" l="1"/>
  <c r="BH1094" i="3" s="1"/>
  <c r="BI1094" i="3" s="1"/>
  <c r="BF1094" i="3"/>
  <c r="AP1095" i="3"/>
  <c r="BE1095" i="3"/>
  <c r="BD1098" i="3"/>
  <c r="B1112" i="3"/>
  <c r="AO1098" i="3"/>
  <c r="AR1095" i="3"/>
  <c r="AQ1095" i="3"/>
  <c r="AS1095" i="3"/>
  <c r="AT1095" i="3" s="1"/>
  <c r="E1108" i="3"/>
  <c r="F1108" i="3" s="1"/>
  <c r="G1108" i="3" s="1"/>
  <c r="D1108" i="3"/>
  <c r="C1109" i="3"/>
  <c r="CA1113" i="3"/>
  <c r="CE1112" i="3"/>
  <c r="CB1112" i="3"/>
  <c r="CC1112" i="3" s="1"/>
  <c r="CD1112" i="3" s="1"/>
  <c r="V1093" i="2"/>
  <c r="G1095" i="2"/>
  <c r="U1094" i="2"/>
  <c r="Z1094" i="2" s="1"/>
  <c r="T1095" i="2"/>
  <c r="E1097" i="2"/>
  <c r="F1096" i="2"/>
  <c r="I1096" i="2" s="1"/>
  <c r="H1092" i="1"/>
  <c r="G1092" i="1"/>
  <c r="J1091" i="1"/>
  <c r="K1091" i="1" s="1"/>
  <c r="D1094" i="1"/>
  <c r="E1094" i="1" s="1"/>
  <c r="I1094" i="1" s="1"/>
  <c r="F1093" i="1"/>
  <c r="AP1096" i="3" l="1"/>
  <c r="BE1096" i="3"/>
  <c r="BD1099" i="3"/>
  <c r="B1113" i="3"/>
  <c r="AO1099" i="3"/>
  <c r="BG1095" i="3"/>
  <c r="BH1095" i="3" s="1"/>
  <c r="BI1095" i="3" s="1"/>
  <c r="BF1095" i="3"/>
  <c r="AR1096" i="3"/>
  <c r="AQ1096" i="3"/>
  <c r="AS1096" i="3"/>
  <c r="AT1096" i="3" s="1"/>
  <c r="E1109" i="3"/>
  <c r="F1109" i="3" s="1"/>
  <c r="G1109" i="3" s="1"/>
  <c r="D1109" i="3"/>
  <c r="C1110" i="3"/>
  <c r="CA1114" i="3"/>
  <c r="CE1113" i="3"/>
  <c r="CB1113" i="3"/>
  <c r="CC1113" i="3" s="1"/>
  <c r="CD1113" i="3" s="1"/>
  <c r="V1094" i="2"/>
  <c r="G1096" i="2"/>
  <c r="T1096" i="2"/>
  <c r="U1095" i="2"/>
  <c r="Z1095" i="2" s="1"/>
  <c r="E1098" i="2"/>
  <c r="F1097" i="2"/>
  <c r="I1097" i="2" s="1"/>
  <c r="J1092" i="1"/>
  <c r="K1092" i="1" s="1"/>
  <c r="H1093" i="1"/>
  <c r="G1093" i="1"/>
  <c r="D1095" i="1"/>
  <c r="E1095" i="1" s="1"/>
  <c r="I1095" i="1" s="1"/>
  <c r="F1094" i="1"/>
  <c r="BG1096" i="3" l="1"/>
  <c r="BH1096" i="3" s="1"/>
  <c r="BI1096" i="3" s="1"/>
  <c r="BF1096" i="3"/>
  <c r="AP1097" i="3"/>
  <c r="BE1097" i="3"/>
  <c r="BD1100" i="3"/>
  <c r="B1114" i="3"/>
  <c r="AO1100" i="3"/>
  <c r="AR1097" i="3"/>
  <c r="AS1097" i="3" s="1"/>
  <c r="AT1097" i="3" s="1"/>
  <c r="AQ1097" i="3"/>
  <c r="E1110" i="3"/>
  <c r="F1110" i="3" s="1"/>
  <c r="G1110" i="3" s="1"/>
  <c r="D1110" i="3"/>
  <c r="C1111" i="3"/>
  <c r="CA1115" i="3"/>
  <c r="CE1114" i="3"/>
  <c r="CB1114" i="3"/>
  <c r="CC1114" i="3" s="1"/>
  <c r="CD1114" i="3" s="1"/>
  <c r="V1095" i="2"/>
  <c r="G1097" i="2"/>
  <c r="T1097" i="2"/>
  <c r="U1096" i="2"/>
  <c r="Z1096" i="2" s="1"/>
  <c r="E1099" i="2"/>
  <c r="F1098" i="2"/>
  <c r="I1098" i="2" s="1"/>
  <c r="J1093" i="1"/>
  <c r="K1093" i="1" s="1"/>
  <c r="H1094" i="1"/>
  <c r="G1094" i="1"/>
  <c r="D1096" i="1"/>
  <c r="E1096" i="1" s="1"/>
  <c r="I1096" i="1" s="1"/>
  <c r="F1095" i="1"/>
  <c r="AP1098" i="3" l="1"/>
  <c r="BE1098" i="3"/>
  <c r="BD1101" i="3"/>
  <c r="B1115" i="3"/>
  <c r="AO1101" i="3"/>
  <c r="BG1097" i="3"/>
  <c r="BH1097" i="3" s="1"/>
  <c r="BI1097" i="3" s="1"/>
  <c r="BF1097" i="3"/>
  <c r="AR1098" i="3"/>
  <c r="AS1098" i="3" s="1"/>
  <c r="AT1098" i="3" s="1"/>
  <c r="AQ1098" i="3"/>
  <c r="E1111" i="3"/>
  <c r="F1111" i="3" s="1"/>
  <c r="G1111" i="3" s="1"/>
  <c r="D1111" i="3"/>
  <c r="C1112" i="3"/>
  <c r="CA1116" i="3"/>
  <c r="CE1115" i="3"/>
  <c r="CB1115" i="3"/>
  <c r="CC1115" i="3" s="1"/>
  <c r="CD1115" i="3" s="1"/>
  <c r="V1096" i="2"/>
  <c r="G1098" i="2"/>
  <c r="T1098" i="2"/>
  <c r="U1097" i="2"/>
  <c r="Z1097" i="2" s="1"/>
  <c r="F1099" i="2"/>
  <c r="I1099" i="2" s="1"/>
  <c r="E1100" i="2"/>
  <c r="J1094" i="1"/>
  <c r="K1094" i="1" s="1"/>
  <c r="H1095" i="1"/>
  <c r="G1095" i="1"/>
  <c r="D1097" i="1"/>
  <c r="E1097" i="1" s="1"/>
  <c r="I1097" i="1" s="1"/>
  <c r="F1096" i="1"/>
  <c r="AP1099" i="3" l="1"/>
  <c r="BE1099" i="3"/>
  <c r="BD1102" i="3"/>
  <c r="B1116" i="3"/>
  <c r="AO1102" i="3"/>
  <c r="BG1098" i="3"/>
  <c r="BH1098" i="3" s="1"/>
  <c r="BI1098" i="3" s="1"/>
  <c r="BF1098" i="3"/>
  <c r="AR1099" i="3"/>
  <c r="AQ1099" i="3"/>
  <c r="AS1099" i="3"/>
  <c r="AT1099" i="3" s="1"/>
  <c r="E1112" i="3"/>
  <c r="F1112" i="3" s="1"/>
  <c r="G1112" i="3" s="1"/>
  <c r="D1112" i="3"/>
  <c r="C1113" i="3"/>
  <c r="CA1117" i="3"/>
  <c r="CE1116" i="3"/>
  <c r="CB1116" i="3"/>
  <c r="CC1116" i="3" s="1"/>
  <c r="CD1116" i="3" s="1"/>
  <c r="V1097" i="2"/>
  <c r="G1099" i="2"/>
  <c r="T1099" i="2"/>
  <c r="U1098" i="2"/>
  <c r="Z1098" i="2" s="1"/>
  <c r="E1101" i="2"/>
  <c r="F1100" i="2"/>
  <c r="I1100" i="2" s="1"/>
  <c r="J1095" i="1"/>
  <c r="K1095" i="1" s="1"/>
  <c r="H1096" i="1"/>
  <c r="G1096" i="1"/>
  <c r="D1098" i="1"/>
  <c r="E1098" i="1" s="1"/>
  <c r="I1098" i="1" s="1"/>
  <c r="F1097" i="1"/>
  <c r="AP1100" i="3" l="1"/>
  <c r="BE1100" i="3"/>
  <c r="BD1103" i="3"/>
  <c r="B1117" i="3"/>
  <c r="AO1103" i="3"/>
  <c r="BG1099" i="3"/>
  <c r="BH1099" i="3" s="1"/>
  <c r="BI1099" i="3" s="1"/>
  <c r="BF1099" i="3"/>
  <c r="AR1100" i="3"/>
  <c r="AS1100" i="3" s="1"/>
  <c r="AT1100" i="3" s="1"/>
  <c r="AQ1100" i="3"/>
  <c r="E1113" i="3"/>
  <c r="F1113" i="3" s="1"/>
  <c r="G1113" i="3" s="1"/>
  <c r="D1113" i="3"/>
  <c r="C1114" i="3"/>
  <c r="CA1118" i="3"/>
  <c r="CE1117" i="3"/>
  <c r="CB1117" i="3"/>
  <c r="CC1117" i="3" s="1"/>
  <c r="CD1117" i="3" s="1"/>
  <c r="V1098" i="2"/>
  <c r="G1100" i="2"/>
  <c r="T1100" i="2"/>
  <c r="U1099" i="2"/>
  <c r="Z1099" i="2" s="1"/>
  <c r="F1101" i="2"/>
  <c r="I1101" i="2" s="1"/>
  <c r="E1102" i="2"/>
  <c r="J1096" i="1"/>
  <c r="K1096" i="1" s="1"/>
  <c r="G1097" i="1"/>
  <c r="H1097" i="1"/>
  <c r="D1099" i="1"/>
  <c r="E1099" i="1" s="1"/>
  <c r="I1099" i="1" s="1"/>
  <c r="F1098" i="1"/>
  <c r="AP1101" i="3" l="1"/>
  <c r="BE1101" i="3"/>
  <c r="BD1104" i="3"/>
  <c r="B1118" i="3"/>
  <c r="AO1104" i="3"/>
  <c r="BF1100" i="3"/>
  <c r="BG1100" i="3"/>
  <c r="BH1100" i="3" s="1"/>
  <c r="BI1100" i="3" s="1"/>
  <c r="AR1101" i="3"/>
  <c r="AS1101" i="3" s="1"/>
  <c r="AT1101" i="3" s="1"/>
  <c r="AQ1101" i="3"/>
  <c r="E1114" i="3"/>
  <c r="F1114" i="3" s="1"/>
  <c r="G1114" i="3" s="1"/>
  <c r="D1114" i="3"/>
  <c r="C1115" i="3"/>
  <c r="CA1119" i="3"/>
  <c r="CE1118" i="3"/>
  <c r="CB1118" i="3"/>
  <c r="CC1118" i="3" s="1"/>
  <c r="CD1118" i="3" s="1"/>
  <c r="V1099" i="2"/>
  <c r="G1101" i="2"/>
  <c r="T1101" i="2"/>
  <c r="U1100" i="2"/>
  <c r="Z1100" i="2" s="1"/>
  <c r="E1103" i="2"/>
  <c r="F1102" i="2"/>
  <c r="I1102" i="2" s="1"/>
  <c r="J1097" i="1"/>
  <c r="K1097" i="1" s="1"/>
  <c r="G1098" i="1"/>
  <c r="H1098" i="1"/>
  <c r="D1100" i="1"/>
  <c r="E1100" i="1" s="1"/>
  <c r="I1100" i="1" s="1"/>
  <c r="F1099" i="1"/>
  <c r="AP1102" i="3" l="1"/>
  <c r="BE1102" i="3"/>
  <c r="BD1105" i="3"/>
  <c r="B1119" i="3"/>
  <c r="AO1105" i="3"/>
  <c r="BF1101" i="3"/>
  <c r="BG1101" i="3"/>
  <c r="BH1101" i="3" s="1"/>
  <c r="BI1101" i="3" s="1"/>
  <c r="AQ1102" i="3"/>
  <c r="AR1102" i="3"/>
  <c r="AS1102" i="3" s="1"/>
  <c r="AT1102" i="3" s="1"/>
  <c r="E1115" i="3"/>
  <c r="F1115" i="3" s="1"/>
  <c r="G1115" i="3" s="1"/>
  <c r="D1115" i="3"/>
  <c r="C1116" i="3"/>
  <c r="CA1120" i="3"/>
  <c r="CE1119" i="3"/>
  <c r="CB1119" i="3"/>
  <c r="CC1119" i="3" s="1"/>
  <c r="CD1119" i="3" s="1"/>
  <c r="V1100" i="2"/>
  <c r="G1102" i="2"/>
  <c r="U1101" i="2"/>
  <c r="Z1101" i="2" s="1"/>
  <c r="T1102" i="2"/>
  <c r="E1104" i="2"/>
  <c r="F1103" i="2"/>
  <c r="I1103" i="2" s="1"/>
  <c r="J1098" i="1"/>
  <c r="K1098" i="1" s="1"/>
  <c r="H1099" i="1"/>
  <c r="G1099" i="1"/>
  <c r="D1101" i="1"/>
  <c r="E1101" i="1" s="1"/>
  <c r="I1101" i="1" s="1"/>
  <c r="F1100" i="1"/>
  <c r="AP1103" i="3" l="1"/>
  <c r="BE1103" i="3"/>
  <c r="BF1102" i="3"/>
  <c r="BG1102" i="3"/>
  <c r="BH1102" i="3" s="1"/>
  <c r="BI1102" i="3" s="1"/>
  <c r="BD1106" i="3"/>
  <c r="B1120" i="3"/>
  <c r="AO1106" i="3"/>
  <c r="AQ1103" i="3"/>
  <c r="AR1103" i="3"/>
  <c r="AS1103" i="3" s="1"/>
  <c r="AT1103" i="3" s="1"/>
  <c r="E1116" i="3"/>
  <c r="F1116" i="3" s="1"/>
  <c r="G1116" i="3" s="1"/>
  <c r="D1116" i="3"/>
  <c r="C1117" i="3"/>
  <c r="CA1121" i="3"/>
  <c r="CE1120" i="3"/>
  <c r="CB1120" i="3"/>
  <c r="CC1120" i="3" s="1"/>
  <c r="CD1120" i="3" s="1"/>
  <c r="V1101" i="2"/>
  <c r="G1103" i="2"/>
  <c r="T1103" i="2"/>
  <c r="U1102" i="2"/>
  <c r="Z1102" i="2" s="1"/>
  <c r="E1105" i="2"/>
  <c r="F1104" i="2"/>
  <c r="I1104" i="2" s="1"/>
  <c r="J1099" i="1"/>
  <c r="K1099" i="1" s="1"/>
  <c r="H1100" i="1"/>
  <c r="G1100" i="1"/>
  <c r="D1102" i="1"/>
  <c r="E1102" i="1" s="1"/>
  <c r="I1102" i="1" s="1"/>
  <c r="F1101" i="1"/>
  <c r="AP1104" i="3" l="1"/>
  <c r="BE1104" i="3"/>
  <c r="BD1107" i="3"/>
  <c r="B1121" i="3"/>
  <c r="AO1107" i="3"/>
  <c r="BF1103" i="3"/>
  <c r="BG1103" i="3"/>
  <c r="BH1103" i="3" s="1"/>
  <c r="BI1103" i="3" s="1"/>
  <c r="AQ1104" i="3"/>
  <c r="AR1104" i="3"/>
  <c r="AS1104" i="3" s="1"/>
  <c r="AT1104" i="3" s="1"/>
  <c r="D1117" i="3"/>
  <c r="E1117" i="3"/>
  <c r="F1117" i="3" s="1"/>
  <c r="G1117" i="3" s="1"/>
  <c r="C1118" i="3"/>
  <c r="CA1122" i="3"/>
  <c r="CE1121" i="3"/>
  <c r="CB1121" i="3"/>
  <c r="CC1121" i="3" s="1"/>
  <c r="CD1121" i="3" s="1"/>
  <c r="V1102" i="2"/>
  <c r="G1104" i="2"/>
  <c r="T1104" i="2"/>
  <c r="U1103" i="2"/>
  <c r="Z1103" i="2" s="1"/>
  <c r="F1105" i="2"/>
  <c r="I1105" i="2" s="1"/>
  <c r="E1106" i="2"/>
  <c r="J1100" i="1"/>
  <c r="K1100" i="1" s="1"/>
  <c r="H1101" i="1"/>
  <c r="G1101" i="1"/>
  <c r="D1103" i="1"/>
  <c r="E1103" i="1" s="1"/>
  <c r="I1103" i="1" s="1"/>
  <c r="F1102" i="1"/>
  <c r="AP1105" i="3" l="1"/>
  <c r="BE1105" i="3"/>
  <c r="BD1108" i="3"/>
  <c r="B1122" i="3"/>
  <c r="AO1108" i="3"/>
  <c r="BF1104" i="3"/>
  <c r="BG1104" i="3"/>
  <c r="BH1104" i="3" s="1"/>
  <c r="BI1104" i="3" s="1"/>
  <c r="AR1105" i="3"/>
  <c r="AS1105" i="3" s="1"/>
  <c r="AT1105" i="3" s="1"/>
  <c r="AQ1105" i="3"/>
  <c r="D1118" i="3"/>
  <c r="E1118" i="3"/>
  <c r="F1118" i="3" s="1"/>
  <c r="G1118" i="3" s="1"/>
  <c r="C1119" i="3"/>
  <c r="CA1123" i="3"/>
  <c r="CE1122" i="3"/>
  <c r="CB1122" i="3"/>
  <c r="CC1122" i="3" s="1"/>
  <c r="CD1122" i="3" s="1"/>
  <c r="V1103" i="2"/>
  <c r="J1101" i="1"/>
  <c r="K1101" i="1" s="1"/>
  <c r="G1105" i="2"/>
  <c r="T1105" i="2"/>
  <c r="U1104" i="2"/>
  <c r="Z1104" i="2" s="1"/>
  <c r="E1107" i="2"/>
  <c r="F1106" i="2"/>
  <c r="I1106" i="2" s="1"/>
  <c r="H1102" i="1"/>
  <c r="G1102" i="1"/>
  <c r="D1104" i="1"/>
  <c r="E1104" i="1" s="1"/>
  <c r="I1104" i="1" s="1"/>
  <c r="F1103" i="1"/>
  <c r="BG1105" i="3" l="1"/>
  <c r="BH1105" i="3" s="1"/>
  <c r="BI1105" i="3" s="1"/>
  <c r="BF1105" i="3"/>
  <c r="AP1106" i="3"/>
  <c r="BE1106" i="3"/>
  <c r="BD1109" i="3"/>
  <c r="AO1109" i="3"/>
  <c r="B1123" i="3"/>
  <c r="AR1106" i="3"/>
  <c r="AS1106" i="3" s="1"/>
  <c r="AT1106" i="3" s="1"/>
  <c r="AQ1106" i="3"/>
  <c r="D1119" i="3"/>
  <c r="E1119" i="3"/>
  <c r="F1119" i="3" s="1"/>
  <c r="G1119" i="3" s="1"/>
  <c r="C1120" i="3"/>
  <c r="CA1124" i="3"/>
  <c r="CE1123" i="3"/>
  <c r="CB1123" i="3"/>
  <c r="CC1123" i="3" s="1"/>
  <c r="CD1123" i="3" s="1"/>
  <c r="V1104" i="2"/>
  <c r="G1106" i="2"/>
  <c r="U1105" i="2"/>
  <c r="Z1105" i="2" s="1"/>
  <c r="T1106" i="2"/>
  <c r="F1107" i="2"/>
  <c r="I1107" i="2" s="1"/>
  <c r="E1108" i="2"/>
  <c r="J1102" i="1"/>
  <c r="K1102" i="1" s="1"/>
  <c r="H1103" i="1"/>
  <c r="G1103" i="1"/>
  <c r="D1105" i="1"/>
  <c r="E1105" i="1" s="1"/>
  <c r="I1105" i="1" s="1"/>
  <c r="F1104" i="1"/>
  <c r="AP1107" i="3" l="1"/>
  <c r="BE1107" i="3"/>
  <c r="BG1106" i="3"/>
  <c r="BH1106" i="3" s="1"/>
  <c r="BI1106" i="3" s="1"/>
  <c r="BF1106" i="3"/>
  <c r="BD1110" i="3"/>
  <c r="AO1110" i="3"/>
  <c r="B1124" i="3"/>
  <c r="AR1107" i="3"/>
  <c r="AS1107" i="3" s="1"/>
  <c r="AT1107" i="3" s="1"/>
  <c r="AQ1107" i="3"/>
  <c r="D1120" i="3"/>
  <c r="E1120" i="3"/>
  <c r="F1120" i="3" s="1"/>
  <c r="G1120" i="3" s="1"/>
  <c r="C1121" i="3"/>
  <c r="CA1125" i="3"/>
  <c r="CE1124" i="3"/>
  <c r="CB1124" i="3"/>
  <c r="CC1124" i="3" s="1"/>
  <c r="CD1124" i="3" s="1"/>
  <c r="V1105" i="2"/>
  <c r="G1107" i="2"/>
  <c r="T1107" i="2"/>
  <c r="U1106" i="2"/>
  <c r="Z1106" i="2" s="1"/>
  <c r="J1103" i="1"/>
  <c r="K1103" i="1" s="1"/>
  <c r="E1109" i="2"/>
  <c r="F1108" i="2"/>
  <c r="I1108" i="2" s="1"/>
  <c r="H1104" i="1"/>
  <c r="G1104" i="1"/>
  <c r="D1106" i="1"/>
  <c r="E1106" i="1" s="1"/>
  <c r="I1106" i="1" s="1"/>
  <c r="F1105" i="1"/>
  <c r="AP1108" i="3" l="1"/>
  <c r="BE1108" i="3"/>
  <c r="BD1111" i="3"/>
  <c r="AO1111" i="3"/>
  <c r="B1125" i="3"/>
  <c r="BG1107" i="3"/>
  <c r="BH1107" i="3" s="1"/>
  <c r="BI1107" i="3" s="1"/>
  <c r="BF1107" i="3"/>
  <c r="AR1108" i="3"/>
  <c r="AS1108" i="3" s="1"/>
  <c r="AT1108" i="3" s="1"/>
  <c r="AQ1108" i="3"/>
  <c r="D1121" i="3"/>
  <c r="E1121" i="3"/>
  <c r="F1121" i="3" s="1"/>
  <c r="G1121" i="3" s="1"/>
  <c r="C1122" i="3"/>
  <c r="CA1126" i="3"/>
  <c r="CE1125" i="3"/>
  <c r="CB1125" i="3"/>
  <c r="CC1125" i="3" s="1"/>
  <c r="CD1125" i="3" s="1"/>
  <c r="V1106" i="2"/>
  <c r="G1108" i="2"/>
  <c r="T1108" i="2"/>
  <c r="U1107" i="2"/>
  <c r="Z1107" i="2" s="1"/>
  <c r="E1110" i="2"/>
  <c r="F1109" i="2"/>
  <c r="I1109" i="2" s="1"/>
  <c r="J1104" i="1"/>
  <c r="K1104" i="1" s="1"/>
  <c r="G1105" i="1"/>
  <c r="H1105" i="1"/>
  <c r="D1107" i="1"/>
  <c r="E1107" i="1" s="1"/>
  <c r="I1107" i="1" s="1"/>
  <c r="F1106" i="1"/>
  <c r="AP1109" i="3" l="1"/>
  <c r="BE1109" i="3"/>
  <c r="BD1112" i="3"/>
  <c r="AO1112" i="3"/>
  <c r="B1126" i="3"/>
  <c r="BG1108" i="3"/>
  <c r="BH1108" i="3" s="1"/>
  <c r="BI1108" i="3" s="1"/>
  <c r="BF1108" i="3"/>
  <c r="AR1109" i="3"/>
  <c r="AS1109" i="3" s="1"/>
  <c r="AT1109" i="3" s="1"/>
  <c r="AQ1109" i="3"/>
  <c r="E1122" i="3"/>
  <c r="F1122" i="3" s="1"/>
  <c r="G1122" i="3" s="1"/>
  <c r="D1122" i="3"/>
  <c r="C1123" i="3"/>
  <c r="CA1127" i="3"/>
  <c r="CE1126" i="3"/>
  <c r="CB1126" i="3"/>
  <c r="CC1126" i="3" s="1"/>
  <c r="CD1126" i="3" s="1"/>
  <c r="V1107" i="2"/>
  <c r="G1109" i="2"/>
  <c r="T1109" i="2"/>
  <c r="U1108" i="2"/>
  <c r="Z1108" i="2" s="1"/>
  <c r="E1111" i="2"/>
  <c r="F1110" i="2"/>
  <c r="I1110" i="2" s="1"/>
  <c r="J1105" i="1"/>
  <c r="K1105" i="1" s="1"/>
  <c r="G1106" i="1"/>
  <c r="H1106" i="1"/>
  <c r="D1108" i="1"/>
  <c r="E1108" i="1" s="1"/>
  <c r="I1108" i="1" s="1"/>
  <c r="F1107" i="1"/>
  <c r="AP1110" i="3" l="1"/>
  <c r="BE1110" i="3"/>
  <c r="BD1113" i="3"/>
  <c r="B1127" i="3"/>
  <c r="AO1113" i="3"/>
  <c r="BG1109" i="3"/>
  <c r="BH1109" i="3" s="1"/>
  <c r="BI1109" i="3" s="1"/>
  <c r="BF1109" i="3"/>
  <c r="AR1110" i="3"/>
  <c r="AS1110" i="3" s="1"/>
  <c r="AT1110" i="3" s="1"/>
  <c r="AQ1110" i="3"/>
  <c r="E1123" i="3"/>
  <c r="F1123" i="3" s="1"/>
  <c r="G1123" i="3" s="1"/>
  <c r="D1123" i="3"/>
  <c r="C1124" i="3"/>
  <c r="CA1128" i="3"/>
  <c r="CE1127" i="3"/>
  <c r="CB1127" i="3"/>
  <c r="CC1127" i="3" s="1"/>
  <c r="CD1127" i="3" s="1"/>
  <c r="V1108" i="2"/>
  <c r="G1110" i="2"/>
  <c r="T1110" i="2"/>
  <c r="U1109" i="2"/>
  <c r="Z1109" i="2" s="1"/>
  <c r="F1111" i="2"/>
  <c r="I1111" i="2" s="1"/>
  <c r="E1112" i="2"/>
  <c r="J1106" i="1"/>
  <c r="K1106" i="1" s="1"/>
  <c r="H1107" i="1"/>
  <c r="G1107" i="1"/>
  <c r="D1109" i="1"/>
  <c r="E1109" i="1" s="1"/>
  <c r="I1109" i="1" s="1"/>
  <c r="F1108" i="1"/>
  <c r="AP1111" i="3" l="1"/>
  <c r="BE1111" i="3"/>
  <c r="BD1114" i="3"/>
  <c r="B1128" i="3"/>
  <c r="AO1114" i="3"/>
  <c r="BG1110" i="3"/>
  <c r="BH1110" i="3" s="1"/>
  <c r="BI1110" i="3" s="1"/>
  <c r="BF1110" i="3"/>
  <c r="AR1111" i="3"/>
  <c r="AS1111" i="3" s="1"/>
  <c r="AT1111" i="3" s="1"/>
  <c r="AQ1111" i="3"/>
  <c r="E1124" i="3"/>
  <c r="F1124" i="3" s="1"/>
  <c r="G1124" i="3" s="1"/>
  <c r="D1124" i="3"/>
  <c r="C1125" i="3"/>
  <c r="CA1129" i="3"/>
  <c r="CE1128" i="3"/>
  <c r="CB1128" i="3"/>
  <c r="CC1128" i="3" s="1"/>
  <c r="CD1128" i="3" s="1"/>
  <c r="V1109" i="2"/>
  <c r="G1111" i="2"/>
  <c r="T1111" i="2"/>
  <c r="U1110" i="2"/>
  <c r="Z1110" i="2" s="1"/>
  <c r="E1113" i="2"/>
  <c r="F1112" i="2"/>
  <c r="I1112" i="2" s="1"/>
  <c r="J1107" i="1"/>
  <c r="K1107" i="1" s="1"/>
  <c r="H1108" i="1"/>
  <c r="G1108" i="1"/>
  <c r="D1110" i="1"/>
  <c r="E1110" i="1" s="1"/>
  <c r="I1110" i="1" s="1"/>
  <c r="F1109" i="1"/>
  <c r="AP1112" i="3" l="1"/>
  <c r="BE1112" i="3"/>
  <c r="BD1115" i="3"/>
  <c r="B1129" i="3"/>
  <c r="AO1115" i="3"/>
  <c r="BG1111" i="3"/>
  <c r="BH1111" i="3" s="1"/>
  <c r="BI1111" i="3" s="1"/>
  <c r="BF1111" i="3"/>
  <c r="AR1112" i="3"/>
  <c r="AS1112" i="3" s="1"/>
  <c r="AT1112" i="3" s="1"/>
  <c r="AQ1112" i="3"/>
  <c r="E1125" i="3"/>
  <c r="F1125" i="3" s="1"/>
  <c r="G1125" i="3" s="1"/>
  <c r="D1125" i="3"/>
  <c r="C1126" i="3"/>
  <c r="CA1130" i="3"/>
  <c r="CE1129" i="3"/>
  <c r="CB1129" i="3"/>
  <c r="CC1129" i="3" s="1"/>
  <c r="CD1129" i="3" s="1"/>
  <c r="V1110" i="2"/>
  <c r="G1112" i="2"/>
  <c r="T1112" i="2"/>
  <c r="U1111" i="2"/>
  <c r="Z1111" i="2" s="1"/>
  <c r="F1113" i="2"/>
  <c r="I1113" i="2" s="1"/>
  <c r="E1114" i="2"/>
  <c r="J1108" i="1"/>
  <c r="K1108" i="1" s="1"/>
  <c r="H1109" i="1"/>
  <c r="G1109" i="1"/>
  <c r="D1111" i="1"/>
  <c r="E1111" i="1" s="1"/>
  <c r="I1111" i="1" s="1"/>
  <c r="F1110" i="1"/>
  <c r="AP1113" i="3" l="1"/>
  <c r="BE1113" i="3"/>
  <c r="BD1116" i="3"/>
  <c r="B1130" i="3"/>
  <c r="AO1116" i="3"/>
  <c r="BG1112" i="3"/>
  <c r="BH1112" i="3" s="1"/>
  <c r="BI1112" i="3" s="1"/>
  <c r="BF1112" i="3"/>
  <c r="AR1113" i="3"/>
  <c r="AS1113" i="3" s="1"/>
  <c r="AT1113" i="3" s="1"/>
  <c r="AQ1113" i="3"/>
  <c r="E1126" i="3"/>
  <c r="F1126" i="3" s="1"/>
  <c r="G1126" i="3" s="1"/>
  <c r="D1126" i="3"/>
  <c r="C1127" i="3"/>
  <c r="CA1131" i="3"/>
  <c r="CE1130" i="3"/>
  <c r="CB1130" i="3"/>
  <c r="CC1130" i="3" s="1"/>
  <c r="CD1130" i="3" s="1"/>
  <c r="V1111" i="2"/>
  <c r="G1113" i="2"/>
  <c r="T1113" i="2"/>
  <c r="U1112" i="2"/>
  <c r="Z1112" i="2" s="1"/>
  <c r="E1115" i="2"/>
  <c r="F1114" i="2"/>
  <c r="I1114" i="2" s="1"/>
  <c r="J1109" i="1"/>
  <c r="K1109" i="1" s="1"/>
  <c r="H1110" i="1"/>
  <c r="G1110" i="1"/>
  <c r="D1112" i="1"/>
  <c r="E1112" i="1" s="1"/>
  <c r="I1112" i="1" s="1"/>
  <c r="F1111" i="1"/>
  <c r="AP1114" i="3" l="1"/>
  <c r="BE1114" i="3"/>
  <c r="BD1117" i="3"/>
  <c r="B1131" i="3"/>
  <c r="AO1117" i="3"/>
  <c r="BG1113" i="3"/>
  <c r="BH1113" i="3" s="1"/>
  <c r="BI1113" i="3" s="1"/>
  <c r="BF1113" i="3"/>
  <c r="AR1114" i="3"/>
  <c r="AS1114" i="3" s="1"/>
  <c r="AT1114" i="3" s="1"/>
  <c r="AQ1114" i="3"/>
  <c r="E1127" i="3"/>
  <c r="F1127" i="3" s="1"/>
  <c r="G1127" i="3" s="1"/>
  <c r="D1127" i="3"/>
  <c r="C1128" i="3"/>
  <c r="CA1132" i="3"/>
  <c r="CE1131" i="3"/>
  <c r="CB1131" i="3"/>
  <c r="CC1131" i="3" s="1"/>
  <c r="CD1131" i="3" s="1"/>
  <c r="V1112" i="2"/>
  <c r="G1114" i="2"/>
  <c r="U1113" i="2"/>
  <c r="Z1113" i="2" s="1"/>
  <c r="T1114" i="2"/>
  <c r="E1116" i="2"/>
  <c r="F1115" i="2"/>
  <c r="I1115" i="2" s="1"/>
  <c r="J1110" i="1"/>
  <c r="K1110" i="1" s="1"/>
  <c r="H1111" i="1"/>
  <c r="G1111" i="1"/>
  <c r="D1113" i="1"/>
  <c r="E1113" i="1" s="1"/>
  <c r="I1113" i="1" s="1"/>
  <c r="F1112" i="1"/>
  <c r="AP1115" i="3" l="1"/>
  <c r="BE1115" i="3"/>
  <c r="BD1118" i="3"/>
  <c r="B1132" i="3"/>
  <c r="AO1118" i="3"/>
  <c r="BF1114" i="3"/>
  <c r="BG1114" i="3"/>
  <c r="BH1114" i="3" s="1"/>
  <c r="BI1114" i="3" s="1"/>
  <c r="AR1115" i="3"/>
  <c r="AS1115" i="3" s="1"/>
  <c r="AT1115" i="3" s="1"/>
  <c r="AQ1115" i="3"/>
  <c r="E1128" i="3"/>
  <c r="F1128" i="3" s="1"/>
  <c r="G1128" i="3" s="1"/>
  <c r="D1128" i="3"/>
  <c r="C1129" i="3"/>
  <c r="CA1133" i="3"/>
  <c r="CE1132" i="3"/>
  <c r="CB1132" i="3"/>
  <c r="CC1132" i="3" s="1"/>
  <c r="CD1132" i="3" s="1"/>
  <c r="V1113" i="2"/>
  <c r="G1115" i="2"/>
  <c r="T1115" i="2"/>
  <c r="U1114" i="2"/>
  <c r="Z1114" i="2" s="1"/>
  <c r="E1117" i="2"/>
  <c r="F1116" i="2"/>
  <c r="I1116" i="2" s="1"/>
  <c r="J1111" i="1"/>
  <c r="K1111" i="1" s="1"/>
  <c r="H1112" i="1"/>
  <c r="G1112" i="1"/>
  <c r="D1114" i="1"/>
  <c r="E1114" i="1" s="1"/>
  <c r="I1114" i="1" s="1"/>
  <c r="F1113" i="1"/>
  <c r="AP1116" i="3" l="1"/>
  <c r="BE1116" i="3"/>
  <c r="BD1119" i="3"/>
  <c r="B1133" i="3"/>
  <c r="AO1119" i="3"/>
  <c r="BF1115" i="3"/>
  <c r="BG1115" i="3"/>
  <c r="BH1115" i="3" s="1"/>
  <c r="BI1115" i="3" s="1"/>
  <c r="AR1116" i="3"/>
  <c r="AS1116" i="3" s="1"/>
  <c r="AT1116" i="3" s="1"/>
  <c r="AQ1116" i="3"/>
  <c r="D1129" i="3"/>
  <c r="E1129" i="3"/>
  <c r="F1129" i="3" s="1"/>
  <c r="G1129" i="3" s="1"/>
  <c r="C1130" i="3"/>
  <c r="CA1134" i="3"/>
  <c r="CE1133" i="3"/>
  <c r="CB1133" i="3"/>
  <c r="CC1133" i="3" s="1"/>
  <c r="CD1133" i="3" s="1"/>
  <c r="V1114" i="2"/>
  <c r="G1116" i="2"/>
  <c r="T1116" i="2"/>
  <c r="U1115" i="2"/>
  <c r="Z1115" i="2" s="1"/>
  <c r="F1117" i="2"/>
  <c r="I1117" i="2" s="1"/>
  <c r="E1118" i="2"/>
  <c r="J1112" i="1"/>
  <c r="K1112" i="1" s="1"/>
  <c r="G1113" i="1"/>
  <c r="H1113" i="1"/>
  <c r="D1115" i="1"/>
  <c r="E1115" i="1" s="1"/>
  <c r="I1115" i="1" s="1"/>
  <c r="F1114" i="1"/>
  <c r="AP1117" i="3" l="1"/>
  <c r="BE1117" i="3"/>
  <c r="BD1120" i="3"/>
  <c r="AO1120" i="3"/>
  <c r="B1134" i="3"/>
  <c r="BG1116" i="3"/>
  <c r="BH1116" i="3" s="1"/>
  <c r="BI1116" i="3" s="1"/>
  <c r="BF1116" i="3"/>
  <c r="AR1117" i="3"/>
  <c r="AS1117" i="3" s="1"/>
  <c r="AT1117" i="3" s="1"/>
  <c r="AQ1117" i="3"/>
  <c r="E1130" i="3"/>
  <c r="F1130" i="3" s="1"/>
  <c r="G1130" i="3" s="1"/>
  <c r="D1130" i="3"/>
  <c r="C1131" i="3"/>
  <c r="CA1135" i="3"/>
  <c r="CE1134" i="3"/>
  <c r="CB1134" i="3"/>
  <c r="CC1134" i="3" s="1"/>
  <c r="CD1134" i="3" s="1"/>
  <c r="V1115" i="2"/>
  <c r="G1117" i="2"/>
  <c r="T1117" i="2"/>
  <c r="U1116" i="2"/>
  <c r="Z1116" i="2" s="1"/>
  <c r="E1119" i="2"/>
  <c r="F1118" i="2"/>
  <c r="I1118" i="2" s="1"/>
  <c r="J1113" i="1"/>
  <c r="K1113" i="1" s="1"/>
  <c r="G1114" i="1"/>
  <c r="H1114" i="1"/>
  <c r="D1116" i="1"/>
  <c r="E1116" i="1" s="1"/>
  <c r="I1116" i="1" s="1"/>
  <c r="F1115" i="1"/>
  <c r="AP1118" i="3" l="1"/>
  <c r="AQ1118" i="3" s="1"/>
  <c r="BE1118" i="3"/>
  <c r="BD1121" i="3"/>
  <c r="B1135" i="3"/>
  <c r="AO1121" i="3"/>
  <c r="BG1117" i="3"/>
  <c r="BH1117" i="3" s="1"/>
  <c r="BI1117" i="3" s="1"/>
  <c r="BF1117" i="3"/>
  <c r="E1131" i="3"/>
  <c r="F1131" i="3" s="1"/>
  <c r="G1131" i="3" s="1"/>
  <c r="D1131" i="3"/>
  <c r="C1132" i="3"/>
  <c r="CA1136" i="3"/>
  <c r="CE1135" i="3"/>
  <c r="CB1135" i="3"/>
  <c r="CC1135" i="3" s="1"/>
  <c r="CD1135" i="3" s="1"/>
  <c r="V1116" i="2"/>
  <c r="G1118" i="2"/>
  <c r="U1117" i="2"/>
  <c r="Z1117" i="2" s="1"/>
  <c r="T1118" i="2"/>
  <c r="F1119" i="2"/>
  <c r="I1119" i="2" s="1"/>
  <c r="E1120" i="2"/>
  <c r="J1114" i="1"/>
  <c r="K1114" i="1" s="1"/>
  <c r="H1115" i="1"/>
  <c r="G1115" i="1"/>
  <c r="D1117" i="1"/>
  <c r="E1117" i="1" s="1"/>
  <c r="I1117" i="1" s="1"/>
  <c r="F1116" i="1"/>
  <c r="AP1119" i="3" l="1"/>
  <c r="BE1119" i="3"/>
  <c r="AR1118" i="3"/>
  <c r="AS1118" i="3" s="1"/>
  <c r="AT1118" i="3" s="1"/>
  <c r="BD1122" i="3"/>
  <c r="B1136" i="3"/>
  <c r="AO1122" i="3"/>
  <c r="BG1118" i="3"/>
  <c r="BH1118" i="3" s="1"/>
  <c r="BI1118" i="3" s="1"/>
  <c r="BF1118" i="3"/>
  <c r="AR1119" i="3"/>
  <c r="AS1119" i="3" s="1"/>
  <c r="AT1119" i="3" s="1"/>
  <c r="AQ1119" i="3"/>
  <c r="E1132" i="3"/>
  <c r="F1132" i="3" s="1"/>
  <c r="G1132" i="3" s="1"/>
  <c r="D1132" i="3"/>
  <c r="C1133" i="3"/>
  <c r="CA1137" i="3"/>
  <c r="CE1136" i="3"/>
  <c r="CB1136" i="3"/>
  <c r="CC1136" i="3" s="1"/>
  <c r="CD1136" i="3" s="1"/>
  <c r="V1117" i="2"/>
  <c r="G1119" i="2"/>
  <c r="T1119" i="2"/>
  <c r="U1118" i="2"/>
  <c r="Z1118" i="2" s="1"/>
  <c r="E1121" i="2"/>
  <c r="F1120" i="2"/>
  <c r="I1120" i="2" s="1"/>
  <c r="J1115" i="1"/>
  <c r="K1115" i="1" s="1"/>
  <c r="H1116" i="1"/>
  <c r="G1116" i="1"/>
  <c r="D1118" i="1"/>
  <c r="E1118" i="1" s="1"/>
  <c r="I1118" i="1" s="1"/>
  <c r="F1117" i="1"/>
  <c r="AP1120" i="3" l="1"/>
  <c r="BE1120" i="3"/>
  <c r="BD1123" i="3"/>
  <c r="B1137" i="3"/>
  <c r="AO1123" i="3"/>
  <c r="BG1119" i="3"/>
  <c r="BH1119" i="3" s="1"/>
  <c r="BI1119" i="3" s="1"/>
  <c r="BF1119" i="3"/>
  <c r="AR1120" i="3"/>
  <c r="AS1120" i="3" s="1"/>
  <c r="AT1120" i="3" s="1"/>
  <c r="AQ1120" i="3"/>
  <c r="E1133" i="3"/>
  <c r="F1133" i="3" s="1"/>
  <c r="G1133" i="3" s="1"/>
  <c r="D1133" i="3"/>
  <c r="C1134" i="3"/>
  <c r="CA1138" i="3"/>
  <c r="CE1137" i="3"/>
  <c r="CB1137" i="3"/>
  <c r="CC1137" i="3" s="1"/>
  <c r="CD1137" i="3" s="1"/>
  <c r="V1118" i="2"/>
  <c r="G1120" i="2"/>
  <c r="T1120" i="2"/>
  <c r="U1119" i="2"/>
  <c r="Z1119" i="2" s="1"/>
  <c r="E1122" i="2"/>
  <c r="F1121" i="2"/>
  <c r="I1121" i="2" s="1"/>
  <c r="J1116" i="1"/>
  <c r="K1116" i="1" s="1"/>
  <c r="H1117" i="1"/>
  <c r="G1117" i="1"/>
  <c r="D1119" i="1"/>
  <c r="E1119" i="1" s="1"/>
  <c r="I1119" i="1" s="1"/>
  <c r="F1118" i="1"/>
  <c r="AP1121" i="3" l="1"/>
  <c r="BE1121" i="3"/>
  <c r="BD1124" i="3"/>
  <c r="B1138" i="3"/>
  <c r="AO1124" i="3"/>
  <c r="BG1120" i="3"/>
  <c r="BH1120" i="3" s="1"/>
  <c r="BI1120" i="3" s="1"/>
  <c r="BF1120" i="3"/>
  <c r="AR1121" i="3"/>
  <c r="AS1121" i="3" s="1"/>
  <c r="AT1121" i="3" s="1"/>
  <c r="AQ1121" i="3"/>
  <c r="E1134" i="3"/>
  <c r="F1134" i="3" s="1"/>
  <c r="G1134" i="3" s="1"/>
  <c r="D1134" i="3"/>
  <c r="C1135" i="3"/>
  <c r="CA1139" i="3"/>
  <c r="CE1138" i="3"/>
  <c r="CB1138" i="3"/>
  <c r="CC1138" i="3" s="1"/>
  <c r="CD1138" i="3" s="1"/>
  <c r="V1119" i="2"/>
  <c r="G1121" i="2"/>
  <c r="U1120" i="2"/>
  <c r="Z1120" i="2" s="1"/>
  <c r="T1121" i="2"/>
  <c r="E1123" i="2"/>
  <c r="F1122" i="2"/>
  <c r="I1122" i="2" s="1"/>
  <c r="J1117" i="1"/>
  <c r="K1117" i="1" s="1"/>
  <c r="H1118" i="1"/>
  <c r="G1118" i="1"/>
  <c r="D1120" i="1"/>
  <c r="E1120" i="1" s="1"/>
  <c r="I1120" i="1" s="1"/>
  <c r="F1119" i="1"/>
  <c r="AP1122" i="3" l="1"/>
  <c r="BE1122" i="3"/>
  <c r="BD1125" i="3"/>
  <c r="B1139" i="3"/>
  <c r="AO1125" i="3"/>
  <c r="BG1121" i="3"/>
  <c r="BH1121" i="3" s="1"/>
  <c r="BI1121" i="3" s="1"/>
  <c r="BF1121" i="3"/>
  <c r="AR1122" i="3"/>
  <c r="AS1122" i="3" s="1"/>
  <c r="AT1122" i="3" s="1"/>
  <c r="AQ1122" i="3"/>
  <c r="E1135" i="3"/>
  <c r="F1135" i="3" s="1"/>
  <c r="G1135" i="3" s="1"/>
  <c r="D1135" i="3"/>
  <c r="C1136" i="3"/>
  <c r="CA1140" i="3"/>
  <c r="CE1139" i="3"/>
  <c r="CB1139" i="3"/>
  <c r="CC1139" i="3" s="1"/>
  <c r="CD1139" i="3" s="1"/>
  <c r="V1120" i="2"/>
  <c r="G1122" i="2"/>
  <c r="T1122" i="2"/>
  <c r="U1121" i="2"/>
  <c r="Z1121" i="2" s="1"/>
  <c r="F1123" i="2"/>
  <c r="I1123" i="2" s="1"/>
  <c r="E1124" i="2"/>
  <c r="J1118" i="1"/>
  <c r="K1118" i="1" s="1"/>
  <c r="H1119" i="1"/>
  <c r="G1119" i="1"/>
  <c r="D1121" i="1"/>
  <c r="E1121" i="1" s="1"/>
  <c r="I1121" i="1" s="1"/>
  <c r="F1120" i="1"/>
  <c r="AP1123" i="3" l="1"/>
  <c r="BE1123" i="3"/>
  <c r="BD1126" i="3"/>
  <c r="B1140" i="3"/>
  <c r="AO1126" i="3"/>
  <c r="BG1122" i="3"/>
  <c r="BH1122" i="3" s="1"/>
  <c r="BI1122" i="3" s="1"/>
  <c r="BF1122" i="3"/>
  <c r="AR1123" i="3"/>
  <c r="AS1123" i="3" s="1"/>
  <c r="AT1123" i="3" s="1"/>
  <c r="AQ1123" i="3"/>
  <c r="E1136" i="3"/>
  <c r="F1136" i="3" s="1"/>
  <c r="G1136" i="3" s="1"/>
  <c r="D1136" i="3"/>
  <c r="C1137" i="3"/>
  <c r="CA1141" i="3"/>
  <c r="CE1140" i="3"/>
  <c r="CB1140" i="3"/>
  <c r="CC1140" i="3" s="1"/>
  <c r="CD1140" i="3" s="1"/>
  <c r="V1121" i="2"/>
  <c r="G1123" i="2"/>
  <c r="T1123" i="2"/>
  <c r="U1122" i="2"/>
  <c r="Z1122" i="2" s="1"/>
  <c r="E1125" i="2"/>
  <c r="F1124" i="2"/>
  <c r="I1124" i="2" s="1"/>
  <c r="J1119" i="1"/>
  <c r="K1119" i="1" s="1"/>
  <c r="H1120" i="1"/>
  <c r="G1120" i="1"/>
  <c r="D1122" i="1"/>
  <c r="E1122" i="1" s="1"/>
  <c r="I1122" i="1" s="1"/>
  <c r="F1121" i="1"/>
  <c r="AP1124" i="3" l="1"/>
  <c r="BE1124" i="3"/>
  <c r="BD1127" i="3"/>
  <c r="AO1127" i="3"/>
  <c r="B1141" i="3"/>
  <c r="BG1123" i="3"/>
  <c r="BH1123" i="3" s="1"/>
  <c r="BI1123" i="3" s="1"/>
  <c r="BF1123" i="3"/>
  <c r="AR1124" i="3"/>
  <c r="AS1124" i="3" s="1"/>
  <c r="AT1124" i="3" s="1"/>
  <c r="AQ1124" i="3"/>
  <c r="E1137" i="3"/>
  <c r="F1137" i="3" s="1"/>
  <c r="G1137" i="3" s="1"/>
  <c r="D1137" i="3"/>
  <c r="C1138" i="3"/>
  <c r="CA1142" i="3"/>
  <c r="CE1141" i="3"/>
  <c r="CB1141" i="3"/>
  <c r="CC1141" i="3" s="1"/>
  <c r="CD1141" i="3" s="1"/>
  <c r="V1122" i="2"/>
  <c r="G1124" i="2"/>
  <c r="T1124" i="2"/>
  <c r="U1123" i="2"/>
  <c r="Z1123" i="2" s="1"/>
  <c r="F1125" i="2"/>
  <c r="I1125" i="2" s="1"/>
  <c r="E1126" i="2"/>
  <c r="J1120" i="1"/>
  <c r="K1120" i="1" s="1"/>
  <c r="G1121" i="1"/>
  <c r="H1121" i="1"/>
  <c r="D1123" i="1"/>
  <c r="E1123" i="1" s="1"/>
  <c r="I1123" i="1" s="1"/>
  <c r="F1122" i="1"/>
  <c r="AP1125" i="3" l="1"/>
  <c r="BE1125" i="3"/>
  <c r="BD1128" i="3"/>
  <c r="AO1128" i="3"/>
  <c r="B1142" i="3"/>
  <c r="BF1124" i="3"/>
  <c r="BG1124" i="3"/>
  <c r="BH1124" i="3" s="1"/>
  <c r="BI1124" i="3" s="1"/>
  <c r="AR1125" i="3"/>
  <c r="AS1125" i="3" s="1"/>
  <c r="AT1125" i="3" s="1"/>
  <c r="AQ1125" i="3"/>
  <c r="E1138" i="3"/>
  <c r="F1138" i="3" s="1"/>
  <c r="G1138" i="3" s="1"/>
  <c r="D1138" i="3"/>
  <c r="C1139" i="3"/>
  <c r="CA1143" i="3"/>
  <c r="CE1142" i="3"/>
  <c r="CB1142" i="3"/>
  <c r="CC1142" i="3" s="1"/>
  <c r="CD1142" i="3" s="1"/>
  <c r="V1123" i="2"/>
  <c r="G1125" i="2"/>
  <c r="T1125" i="2"/>
  <c r="U1124" i="2"/>
  <c r="Z1124" i="2" s="1"/>
  <c r="E1127" i="2"/>
  <c r="F1126" i="2"/>
  <c r="I1126" i="2" s="1"/>
  <c r="J1121" i="1"/>
  <c r="K1121" i="1" s="1"/>
  <c r="G1122" i="1"/>
  <c r="H1122" i="1"/>
  <c r="D1124" i="1"/>
  <c r="E1124" i="1" s="1"/>
  <c r="I1124" i="1" s="1"/>
  <c r="F1123" i="1"/>
  <c r="BD1129" i="3" l="1"/>
  <c r="B1143" i="3"/>
  <c r="AO1129" i="3"/>
  <c r="BG1125" i="3"/>
  <c r="BH1125" i="3" s="1"/>
  <c r="BI1125" i="3" s="1"/>
  <c r="BF1125" i="3"/>
  <c r="AP1126" i="3"/>
  <c r="BE1126" i="3"/>
  <c r="AQ1126" i="3"/>
  <c r="AR1126" i="3"/>
  <c r="AS1126" i="3" s="1"/>
  <c r="AT1126" i="3" s="1"/>
  <c r="E1139" i="3"/>
  <c r="F1139" i="3" s="1"/>
  <c r="G1139" i="3" s="1"/>
  <c r="D1139" i="3"/>
  <c r="C1140" i="3"/>
  <c r="CA1144" i="3"/>
  <c r="CE1143" i="3"/>
  <c r="CB1143" i="3"/>
  <c r="CC1143" i="3" s="1"/>
  <c r="CD1143" i="3" s="1"/>
  <c r="V1124" i="2"/>
  <c r="G1126" i="2"/>
  <c r="U1125" i="2"/>
  <c r="Z1125" i="2" s="1"/>
  <c r="T1126" i="2"/>
  <c r="E1128" i="2"/>
  <c r="F1127" i="2"/>
  <c r="I1127" i="2" s="1"/>
  <c r="J1122" i="1"/>
  <c r="K1122" i="1" s="1"/>
  <c r="H1123" i="1"/>
  <c r="G1123" i="1"/>
  <c r="D1125" i="1"/>
  <c r="E1125" i="1" s="1"/>
  <c r="I1125" i="1" s="1"/>
  <c r="F1124" i="1"/>
  <c r="AP1127" i="3" l="1"/>
  <c r="BE1127" i="3"/>
  <c r="BF1126" i="3"/>
  <c r="BG1126" i="3"/>
  <c r="BH1126" i="3" s="1"/>
  <c r="BI1126" i="3" s="1"/>
  <c r="BD1130" i="3"/>
  <c r="B1144" i="3"/>
  <c r="AO1130" i="3"/>
  <c r="AQ1127" i="3"/>
  <c r="AR1127" i="3"/>
  <c r="AS1127" i="3" s="1"/>
  <c r="AT1127" i="3" s="1"/>
  <c r="E1140" i="3"/>
  <c r="F1140" i="3" s="1"/>
  <c r="G1140" i="3" s="1"/>
  <c r="D1140" i="3"/>
  <c r="C1141" i="3"/>
  <c r="CA1145" i="3"/>
  <c r="CE1144" i="3"/>
  <c r="CB1144" i="3"/>
  <c r="CC1144" i="3" s="1"/>
  <c r="CD1144" i="3" s="1"/>
  <c r="V1125" i="2"/>
  <c r="G1127" i="2"/>
  <c r="T1127" i="2"/>
  <c r="U1126" i="2"/>
  <c r="Z1126" i="2" s="1"/>
  <c r="E1129" i="2"/>
  <c r="F1128" i="2"/>
  <c r="I1128" i="2" s="1"/>
  <c r="J1123" i="1"/>
  <c r="K1123" i="1" s="1"/>
  <c r="H1124" i="1"/>
  <c r="G1124" i="1"/>
  <c r="D1126" i="1"/>
  <c r="E1126" i="1" s="1"/>
  <c r="I1126" i="1" s="1"/>
  <c r="F1125" i="1"/>
  <c r="AP1128" i="3" l="1"/>
  <c r="BE1128" i="3"/>
  <c r="BD1131" i="3"/>
  <c r="AO1131" i="3"/>
  <c r="B1145" i="3"/>
  <c r="BF1127" i="3"/>
  <c r="BG1127" i="3"/>
  <c r="BH1127" i="3" s="1"/>
  <c r="BI1127" i="3" s="1"/>
  <c r="AQ1128" i="3"/>
  <c r="AR1128" i="3"/>
  <c r="AS1128" i="3" s="1"/>
  <c r="AT1128" i="3" s="1"/>
  <c r="D1141" i="3"/>
  <c r="E1141" i="3"/>
  <c r="F1141" i="3" s="1"/>
  <c r="G1141" i="3" s="1"/>
  <c r="C1142" i="3"/>
  <c r="CA1146" i="3"/>
  <c r="CE1145" i="3"/>
  <c r="CB1145" i="3"/>
  <c r="CC1145" i="3" s="1"/>
  <c r="CD1145" i="3" s="1"/>
  <c r="V1126" i="2"/>
  <c r="G1128" i="2"/>
  <c r="T1128" i="2"/>
  <c r="U1127" i="2"/>
  <c r="Z1127" i="2" s="1"/>
  <c r="F1129" i="2"/>
  <c r="I1129" i="2" s="1"/>
  <c r="E1130" i="2"/>
  <c r="J1124" i="1"/>
  <c r="K1124" i="1" s="1"/>
  <c r="H1125" i="1"/>
  <c r="G1125" i="1"/>
  <c r="D1127" i="1"/>
  <c r="E1127" i="1" s="1"/>
  <c r="I1127" i="1" s="1"/>
  <c r="F1126" i="1"/>
  <c r="AP1129" i="3" l="1"/>
  <c r="BE1129" i="3"/>
  <c r="BD1132" i="3"/>
  <c r="B1146" i="3"/>
  <c r="AO1132" i="3"/>
  <c r="BG1128" i="3"/>
  <c r="BH1128" i="3" s="1"/>
  <c r="BI1128" i="3" s="1"/>
  <c r="BF1128" i="3"/>
  <c r="AQ1129" i="3"/>
  <c r="AR1129" i="3"/>
  <c r="AS1129" i="3" s="1"/>
  <c r="AT1129" i="3" s="1"/>
  <c r="D1142" i="3"/>
  <c r="E1142" i="3"/>
  <c r="F1142" i="3" s="1"/>
  <c r="G1142" i="3" s="1"/>
  <c r="C1143" i="3"/>
  <c r="CA1147" i="3"/>
  <c r="CE1146" i="3"/>
  <c r="CB1146" i="3"/>
  <c r="CC1146" i="3" s="1"/>
  <c r="CD1146" i="3" s="1"/>
  <c r="V1127" i="2"/>
  <c r="G1129" i="2"/>
  <c r="T1129" i="2"/>
  <c r="U1128" i="2"/>
  <c r="Z1128" i="2" s="1"/>
  <c r="E1131" i="2"/>
  <c r="F1130" i="2"/>
  <c r="I1130" i="2" s="1"/>
  <c r="J1125" i="1"/>
  <c r="K1125" i="1" s="1"/>
  <c r="H1126" i="1"/>
  <c r="G1126" i="1"/>
  <c r="D1128" i="1"/>
  <c r="E1128" i="1" s="1"/>
  <c r="I1128" i="1" s="1"/>
  <c r="F1127" i="1"/>
  <c r="AP1130" i="3" l="1"/>
  <c r="BE1130" i="3"/>
  <c r="BD1133" i="3"/>
  <c r="AO1133" i="3"/>
  <c r="B1147" i="3"/>
  <c r="BG1129" i="3"/>
  <c r="BH1129" i="3" s="1"/>
  <c r="BI1129" i="3" s="1"/>
  <c r="BF1129" i="3"/>
  <c r="AQ1130" i="3"/>
  <c r="AR1130" i="3"/>
  <c r="AS1130" i="3" s="1"/>
  <c r="AT1130" i="3" s="1"/>
  <c r="D1143" i="3"/>
  <c r="E1143" i="3"/>
  <c r="F1143" i="3" s="1"/>
  <c r="G1143" i="3" s="1"/>
  <c r="C1144" i="3"/>
  <c r="CA1148" i="3"/>
  <c r="CE1147" i="3"/>
  <c r="CB1147" i="3"/>
  <c r="CC1147" i="3" s="1"/>
  <c r="CD1147" i="3" s="1"/>
  <c r="V1128" i="2"/>
  <c r="G1130" i="2"/>
  <c r="U1129" i="2"/>
  <c r="Z1129" i="2" s="1"/>
  <c r="T1130" i="2"/>
  <c r="F1131" i="2"/>
  <c r="I1131" i="2" s="1"/>
  <c r="E1132" i="2"/>
  <c r="J1126" i="1"/>
  <c r="K1126" i="1" s="1"/>
  <c r="H1127" i="1"/>
  <c r="G1127" i="1"/>
  <c r="D1129" i="1"/>
  <c r="E1129" i="1" s="1"/>
  <c r="I1129" i="1" s="1"/>
  <c r="F1128" i="1"/>
  <c r="AP1131" i="3" l="1"/>
  <c r="BE1131" i="3"/>
  <c r="BD1134" i="3"/>
  <c r="AO1134" i="3"/>
  <c r="B1148" i="3"/>
  <c r="BG1130" i="3"/>
  <c r="BH1130" i="3" s="1"/>
  <c r="BI1130" i="3" s="1"/>
  <c r="BF1130" i="3"/>
  <c r="AQ1131" i="3"/>
  <c r="AR1131" i="3"/>
  <c r="AS1131" i="3" s="1"/>
  <c r="AT1131" i="3" s="1"/>
  <c r="D1144" i="3"/>
  <c r="E1144" i="3"/>
  <c r="F1144" i="3" s="1"/>
  <c r="G1144" i="3" s="1"/>
  <c r="C1145" i="3"/>
  <c r="CA1149" i="3"/>
  <c r="CE1148" i="3"/>
  <c r="CB1148" i="3"/>
  <c r="CC1148" i="3" s="1"/>
  <c r="CD1148" i="3" s="1"/>
  <c r="V1129" i="2"/>
  <c r="G1131" i="2"/>
  <c r="T1131" i="2"/>
  <c r="U1130" i="2"/>
  <c r="Z1130" i="2" s="1"/>
  <c r="E1133" i="2"/>
  <c r="F1132" i="2"/>
  <c r="I1132" i="2" s="1"/>
  <c r="J1127" i="1"/>
  <c r="K1127" i="1" s="1"/>
  <c r="H1128" i="1"/>
  <c r="G1128" i="1"/>
  <c r="D1130" i="1"/>
  <c r="E1130" i="1" s="1"/>
  <c r="I1130" i="1" s="1"/>
  <c r="F1129" i="1"/>
  <c r="AP1132" i="3" l="1"/>
  <c r="BE1132" i="3"/>
  <c r="BD1135" i="3"/>
  <c r="AO1135" i="3"/>
  <c r="B1149" i="3"/>
  <c r="BG1131" i="3"/>
  <c r="BH1131" i="3" s="1"/>
  <c r="BI1131" i="3" s="1"/>
  <c r="BF1131" i="3"/>
  <c r="AR1132" i="3"/>
  <c r="AS1132" i="3" s="1"/>
  <c r="AT1132" i="3" s="1"/>
  <c r="AQ1132" i="3"/>
  <c r="D1145" i="3"/>
  <c r="E1145" i="3"/>
  <c r="F1145" i="3" s="1"/>
  <c r="G1145" i="3" s="1"/>
  <c r="C1146" i="3"/>
  <c r="CA1150" i="3"/>
  <c r="CE1149" i="3"/>
  <c r="CB1149" i="3"/>
  <c r="CC1149" i="3" s="1"/>
  <c r="CD1149" i="3" s="1"/>
  <c r="V1130" i="2"/>
  <c r="G1132" i="2"/>
  <c r="T1132" i="2"/>
  <c r="U1131" i="2"/>
  <c r="Z1131" i="2" s="1"/>
  <c r="E1134" i="2"/>
  <c r="F1133" i="2"/>
  <c r="I1133" i="2" s="1"/>
  <c r="J1128" i="1"/>
  <c r="K1128" i="1" s="1"/>
  <c r="G1129" i="1"/>
  <c r="H1129" i="1"/>
  <c r="D1131" i="1"/>
  <c r="E1131" i="1" s="1"/>
  <c r="I1131" i="1" s="1"/>
  <c r="F1130" i="1"/>
  <c r="AP1133" i="3" l="1"/>
  <c r="BE1133" i="3"/>
  <c r="BD1136" i="3"/>
  <c r="B1150" i="3"/>
  <c r="AO1136" i="3"/>
  <c r="BG1132" i="3"/>
  <c r="BH1132" i="3" s="1"/>
  <c r="BI1132" i="3" s="1"/>
  <c r="BF1132" i="3"/>
  <c r="AR1133" i="3"/>
  <c r="AS1133" i="3" s="1"/>
  <c r="AT1133" i="3" s="1"/>
  <c r="AQ1133" i="3"/>
  <c r="E1146" i="3"/>
  <c r="F1146" i="3" s="1"/>
  <c r="G1146" i="3" s="1"/>
  <c r="D1146" i="3"/>
  <c r="C1147" i="3"/>
  <c r="CA1151" i="3"/>
  <c r="CE1150" i="3"/>
  <c r="CB1150" i="3"/>
  <c r="CC1150" i="3" s="1"/>
  <c r="CD1150" i="3" s="1"/>
  <c r="V1131" i="2"/>
  <c r="G1133" i="2"/>
  <c r="T1133" i="2"/>
  <c r="U1132" i="2"/>
  <c r="Z1132" i="2" s="1"/>
  <c r="E1135" i="2"/>
  <c r="F1134" i="2"/>
  <c r="I1134" i="2" s="1"/>
  <c r="G1130" i="1"/>
  <c r="H1130" i="1"/>
  <c r="J1129" i="1"/>
  <c r="K1129" i="1" s="1"/>
  <c r="D1132" i="1"/>
  <c r="E1132" i="1" s="1"/>
  <c r="I1132" i="1" s="1"/>
  <c r="F1131" i="1"/>
  <c r="AP1134" i="3" l="1"/>
  <c r="BE1134" i="3"/>
  <c r="BD1137" i="3"/>
  <c r="B1151" i="3"/>
  <c r="AO1137" i="3"/>
  <c r="BG1133" i="3"/>
  <c r="BH1133" i="3" s="1"/>
  <c r="BI1133" i="3" s="1"/>
  <c r="BF1133" i="3"/>
  <c r="AR1134" i="3"/>
  <c r="AS1134" i="3" s="1"/>
  <c r="AT1134" i="3" s="1"/>
  <c r="AQ1134" i="3"/>
  <c r="E1147" i="3"/>
  <c r="F1147" i="3" s="1"/>
  <c r="G1147" i="3" s="1"/>
  <c r="D1147" i="3"/>
  <c r="C1148" i="3"/>
  <c r="CA1152" i="3"/>
  <c r="CE1151" i="3"/>
  <c r="CB1151" i="3"/>
  <c r="CC1151" i="3" s="1"/>
  <c r="CD1151" i="3" s="1"/>
  <c r="V1132" i="2"/>
  <c r="G1134" i="2"/>
  <c r="T1134" i="2"/>
  <c r="U1133" i="2"/>
  <c r="Z1133" i="2" s="1"/>
  <c r="F1135" i="2"/>
  <c r="I1135" i="2" s="1"/>
  <c r="E1136" i="2"/>
  <c r="J1130" i="1"/>
  <c r="K1130" i="1" s="1"/>
  <c r="H1131" i="1"/>
  <c r="G1131" i="1"/>
  <c r="D1133" i="1"/>
  <c r="E1133" i="1" s="1"/>
  <c r="I1133" i="1" s="1"/>
  <c r="F1132" i="1"/>
  <c r="AP1135" i="3" l="1"/>
  <c r="BE1135" i="3"/>
  <c r="BD1138" i="3"/>
  <c r="B1152" i="3"/>
  <c r="AO1138" i="3"/>
  <c r="BG1134" i="3"/>
  <c r="BH1134" i="3" s="1"/>
  <c r="BI1134" i="3" s="1"/>
  <c r="BF1134" i="3"/>
  <c r="AR1135" i="3"/>
  <c r="AS1135" i="3" s="1"/>
  <c r="AT1135" i="3" s="1"/>
  <c r="AQ1135" i="3"/>
  <c r="E1148" i="3"/>
  <c r="F1148" i="3" s="1"/>
  <c r="G1148" i="3" s="1"/>
  <c r="D1148" i="3"/>
  <c r="C1149" i="3"/>
  <c r="CA1153" i="3"/>
  <c r="CE1152" i="3"/>
  <c r="CB1152" i="3"/>
  <c r="CC1152" i="3" s="1"/>
  <c r="CD1152" i="3" s="1"/>
  <c r="V1133" i="2"/>
  <c r="G1135" i="2"/>
  <c r="T1135" i="2"/>
  <c r="U1134" i="2"/>
  <c r="Z1134" i="2" s="1"/>
  <c r="E1137" i="2"/>
  <c r="F1136" i="2"/>
  <c r="I1136" i="2" s="1"/>
  <c r="J1131" i="1"/>
  <c r="K1131" i="1" s="1"/>
  <c r="H1132" i="1"/>
  <c r="G1132" i="1"/>
  <c r="D1134" i="1"/>
  <c r="E1134" i="1" s="1"/>
  <c r="I1134" i="1" s="1"/>
  <c r="F1133" i="1"/>
  <c r="AP1136" i="3" l="1"/>
  <c r="BE1136" i="3"/>
  <c r="BD1139" i="3"/>
  <c r="B1153" i="3"/>
  <c r="AO1139" i="3"/>
  <c r="BG1135" i="3"/>
  <c r="BH1135" i="3" s="1"/>
  <c r="BI1135" i="3" s="1"/>
  <c r="BF1135" i="3"/>
  <c r="AR1136" i="3"/>
  <c r="AS1136" i="3" s="1"/>
  <c r="AT1136" i="3" s="1"/>
  <c r="AQ1136" i="3"/>
  <c r="E1149" i="3"/>
  <c r="F1149" i="3" s="1"/>
  <c r="G1149" i="3" s="1"/>
  <c r="D1149" i="3"/>
  <c r="C1150" i="3"/>
  <c r="CA1154" i="3"/>
  <c r="CE1153" i="3"/>
  <c r="CB1153" i="3"/>
  <c r="CC1153" i="3" s="1"/>
  <c r="CD1153" i="3" s="1"/>
  <c r="V1134" i="2"/>
  <c r="G1136" i="2"/>
  <c r="T1136" i="2"/>
  <c r="U1135" i="2"/>
  <c r="Z1135" i="2" s="1"/>
  <c r="F1137" i="2"/>
  <c r="I1137" i="2" s="1"/>
  <c r="E1138" i="2"/>
  <c r="J1132" i="1"/>
  <c r="K1132" i="1" s="1"/>
  <c r="H1133" i="1"/>
  <c r="G1133" i="1"/>
  <c r="D1135" i="1"/>
  <c r="E1135" i="1" s="1"/>
  <c r="I1135" i="1" s="1"/>
  <c r="F1134" i="1"/>
  <c r="AP1137" i="3" l="1"/>
  <c r="BE1137" i="3"/>
  <c r="BD1140" i="3"/>
  <c r="B1154" i="3"/>
  <c r="AO1140" i="3"/>
  <c r="BG1136" i="3"/>
  <c r="BH1136" i="3" s="1"/>
  <c r="BI1136" i="3" s="1"/>
  <c r="BF1136" i="3"/>
  <c r="AR1137" i="3"/>
  <c r="AS1137" i="3" s="1"/>
  <c r="AT1137" i="3" s="1"/>
  <c r="AQ1137" i="3"/>
  <c r="E1150" i="3"/>
  <c r="F1150" i="3" s="1"/>
  <c r="G1150" i="3" s="1"/>
  <c r="D1150" i="3"/>
  <c r="C1151" i="3"/>
  <c r="CA1155" i="3"/>
  <c r="CE1154" i="3"/>
  <c r="CB1154" i="3"/>
  <c r="CC1154" i="3" s="1"/>
  <c r="CD1154" i="3" s="1"/>
  <c r="V1135" i="2"/>
  <c r="G1137" i="2"/>
  <c r="T1137" i="2"/>
  <c r="U1136" i="2"/>
  <c r="Z1136" i="2" s="1"/>
  <c r="E1139" i="2"/>
  <c r="F1138" i="2"/>
  <c r="I1138" i="2" s="1"/>
  <c r="J1133" i="1"/>
  <c r="K1133" i="1" s="1"/>
  <c r="H1134" i="1"/>
  <c r="G1134" i="1"/>
  <c r="J1134" i="1" s="1"/>
  <c r="K1134" i="1" s="1"/>
  <c r="D1136" i="1"/>
  <c r="E1136" i="1" s="1"/>
  <c r="I1136" i="1" s="1"/>
  <c r="F1135" i="1"/>
  <c r="AP1138" i="3" l="1"/>
  <c r="BE1138" i="3"/>
  <c r="BD1141" i="3"/>
  <c r="B1155" i="3"/>
  <c r="AO1141" i="3"/>
  <c r="BG1137" i="3"/>
  <c r="BH1137" i="3" s="1"/>
  <c r="BI1137" i="3" s="1"/>
  <c r="BF1137" i="3"/>
  <c r="AR1138" i="3"/>
  <c r="AS1138" i="3" s="1"/>
  <c r="AT1138" i="3" s="1"/>
  <c r="AQ1138" i="3"/>
  <c r="E1151" i="3"/>
  <c r="F1151" i="3" s="1"/>
  <c r="G1151" i="3" s="1"/>
  <c r="D1151" i="3"/>
  <c r="C1152" i="3"/>
  <c r="CA1156" i="3"/>
  <c r="CE1155" i="3"/>
  <c r="CB1155" i="3"/>
  <c r="CC1155" i="3" s="1"/>
  <c r="CD1155" i="3" s="1"/>
  <c r="V1136" i="2"/>
  <c r="G1138" i="2"/>
  <c r="U1137" i="2"/>
  <c r="Z1137" i="2" s="1"/>
  <c r="T1138" i="2"/>
  <c r="E1140" i="2"/>
  <c r="F1139" i="2"/>
  <c r="I1139" i="2" s="1"/>
  <c r="H1135" i="1"/>
  <c r="G1135" i="1"/>
  <c r="D1137" i="1"/>
  <c r="E1137" i="1" s="1"/>
  <c r="I1137" i="1" s="1"/>
  <c r="F1136" i="1"/>
  <c r="AP1139" i="3" l="1"/>
  <c r="BE1139" i="3"/>
  <c r="BD1142" i="3"/>
  <c r="AO1142" i="3"/>
  <c r="B1156" i="3"/>
  <c r="BF1138" i="3"/>
  <c r="BG1138" i="3"/>
  <c r="BH1138" i="3"/>
  <c r="BI1138" i="3" s="1"/>
  <c r="AR1139" i="3"/>
  <c r="AS1139" i="3" s="1"/>
  <c r="AT1139" i="3" s="1"/>
  <c r="AQ1139" i="3"/>
  <c r="E1152" i="3"/>
  <c r="F1152" i="3" s="1"/>
  <c r="G1152" i="3" s="1"/>
  <c r="D1152" i="3"/>
  <c r="C1153" i="3"/>
  <c r="CA1157" i="3"/>
  <c r="CE1156" i="3"/>
  <c r="CB1156" i="3"/>
  <c r="CC1156" i="3" s="1"/>
  <c r="CD1156" i="3" s="1"/>
  <c r="V1137" i="2"/>
  <c r="G1139" i="2"/>
  <c r="T1139" i="2"/>
  <c r="U1138" i="2"/>
  <c r="Z1138" i="2" s="1"/>
  <c r="E1141" i="2"/>
  <c r="F1140" i="2"/>
  <c r="I1140" i="2" s="1"/>
  <c r="J1135" i="1"/>
  <c r="K1135" i="1" s="1"/>
  <c r="H1136" i="1"/>
  <c r="G1136" i="1"/>
  <c r="D1138" i="1"/>
  <c r="E1138" i="1" s="1"/>
  <c r="I1138" i="1" s="1"/>
  <c r="F1137" i="1"/>
  <c r="AP1140" i="3" l="1"/>
  <c r="BE1140" i="3"/>
  <c r="BD1143" i="3"/>
  <c r="B1157" i="3"/>
  <c r="AO1143" i="3"/>
  <c r="BF1139" i="3"/>
  <c r="BG1139" i="3"/>
  <c r="BH1139" i="3" s="1"/>
  <c r="BI1139" i="3" s="1"/>
  <c r="AR1140" i="3"/>
  <c r="AS1140" i="3" s="1"/>
  <c r="AT1140" i="3" s="1"/>
  <c r="AQ1140" i="3"/>
  <c r="E1153" i="3"/>
  <c r="F1153" i="3" s="1"/>
  <c r="G1153" i="3" s="1"/>
  <c r="D1153" i="3"/>
  <c r="C1154" i="3"/>
  <c r="CA1158" i="3"/>
  <c r="CE1157" i="3"/>
  <c r="CB1157" i="3"/>
  <c r="CC1157" i="3" s="1"/>
  <c r="CD1157" i="3" s="1"/>
  <c r="V1138" i="2"/>
  <c r="G1140" i="2"/>
  <c r="T1140" i="2"/>
  <c r="U1139" i="2"/>
  <c r="Z1139" i="2" s="1"/>
  <c r="F1141" i="2"/>
  <c r="I1141" i="2" s="1"/>
  <c r="E1142" i="2"/>
  <c r="J1136" i="1"/>
  <c r="K1136" i="1" s="1"/>
  <c r="G1137" i="1"/>
  <c r="H1137" i="1"/>
  <c r="D1139" i="1"/>
  <c r="E1139" i="1" s="1"/>
  <c r="I1139" i="1" s="1"/>
  <c r="F1138" i="1"/>
  <c r="AP1141" i="3" l="1"/>
  <c r="BE1141" i="3"/>
  <c r="BD1144" i="3"/>
  <c r="B1158" i="3"/>
  <c r="AO1144" i="3"/>
  <c r="BG1140" i="3"/>
  <c r="BH1140" i="3" s="1"/>
  <c r="BI1140" i="3" s="1"/>
  <c r="BF1140" i="3"/>
  <c r="AR1141" i="3"/>
  <c r="AS1141" i="3" s="1"/>
  <c r="AT1141" i="3" s="1"/>
  <c r="AQ1141" i="3"/>
  <c r="E1154" i="3"/>
  <c r="F1154" i="3" s="1"/>
  <c r="G1154" i="3" s="1"/>
  <c r="D1154" i="3"/>
  <c r="C1155" i="3"/>
  <c r="CA1159" i="3"/>
  <c r="CE1158" i="3"/>
  <c r="CB1158" i="3"/>
  <c r="CC1158" i="3" s="1"/>
  <c r="CD1158" i="3" s="1"/>
  <c r="V1139" i="2"/>
  <c r="G1141" i="2"/>
  <c r="T1141" i="2"/>
  <c r="U1140" i="2"/>
  <c r="Z1140" i="2" s="1"/>
  <c r="E1143" i="2"/>
  <c r="F1142" i="2"/>
  <c r="I1142" i="2" s="1"/>
  <c r="J1137" i="1"/>
  <c r="K1137" i="1" s="1"/>
  <c r="G1138" i="1"/>
  <c r="H1138" i="1"/>
  <c r="D1140" i="1"/>
  <c r="E1140" i="1" s="1"/>
  <c r="I1140" i="1" s="1"/>
  <c r="F1139" i="1"/>
  <c r="AP1142" i="3" l="1"/>
  <c r="BE1142" i="3"/>
  <c r="BD1145" i="3"/>
  <c r="AO1145" i="3"/>
  <c r="B1159" i="3"/>
  <c r="BG1141" i="3"/>
  <c r="BH1141" i="3" s="1"/>
  <c r="BI1141" i="3" s="1"/>
  <c r="BF1141" i="3"/>
  <c r="AR1142" i="3"/>
  <c r="AS1142" i="3" s="1"/>
  <c r="AT1142" i="3" s="1"/>
  <c r="AQ1142" i="3"/>
  <c r="E1155" i="3"/>
  <c r="F1155" i="3" s="1"/>
  <c r="G1155" i="3" s="1"/>
  <c r="D1155" i="3"/>
  <c r="C1156" i="3"/>
  <c r="CA1160" i="3"/>
  <c r="CE1159" i="3"/>
  <c r="CB1159" i="3"/>
  <c r="CC1159" i="3" s="1"/>
  <c r="CD1159" i="3" s="1"/>
  <c r="V1140" i="2"/>
  <c r="G1142" i="2"/>
  <c r="U1141" i="2"/>
  <c r="Z1141" i="2" s="1"/>
  <c r="T1142" i="2"/>
  <c r="F1143" i="2"/>
  <c r="I1143" i="2" s="1"/>
  <c r="E1144" i="2"/>
  <c r="J1138" i="1"/>
  <c r="K1138" i="1" s="1"/>
  <c r="H1139" i="1"/>
  <c r="G1139" i="1"/>
  <c r="D1141" i="1"/>
  <c r="E1141" i="1" s="1"/>
  <c r="I1141" i="1" s="1"/>
  <c r="F1140" i="1"/>
  <c r="AP1143" i="3" l="1"/>
  <c r="BE1143" i="3"/>
  <c r="BD1146" i="3"/>
  <c r="B1160" i="3"/>
  <c r="AO1146" i="3"/>
  <c r="BG1142" i="3"/>
  <c r="BH1142" i="3" s="1"/>
  <c r="BI1142" i="3" s="1"/>
  <c r="BF1142" i="3"/>
  <c r="AR1143" i="3"/>
  <c r="AS1143" i="3" s="1"/>
  <c r="AT1143" i="3" s="1"/>
  <c r="AQ1143" i="3"/>
  <c r="E1156" i="3"/>
  <c r="F1156" i="3" s="1"/>
  <c r="G1156" i="3" s="1"/>
  <c r="D1156" i="3"/>
  <c r="C1157" i="3"/>
  <c r="CA1161" i="3"/>
  <c r="CE1160" i="3"/>
  <c r="CB1160" i="3"/>
  <c r="CC1160" i="3" s="1"/>
  <c r="CD1160" i="3" s="1"/>
  <c r="V1141" i="2"/>
  <c r="G1143" i="2"/>
  <c r="T1143" i="2"/>
  <c r="U1142" i="2"/>
  <c r="Z1142" i="2" s="1"/>
  <c r="E1145" i="2"/>
  <c r="F1144" i="2"/>
  <c r="I1144" i="2" s="1"/>
  <c r="J1139" i="1"/>
  <c r="K1139" i="1" s="1"/>
  <c r="H1140" i="1"/>
  <c r="G1140" i="1"/>
  <c r="D1142" i="1"/>
  <c r="E1142" i="1" s="1"/>
  <c r="I1142" i="1" s="1"/>
  <c r="F1141" i="1"/>
  <c r="AP1144" i="3" l="1"/>
  <c r="BE1144" i="3"/>
  <c r="BG1143" i="3"/>
  <c r="BH1143" i="3" s="1"/>
  <c r="BI1143" i="3" s="1"/>
  <c r="BF1143" i="3"/>
  <c r="BD1147" i="3"/>
  <c r="AO1147" i="3"/>
  <c r="B1161" i="3"/>
  <c r="AR1144" i="3"/>
  <c r="AS1144" i="3" s="1"/>
  <c r="AT1144" i="3" s="1"/>
  <c r="AQ1144" i="3"/>
  <c r="E1157" i="3"/>
  <c r="F1157" i="3" s="1"/>
  <c r="G1157" i="3" s="1"/>
  <c r="D1157" i="3"/>
  <c r="C1158" i="3"/>
  <c r="CA1162" i="3"/>
  <c r="CE1161" i="3"/>
  <c r="CB1161" i="3"/>
  <c r="CC1161" i="3" s="1"/>
  <c r="CD1161" i="3" s="1"/>
  <c r="V1142" i="2"/>
  <c r="G1144" i="2"/>
  <c r="T1144" i="2"/>
  <c r="U1143" i="2"/>
  <c r="Z1143" i="2" s="1"/>
  <c r="E1146" i="2"/>
  <c r="F1145" i="2"/>
  <c r="I1145" i="2" s="1"/>
  <c r="J1140" i="1"/>
  <c r="K1140" i="1" s="1"/>
  <c r="H1141" i="1"/>
  <c r="G1141" i="1"/>
  <c r="D1143" i="1"/>
  <c r="E1143" i="1" s="1"/>
  <c r="I1143" i="1" s="1"/>
  <c r="F1142" i="1"/>
  <c r="AP1145" i="3" l="1"/>
  <c r="BE1145" i="3"/>
  <c r="BD1148" i="3"/>
  <c r="B1162" i="3"/>
  <c r="AO1148" i="3"/>
  <c r="BG1144" i="3"/>
  <c r="BH1144" i="3" s="1"/>
  <c r="BI1144" i="3" s="1"/>
  <c r="BF1144" i="3"/>
  <c r="AR1145" i="3"/>
  <c r="AS1145" i="3" s="1"/>
  <c r="AT1145" i="3" s="1"/>
  <c r="AQ1145" i="3"/>
  <c r="E1158" i="3"/>
  <c r="F1158" i="3" s="1"/>
  <c r="G1158" i="3" s="1"/>
  <c r="D1158" i="3"/>
  <c r="C1159" i="3"/>
  <c r="CA1163" i="3"/>
  <c r="CE1162" i="3"/>
  <c r="CB1162" i="3"/>
  <c r="CC1162" i="3" s="1"/>
  <c r="CD1162" i="3" s="1"/>
  <c r="V1143" i="2"/>
  <c r="G1145" i="2"/>
  <c r="T1145" i="2"/>
  <c r="U1144" i="2"/>
  <c r="Z1144" i="2" s="1"/>
  <c r="E1147" i="2"/>
  <c r="F1146" i="2"/>
  <c r="I1146" i="2" s="1"/>
  <c r="J1141" i="1"/>
  <c r="K1141" i="1" s="1"/>
  <c r="H1142" i="1"/>
  <c r="G1142" i="1"/>
  <c r="D1144" i="1"/>
  <c r="E1144" i="1" s="1"/>
  <c r="I1144" i="1" s="1"/>
  <c r="F1143" i="1"/>
  <c r="AP1146" i="3" l="1"/>
  <c r="BE1146" i="3"/>
  <c r="BD1149" i="3"/>
  <c r="B1163" i="3"/>
  <c r="AO1149" i="3"/>
  <c r="BG1145" i="3"/>
  <c r="BH1145" i="3" s="1"/>
  <c r="BI1145" i="3" s="1"/>
  <c r="BF1145" i="3"/>
  <c r="AR1146" i="3"/>
  <c r="AS1146" i="3" s="1"/>
  <c r="AT1146" i="3" s="1"/>
  <c r="AQ1146" i="3"/>
  <c r="D1159" i="3"/>
  <c r="E1159" i="3"/>
  <c r="F1159" i="3" s="1"/>
  <c r="G1159" i="3" s="1"/>
  <c r="C1160" i="3"/>
  <c r="CA1164" i="3"/>
  <c r="CE1163" i="3"/>
  <c r="CB1163" i="3"/>
  <c r="CC1163" i="3" s="1"/>
  <c r="CD1163" i="3" s="1"/>
  <c r="V1144" i="2"/>
  <c r="G1146" i="2"/>
  <c r="T1146" i="2"/>
  <c r="U1145" i="2"/>
  <c r="Z1145" i="2" s="1"/>
  <c r="F1147" i="2"/>
  <c r="I1147" i="2" s="1"/>
  <c r="E1148" i="2"/>
  <c r="J1142" i="1"/>
  <c r="K1142" i="1" s="1"/>
  <c r="H1143" i="1"/>
  <c r="G1143" i="1"/>
  <c r="D1145" i="1"/>
  <c r="E1145" i="1" s="1"/>
  <c r="I1145" i="1" s="1"/>
  <c r="F1144" i="1"/>
  <c r="AP1147" i="3" l="1"/>
  <c r="BE1147" i="3"/>
  <c r="BD1150" i="3"/>
  <c r="B1164" i="3"/>
  <c r="AO1150" i="3"/>
  <c r="BG1146" i="3"/>
  <c r="BH1146" i="3" s="1"/>
  <c r="BI1146" i="3" s="1"/>
  <c r="BF1146" i="3"/>
  <c r="AR1147" i="3"/>
  <c r="AS1147" i="3" s="1"/>
  <c r="AT1147" i="3" s="1"/>
  <c r="AQ1147" i="3"/>
  <c r="E1160" i="3"/>
  <c r="F1160" i="3" s="1"/>
  <c r="G1160" i="3" s="1"/>
  <c r="D1160" i="3"/>
  <c r="C1161" i="3"/>
  <c r="CA1165" i="3"/>
  <c r="CE1164" i="3"/>
  <c r="CB1164" i="3"/>
  <c r="CC1164" i="3" s="1"/>
  <c r="CD1164" i="3" s="1"/>
  <c r="V1145" i="2"/>
  <c r="G1147" i="2"/>
  <c r="T1147" i="2"/>
  <c r="U1146" i="2"/>
  <c r="Z1146" i="2" s="1"/>
  <c r="E1149" i="2"/>
  <c r="F1148" i="2"/>
  <c r="I1148" i="2" s="1"/>
  <c r="J1143" i="1"/>
  <c r="K1143" i="1" s="1"/>
  <c r="H1144" i="1"/>
  <c r="G1144" i="1"/>
  <c r="D1146" i="1"/>
  <c r="E1146" i="1" s="1"/>
  <c r="I1146" i="1" s="1"/>
  <c r="F1145" i="1"/>
  <c r="AP1148" i="3" l="1"/>
  <c r="BE1148" i="3"/>
  <c r="BD1151" i="3"/>
  <c r="B1165" i="3"/>
  <c r="AO1151" i="3"/>
  <c r="BG1147" i="3"/>
  <c r="BH1147" i="3" s="1"/>
  <c r="BI1147" i="3" s="1"/>
  <c r="BF1147" i="3"/>
  <c r="AR1148" i="3"/>
  <c r="AS1148" i="3" s="1"/>
  <c r="AT1148" i="3" s="1"/>
  <c r="AQ1148" i="3"/>
  <c r="E1161" i="3"/>
  <c r="F1161" i="3" s="1"/>
  <c r="G1161" i="3" s="1"/>
  <c r="D1161" i="3"/>
  <c r="C1162" i="3"/>
  <c r="CA1166" i="3"/>
  <c r="CE1165" i="3"/>
  <c r="CB1165" i="3"/>
  <c r="CC1165" i="3" s="1"/>
  <c r="CD1165" i="3" s="1"/>
  <c r="V1146" i="2"/>
  <c r="G1148" i="2"/>
  <c r="T1148" i="2"/>
  <c r="U1147" i="2"/>
  <c r="Z1147" i="2" s="1"/>
  <c r="F1149" i="2"/>
  <c r="I1149" i="2" s="1"/>
  <c r="E1150" i="2"/>
  <c r="J1144" i="1"/>
  <c r="K1144" i="1" s="1"/>
  <c r="G1145" i="1"/>
  <c r="H1145" i="1"/>
  <c r="D1147" i="1"/>
  <c r="E1147" i="1" s="1"/>
  <c r="I1147" i="1" s="1"/>
  <c r="F1146" i="1"/>
  <c r="AP1149" i="3" l="1"/>
  <c r="BE1149" i="3"/>
  <c r="BD1152" i="3"/>
  <c r="B1166" i="3"/>
  <c r="AO1152" i="3"/>
  <c r="BG1148" i="3"/>
  <c r="BH1148" i="3" s="1"/>
  <c r="BI1148" i="3" s="1"/>
  <c r="BF1148" i="3"/>
  <c r="AR1149" i="3"/>
  <c r="AS1149" i="3" s="1"/>
  <c r="AT1149" i="3" s="1"/>
  <c r="AQ1149" i="3"/>
  <c r="E1162" i="3"/>
  <c r="F1162" i="3" s="1"/>
  <c r="G1162" i="3" s="1"/>
  <c r="D1162" i="3"/>
  <c r="C1163" i="3"/>
  <c r="CA1167" i="3"/>
  <c r="CE1166" i="3"/>
  <c r="CB1166" i="3"/>
  <c r="CC1166" i="3" s="1"/>
  <c r="CD1166" i="3" s="1"/>
  <c r="V1147" i="2"/>
  <c r="G1149" i="2"/>
  <c r="T1149" i="2"/>
  <c r="U1148" i="2"/>
  <c r="Z1148" i="2" s="1"/>
  <c r="E1151" i="2"/>
  <c r="F1150" i="2"/>
  <c r="I1150" i="2" s="1"/>
  <c r="G1146" i="1"/>
  <c r="H1146" i="1"/>
  <c r="J1145" i="1"/>
  <c r="K1145" i="1" s="1"/>
  <c r="D1148" i="1"/>
  <c r="E1148" i="1" s="1"/>
  <c r="I1148" i="1" s="1"/>
  <c r="F1147" i="1"/>
  <c r="AP1150" i="3" l="1"/>
  <c r="BE1150" i="3"/>
  <c r="BD1153" i="3"/>
  <c r="B1167" i="3"/>
  <c r="AO1153" i="3"/>
  <c r="BG1149" i="3"/>
  <c r="BH1149" i="3" s="1"/>
  <c r="BI1149" i="3" s="1"/>
  <c r="BF1149" i="3"/>
  <c r="AQ1150" i="3"/>
  <c r="AR1150" i="3"/>
  <c r="AS1150" i="3" s="1"/>
  <c r="AT1150" i="3" s="1"/>
  <c r="E1163" i="3"/>
  <c r="F1163" i="3" s="1"/>
  <c r="G1163" i="3" s="1"/>
  <c r="D1163" i="3"/>
  <c r="C1164" i="3"/>
  <c r="CA1168" i="3"/>
  <c r="CE1167" i="3"/>
  <c r="CB1167" i="3"/>
  <c r="CC1167" i="3" s="1"/>
  <c r="CD1167" i="3" s="1"/>
  <c r="V1148" i="2"/>
  <c r="G1150" i="2"/>
  <c r="U1149" i="2"/>
  <c r="Z1149" i="2" s="1"/>
  <c r="T1150" i="2"/>
  <c r="E1152" i="2"/>
  <c r="F1151" i="2"/>
  <c r="I1151" i="2" s="1"/>
  <c r="J1146" i="1"/>
  <c r="K1146" i="1" s="1"/>
  <c r="H1147" i="1"/>
  <c r="G1147" i="1"/>
  <c r="D1149" i="1"/>
  <c r="E1149" i="1" s="1"/>
  <c r="I1149" i="1" s="1"/>
  <c r="F1148" i="1"/>
  <c r="AP1151" i="3" l="1"/>
  <c r="BE1151" i="3"/>
  <c r="BD1154" i="3"/>
  <c r="B1168" i="3"/>
  <c r="AO1154" i="3"/>
  <c r="BG1150" i="3"/>
  <c r="BH1150" i="3" s="1"/>
  <c r="BI1150" i="3" s="1"/>
  <c r="BF1150" i="3"/>
  <c r="AQ1151" i="3"/>
  <c r="AR1151" i="3"/>
  <c r="AS1151" i="3" s="1"/>
  <c r="AT1151" i="3" s="1"/>
  <c r="E1164" i="3"/>
  <c r="F1164" i="3" s="1"/>
  <c r="G1164" i="3" s="1"/>
  <c r="D1164" i="3"/>
  <c r="C1165" i="3"/>
  <c r="CA1169" i="3"/>
  <c r="CE1168" i="3"/>
  <c r="CB1168" i="3"/>
  <c r="CC1168" i="3" s="1"/>
  <c r="CD1168" i="3" s="1"/>
  <c r="V1149" i="2"/>
  <c r="G1151" i="2"/>
  <c r="T1151" i="2"/>
  <c r="U1150" i="2"/>
  <c r="Z1150" i="2" s="1"/>
  <c r="E1153" i="2"/>
  <c r="F1152" i="2"/>
  <c r="I1152" i="2" s="1"/>
  <c r="J1147" i="1"/>
  <c r="K1147" i="1" s="1"/>
  <c r="H1148" i="1"/>
  <c r="G1148" i="1"/>
  <c r="D1150" i="1"/>
  <c r="E1150" i="1" s="1"/>
  <c r="I1150" i="1" s="1"/>
  <c r="F1149" i="1"/>
  <c r="AP1152" i="3" l="1"/>
  <c r="BE1152" i="3"/>
  <c r="BD1155" i="3"/>
  <c r="AO1155" i="3"/>
  <c r="B1169" i="3"/>
  <c r="BG1151" i="3"/>
  <c r="BH1151" i="3" s="1"/>
  <c r="BI1151" i="3" s="1"/>
  <c r="BF1151" i="3"/>
  <c r="AQ1152" i="3"/>
  <c r="AR1152" i="3"/>
  <c r="AS1152" i="3" s="1"/>
  <c r="AT1152" i="3" s="1"/>
  <c r="D1165" i="3"/>
  <c r="E1165" i="3"/>
  <c r="F1165" i="3" s="1"/>
  <c r="G1165" i="3" s="1"/>
  <c r="C1166" i="3"/>
  <c r="CA1170" i="3"/>
  <c r="CE1169" i="3"/>
  <c r="CB1169" i="3"/>
  <c r="CC1169" i="3" s="1"/>
  <c r="CD1169" i="3" s="1"/>
  <c r="V1150" i="2"/>
  <c r="G1152" i="2"/>
  <c r="T1152" i="2"/>
  <c r="U1151" i="2"/>
  <c r="Z1151" i="2" s="1"/>
  <c r="F1153" i="2"/>
  <c r="I1153" i="2" s="1"/>
  <c r="E1154" i="2"/>
  <c r="J1148" i="1"/>
  <c r="K1148" i="1" s="1"/>
  <c r="H1149" i="1"/>
  <c r="G1149" i="1"/>
  <c r="D1151" i="1"/>
  <c r="E1151" i="1" s="1"/>
  <c r="I1151" i="1" s="1"/>
  <c r="F1150" i="1"/>
  <c r="AP1153" i="3" l="1"/>
  <c r="BE1153" i="3"/>
  <c r="BD1156" i="3"/>
  <c r="AO1156" i="3"/>
  <c r="B1170" i="3"/>
  <c r="BF1152" i="3"/>
  <c r="BG1152" i="3"/>
  <c r="BH1152" i="3" s="1"/>
  <c r="BI1152" i="3" s="1"/>
  <c r="AR1153" i="3"/>
  <c r="AS1153" i="3" s="1"/>
  <c r="AT1153" i="3" s="1"/>
  <c r="AQ1153" i="3"/>
  <c r="D1166" i="3"/>
  <c r="E1166" i="3"/>
  <c r="F1166" i="3" s="1"/>
  <c r="G1166" i="3" s="1"/>
  <c r="C1167" i="3"/>
  <c r="CA1171" i="3"/>
  <c r="CE1170" i="3"/>
  <c r="CB1170" i="3"/>
  <c r="CC1170" i="3" s="1"/>
  <c r="CD1170" i="3" s="1"/>
  <c r="V1151" i="2"/>
  <c r="G1153" i="2"/>
  <c r="T1153" i="2"/>
  <c r="U1152" i="2"/>
  <c r="Z1152" i="2" s="1"/>
  <c r="E1155" i="2"/>
  <c r="F1154" i="2"/>
  <c r="I1154" i="2" s="1"/>
  <c r="J1149" i="1"/>
  <c r="K1149" i="1" s="1"/>
  <c r="H1150" i="1"/>
  <c r="G1150" i="1"/>
  <c r="D1152" i="1"/>
  <c r="E1152" i="1" s="1"/>
  <c r="I1152" i="1" s="1"/>
  <c r="F1151" i="1"/>
  <c r="AP1154" i="3" l="1"/>
  <c r="BE1154" i="3"/>
  <c r="BF1153" i="3"/>
  <c r="BG1153" i="3"/>
  <c r="BH1153" i="3" s="1"/>
  <c r="BI1153" i="3" s="1"/>
  <c r="BD1157" i="3"/>
  <c r="AO1157" i="3"/>
  <c r="B1171" i="3"/>
  <c r="J1150" i="1"/>
  <c r="K1150" i="1" s="1"/>
  <c r="AR1154" i="3"/>
  <c r="AS1154" i="3" s="1"/>
  <c r="AT1154" i="3" s="1"/>
  <c r="AQ1154" i="3"/>
  <c r="D1167" i="3"/>
  <c r="E1167" i="3"/>
  <c r="F1167" i="3" s="1"/>
  <c r="G1167" i="3" s="1"/>
  <c r="C1168" i="3"/>
  <c r="CA1172" i="3"/>
  <c r="CE1171" i="3"/>
  <c r="CB1171" i="3"/>
  <c r="CC1171" i="3" s="1"/>
  <c r="CD1171" i="3" s="1"/>
  <c r="V1152" i="2"/>
  <c r="G1154" i="2"/>
  <c r="U1153" i="2"/>
  <c r="Z1153" i="2" s="1"/>
  <c r="T1154" i="2"/>
  <c r="F1155" i="2"/>
  <c r="I1155" i="2" s="1"/>
  <c r="E1156" i="2"/>
  <c r="H1151" i="1"/>
  <c r="G1151" i="1"/>
  <c r="D1153" i="1"/>
  <c r="E1153" i="1" s="1"/>
  <c r="I1153" i="1" s="1"/>
  <c r="F1152" i="1"/>
  <c r="AP1155" i="3" l="1"/>
  <c r="BE1155" i="3"/>
  <c r="BD1158" i="3"/>
  <c r="B1172" i="3"/>
  <c r="AO1158" i="3"/>
  <c r="BF1154" i="3"/>
  <c r="BG1154" i="3"/>
  <c r="BH1154" i="3" s="1"/>
  <c r="BI1154" i="3" s="1"/>
  <c r="AR1155" i="3"/>
  <c r="AS1155" i="3" s="1"/>
  <c r="AT1155" i="3" s="1"/>
  <c r="AQ1155" i="3"/>
  <c r="D1168" i="3"/>
  <c r="E1168" i="3"/>
  <c r="F1168" i="3" s="1"/>
  <c r="G1168" i="3" s="1"/>
  <c r="C1169" i="3"/>
  <c r="CA1173" i="3"/>
  <c r="CE1172" i="3"/>
  <c r="CB1172" i="3"/>
  <c r="CC1172" i="3" s="1"/>
  <c r="CD1172" i="3" s="1"/>
  <c r="V1153" i="2"/>
  <c r="G1155" i="2"/>
  <c r="T1155" i="2"/>
  <c r="U1154" i="2"/>
  <c r="Z1154" i="2" s="1"/>
  <c r="E1157" i="2"/>
  <c r="F1156" i="2"/>
  <c r="I1156" i="2" s="1"/>
  <c r="H1152" i="1"/>
  <c r="G1152" i="1"/>
  <c r="J1151" i="1"/>
  <c r="K1151" i="1" s="1"/>
  <c r="D1154" i="1"/>
  <c r="E1154" i="1" s="1"/>
  <c r="I1154" i="1" s="1"/>
  <c r="F1153" i="1"/>
  <c r="AP1156" i="3" l="1"/>
  <c r="BE1156" i="3"/>
  <c r="BD1159" i="3"/>
  <c r="B1173" i="3"/>
  <c r="AO1159" i="3"/>
  <c r="BF1155" i="3"/>
  <c r="BG1155" i="3"/>
  <c r="BH1155" i="3" s="1"/>
  <c r="BI1155" i="3" s="1"/>
  <c r="AR1156" i="3"/>
  <c r="AS1156" i="3" s="1"/>
  <c r="AT1156" i="3" s="1"/>
  <c r="AQ1156" i="3"/>
  <c r="D1169" i="3"/>
  <c r="E1169" i="3"/>
  <c r="F1169" i="3" s="1"/>
  <c r="G1169" i="3" s="1"/>
  <c r="C1170" i="3"/>
  <c r="CA1174" i="3"/>
  <c r="CE1173" i="3"/>
  <c r="CB1173" i="3"/>
  <c r="CC1173" i="3" s="1"/>
  <c r="CD1173" i="3" s="1"/>
  <c r="V1154" i="2"/>
  <c r="G1156" i="2"/>
  <c r="T1156" i="2"/>
  <c r="U1155" i="2"/>
  <c r="Z1155" i="2" s="1"/>
  <c r="E1158" i="2"/>
  <c r="F1157" i="2"/>
  <c r="I1157" i="2" s="1"/>
  <c r="J1152" i="1"/>
  <c r="K1152" i="1" s="1"/>
  <c r="G1153" i="1"/>
  <c r="H1153" i="1"/>
  <c r="D1155" i="1"/>
  <c r="E1155" i="1" s="1"/>
  <c r="I1155" i="1" s="1"/>
  <c r="F1154" i="1"/>
  <c r="AP1157" i="3" l="1"/>
  <c r="BE1157" i="3"/>
  <c r="BD1160" i="3"/>
  <c r="AO1160" i="3"/>
  <c r="B1174" i="3"/>
  <c r="BG1156" i="3"/>
  <c r="BH1156" i="3" s="1"/>
  <c r="BI1156" i="3" s="1"/>
  <c r="BF1156" i="3"/>
  <c r="AR1157" i="3"/>
  <c r="AS1157" i="3" s="1"/>
  <c r="AT1157" i="3" s="1"/>
  <c r="AQ1157" i="3"/>
  <c r="E1170" i="3"/>
  <c r="F1170" i="3" s="1"/>
  <c r="G1170" i="3" s="1"/>
  <c r="D1170" i="3"/>
  <c r="C1171" i="3"/>
  <c r="CA1175" i="3"/>
  <c r="CE1174" i="3"/>
  <c r="CB1174" i="3"/>
  <c r="CC1174" i="3" s="1"/>
  <c r="CD1174" i="3" s="1"/>
  <c r="V1155" i="2"/>
  <c r="G1157" i="2"/>
  <c r="U1156" i="2"/>
  <c r="Z1156" i="2" s="1"/>
  <c r="T1157" i="2"/>
  <c r="E1159" i="2"/>
  <c r="F1158" i="2"/>
  <c r="I1158" i="2" s="1"/>
  <c r="G1154" i="1"/>
  <c r="H1154" i="1"/>
  <c r="J1153" i="1"/>
  <c r="K1153" i="1" s="1"/>
  <c r="D1156" i="1"/>
  <c r="E1156" i="1" s="1"/>
  <c r="I1156" i="1" s="1"/>
  <c r="F1155" i="1"/>
  <c r="AP1158" i="3" l="1"/>
  <c r="BE1158" i="3"/>
  <c r="BD1161" i="3"/>
  <c r="AO1161" i="3"/>
  <c r="B1175" i="3"/>
  <c r="BG1157" i="3"/>
  <c r="BH1157" i="3" s="1"/>
  <c r="BI1157" i="3" s="1"/>
  <c r="BF1157" i="3"/>
  <c r="AR1158" i="3"/>
  <c r="AS1158" i="3" s="1"/>
  <c r="AT1158" i="3" s="1"/>
  <c r="AQ1158" i="3"/>
  <c r="E1171" i="3"/>
  <c r="F1171" i="3" s="1"/>
  <c r="G1171" i="3" s="1"/>
  <c r="D1171" i="3"/>
  <c r="C1172" i="3"/>
  <c r="CA1176" i="3"/>
  <c r="CE1175" i="3"/>
  <c r="CB1175" i="3"/>
  <c r="CC1175" i="3" s="1"/>
  <c r="CD1175" i="3" s="1"/>
  <c r="V1156" i="2"/>
  <c r="G1158" i="2"/>
  <c r="T1158" i="2"/>
  <c r="U1157" i="2"/>
  <c r="Z1157" i="2" s="1"/>
  <c r="F1159" i="2"/>
  <c r="I1159" i="2" s="1"/>
  <c r="E1160" i="2"/>
  <c r="J1154" i="1"/>
  <c r="K1154" i="1" s="1"/>
  <c r="H1155" i="1"/>
  <c r="G1155" i="1"/>
  <c r="D1157" i="1"/>
  <c r="E1157" i="1" s="1"/>
  <c r="I1157" i="1" s="1"/>
  <c r="F1156" i="1"/>
  <c r="AP1159" i="3" l="1"/>
  <c r="BE1159" i="3"/>
  <c r="BD1162" i="3"/>
  <c r="AO1162" i="3"/>
  <c r="B1176" i="3"/>
  <c r="BF1158" i="3"/>
  <c r="BG1158" i="3"/>
  <c r="BH1158" i="3" s="1"/>
  <c r="BI1158" i="3" s="1"/>
  <c r="AR1159" i="3"/>
  <c r="AS1159" i="3" s="1"/>
  <c r="AT1159" i="3" s="1"/>
  <c r="AQ1159" i="3"/>
  <c r="E1172" i="3"/>
  <c r="F1172" i="3" s="1"/>
  <c r="G1172" i="3" s="1"/>
  <c r="D1172" i="3"/>
  <c r="C1173" i="3"/>
  <c r="CA1177" i="3"/>
  <c r="CE1176" i="3"/>
  <c r="CB1176" i="3"/>
  <c r="CC1176" i="3" s="1"/>
  <c r="CD1176" i="3" s="1"/>
  <c r="V1157" i="2"/>
  <c r="J1155" i="1"/>
  <c r="K1155" i="1" s="1"/>
  <c r="G1159" i="2"/>
  <c r="T1159" i="2"/>
  <c r="U1158" i="2"/>
  <c r="Z1158" i="2" s="1"/>
  <c r="E1161" i="2"/>
  <c r="F1160" i="2"/>
  <c r="I1160" i="2" s="1"/>
  <c r="H1156" i="1"/>
  <c r="G1156" i="1"/>
  <c r="D1158" i="1"/>
  <c r="E1158" i="1" s="1"/>
  <c r="I1158" i="1" s="1"/>
  <c r="F1157" i="1"/>
  <c r="AP1160" i="3" l="1"/>
  <c r="BE1160" i="3"/>
  <c r="BD1163" i="3"/>
  <c r="B1177" i="3"/>
  <c r="AO1163" i="3"/>
  <c r="BG1159" i="3"/>
  <c r="BH1159" i="3" s="1"/>
  <c r="BI1159" i="3" s="1"/>
  <c r="BF1159" i="3"/>
  <c r="AR1160" i="3"/>
  <c r="AS1160" i="3" s="1"/>
  <c r="AT1160" i="3" s="1"/>
  <c r="AQ1160" i="3"/>
  <c r="E1173" i="3"/>
  <c r="F1173" i="3" s="1"/>
  <c r="G1173" i="3" s="1"/>
  <c r="D1173" i="3"/>
  <c r="C1174" i="3"/>
  <c r="CA1178" i="3"/>
  <c r="CE1177" i="3"/>
  <c r="CB1177" i="3"/>
  <c r="CC1177" i="3" s="1"/>
  <c r="CD1177" i="3" s="1"/>
  <c r="V1158" i="2"/>
  <c r="G1160" i="2"/>
  <c r="T1160" i="2"/>
  <c r="U1159" i="2"/>
  <c r="Z1159" i="2" s="1"/>
  <c r="F1161" i="2"/>
  <c r="I1161" i="2" s="1"/>
  <c r="E1162" i="2"/>
  <c r="H1157" i="1"/>
  <c r="G1157" i="1"/>
  <c r="J1156" i="1"/>
  <c r="K1156" i="1" s="1"/>
  <c r="D1159" i="1"/>
  <c r="E1159" i="1" s="1"/>
  <c r="I1159" i="1" s="1"/>
  <c r="F1158" i="1"/>
  <c r="AP1161" i="3" l="1"/>
  <c r="BE1161" i="3"/>
  <c r="BD1164" i="3"/>
  <c r="B1178" i="3"/>
  <c r="AO1164" i="3"/>
  <c r="BG1160" i="3"/>
  <c r="BH1160" i="3" s="1"/>
  <c r="BI1160" i="3" s="1"/>
  <c r="BF1160" i="3"/>
  <c r="AR1161" i="3"/>
  <c r="AS1161" i="3" s="1"/>
  <c r="AT1161" i="3" s="1"/>
  <c r="AQ1161" i="3"/>
  <c r="E1174" i="3"/>
  <c r="F1174" i="3" s="1"/>
  <c r="G1174" i="3" s="1"/>
  <c r="D1174" i="3"/>
  <c r="C1175" i="3"/>
  <c r="CA1179" i="3"/>
  <c r="CE1178" i="3"/>
  <c r="CB1178" i="3"/>
  <c r="CC1178" i="3" s="1"/>
  <c r="CD1178" i="3" s="1"/>
  <c r="V1159" i="2"/>
  <c r="G1161" i="2"/>
  <c r="T1161" i="2"/>
  <c r="U1160" i="2"/>
  <c r="Z1160" i="2" s="1"/>
  <c r="E1163" i="2"/>
  <c r="F1162" i="2"/>
  <c r="I1162" i="2" s="1"/>
  <c r="H1158" i="1"/>
  <c r="G1158" i="1"/>
  <c r="J1157" i="1"/>
  <c r="K1157" i="1" s="1"/>
  <c r="D1160" i="1"/>
  <c r="E1160" i="1" s="1"/>
  <c r="I1160" i="1" s="1"/>
  <c r="F1159" i="1"/>
  <c r="AP1162" i="3" l="1"/>
  <c r="BE1162" i="3"/>
  <c r="BD1165" i="3"/>
  <c r="B1179" i="3"/>
  <c r="AO1165" i="3"/>
  <c r="BG1161" i="3"/>
  <c r="BH1161" i="3" s="1"/>
  <c r="BI1161" i="3" s="1"/>
  <c r="BF1161" i="3"/>
  <c r="AR1162" i="3"/>
  <c r="AS1162" i="3" s="1"/>
  <c r="AT1162" i="3" s="1"/>
  <c r="AQ1162" i="3"/>
  <c r="E1175" i="3"/>
  <c r="F1175" i="3" s="1"/>
  <c r="G1175" i="3" s="1"/>
  <c r="D1175" i="3"/>
  <c r="C1176" i="3"/>
  <c r="CA1180" i="3"/>
  <c r="CE1179" i="3"/>
  <c r="CB1179" i="3"/>
  <c r="CC1179" i="3" s="1"/>
  <c r="CD1179" i="3" s="1"/>
  <c r="V1160" i="2"/>
  <c r="G1162" i="2"/>
  <c r="U1161" i="2"/>
  <c r="Z1161" i="2" s="1"/>
  <c r="T1162" i="2"/>
  <c r="E1164" i="2"/>
  <c r="F1163" i="2"/>
  <c r="I1163" i="2" s="1"/>
  <c r="J1158" i="1"/>
  <c r="K1158" i="1" s="1"/>
  <c r="H1159" i="1"/>
  <c r="G1159" i="1"/>
  <c r="D1161" i="1"/>
  <c r="E1161" i="1" s="1"/>
  <c r="I1161" i="1" s="1"/>
  <c r="F1160" i="1"/>
  <c r="AP1163" i="3" l="1"/>
  <c r="BE1163" i="3"/>
  <c r="BD1166" i="3"/>
  <c r="B1180" i="3"/>
  <c r="AO1166" i="3"/>
  <c r="BF1162" i="3"/>
  <c r="BG1162" i="3"/>
  <c r="BH1162" i="3" s="1"/>
  <c r="BI1162" i="3" s="1"/>
  <c r="AR1163" i="3"/>
  <c r="AS1163" i="3" s="1"/>
  <c r="AT1163" i="3" s="1"/>
  <c r="AQ1163" i="3"/>
  <c r="D1176" i="3"/>
  <c r="E1176" i="3"/>
  <c r="F1176" i="3" s="1"/>
  <c r="G1176" i="3" s="1"/>
  <c r="C1177" i="3"/>
  <c r="CA1181" i="3"/>
  <c r="CE1180" i="3"/>
  <c r="CB1180" i="3"/>
  <c r="CC1180" i="3" s="1"/>
  <c r="CD1180" i="3" s="1"/>
  <c r="V1161" i="2"/>
  <c r="G1163" i="2"/>
  <c r="T1163" i="2"/>
  <c r="U1162" i="2"/>
  <c r="Z1162" i="2" s="1"/>
  <c r="E1165" i="2"/>
  <c r="F1164" i="2"/>
  <c r="I1164" i="2" s="1"/>
  <c r="J1159" i="1"/>
  <c r="K1159" i="1" s="1"/>
  <c r="H1160" i="1"/>
  <c r="G1160" i="1"/>
  <c r="D1162" i="1"/>
  <c r="E1162" i="1" s="1"/>
  <c r="I1162" i="1" s="1"/>
  <c r="F1161" i="1"/>
  <c r="AP1164" i="3" l="1"/>
  <c r="BE1164" i="3"/>
  <c r="BD1167" i="3"/>
  <c r="B1181" i="3"/>
  <c r="AO1167" i="3"/>
  <c r="BF1163" i="3"/>
  <c r="BG1163" i="3"/>
  <c r="BH1163" i="3" s="1"/>
  <c r="BI1163" i="3" s="1"/>
  <c r="AR1164" i="3"/>
  <c r="AS1164" i="3" s="1"/>
  <c r="AT1164" i="3" s="1"/>
  <c r="AQ1164" i="3"/>
  <c r="D1177" i="3"/>
  <c r="E1177" i="3"/>
  <c r="F1177" i="3" s="1"/>
  <c r="G1177" i="3" s="1"/>
  <c r="C1178" i="3"/>
  <c r="CA1182" i="3"/>
  <c r="CE1181" i="3"/>
  <c r="CB1181" i="3"/>
  <c r="CC1181" i="3" s="1"/>
  <c r="CD1181" i="3" s="1"/>
  <c r="V1162" i="2"/>
  <c r="G1164" i="2"/>
  <c r="T1164" i="2"/>
  <c r="U1163" i="2"/>
  <c r="Z1163" i="2" s="1"/>
  <c r="F1165" i="2"/>
  <c r="I1165" i="2" s="1"/>
  <c r="E1166" i="2"/>
  <c r="J1160" i="1"/>
  <c r="K1160" i="1" s="1"/>
  <c r="G1161" i="1"/>
  <c r="H1161" i="1"/>
  <c r="D1163" i="1"/>
  <c r="E1163" i="1" s="1"/>
  <c r="I1163" i="1" s="1"/>
  <c r="F1162" i="1"/>
  <c r="AP1165" i="3" l="1"/>
  <c r="BE1165" i="3"/>
  <c r="BD1168" i="3"/>
  <c r="B1182" i="3"/>
  <c r="AO1168" i="3"/>
  <c r="BG1164" i="3"/>
  <c r="BH1164" i="3"/>
  <c r="BI1164" i="3" s="1"/>
  <c r="BF1164" i="3"/>
  <c r="AR1165" i="3"/>
  <c r="AS1165" i="3" s="1"/>
  <c r="AT1165" i="3" s="1"/>
  <c r="AQ1165" i="3"/>
  <c r="E1178" i="3"/>
  <c r="F1178" i="3" s="1"/>
  <c r="G1178" i="3" s="1"/>
  <c r="D1178" i="3"/>
  <c r="C1179" i="3"/>
  <c r="CA1183" i="3"/>
  <c r="CE1182" i="3"/>
  <c r="CB1182" i="3"/>
  <c r="CC1182" i="3" s="1"/>
  <c r="CD1182" i="3" s="1"/>
  <c r="V1163" i="2"/>
  <c r="G1165" i="2"/>
  <c r="T1165" i="2"/>
  <c r="U1164" i="2"/>
  <c r="Z1164" i="2" s="1"/>
  <c r="E1167" i="2"/>
  <c r="F1166" i="2"/>
  <c r="I1166" i="2" s="1"/>
  <c r="G1162" i="1"/>
  <c r="H1162" i="1"/>
  <c r="J1161" i="1"/>
  <c r="K1161" i="1" s="1"/>
  <c r="D1164" i="1"/>
  <c r="E1164" i="1" s="1"/>
  <c r="I1164" i="1" s="1"/>
  <c r="F1163" i="1"/>
  <c r="AP1166" i="3" l="1"/>
  <c r="BE1166" i="3"/>
  <c r="BD1169" i="3"/>
  <c r="B1183" i="3"/>
  <c r="AO1169" i="3"/>
  <c r="BG1165" i="3"/>
  <c r="BH1165" i="3" s="1"/>
  <c r="BI1165" i="3" s="1"/>
  <c r="BF1165" i="3"/>
  <c r="AR1166" i="3"/>
  <c r="AS1166" i="3" s="1"/>
  <c r="AT1166" i="3" s="1"/>
  <c r="AQ1166" i="3"/>
  <c r="E1179" i="3"/>
  <c r="F1179" i="3" s="1"/>
  <c r="G1179" i="3" s="1"/>
  <c r="D1179" i="3"/>
  <c r="C1180" i="3"/>
  <c r="CA1184" i="3"/>
  <c r="CE1183" i="3"/>
  <c r="CB1183" i="3"/>
  <c r="CC1183" i="3" s="1"/>
  <c r="CD1183" i="3" s="1"/>
  <c r="V1164" i="2"/>
  <c r="G1166" i="2"/>
  <c r="U1165" i="2"/>
  <c r="Z1165" i="2" s="1"/>
  <c r="T1166" i="2"/>
  <c r="F1167" i="2"/>
  <c r="I1167" i="2" s="1"/>
  <c r="E1168" i="2"/>
  <c r="J1162" i="1"/>
  <c r="K1162" i="1" s="1"/>
  <c r="H1163" i="1"/>
  <c r="G1163" i="1"/>
  <c r="D1165" i="1"/>
  <c r="E1165" i="1" s="1"/>
  <c r="I1165" i="1" s="1"/>
  <c r="F1164" i="1"/>
  <c r="AP1167" i="3" l="1"/>
  <c r="BE1167" i="3"/>
  <c r="BD1170" i="3"/>
  <c r="B1184" i="3"/>
  <c r="AO1170" i="3"/>
  <c r="BF1166" i="3"/>
  <c r="BG1166" i="3"/>
  <c r="BH1166" i="3" s="1"/>
  <c r="BI1166" i="3" s="1"/>
  <c r="AR1167" i="3"/>
  <c r="AS1167" i="3" s="1"/>
  <c r="AT1167" i="3" s="1"/>
  <c r="AQ1167" i="3"/>
  <c r="E1180" i="3"/>
  <c r="F1180" i="3" s="1"/>
  <c r="G1180" i="3" s="1"/>
  <c r="D1180" i="3"/>
  <c r="C1181" i="3"/>
  <c r="CA1185" i="3"/>
  <c r="CE1184" i="3"/>
  <c r="CB1184" i="3"/>
  <c r="CC1184" i="3" s="1"/>
  <c r="CD1184" i="3" s="1"/>
  <c r="V1165" i="2"/>
  <c r="G1167" i="2"/>
  <c r="T1167" i="2"/>
  <c r="U1166" i="2"/>
  <c r="Z1166" i="2" s="1"/>
  <c r="E1169" i="2"/>
  <c r="F1168" i="2"/>
  <c r="I1168" i="2" s="1"/>
  <c r="J1163" i="1"/>
  <c r="K1163" i="1" s="1"/>
  <c r="H1164" i="1"/>
  <c r="G1164" i="1"/>
  <c r="D1166" i="1"/>
  <c r="E1166" i="1" s="1"/>
  <c r="I1166" i="1" s="1"/>
  <c r="F1165" i="1"/>
  <c r="AP1168" i="3" l="1"/>
  <c r="BE1168" i="3"/>
  <c r="BD1171" i="3"/>
  <c r="B1185" i="3"/>
  <c r="AO1171" i="3"/>
  <c r="BG1167" i="3"/>
  <c r="BH1167" i="3" s="1"/>
  <c r="BI1167" i="3" s="1"/>
  <c r="BF1167" i="3"/>
  <c r="AR1168" i="3"/>
  <c r="AS1168" i="3" s="1"/>
  <c r="AT1168" i="3" s="1"/>
  <c r="AQ1168" i="3"/>
  <c r="E1181" i="3"/>
  <c r="F1181" i="3" s="1"/>
  <c r="G1181" i="3" s="1"/>
  <c r="D1181" i="3"/>
  <c r="C1182" i="3"/>
  <c r="CA1186" i="3"/>
  <c r="CE1185" i="3"/>
  <c r="CB1185" i="3"/>
  <c r="CC1185" i="3" s="1"/>
  <c r="CD1185" i="3" s="1"/>
  <c r="V1166" i="2"/>
  <c r="G1168" i="2"/>
  <c r="T1168" i="2"/>
  <c r="U1167" i="2"/>
  <c r="Z1167" i="2" s="1"/>
  <c r="E1170" i="2"/>
  <c r="F1169" i="2"/>
  <c r="I1169" i="2" s="1"/>
  <c r="J1164" i="1"/>
  <c r="K1164" i="1" s="1"/>
  <c r="H1165" i="1"/>
  <c r="G1165" i="1"/>
  <c r="D1167" i="1"/>
  <c r="E1167" i="1" s="1"/>
  <c r="I1167" i="1" s="1"/>
  <c r="F1166" i="1"/>
  <c r="AP1169" i="3" l="1"/>
  <c r="BE1169" i="3"/>
  <c r="BG1168" i="3"/>
  <c r="BH1168" i="3" s="1"/>
  <c r="BI1168" i="3" s="1"/>
  <c r="BF1168" i="3"/>
  <c r="BD1172" i="3"/>
  <c r="B1186" i="3"/>
  <c r="AO1172" i="3"/>
  <c r="AR1169" i="3"/>
  <c r="AS1169" i="3" s="1"/>
  <c r="AT1169" i="3" s="1"/>
  <c r="AQ1169" i="3"/>
  <c r="E1182" i="3"/>
  <c r="F1182" i="3" s="1"/>
  <c r="G1182" i="3" s="1"/>
  <c r="D1182" i="3"/>
  <c r="C1183" i="3"/>
  <c r="CA1187" i="3"/>
  <c r="CE1186" i="3"/>
  <c r="CB1186" i="3"/>
  <c r="CC1186" i="3" s="1"/>
  <c r="CD1186" i="3" s="1"/>
  <c r="V1167" i="2"/>
  <c r="G1169" i="2"/>
  <c r="T1169" i="2"/>
  <c r="U1168" i="2"/>
  <c r="Z1168" i="2" s="1"/>
  <c r="E1171" i="2"/>
  <c r="F1170" i="2"/>
  <c r="I1170" i="2" s="1"/>
  <c r="J1165" i="1"/>
  <c r="K1165" i="1" s="1"/>
  <c r="H1166" i="1"/>
  <c r="G1166" i="1"/>
  <c r="D1168" i="1"/>
  <c r="E1168" i="1" s="1"/>
  <c r="I1168" i="1" s="1"/>
  <c r="F1167" i="1"/>
  <c r="AP1170" i="3" l="1"/>
  <c r="BE1170" i="3"/>
  <c r="BD1173" i="3"/>
  <c r="B1187" i="3"/>
  <c r="AO1173" i="3"/>
  <c r="BG1169" i="3"/>
  <c r="BH1169" i="3" s="1"/>
  <c r="BI1169" i="3" s="1"/>
  <c r="BF1169" i="3"/>
  <c r="AR1170" i="3"/>
  <c r="AS1170" i="3" s="1"/>
  <c r="AT1170" i="3" s="1"/>
  <c r="AQ1170" i="3"/>
  <c r="D1183" i="3"/>
  <c r="E1183" i="3"/>
  <c r="F1183" i="3" s="1"/>
  <c r="G1183" i="3" s="1"/>
  <c r="C1184" i="3"/>
  <c r="CA1188" i="3"/>
  <c r="CE1187" i="3"/>
  <c r="CB1187" i="3"/>
  <c r="CC1187" i="3" s="1"/>
  <c r="CD1187" i="3" s="1"/>
  <c r="V1168" i="2"/>
  <c r="G1170" i="2"/>
  <c r="T1170" i="2"/>
  <c r="U1169" i="2"/>
  <c r="Z1169" i="2" s="1"/>
  <c r="F1171" i="2"/>
  <c r="I1171" i="2" s="1"/>
  <c r="E1172" i="2"/>
  <c r="J1166" i="1"/>
  <c r="K1166" i="1" s="1"/>
  <c r="H1167" i="1"/>
  <c r="G1167" i="1"/>
  <c r="D1169" i="1"/>
  <c r="E1169" i="1" s="1"/>
  <c r="I1169" i="1" s="1"/>
  <c r="F1168" i="1"/>
  <c r="AP1171" i="3" l="1"/>
  <c r="BE1171" i="3"/>
  <c r="BD1174" i="3"/>
  <c r="AO1174" i="3"/>
  <c r="B1188" i="3"/>
  <c r="BG1170" i="3"/>
  <c r="BH1170" i="3" s="1"/>
  <c r="BI1170" i="3" s="1"/>
  <c r="BF1170" i="3"/>
  <c r="AR1171" i="3"/>
  <c r="AS1171" i="3" s="1"/>
  <c r="AT1171" i="3" s="1"/>
  <c r="AQ1171" i="3"/>
  <c r="D1184" i="3"/>
  <c r="E1184" i="3"/>
  <c r="F1184" i="3" s="1"/>
  <c r="G1184" i="3" s="1"/>
  <c r="C1185" i="3"/>
  <c r="CA1189" i="3"/>
  <c r="CE1188" i="3"/>
  <c r="CB1188" i="3"/>
  <c r="CC1188" i="3" s="1"/>
  <c r="CD1188" i="3" s="1"/>
  <c r="V1169" i="2"/>
  <c r="G1171" i="2"/>
  <c r="T1171" i="2"/>
  <c r="U1170" i="2"/>
  <c r="Z1170" i="2" s="1"/>
  <c r="E1173" i="2"/>
  <c r="F1172" i="2"/>
  <c r="I1172" i="2" s="1"/>
  <c r="J1167" i="1"/>
  <c r="K1167" i="1" s="1"/>
  <c r="H1168" i="1"/>
  <c r="G1168" i="1"/>
  <c r="D1170" i="1"/>
  <c r="E1170" i="1" s="1"/>
  <c r="I1170" i="1" s="1"/>
  <c r="F1169" i="1"/>
  <c r="AP1172" i="3" l="1"/>
  <c r="BE1172" i="3"/>
  <c r="BD1175" i="3"/>
  <c r="B1189" i="3"/>
  <c r="AO1175" i="3"/>
  <c r="BG1171" i="3"/>
  <c r="BH1171" i="3" s="1"/>
  <c r="BI1171" i="3" s="1"/>
  <c r="BF1171" i="3"/>
  <c r="AR1172" i="3"/>
  <c r="AS1172" i="3" s="1"/>
  <c r="AT1172" i="3" s="1"/>
  <c r="AQ1172" i="3"/>
  <c r="E1185" i="3"/>
  <c r="F1185" i="3" s="1"/>
  <c r="G1185" i="3" s="1"/>
  <c r="D1185" i="3"/>
  <c r="C1186" i="3"/>
  <c r="CA1190" i="3"/>
  <c r="CE1189" i="3"/>
  <c r="CB1189" i="3"/>
  <c r="CC1189" i="3" s="1"/>
  <c r="CD1189" i="3" s="1"/>
  <c r="V1170" i="2"/>
  <c r="G1172" i="2"/>
  <c r="T1172" i="2"/>
  <c r="U1171" i="2"/>
  <c r="Z1171" i="2" s="1"/>
  <c r="F1173" i="2"/>
  <c r="I1173" i="2" s="1"/>
  <c r="E1174" i="2"/>
  <c r="J1168" i="1"/>
  <c r="K1168" i="1" s="1"/>
  <c r="G1169" i="1"/>
  <c r="H1169" i="1"/>
  <c r="D1171" i="1"/>
  <c r="E1171" i="1" s="1"/>
  <c r="I1171" i="1" s="1"/>
  <c r="F1170" i="1"/>
  <c r="AP1173" i="3" l="1"/>
  <c r="AQ1173" i="3" s="1"/>
  <c r="BE1173" i="3"/>
  <c r="BD1176" i="3"/>
  <c r="AO1176" i="3"/>
  <c r="B1190" i="3"/>
  <c r="BG1172" i="3"/>
  <c r="BH1172" i="3" s="1"/>
  <c r="BI1172" i="3" s="1"/>
  <c r="BF1172" i="3"/>
  <c r="E1186" i="3"/>
  <c r="F1186" i="3" s="1"/>
  <c r="G1186" i="3" s="1"/>
  <c r="D1186" i="3"/>
  <c r="C1187" i="3"/>
  <c r="CA1191" i="3"/>
  <c r="CE1190" i="3"/>
  <c r="CB1190" i="3"/>
  <c r="CC1190" i="3" s="1"/>
  <c r="CD1190" i="3" s="1"/>
  <c r="V1171" i="2"/>
  <c r="G1173" i="2"/>
  <c r="T1173" i="2"/>
  <c r="U1172" i="2"/>
  <c r="Z1172" i="2" s="1"/>
  <c r="E1175" i="2"/>
  <c r="F1174" i="2"/>
  <c r="I1174" i="2" s="1"/>
  <c r="G1170" i="1"/>
  <c r="H1170" i="1"/>
  <c r="J1169" i="1"/>
  <c r="K1169" i="1" s="1"/>
  <c r="D1172" i="1"/>
  <c r="E1172" i="1" s="1"/>
  <c r="I1172" i="1" s="1"/>
  <c r="F1171" i="1"/>
  <c r="AR1173" i="3" l="1"/>
  <c r="AS1173" i="3" s="1"/>
  <c r="AT1173" i="3" s="1"/>
  <c r="BD1177" i="3"/>
  <c r="B1191" i="3"/>
  <c r="AO1177" i="3"/>
  <c r="AP1174" i="3"/>
  <c r="BE1174" i="3"/>
  <c r="BG1173" i="3"/>
  <c r="BH1173" i="3" s="1"/>
  <c r="BI1173" i="3" s="1"/>
  <c r="BF1173" i="3"/>
  <c r="AQ1174" i="3"/>
  <c r="AR1174" i="3"/>
  <c r="AS1174" i="3" s="1"/>
  <c r="AT1174" i="3" s="1"/>
  <c r="E1187" i="3"/>
  <c r="F1187" i="3" s="1"/>
  <c r="G1187" i="3" s="1"/>
  <c r="D1187" i="3"/>
  <c r="C1188" i="3"/>
  <c r="CA1192" i="3"/>
  <c r="CE1191" i="3"/>
  <c r="CB1191" i="3"/>
  <c r="CC1191" i="3" s="1"/>
  <c r="CD1191" i="3" s="1"/>
  <c r="V1172" i="2"/>
  <c r="G1174" i="2"/>
  <c r="U1173" i="2"/>
  <c r="Z1173" i="2" s="1"/>
  <c r="T1174" i="2"/>
  <c r="E1176" i="2"/>
  <c r="F1175" i="2"/>
  <c r="I1175" i="2" s="1"/>
  <c r="J1170" i="1"/>
  <c r="K1170" i="1" s="1"/>
  <c r="H1171" i="1"/>
  <c r="G1171" i="1"/>
  <c r="D1173" i="1"/>
  <c r="E1173" i="1" s="1"/>
  <c r="I1173" i="1" s="1"/>
  <c r="F1172" i="1"/>
  <c r="BG1174" i="3" l="1"/>
  <c r="BH1174" i="3" s="1"/>
  <c r="BI1174" i="3" s="1"/>
  <c r="BF1174" i="3"/>
  <c r="BD1178" i="3"/>
  <c r="AO1178" i="3"/>
  <c r="B1192" i="3"/>
  <c r="AP1175" i="3"/>
  <c r="BE1175" i="3"/>
  <c r="AQ1175" i="3"/>
  <c r="AR1175" i="3"/>
  <c r="AS1175" i="3" s="1"/>
  <c r="AT1175" i="3" s="1"/>
  <c r="D1188" i="3"/>
  <c r="E1188" i="3"/>
  <c r="F1188" i="3" s="1"/>
  <c r="G1188" i="3" s="1"/>
  <c r="C1189" i="3"/>
  <c r="CA1193" i="3"/>
  <c r="CE1192" i="3"/>
  <c r="CB1192" i="3"/>
  <c r="CC1192" i="3" s="1"/>
  <c r="CD1192" i="3" s="1"/>
  <c r="V1173" i="2"/>
  <c r="G1175" i="2"/>
  <c r="T1175" i="2"/>
  <c r="U1174" i="2"/>
  <c r="Z1174" i="2" s="1"/>
  <c r="E1177" i="2"/>
  <c r="F1176" i="2"/>
  <c r="I1176" i="2" s="1"/>
  <c r="J1171" i="1"/>
  <c r="K1171" i="1" s="1"/>
  <c r="H1172" i="1"/>
  <c r="G1172" i="1"/>
  <c r="D1174" i="1"/>
  <c r="E1174" i="1" s="1"/>
  <c r="I1174" i="1" s="1"/>
  <c r="F1173" i="1"/>
  <c r="AP1176" i="3" l="1"/>
  <c r="BE1176" i="3"/>
  <c r="BG1175" i="3"/>
  <c r="BH1175" i="3" s="1"/>
  <c r="BI1175" i="3" s="1"/>
  <c r="BF1175" i="3"/>
  <c r="BD1179" i="3"/>
  <c r="AO1179" i="3"/>
  <c r="B1193" i="3"/>
  <c r="AQ1176" i="3"/>
  <c r="AR1176" i="3"/>
  <c r="AS1176" i="3" s="1"/>
  <c r="AT1176" i="3" s="1"/>
  <c r="D1189" i="3"/>
  <c r="E1189" i="3"/>
  <c r="F1189" i="3" s="1"/>
  <c r="G1189" i="3" s="1"/>
  <c r="C1190" i="3"/>
  <c r="CA1194" i="3"/>
  <c r="CE1193" i="3"/>
  <c r="CB1193" i="3"/>
  <c r="CC1193" i="3" s="1"/>
  <c r="CD1193" i="3" s="1"/>
  <c r="V1174" i="2"/>
  <c r="G1176" i="2"/>
  <c r="T1176" i="2"/>
  <c r="U1175" i="2"/>
  <c r="Z1175" i="2" s="1"/>
  <c r="F1177" i="2"/>
  <c r="I1177" i="2" s="1"/>
  <c r="E1178" i="2"/>
  <c r="J1172" i="1"/>
  <c r="K1172" i="1" s="1"/>
  <c r="H1173" i="1"/>
  <c r="G1173" i="1"/>
  <c r="D1175" i="1"/>
  <c r="E1175" i="1" s="1"/>
  <c r="I1175" i="1" s="1"/>
  <c r="F1174" i="1"/>
  <c r="AP1177" i="3" l="1"/>
  <c r="BE1177" i="3"/>
  <c r="BD1180" i="3"/>
  <c r="B1194" i="3"/>
  <c r="AO1180" i="3"/>
  <c r="BG1176" i="3"/>
  <c r="BH1176" i="3" s="1"/>
  <c r="BI1176" i="3" s="1"/>
  <c r="BF1176" i="3"/>
  <c r="AQ1177" i="3"/>
  <c r="AR1177" i="3"/>
  <c r="AS1177" i="3" s="1"/>
  <c r="AT1177" i="3" s="1"/>
  <c r="D1190" i="3"/>
  <c r="E1190" i="3"/>
  <c r="F1190" i="3" s="1"/>
  <c r="G1190" i="3" s="1"/>
  <c r="C1191" i="3"/>
  <c r="CA1195" i="3"/>
  <c r="CE1194" i="3"/>
  <c r="CB1194" i="3"/>
  <c r="CC1194" i="3" s="1"/>
  <c r="CD1194" i="3" s="1"/>
  <c r="V1175" i="2"/>
  <c r="G1177" i="2"/>
  <c r="T1177" i="2"/>
  <c r="U1176" i="2"/>
  <c r="Z1176" i="2" s="1"/>
  <c r="E1179" i="2"/>
  <c r="F1178" i="2"/>
  <c r="I1178" i="2" s="1"/>
  <c r="J1173" i="1"/>
  <c r="K1173" i="1" s="1"/>
  <c r="G1174" i="1"/>
  <c r="H1174" i="1"/>
  <c r="D1176" i="1"/>
  <c r="E1176" i="1" s="1"/>
  <c r="I1176" i="1" s="1"/>
  <c r="F1175" i="1"/>
  <c r="AP1178" i="3" l="1"/>
  <c r="BE1178" i="3"/>
  <c r="BD1181" i="3"/>
  <c r="AO1181" i="3"/>
  <c r="B1195" i="3"/>
  <c r="BG1177" i="3"/>
  <c r="BH1177" i="3" s="1"/>
  <c r="BI1177" i="3" s="1"/>
  <c r="BF1177" i="3"/>
  <c r="AQ1178" i="3"/>
  <c r="AR1178" i="3"/>
  <c r="AS1178" i="3" s="1"/>
  <c r="AT1178" i="3" s="1"/>
  <c r="D1191" i="3"/>
  <c r="E1191" i="3"/>
  <c r="F1191" i="3" s="1"/>
  <c r="G1191" i="3" s="1"/>
  <c r="C1192" i="3"/>
  <c r="CA1196" i="3"/>
  <c r="CE1195" i="3"/>
  <c r="CB1195" i="3"/>
  <c r="CC1195" i="3" s="1"/>
  <c r="CD1195" i="3" s="1"/>
  <c r="V1176" i="2"/>
  <c r="G1178" i="2"/>
  <c r="U1177" i="2"/>
  <c r="Z1177" i="2" s="1"/>
  <c r="T1178" i="2"/>
  <c r="F1179" i="2"/>
  <c r="I1179" i="2" s="1"/>
  <c r="E1180" i="2"/>
  <c r="H1175" i="1"/>
  <c r="G1175" i="1"/>
  <c r="J1175" i="1" s="1"/>
  <c r="K1175" i="1" s="1"/>
  <c r="J1174" i="1"/>
  <c r="K1174" i="1" s="1"/>
  <c r="D1177" i="1"/>
  <c r="E1177" i="1" s="1"/>
  <c r="I1177" i="1" s="1"/>
  <c r="F1176" i="1"/>
  <c r="AP1179" i="3" l="1"/>
  <c r="BE1179" i="3"/>
  <c r="BD1182" i="3"/>
  <c r="AO1182" i="3"/>
  <c r="B1196" i="3"/>
  <c r="BF1178" i="3"/>
  <c r="BG1178" i="3"/>
  <c r="BH1178" i="3" s="1"/>
  <c r="BI1178" i="3" s="1"/>
  <c r="AQ1179" i="3"/>
  <c r="AR1179" i="3"/>
  <c r="AS1179" i="3" s="1"/>
  <c r="AT1179" i="3" s="1"/>
  <c r="E1192" i="3"/>
  <c r="F1192" i="3" s="1"/>
  <c r="G1192" i="3" s="1"/>
  <c r="D1192" i="3"/>
  <c r="C1193" i="3"/>
  <c r="CA1197" i="3"/>
  <c r="CE1196" i="3"/>
  <c r="CB1196" i="3"/>
  <c r="CC1196" i="3" s="1"/>
  <c r="CD1196" i="3" s="1"/>
  <c r="V1177" i="2"/>
  <c r="G1179" i="2"/>
  <c r="T1179" i="2"/>
  <c r="U1178" i="2"/>
  <c r="Z1178" i="2" s="1"/>
  <c r="E1181" i="2"/>
  <c r="F1180" i="2"/>
  <c r="I1180" i="2" s="1"/>
  <c r="H1176" i="1"/>
  <c r="G1176" i="1"/>
  <c r="D1178" i="1"/>
  <c r="E1178" i="1" s="1"/>
  <c r="I1178" i="1" s="1"/>
  <c r="F1177" i="1"/>
  <c r="AP1180" i="3" l="1"/>
  <c r="BE1180" i="3"/>
  <c r="BD1183" i="3"/>
  <c r="B1197" i="3"/>
  <c r="AO1183" i="3"/>
  <c r="BF1179" i="3"/>
  <c r="BG1179" i="3"/>
  <c r="BH1179" i="3" s="1"/>
  <c r="BI1179" i="3" s="1"/>
  <c r="AQ1180" i="3"/>
  <c r="AR1180" i="3"/>
  <c r="AS1180" i="3" s="1"/>
  <c r="AT1180" i="3" s="1"/>
  <c r="E1193" i="3"/>
  <c r="F1193" i="3" s="1"/>
  <c r="G1193" i="3" s="1"/>
  <c r="D1193" i="3"/>
  <c r="C1194" i="3"/>
  <c r="CA1198" i="3"/>
  <c r="CE1197" i="3"/>
  <c r="CB1197" i="3"/>
  <c r="CC1197" i="3" s="1"/>
  <c r="CD1197" i="3" s="1"/>
  <c r="V1178" i="2"/>
  <c r="G1180" i="2"/>
  <c r="T1180" i="2"/>
  <c r="U1179" i="2"/>
  <c r="Z1179" i="2" s="1"/>
  <c r="E1182" i="2"/>
  <c r="F1181" i="2"/>
  <c r="I1181" i="2" s="1"/>
  <c r="J1176" i="1"/>
  <c r="K1176" i="1" s="1"/>
  <c r="G1177" i="1"/>
  <c r="H1177" i="1"/>
  <c r="D1179" i="1"/>
  <c r="E1179" i="1" s="1"/>
  <c r="I1179" i="1" s="1"/>
  <c r="F1178" i="1"/>
  <c r="AP1181" i="3" l="1"/>
  <c r="BE1181" i="3"/>
  <c r="BD1184" i="3"/>
  <c r="B1198" i="3"/>
  <c r="AO1184" i="3"/>
  <c r="BG1180" i="3"/>
  <c r="BH1180" i="3" s="1"/>
  <c r="BI1180" i="3" s="1"/>
  <c r="BF1180" i="3"/>
  <c r="AQ1181" i="3"/>
  <c r="AR1181" i="3"/>
  <c r="AS1181" i="3" s="1"/>
  <c r="AT1181" i="3" s="1"/>
  <c r="E1194" i="3"/>
  <c r="F1194" i="3" s="1"/>
  <c r="G1194" i="3" s="1"/>
  <c r="D1194" i="3"/>
  <c r="C1195" i="3"/>
  <c r="CA1199" i="3"/>
  <c r="CE1198" i="3"/>
  <c r="CB1198" i="3"/>
  <c r="CC1198" i="3" s="1"/>
  <c r="CD1198" i="3" s="1"/>
  <c r="V1179" i="2"/>
  <c r="G1181" i="2"/>
  <c r="T1181" i="2"/>
  <c r="U1180" i="2"/>
  <c r="Z1180" i="2" s="1"/>
  <c r="E1183" i="2"/>
  <c r="F1182" i="2"/>
  <c r="I1182" i="2" s="1"/>
  <c r="J1177" i="1"/>
  <c r="K1177" i="1" s="1"/>
  <c r="G1178" i="1"/>
  <c r="H1178" i="1"/>
  <c r="D1180" i="1"/>
  <c r="E1180" i="1" s="1"/>
  <c r="I1180" i="1" s="1"/>
  <c r="F1179" i="1"/>
  <c r="AP1182" i="3" l="1"/>
  <c r="BE1182" i="3"/>
  <c r="BD1185" i="3"/>
  <c r="AO1185" i="3"/>
  <c r="B1199" i="3"/>
  <c r="BG1181" i="3"/>
  <c r="BH1181" i="3" s="1"/>
  <c r="BI1181" i="3" s="1"/>
  <c r="BF1181" i="3"/>
  <c r="AR1182" i="3"/>
  <c r="AS1182" i="3" s="1"/>
  <c r="AT1182" i="3" s="1"/>
  <c r="AQ1182" i="3"/>
  <c r="E1195" i="3"/>
  <c r="F1195" i="3" s="1"/>
  <c r="G1195" i="3" s="1"/>
  <c r="D1195" i="3"/>
  <c r="C1196" i="3"/>
  <c r="CA1200" i="3"/>
  <c r="CE1199" i="3"/>
  <c r="CB1199" i="3"/>
  <c r="CC1199" i="3" s="1"/>
  <c r="CD1199" i="3" s="1"/>
  <c r="V1180" i="2"/>
  <c r="G1182" i="2"/>
  <c r="T1182" i="2"/>
  <c r="U1181" i="2"/>
  <c r="Z1181" i="2" s="1"/>
  <c r="F1183" i="2"/>
  <c r="I1183" i="2" s="1"/>
  <c r="E1184" i="2"/>
  <c r="J1178" i="1"/>
  <c r="K1178" i="1" s="1"/>
  <c r="H1179" i="1"/>
  <c r="G1179" i="1"/>
  <c r="D1181" i="1"/>
  <c r="E1181" i="1" s="1"/>
  <c r="I1181" i="1" s="1"/>
  <c r="F1180" i="1"/>
  <c r="AP1183" i="3" l="1"/>
  <c r="BE1183" i="3"/>
  <c r="BG1182" i="3"/>
  <c r="BH1182" i="3" s="1"/>
  <c r="BI1182" i="3" s="1"/>
  <c r="BF1182" i="3"/>
  <c r="BD1186" i="3"/>
  <c r="AO1186" i="3"/>
  <c r="B1200" i="3"/>
  <c r="AR1183" i="3"/>
  <c r="AS1183" i="3" s="1"/>
  <c r="AT1183" i="3" s="1"/>
  <c r="AQ1183" i="3"/>
  <c r="E1196" i="3"/>
  <c r="F1196" i="3" s="1"/>
  <c r="G1196" i="3" s="1"/>
  <c r="D1196" i="3"/>
  <c r="C1197" i="3"/>
  <c r="CA1201" i="3"/>
  <c r="CE1200" i="3"/>
  <c r="CB1200" i="3"/>
  <c r="CC1200" i="3" s="1"/>
  <c r="CD1200" i="3" s="1"/>
  <c r="V1181" i="2"/>
  <c r="G1183" i="2"/>
  <c r="T1183" i="2"/>
  <c r="U1182" i="2"/>
  <c r="Z1182" i="2" s="1"/>
  <c r="E1185" i="2"/>
  <c r="F1184" i="2"/>
  <c r="I1184" i="2" s="1"/>
  <c r="J1179" i="1"/>
  <c r="K1179" i="1" s="1"/>
  <c r="H1180" i="1"/>
  <c r="G1180" i="1"/>
  <c r="D1182" i="1"/>
  <c r="E1182" i="1" s="1"/>
  <c r="I1182" i="1" s="1"/>
  <c r="F1181" i="1"/>
  <c r="AP1184" i="3" l="1"/>
  <c r="BE1184" i="3"/>
  <c r="BD1187" i="3"/>
  <c r="B1201" i="3"/>
  <c r="AO1187" i="3"/>
  <c r="BG1183" i="3"/>
  <c r="BH1183" i="3" s="1"/>
  <c r="BI1183" i="3" s="1"/>
  <c r="BF1183" i="3"/>
  <c r="AR1184" i="3"/>
  <c r="AS1184" i="3" s="1"/>
  <c r="AT1184" i="3" s="1"/>
  <c r="AQ1184" i="3"/>
  <c r="E1197" i="3"/>
  <c r="F1197" i="3" s="1"/>
  <c r="G1197" i="3" s="1"/>
  <c r="D1197" i="3"/>
  <c r="C1198" i="3"/>
  <c r="CA1202" i="3"/>
  <c r="CE1201" i="3"/>
  <c r="CB1201" i="3"/>
  <c r="CC1201" i="3" s="1"/>
  <c r="CD1201" i="3" s="1"/>
  <c r="V1182" i="2"/>
  <c r="G1184" i="2"/>
  <c r="T1184" i="2"/>
  <c r="U1183" i="2"/>
  <c r="Z1183" i="2" s="1"/>
  <c r="F1185" i="2"/>
  <c r="I1185" i="2" s="1"/>
  <c r="E1186" i="2"/>
  <c r="J1180" i="1"/>
  <c r="K1180" i="1" s="1"/>
  <c r="H1181" i="1"/>
  <c r="G1181" i="1"/>
  <c r="D1183" i="1"/>
  <c r="E1183" i="1" s="1"/>
  <c r="I1183" i="1" s="1"/>
  <c r="F1182" i="1"/>
  <c r="AP1185" i="3" l="1"/>
  <c r="BE1185" i="3"/>
  <c r="BD1188" i="3"/>
  <c r="B1202" i="3"/>
  <c r="AO1188" i="3"/>
  <c r="BG1184" i="3"/>
  <c r="BH1184" i="3" s="1"/>
  <c r="BI1184" i="3" s="1"/>
  <c r="BF1184" i="3"/>
  <c r="AR1185" i="3"/>
  <c r="AS1185" i="3" s="1"/>
  <c r="AT1185" i="3" s="1"/>
  <c r="AQ1185" i="3"/>
  <c r="E1198" i="3"/>
  <c r="F1198" i="3" s="1"/>
  <c r="G1198" i="3" s="1"/>
  <c r="D1198" i="3"/>
  <c r="C1199" i="3"/>
  <c r="CA1203" i="3"/>
  <c r="CE1202" i="3"/>
  <c r="CB1202" i="3"/>
  <c r="CC1202" i="3" s="1"/>
  <c r="CD1202" i="3" s="1"/>
  <c r="V1183" i="2"/>
  <c r="G1185" i="2"/>
  <c r="T1185" i="2"/>
  <c r="U1184" i="2"/>
  <c r="Z1184" i="2" s="1"/>
  <c r="E1187" i="2"/>
  <c r="F1186" i="2"/>
  <c r="I1186" i="2" s="1"/>
  <c r="J1181" i="1"/>
  <c r="K1181" i="1" s="1"/>
  <c r="G1182" i="1"/>
  <c r="H1182" i="1"/>
  <c r="D1184" i="1"/>
  <c r="E1184" i="1" s="1"/>
  <c r="I1184" i="1" s="1"/>
  <c r="F1183" i="1"/>
  <c r="AP1186" i="3" l="1"/>
  <c r="BE1186" i="3"/>
  <c r="BD1189" i="3"/>
  <c r="B1203" i="3"/>
  <c r="AO1189" i="3"/>
  <c r="BG1185" i="3"/>
  <c r="BH1185" i="3" s="1"/>
  <c r="BI1185" i="3" s="1"/>
  <c r="BF1185" i="3"/>
  <c r="AR1186" i="3"/>
  <c r="AS1186" i="3" s="1"/>
  <c r="AT1186" i="3" s="1"/>
  <c r="AQ1186" i="3"/>
  <c r="E1199" i="3"/>
  <c r="F1199" i="3" s="1"/>
  <c r="G1199" i="3" s="1"/>
  <c r="D1199" i="3"/>
  <c r="C1200" i="3"/>
  <c r="CA1204" i="3"/>
  <c r="CE1203" i="3"/>
  <c r="CB1203" i="3"/>
  <c r="CC1203" i="3" s="1"/>
  <c r="CD1203" i="3" s="1"/>
  <c r="V1184" i="2"/>
  <c r="G1186" i="2"/>
  <c r="U1185" i="2"/>
  <c r="Z1185" i="2" s="1"/>
  <c r="T1186" i="2"/>
  <c r="E1188" i="2"/>
  <c r="F1187" i="2"/>
  <c r="I1187" i="2" s="1"/>
  <c r="H1183" i="1"/>
  <c r="G1183" i="1"/>
  <c r="J1182" i="1"/>
  <c r="K1182" i="1" s="1"/>
  <c r="D1185" i="1"/>
  <c r="E1185" i="1" s="1"/>
  <c r="I1185" i="1" s="1"/>
  <c r="F1184" i="1"/>
  <c r="AP1187" i="3" l="1"/>
  <c r="BE1187" i="3"/>
  <c r="BD1190" i="3"/>
  <c r="AO1190" i="3"/>
  <c r="B1204" i="3"/>
  <c r="BF1186" i="3"/>
  <c r="BG1186" i="3"/>
  <c r="BH1186" i="3"/>
  <c r="BI1186" i="3" s="1"/>
  <c r="AR1187" i="3"/>
  <c r="AS1187" i="3" s="1"/>
  <c r="AT1187" i="3" s="1"/>
  <c r="AQ1187" i="3"/>
  <c r="E1200" i="3"/>
  <c r="F1200" i="3" s="1"/>
  <c r="G1200" i="3" s="1"/>
  <c r="D1200" i="3"/>
  <c r="C1201" i="3"/>
  <c r="CA1205" i="3"/>
  <c r="CE1204" i="3"/>
  <c r="CB1204" i="3"/>
  <c r="CC1204" i="3" s="1"/>
  <c r="CD1204" i="3" s="1"/>
  <c r="V1185" i="2"/>
  <c r="G1187" i="2"/>
  <c r="T1187" i="2"/>
  <c r="U1186" i="2"/>
  <c r="Z1186" i="2" s="1"/>
  <c r="E1189" i="2"/>
  <c r="F1188" i="2"/>
  <c r="I1188" i="2" s="1"/>
  <c r="J1183" i="1"/>
  <c r="K1183" i="1" s="1"/>
  <c r="H1184" i="1"/>
  <c r="G1184" i="1"/>
  <c r="D1186" i="1"/>
  <c r="E1186" i="1" s="1"/>
  <c r="I1186" i="1" s="1"/>
  <c r="F1185" i="1"/>
  <c r="AP1188" i="3" l="1"/>
  <c r="BE1188" i="3"/>
  <c r="BD1191" i="3"/>
  <c r="B1205" i="3"/>
  <c r="AO1191" i="3"/>
  <c r="BF1187" i="3"/>
  <c r="BG1187" i="3"/>
  <c r="BH1187" i="3" s="1"/>
  <c r="BI1187" i="3" s="1"/>
  <c r="AR1188" i="3"/>
  <c r="AS1188" i="3" s="1"/>
  <c r="AT1188" i="3" s="1"/>
  <c r="AQ1188" i="3"/>
  <c r="E1201" i="3"/>
  <c r="F1201" i="3" s="1"/>
  <c r="G1201" i="3" s="1"/>
  <c r="D1201" i="3"/>
  <c r="C1202" i="3"/>
  <c r="CA1206" i="3"/>
  <c r="CE1205" i="3"/>
  <c r="CB1205" i="3"/>
  <c r="CC1205" i="3" s="1"/>
  <c r="CD1205" i="3" s="1"/>
  <c r="V1186" i="2"/>
  <c r="G1188" i="2"/>
  <c r="T1188" i="2"/>
  <c r="U1187" i="2"/>
  <c r="Z1187" i="2" s="1"/>
  <c r="F1189" i="2"/>
  <c r="I1189" i="2" s="1"/>
  <c r="E1190" i="2"/>
  <c r="J1184" i="1"/>
  <c r="K1184" i="1" s="1"/>
  <c r="G1185" i="1"/>
  <c r="H1185" i="1"/>
  <c r="D1187" i="1"/>
  <c r="E1187" i="1" s="1"/>
  <c r="I1187" i="1" s="1"/>
  <c r="F1186" i="1"/>
  <c r="AP1189" i="3" l="1"/>
  <c r="BE1189" i="3"/>
  <c r="BD1192" i="3"/>
  <c r="B1206" i="3"/>
  <c r="AO1192" i="3"/>
  <c r="BG1188" i="3"/>
  <c r="BF1188" i="3"/>
  <c r="BH1188" i="3"/>
  <c r="BI1188" i="3" s="1"/>
  <c r="AR1189" i="3"/>
  <c r="AS1189" i="3"/>
  <c r="AT1189" i="3" s="1"/>
  <c r="AQ1189" i="3"/>
  <c r="E1202" i="3"/>
  <c r="F1202" i="3" s="1"/>
  <c r="G1202" i="3" s="1"/>
  <c r="D1202" i="3"/>
  <c r="C1203" i="3"/>
  <c r="CA1207" i="3"/>
  <c r="CE1206" i="3"/>
  <c r="CB1206" i="3"/>
  <c r="CC1206" i="3" s="1"/>
  <c r="CD1206" i="3" s="1"/>
  <c r="V1187" i="2"/>
  <c r="G1189" i="2"/>
  <c r="T1189" i="2"/>
  <c r="U1188" i="2"/>
  <c r="Z1188" i="2" s="1"/>
  <c r="E1191" i="2"/>
  <c r="F1190" i="2"/>
  <c r="I1190" i="2" s="1"/>
  <c r="J1185" i="1"/>
  <c r="K1185" i="1" s="1"/>
  <c r="G1186" i="1"/>
  <c r="H1186" i="1"/>
  <c r="D1188" i="1"/>
  <c r="E1188" i="1" s="1"/>
  <c r="I1188" i="1" s="1"/>
  <c r="F1187" i="1"/>
  <c r="AP1190" i="3" l="1"/>
  <c r="BE1190" i="3"/>
  <c r="BD1193" i="3"/>
  <c r="AO1193" i="3"/>
  <c r="B1207" i="3"/>
  <c r="BG1189" i="3"/>
  <c r="BH1189" i="3" s="1"/>
  <c r="BI1189" i="3" s="1"/>
  <c r="BF1189" i="3"/>
  <c r="AR1190" i="3"/>
  <c r="AS1190" i="3" s="1"/>
  <c r="AT1190" i="3" s="1"/>
  <c r="AQ1190" i="3"/>
  <c r="E1203" i="3"/>
  <c r="F1203" i="3" s="1"/>
  <c r="G1203" i="3" s="1"/>
  <c r="D1203" i="3"/>
  <c r="C1204" i="3"/>
  <c r="CA1208" i="3"/>
  <c r="CE1207" i="3"/>
  <c r="CB1207" i="3"/>
  <c r="CC1207" i="3" s="1"/>
  <c r="CD1207" i="3" s="1"/>
  <c r="V1188" i="2"/>
  <c r="G1190" i="2"/>
  <c r="U1189" i="2"/>
  <c r="Z1189" i="2" s="1"/>
  <c r="T1190" i="2"/>
  <c r="F1191" i="2"/>
  <c r="I1191" i="2" s="1"/>
  <c r="E1192" i="2"/>
  <c r="H1187" i="1"/>
  <c r="G1187" i="1"/>
  <c r="J1186" i="1"/>
  <c r="K1186" i="1" s="1"/>
  <c r="D1189" i="1"/>
  <c r="E1189" i="1" s="1"/>
  <c r="I1189" i="1" s="1"/>
  <c r="F1188" i="1"/>
  <c r="AP1191" i="3" l="1"/>
  <c r="BE1191" i="3"/>
  <c r="BD1194" i="3"/>
  <c r="B1208" i="3"/>
  <c r="AO1194" i="3"/>
  <c r="BG1190" i="3"/>
  <c r="BH1190" i="3" s="1"/>
  <c r="BI1190" i="3" s="1"/>
  <c r="BF1190" i="3"/>
  <c r="AR1191" i="3"/>
  <c r="AS1191" i="3" s="1"/>
  <c r="AT1191" i="3" s="1"/>
  <c r="AQ1191" i="3"/>
  <c r="E1204" i="3"/>
  <c r="F1204" i="3" s="1"/>
  <c r="G1204" i="3" s="1"/>
  <c r="D1204" i="3"/>
  <c r="C1205" i="3"/>
  <c r="CA1209" i="3"/>
  <c r="CE1208" i="3"/>
  <c r="CB1208" i="3"/>
  <c r="CC1208" i="3" s="1"/>
  <c r="CD1208" i="3" s="1"/>
  <c r="V1189" i="2"/>
  <c r="G1191" i="2"/>
  <c r="T1191" i="2"/>
  <c r="U1190" i="2"/>
  <c r="Z1190" i="2" s="1"/>
  <c r="E1193" i="2"/>
  <c r="F1192" i="2"/>
  <c r="I1192" i="2" s="1"/>
  <c r="J1187" i="1"/>
  <c r="K1187" i="1" s="1"/>
  <c r="H1188" i="1"/>
  <c r="G1188" i="1"/>
  <c r="D1190" i="1"/>
  <c r="E1190" i="1" s="1"/>
  <c r="I1190" i="1" s="1"/>
  <c r="F1189" i="1"/>
  <c r="AP1192" i="3" l="1"/>
  <c r="BE1192" i="3"/>
  <c r="BD1195" i="3"/>
  <c r="B1209" i="3"/>
  <c r="AO1195" i="3"/>
  <c r="BG1191" i="3"/>
  <c r="BH1191" i="3" s="1"/>
  <c r="BI1191" i="3" s="1"/>
  <c r="BF1191" i="3"/>
  <c r="AR1192" i="3"/>
  <c r="AS1192" i="3"/>
  <c r="AT1192" i="3" s="1"/>
  <c r="AQ1192" i="3"/>
  <c r="E1205" i="3"/>
  <c r="F1205" i="3" s="1"/>
  <c r="G1205" i="3" s="1"/>
  <c r="D1205" i="3"/>
  <c r="C1206" i="3"/>
  <c r="CA1210" i="3"/>
  <c r="CE1209" i="3"/>
  <c r="CB1209" i="3"/>
  <c r="CC1209" i="3" s="1"/>
  <c r="CD1209" i="3" s="1"/>
  <c r="V1190" i="2"/>
  <c r="G1192" i="2"/>
  <c r="T1192" i="2"/>
  <c r="U1191" i="2"/>
  <c r="Z1191" i="2" s="1"/>
  <c r="E1194" i="2"/>
  <c r="F1193" i="2"/>
  <c r="I1193" i="2" s="1"/>
  <c r="H1189" i="1"/>
  <c r="G1189" i="1"/>
  <c r="J1189" i="1" s="1"/>
  <c r="K1189" i="1" s="1"/>
  <c r="J1188" i="1"/>
  <c r="K1188" i="1" s="1"/>
  <c r="D1191" i="1"/>
  <c r="E1191" i="1" s="1"/>
  <c r="I1191" i="1" s="1"/>
  <c r="F1190" i="1"/>
  <c r="AP1193" i="3" l="1"/>
  <c r="BE1193" i="3"/>
  <c r="BD1196" i="3"/>
  <c r="B1210" i="3"/>
  <c r="AO1196" i="3"/>
  <c r="BG1192" i="3"/>
  <c r="BH1192" i="3" s="1"/>
  <c r="BI1192" i="3" s="1"/>
  <c r="BF1192" i="3"/>
  <c r="AR1193" i="3"/>
  <c r="AS1193" i="3"/>
  <c r="AT1193" i="3" s="1"/>
  <c r="AQ1193" i="3"/>
  <c r="E1206" i="3"/>
  <c r="F1206" i="3" s="1"/>
  <c r="G1206" i="3" s="1"/>
  <c r="D1206" i="3"/>
  <c r="C1207" i="3"/>
  <c r="CA1211" i="3"/>
  <c r="CE1210" i="3"/>
  <c r="CB1210" i="3"/>
  <c r="CC1210" i="3" s="1"/>
  <c r="CD1210" i="3" s="1"/>
  <c r="V1191" i="2"/>
  <c r="G1193" i="2"/>
  <c r="T1193" i="2"/>
  <c r="U1192" i="2"/>
  <c r="Z1192" i="2" s="1"/>
  <c r="E1195" i="2"/>
  <c r="F1194" i="2"/>
  <c r="I1194" i="2" s="1"/>
  <c r="G1190" i="1"/>
  <c r="H1190" i="1"/>
  <c r="D1192" i="1"/>
  <c r="E1192" i="1" s="1"/>
  <c r="I1192" i="1" s="1"/>
  <c r="F1191" i="1"/>
  <c r="AP1194" i="3" l="1"/>
  <c r="BE1194" i="3"/>
  <c r="BD1197" i="3"/>
  <c r="B1211" i="3"/>
  <c r="AO1197" i="3"/>
  <c r="BG1193" i="3"/>
  <c r="BH1193" i="3" s="1"/>
  <c r="BI1193" i="3" s="1"/>
  <c r="BF1193" i="3"/>
  <c r="AR1194" i="3"/>
  <c r="AS1194" i="3" s="1"/>
  <c r="AT1194" i="3" s="1"/>
  <c r="AQ1194" i="3"/>
  <c r="E1207" i="3"/>
  <c r="F1207" i="3" s="1"/>
  <c r="G1207" i="3" s="1"/>
  <c r="D1207" i="3"/>
  <c r="C1208" i="3"/>
  <c r="CA1212" i="3"/>
  <c r="CE1211" i="3"/>
  <c r="CB1211" i="3"/>
  <c r="CC1211" i="3" s="1"/>
  <c r="CD1211" i="3" s="1"/>
  <c r="V1192" i="2"/>
  <c r="G1194" i="2"/>
  <c r="T1194" i="2"/>
  <c r="U1193" i="2"/>
  <c r="Z1193" i="2" s="1"/>
  <c r="F1195" i="2"/>
  <c r="I1195" i="2" s="1"/>
  <c r="E1196" i="2"/>
  <c r="J1190" i="1"/>
  <c r="K1190" i="1" s="1"/>
  <c r="H1191" i="1"/>
  <c r="G1191" i="1"/>
  <c r="D1193" i="1"/>
  <c r="E1193" i="1" s="1"/>
  <c r="I1193" i="1" s="1"/>
  <c r="F1192" i="1"/>
  <c r="AP1195" i="3" l="1"/>
  <c r="BE1195" i="3"/>
  <c r="BD1198" i="3"/>
  <c r="B1212" i="3"/>
  <c r="AO1198" i="3"/>
  <c r="BG1194" i="3"/>
  <c r="BH1194" i="3" s="1"/>
  <c r="BI1194" i="3" s="1"/>
  <c r="BF1194" i="3"/>
  <c r="AR1195" i="3"/>
  <c r="AS1195" i="3" s="1"/>
  <c r="AT1195" i="3" s="1"/>
  <c r="AQ1195" i="3"/>
  <c r="E1208" i="3"/>
  <c r="F1208" i="3" s="1"/>
  <c r="G1208" i="3" s="1"/>
  <c r="D1208" i="3"/>
  <c r="C1209" i="3"/>
  <c r="CA1213" i="3"/>
  <c r="CE1212" i="3"/>
  <c r="CB1212" i="3"/>
  <c r="CC1212" i="3" s="1"/>
  <c r="CD1212" i="3" s="1"/>
  <c r="V1193" i="2"/>
  <c r="G1195" i="2"/>
  <c r="T1195" i="2"/>
  <c r="U1194" i="2"/>
  <c r="Z1194" i="2" s="1"/>
  <c r="E1197" i="2"/>
  <c r="F1196" i="2"/>
  <c r="I1196" i="2" s="1"/>
  <c r="J1191" i="1"/>
  <c r="K1191" i="1" s="1"/>
  <c r="H1192" i="1"/>
  <c r="G1192" i="1"/>
  <c r="D1194" i="1"/>
  <c r="E1194" i="1" s="1"/>
  <c r="I1194" i="1" s="1"/>
  <c r="F1193" i="1"/>
  <c r="AP1196" i="3" l="1"/>
  <c r="BE1196" i="3"/>
  <c r="BD1199" i="3"/>
  <c r="AO1199" i="3"/>
  <c r="B1213" i="3"/>
  <c r="BG1195" i="3"/>
  <c r="BH1195" i="3" s="1"/>
  <c r="BI1195" i="3" s="1"/>
  <c r="BF1195" i="3"/>
  <c r="AR1196" i="3"/>
  <c r="AS1196" i="3"/>
  <c r="AT1196" i="3" s="1"/>
  <c r="AQ1196" i="3"/>
  <c r="E1209" i="3"/>
  <c r="F1209" i="3" s="1"/>
  <c r="G1209" i="3" s="1"/>
  <c r="D1209" i="3"/>
  <c r="C1210" i="3"/>
  <c r="CA1214" i="3"/>
  <c r="CE1213" i="3"/>
  <c r="CB1213" i="3"/>
  <c r="CC1213" i="3" s="1"/>
  <c r="CD1213" i="3" s="1"/>
  <c r="V1194" i="2"/>
  <c r="G1196" i="2"/>
  <c r="T1196" i="2"/>
  <c r="U1195" i="2"/>
  <c r="Z1195" i="2" s="1"/>
  <c r="E1198" i="2"/>
  <c r="F1197" i="2"/>
  <c r="I1197" i="2" s="1"/>
  <c r="J1192" i="1"/>
  <c r="K1192" i="1" s="1"/>
  <c r="G1193" i="1"/>
  <c r="H1193" i="1"/>
  <c r="D1195" i="1"/>
  <c r="E1195" i="1" s="1"/>
  <c r="I1195" i="1" s="1"/>
  <c r="F1194" i="1"/>
  <c r="AP1197" i="3" l="1"/>
  <c r="BE1197" i="3"/>
  <c r="BD1200" i="3"/>
  <c r="AO1200" i="3"/>
  <c r="B1214" i="3"/>
  <c r="BG1196" i="3"/>
  <c r="BH1196" i="3" s="1"/>
  <c r="BI1196" i="3" s="1"/>
  <c r="BF1196" i="3"/>
  <c r="AR1197" i="3"/>
  <c r="AS1197" i="3" s="1"/>
  <c r="AT1197" i="3" s="1"/>
  <c r="AQ1197" i="3"/>
  <c r="E1210" i="3"/>
  <c r="F1210" i="3" s="1"/>
  <c r="G1210" i="3" s="1"/>
  <c r="D1210" i="3"/>
  <c r="C1211" i="3"/>
  <c r="CA1215" i="3"/>
  <c r="CE1214" i="3"/>
  <c r="CB1214" i="3"/>
  <c r="CC1214" i="3" s="1"/>
  <c r="CD1214" i="3" s="1"/>
  <c r="V1195" i="2"/>
  <c r="G1197" i="2"/>
  <c r="T1197" i="2"/>
  <c r="U1196" i="2"/>
  <c r="Z1196" i="2" s="1"/>
  <c r="E1199" i="2"/>
  <c r="F1198" i="2"/>
  <c r="I1198" i="2" s="1"/>
  <c r="G1194" i="1"/>
  <c r="H1194" i="1"/>
  <c r="J1193" i="1"/>
  <c r="K1193" i="1" s="1"/>
  <c r="D1196" i="1"/>
  <c r="E1196" i="1" s="1"/>
  <c r="I1196" i="1" s="1"/>
  <c r="F1195" i="1"/>
  <c r="AP1198" i="3" l="1"/>
  <c r="BE1198" i="3"/>
  <c r="BG1197" i="3"/>
  <c r="BH1197" i="3" s="1"/>
  <c r="BI1197" i="3" s="1"/>
  <c r="BF1197" i="3"/>
  <c r="BD1201" i="3"/>
  <c r="AO1201" i="3"/>
  <c r="B1215" i="3"/>
  <c r="AQ1198" i="3"/>
  <c r="AR1198" i="3"/>
  <c r="AS1198" i="3" s="1"/>
  <c r="AT1198" i="3" s="1"/>
  <c r="E1211" i="3"/>
  <c r="F1211" i="3" s="1"/>
  <c r="G1211" i="3" s="1"/>
  <c r="D1211" i="3"/>
  <c r="C1212" i="3"/>
  <c r="CA1216" i="3"/>
  <c r="CE1215" i="3"/>
  <c r="CB1215" i="3"/>
  <c r="CC1215" i="3" s="1"/>
  <c r="CD1215" i="3" s="1"/>
  <c r="V1196" i="2"/>
  <c r="G1198" i="2"/>
  <c r="T1198" i="2"/>
  <c r="U1197" i="2"/>
  <c r="Z1197" i="2" s="1"/>
  <c r="E1200" i="2"/>
  <c r="F1199" i="2"/>
  <c r="I1199" i="2" s="1"/>
  <c r="H1195" i="1"/>
  <c r="G1195" i="1"/>
  <c r="J1194" i="1"/>
  <c r="K1194" i="1" s="1"/>
  <c r="D1197" i="1"/>
  <c r="E1197" i="1" s="1"/>
  <c r="I1197" i="1" s="1"/>
  <c r="F1196" i="1"/>
  <c r="BD1202" i="3" l="1"/>
  <c r="B1216" i="3"/>
  <c r="AO1202" i="3"/>
  <c r="AP1199" i="3"/>
  <c r="BE1199" i="3"/>
  <c r="BG1198" i="3"/>
  <c r="BH1198" i="3" s="1"/>
  <c r="BI1198" i="3" s="1"/>
  <c r="BF1198" i="3"/>
  <c r="AQ1199" i="3"/>
  <c r="AR1199" i="3"/>
  <c r="AS1199" i="3" s="1"/>
  <c r="AT1199" i="3" s="1"/>
  <c r="E1212" i="3"/>
  <c r="F1212" i="3" s="1"/>
  <c r="G1212" i="3" s="1"/>
  <c r="D1212" i="3"/>
  <c r="C1213" i="3"/>
  <c r="CA1217" i="3"/>
  <c r="CE1216" i="3"/>
  <c r="CB1216" i="3"/>
  <c r="CC1216" i="3" s="1"/>
  <c r="CD1216" i="3" s="1"/>
  <c r="V1197" i="2"/>
  <c r="G1199" i="2"/>
  <c r="T1199" i="2"/>
  <c r="U1198" i="2"/>
  <c r="Z1198" i="2" s="1"/>
  <c r="E1201" i="2"/>
  <c r="F1201" i="2" s="1"/>
  <c r="I1201" i="2" s="1"/>
  <c r="F1200" i="2"/>
  <c r="I1200" i="2" s="1"/>
  <c r="J1195" i="1"/>
  <c r="K1195" i="1" s="1"/>
  <c r="H1196" i="1"/>
  <c r="G1196" i="1"/>
  <c r="D1198" i="1"/>
  <c r="E1198" i="1" s="1"/>
  <c r="I1198" i="1" s="1"/>
  <c r="F1197" i="1"/>
  <c r="AP1200" i="3" l="1"/>
  <c r="BE1200" i="3"/>
  <c r="AO1203" i="3"/>
  <c r="BD1203" i="3"/>
  <c r="BG1199" i="3"/>
  <c r="BH1199" i="3" s="1"/>
  <c r="BI1199" i="3" s="1"/>
  <c r="BF1199" i="3"/>
  <c r="AR1200" i="3"/>
  <c r="AS1200" i="3" s="1"/>
  <c r="AT1200" i="3" s="1"/>
  <c r="AQ1200" i="3"/>
  <c r="D1213" i="3"/>
  <c r="E1213" i="3"/>
  <c r="F1213" i="3" s="1"/>
  <c r="G1213" i="3" s="1"/>
  <c r="C1214" i="3"/>
  <c r="CA1218" i="3"/>
  <c r="CE1217" i="3"/>
  <c r="CB1217" i="3"/>
  <c r="CC1217" i="3" s="1"/>
  <c r="CD1217" i="3" s="1"/>
  <c r="V1198" i="2"/>
  <c r="G1201" i="2"/>
  <c r="G1200" i="2"/>
  <c r="T1200" i="2"/>
  <c r="U1199" i="2"/>
  <c r="Z1199" i="2" s="1"/>
  <c r="J1196" i="1"/>
  <c r="K1196" i="1" s="1"/>
  <c r="H1197" i="1"/>
  <c r="G1197" i="1"/>
  <c r="D1199" i="1"/>
  <c r="E1199" i="1" s="1"/>
  <c r="I1199" i="1" s="1"/>
  <c r="F1198" i="1"/>
  <c r="AP1201" i="3" l="1"/>
  <c r="BE1201" i="3"/>
  <c r="BG1200" i="3"/>
  <c r="BH1200" i="3" s="1"/>
  <c r="BI1200" i="3" s="1"/>
  <c r="BF1200" i="3"/>
  <c r="AR1201" i="3"/>
  <c r="AS1201" i="3" s="1"/>
  <c r="AT1201" i="3" s="1"/>
  <c r="AQ1201" i="3"/>
  <c r="D1214" i="3"/>
  <c r="E1214" i="3"/>
  <c r="F1214" i="3" s="1"/>
  <c r="G1214" i="3" s="1"/>
  <c r="C1215" i="3"/>
  <c r="CA1219" i="3"/>
  <c r="CE1218" i="3"/>
  <c r="CB1218" i="3"/>
  <c r="CC1218" i="3" s="1"/>
  <c r="CD1218" i="3" s="1"/>
  <c r="V1199" i="2"/>
  <c r="T1201" i="2"/>
  <c r="U1201" i="2" s="1"/>
  <c r="Z1201" i="2" s="1"/>
  <c r="U1200" i="2"/>
  <c r="Z1200" i="2" s="1"/>
  <c r="J1197" i="1"/>
  <c r="K1197" i="1" s="1"/>
  <c r="H1198" i="1"/>
  <c r="G1198" i="1"/>
  <c r="D1200" i="1"/>
  <c r="E1200" i="1" s="1"/>
  <c r="I1200" i="1" s="1"/>
  <c r="F1199" i="1"/>
  <c r="AP1202" i="3" l="1"/>
  <c r="BE1202" i="3"/>
  <c r="BG1201" i="3"/>
  <c r="BH1201" i="3" s="1"/>
  <c r="BI1201" i="3" s="1"/>
  <c r="BF1201" i="3"/>
  <c r="AQ1202" i="3"/>
  <c r="AR1202" i="3"/>
  <c r="AS1202" i="3" s="1"/>
  <c r="AT1202" i="3" s="1"/>
  <c r="D1215" i="3"/>
  <c r="E1215" i="3"/>
  <c r="F1215" i="3" s="1"/>
  <c r="G1215" i="3" s="1"/>
  <c r="C1216" i="3"/>
  <c r="CA1220" i="3"/>
  <c r="CE1219" i="3"/>
  <c r="CB1219" i="3"/>
  <c r="CC1219" i="3" s="1"/>
  <c r="CD1219" i="3" s="1"/>
  <c r="V1200" i="2"/>
  <c r="V1201" i="2"/>
  <c r="J1198" i="1"/>
  <c r="K1198" i="1" s="1"/>
  <c r="H1199" i="1"/>
  <c r="G1199" i="1"/>
  <c r="D1201" i="1"/>
  <c r="F1200" i="1"/>
  <c r="AP1203" i="3" l="1"/>
  <c r="BE1203" i="3"/>
  <c r="BG1202" i="3"/>
  <c r="BH1202" i="3" s="1"/>
  <c r="BI1202" i="3" s="1"/>
  <c r="BF1202" i="3"/>
  <c r="AQ1203" i="3"/>
  <c r="AR1203" i="3"/>
  <c r="AS1203" i="3" s="1"/>
  <c r="AT1203" i="3" s="1"/>
  <c r="D1216" i="3"/>
  <c r="E1216" i="3"/>
  <c r="F1216" i="3" s="1"/>
  <c r="G1216" i="3" s="1"/>
  <c r="CE1220" i="3"/>
  <c r="CB1220" i="3"/>
  <c r="CC1220" i="3" s="1"/>
  <c r="CD1220" i="3" s="1"/>
  <c r="J1199" i="1"/>
  <c r="K1199" i="1" s="1"/>
  <c r="H1200" i="1"/>
  <c r="G1200" i="1"/>
  <c r="F1201" i="1"/>
  <c r="E1201" i="1"/>
  <c r="I1201" i="1" s="1"/>
  <c r="BG1203" i="3" l="1"/>
  <c r="BH1203" i="3" s="1"/>
  <c r="BI1203" i="3" s="1"/>
  <c r="BF1203" i="3"/>
  <c r="CF21" i="3"/>
  <c r="J1200" i="1"/>
  <c r="K1200" i="1" s="1"/>
  <c r="G1201" i="1"/>
  <c r="H1201" i="1"/>
  <c r="CG21" i="3" l="1"/>
  <c r="CG23" i="3"/>
  <c r="CG22" i="3"/>
  <c r="CG24" i="3"/>
  <c r="CG25" i="3"/>
  <c r="CG26" i="3"/>
  <c r="CG27" i="3"/>
  <c r="CG28" i="3"/>
  <c r="CG29" i="3"/>
  <c r="CG31" i="3"/>
  <c r="CG30" i="3"/>
  <c r="CG32" i="3"/>
  <c r="CG33" i="3"/>
  <c r="CG34" i="3"/>
  <c r="CG35" i="3"/>
  <c r="CG36" i="3"/>
  <c r="CG37" i="3"/>
  <c r="CG39" i="3"/>
  <c r="CG38" i="3"/>
  <c r="CG40" i="3"/>
  <c r="CG42" i="3"/>
  <c r="CG41" i="3"/>
  <c r="CG43" i="3"/>
  <c r="CG45" i="3"/>
  <c r="CG44" i="3"/>
  <c r="CG46" i="3"/>
  <c r="CG47" i="3"/>
  <c r="CG48" i="3"/>
  <c r="CG50" i="3"/>
  <c r="CG49" i="3"/>
  <c r="CG52" i="3"/>
  <c r="CG51" i="3"/>
  <c r="CG53" i="3"/>
  <c r="CG54" i="3"/>
  <c r="CG55" i="3"/>
  <c r="CG56" i="3"/>
  <c r="CG57" i="3"/>
  <c r="CG58" i="3"/>
  <c r="CG59" i="3"/>
  <c r="CG61" i="3"/>
  <c r="CG60" i="3"/>
  <c r="CG63" i="3"/>
  <c r="CG62" i="3"/>
  <c r="CG64" i="3"/>
  <c r="CG65" i="3"/>
  <c r="CG66" i="3"/>
  <c r="CG67" i="3"/>
  <c r="CG68" i="3"/>
  <c r="CG69" i="3"/>
  <c r="CG70" i="3"/>
  <c r="CG72" i="3"/>
  <c r="CG71" i="3"/>
  <c r="CG73" i="3"/>
  <c r="CG74" i="3"/>
  <c r="CG75" i="3"/>
  <c r="CG77" i="3"/>
  <c r="CG76" i="3"/>
  <c r="CG78" i="3"/>
  <c r="CG79" i="3"/>
  <c r="CG80" i="3"/>
  <c r="CG82" i="3"/>
  <c r="CG81" i="3"/>
  <c r="CG83" i="3"/>
  <c r="CG84" i="3"/>
  <c r="CG85" i="3"/>
  <c r="CG86" i="3"/>
  <c r="CG87" i="3"/>
  <c r="CG88" i="3"/>
  <c r="CG89" i="3"/>
  <c r="CG90" i="3"/>
  <c r="CG91" i="3"/>
  <c r="CG93" i="3"/>
  <c r="CG92" i="3"/>
  <c r="CG95" i="3"/>
  <c r="CG94" i="3"/>
  <c r="CG96" i="3"/>
  <c r="CG97" i="3"/>
  <c r="CG99" i="3"/>
  <c r="CG98" i="3"/>
  <c r="CG100" i="3"/>
  <c r="CG101" i="3"/>
  <c r="CG102" i="3"/>
  <c r="CG103" i="3"/>
  <c r="CG104" i="3"/>
  <c r="CG105" i="3"/>
  <c r="CG107" i="3"/>
  <c r="CG106" i="3"/>
  <c r="CG109" i="3"/>
  <c r="CG108" i="3"/>
  <c r="CG110" i="3"/>
  <c r="CG111" i="3"/>
  <c r="CG112" i="3"/>
  <c r="CG113" i="3"/>
  <c r="CG114" i="3"/>
  <c r="CG115" i="3"/>
  <c r="CG117" i="3"/>
  <c r="CG116" i="3"/>
  <c r="CG118" i="3"/>
  <c r="CG119" i="3"/>
  <c r="CG121" i="3"/>
  <c r="CG120" i="3"/>
  <c r="CG122" i="3"/>
  <c r="CG123" i="3"/>
  <c r="CG124" i="3"/>
  <c r="CG125" i="3"/>
  <c r="CG126" i="3"/>
  <c r="CG127" i="3"/>
  <c r="CG128" i="3"/>
  <c r="CG129" i="3"/>
  <c r="CG131" i="3"/>
  <c r="CG130" i="3"/>
  <c r="CG132" i="3"/>
  <c r="CG133" i="3"/>
  <c r="CG135" i="3"/>
  <c r="CG134" i="3"/>
  <c r="CG136" i="3"/>
  <c r="CG137" i="3"/>
  <c r="CG138" i="3"/>
  <c r="CG139" i="3"/>
  <c r="CG140" i="3"/>
  <c r="CG141" i="3"/>
  <c r="CG142" i="3"/>
  <c r="CG143" i="3"/>
  <c r="CG144" i="3"/>
  <c r="CG145" i="3"/>
  <c r="CG147" i="3"/>
  <c r="CG146" i="3"/>
  <c r="CG149" i="3"/>
  <c r="CG148" i="3"/>
  <c r="CG150" i="3"/>
  <c r="CG151" i="3"/>
  <c r="CG152" i="3"/>
  <c r="CG154" i="3"/>
  <c r="CG153" i="3"/>
  <c r="CG155" i="3"/>
  <c r="CG156" i="3"/>
  <c r="CG157" i="3"/>
  <c r="CG159" i="3"/>
  <c r="CG158" i="3"/>
  <c r="CG160" i="3"/>
  <c r="CG161" i="3"/>
  <c r="CG162" i="3"/>
  <c r="CG163" i="3"/>
  <c r="CG164" i="3"/>
  <c r="CG166" i="3"/>
  <c r="CG165" i="3"/>
  <c r="CG167" i="3"/>
  <c r="CG168" i="3"/>
  <c r="CG169" i="3"/>
  <c r="CG170" i="3"/>
  <c r="CG171" i="3"/>
  <c r="CG173" i="3"/>
  <c r="CG172" i="3"/>
  <c r="CG175" i="3"/>
  <c r="CG174" i="3"/>
  <c r="CG176" i="3"/>
  <c r="CG177" i="3"/>
  <c r="CG178" i="3"/>
  <c r="CG179" i="3"/>
  <c r="CG181" i="3"/>
  <c r="CG180" i="3"/>
  <c r="CG183" i="3"/>
  <c r="CG182" i="3"/>
  <c r="CG184" i="3"/>
  <c r="CG185" i="3"/>
  <c r="CG186" i="3"/>
  <c r="CG188" i="3"/>
  <c r="CG187" i="3"/>
  <c r="CG189" i="3"/>
  <c r="CG190" i="3"/>
  <c r="CG191" i="3"/>
  <c r="CG192" i="3"/>
  <c r="CG193" i="3"/>
  <c r="CG194" i="3"/>
  <c r="CG195" i="3"/>
  <c r="CG197" i="3"/>
  <c r="CG196" i="3"/>
  <c r="CG198" i="3"/>
  <c r="CG199" i="3"/>
  <c r="CG200" i="3"/>
  <c r="CG202" i="3"/>
  <c r="CG201" i="3"/>
  <c r="CG203" i="3"/>
  <c r="CG204" i="3"/>
  <c r="CG205" i="3"/>
  <c r="CG206" i="3"/>
  <c r="CG208" i="3"/>
  <c r="CG207" i="3"/>
  <c r="CG209" i="3"/>
  <c r="CG210" i="3"/>
  <c r="CG212" i="3"/>
  <c r="CG211" i="3"/>
  <c r="CG213" i="3"/>
  <c r="CG214" i="3"/>
  <c r="CG215" i="3"/>
  <c r="CG217" i="3"/>
  <c r="CG216" i="3"/>
  <c r="CG218" i="3"/>
  <c r="CG220" i="3"/>
  <c r="CG219" i="3"/>
  <c r="CG221" i="3"/>
  <c r="CG222" i="3"/>
  <c r="CG223" i="3"/>
  <c r="CG225" i="3"/>
  <c r="CG224" i="3"/>
  <c r="CG226" i="3"/>
  <c r="CG227" i="3"/>
  <c r="CG229" i="3"/>
  <c r="CG228" i="3"/>
  <c r="CG230" i="3"/>
  <c r="CG232" i="3"/>
  <c r="CG231" i="3"/>
  <c r="CG233" i="3"/>
  <c r="CG234" i="3"/>
  <c r="CG235" i="3"/>
  <c r="CG236" i="3"/>
  <c r="CG237" i="3"/>
  <c r="CG238" i="3"/>
  <c r="CG239" i="3"/>
  <c r="CG241" i="3"/>
  <c r="CG240" i="3"/>
  <c r="CG243" i="3"/>
  <c r="CG242" i="3"/>
  <c r="CG244" i="3"/>
  <c r="CG245" i="3"/>
  <c r="CG246" i="3"/>
  <c r="CG247" i="3"/>
  <c r="CG249" i="3"/>
  <c r="CG248" i="3"/>
  <c r="CG250" i="3"/>
  <c r="CG251" i="3"/>
  <c r="CG252" i="3"/>
  <c r="CG253" i="3"/>
  <c r="CG255" i="3"/>
  <c r="CG254" i="3"/>
  <c r="CG256" i="3"/>
  <c r="CG257" i="3"/>
  <c r="CG258" i="3"/>
  <c r="CG259" i="3"/>
  <c r="CG260" i="3"/>
  <c r="CG262" i="3"/>
  <c r="CG261" i="3"/>
  <c r="CG263" i="3"/>
  <c r="CG265" i="3"/>
  <c r="CG264" i="3"/>
  <c r="CG266" i="3"/>
  <c r="CG267" i="3"/>
  <c r="CG268" i="3"/>
  <c r="CG269" i="3"/>
  <c r="CG270" i="3"/>
  <c r="CG271" i="3"/>
  <c r="CG272" i="3"/>
  <c r="CG273" i="3"/>
  <c r="CG275" i="3"/>
  <c r="CG274" i="3"/>
  <c r="CG277" i="3"/>
  <c r="CG276" i="3"/>
  <c r="CG279" i="3"/>
  <c r="CG278" i="3"/>
  <c r="CG280" i="3"/>
  <c r="CG281" i="3"/>
  <c r="CG283" i="3"/>
  <c r="CG282" i="3"/>
  <c r="CG284" i="3"/>
  <c r="CG285" i="3"/>
  <c r="CG286" i="3"/>
  <c r="CG287" i="3"/>
  <c r="CG288" i="3"/>
  <c r="CG289" i="3"/>
  <c r="CG291" i="3"/>
  <c r="CG290" i="3"/>
  <c r="CG292" i="3"/>
  <c r="CG294" i="3"/>
  <c r="CG293" i="3"/>
  <c r="CG295" i="3"/>
  <c r="CG296" i="3"/>
  <c r="CG297" i="3"/>
  <c r="CG299" i="3"/>
  <c r="CG298" i="3"/>
  <c r="CG300" i="3"/>
  <c r="CG301" i="3"/>
  <c r="CG302" i="3"/>
  <c r="CG303" i="3"/>
  <c r="CG304" i="3"/>
  <c r="CG305" i="3"/>
  <c r="CG306" i="3"/>
  <c r="CG307" i="3"/>
  <c r="CG308" i="3"/>
  <c r="CG309" i="3"/>
  <c r="CG310" i="3"/>
  <c r="CG311" i="3"/>
  <c r="CG313" i="3"/>
  <c r="CG312" i="3"/>
  <c r="CG314" i="3"/>
  <c r="CG315" i="3"/>
  <c r="CG316" i="3"/>
  <c r="CG318" i="3"/>
  <c r="CG317" i="3"/>
  <c r="CG319" i="3"/>
  <c r="CG320" i="3"/>
  <c r="CG321" i="3"/>
  <c r="CG322" i="3"/>
  <c r="CG324" i="3"/>
  <c r="CG323" i="3"/>
  <c r="CG325" i="3"/>
  <c r="CG326" i="3"/>
  <c r="CG327" i="3"/>
  <c r="CG328" i="3"/>
  <c r="CG329" i="3"/>
  <c r="CG330" i="3"/>
  <c r="CG331" i="3"/>
  <c r="CG332" i="3"/>
  <c r="CG334" i="3"/>
  <c r="CG333" i="3"/>
  <c r="CG335" i="3"/>
  <c r="CG337" i="3"/>
  <c r="CG336" i="3"/>
  <c r="CG338" i="3"/>
  <c r="CG339" i="3"/>
  <c r="CG340" i="3"/>
  <c r="CG341" i="3"/>
  <c r="CG342" i="3"/>
  <c r="CG344" i="3"/>
  <c r="CG343" i="3"/>
  <c r="CG345" i="3"/>
  <c r="CG346" i="3"/>
  <c r="CG347" i="3"/>
  <c r="CG348" i="3"/>
  <c r="CG349" i="3"/>
  <c r="CG350" i="3"/>
  <c r="CG351" i="3"/>
  <c r="CG353" i="3"/>
  <c r="CG352" i="3"/>
  <c r="CG354" i="3"/>
  <c r="CG355" i="3"/>
  <c r="CG356" i="3"/>
  <c r="CG357" i="3"/>
  <c r="CG358" i="3"/>
  <c r="CG359" i="3"/>
  <c r="CG360" i="3"/>
  <c r="CG362" i="3"/>
  <c r="CG361" i="3"/>
  <c r="CG363" i="3"/>
  <c r="CG364" i="3"/>
  <c r="CG366" i="3"/>
  <c r="CG365" i="3"/>
  <c r="CG367" i="3"/>
  <c r="CG368" i="3"/>
  <c r="CG370" i="3"/>
  <c r="CG369" i="3"/>
  <c r="CG372" i="3"/>
  <c r="CG371" i="3"/>
  <c r="CG373" i="3"/>
  <c r="CG375" i="3"/>
  <c r="CG374" i="3"/>
  <c r="CG376" i="3"/>
  <c r="CG377" i="3"/>
  <c r="CG378" i="3"/>
  <c r="CG379" i="3"/>
  <c r="CG381" i="3"/>
  <c r="CG380" i="3"/>
  <c r="CG382" i="3"/>
  <c r="CG383" i="3"/>
  <c r="CG384" i="3"/>
  <c r="CG385" i="3"/>
  <c r="CG386" i="3"/>
  <c r="CG387" i="3"/>
  <c r="CG388" i="3"/>
  <c r="CG389" i="3"/>
  <c r="CG390" i="3"/>
  <c r="CG391" i="3"/>
  <c r="CG392" i="3"/>
  <c r="CG393" i="3"/>
  <c r="CG394" i="3"/>
  <c r="CG396" i="3"/>
  <c r="CG395" i="3"/>
  <c r="CG397" i="3"/>
  <c r="CG398" i="3"/>
  <c r="CG400" i="3"/>
  <c r="CG399" i="3"/>
  <c r="CG401" i="3"/>
  <c r="CG403" i="3"/>
  <c r="CG402" i="3"/>
  <c r="CG404" i="3"/>
  <c r="CG405" i="3"/>
  <c r="CG406" i="3"/>
  <c r="CG407" i="3"/>
  <c r="CG408" i="3"/>
  <c r="CG409" i="3"/>
  <c r="CG411" i="3"/>
  <c r="CG410" i="3"/>
  <c r="CG412" i="3"/>
  <c r="CG414" i="3"/>
  <c r="CG413" i="3"/>
  <c r="CG415" i="3"/>
  <c r="CG416" i="3"/>
  <c r="CG417" i="3"/>
  <c r="CG418" i="3"/>
  <c r="CG419" i="3"/>
  <c r="CG421" i="3"/>
  <c r="CG420" i="3"/>
  <c r="CG422" i="3"/>
  <c r="CG423" i="3"/>
  <c r="CG424" i="3"/>
  <c r="CG426" i="3"/>
  <c r="CG425" i="3"/>
  <c r="CG427" i="3"/>
  <c r="CG428" i="3"/>
  <c r="CG430" i="3"/>
  <c r="CG429" i="3"/>
  <c r="CG431" i="3"/>
  <c r="CG432" i="3"/>
  <c r="CG433" i="3"/>
  <c r="CG434" i="3"/>
  <c r="CG436" i="3"/>
  <c r="CG435" i="3"/>
  <c r="CG437" i="3"/>
  <c r="CG438" i="3"/>
  <c r="CG439" i="3"/>
  <c r="CG440" i="3"/>
  <c r="CG442" i="3"/>
  <c r="CG441" i="3"/>
  <c r="CG443" i="3"/>
  <c r="CG445" i="3"/>
  <c r="CG444" i="3"/>
  <c r="CG446" i="3"/>
  <c r="CG447" i="3"/>
  <c r="CG449" i="3"/>
  <c r="CG448" i="3"/>
  <c r="CG450" i="3"/>
  <c r="CG451" i="3"/>
  <c r="CG452" i="3"/>
  <c r="CG454" i="3"/>
  <c r="CG453" i="3"/>
  <c r="CG455" i="3"/>
  <c r="CG457" i="3"/>
  <c r="CG456" i="3"/>
  <c r="CG458" i="3"/>
  <c r="CG459" i="3"/>
  <c r="CG460" i="3"/>
  <c r="CG461" i="3"/>
  <c r="CG462" i="3"/>
  <c r="CG463" i="3"/>
  <c r="CG464" i="3"/>
  <c r="CG465" i="3"/>
  <c r="CG466" i="3"/>
  <c r="CG467" i="3"/>
  <c r="CG469" i="3"/>
  <c r="CG468" i="3"/>
  <c r="CG470" i="3"/>
  <c r="CG471" i="3"/>
  <c r="CG472" i="3"/>
  <c r="CG473" i="3"/>
  <c r="CG474" i="3"/>
  <c r="CG475" i="3"/>
  <c r="CG476" i="3"/>
  <c r="CG477" i="3"/>
  <c r="CG478" i="3"/>
  <c r="CG479" i="3"/>
  <c r="CG480" i="3"/>
  <c r="CG481" i="3"/>
  <c r="CG482" i="3"/>
  <c r="CG483" i="3"/>
  <c r="CG484" i="3"/>
  <c r="CG485" i="3"/>
  <c r="CG487" i="3"/>
  <c r="CG486" i="3"/>
  <c r="CG488" i="3"/>
  <c r="CG489" i="3"/>
  <c r="CG491" i="3"/>
  <c r="CG490" i="3"/>
  <c r="CG492" i="3"/>
  <c r="CG493" i="3"/>
  <c r="CG494" i="3"/>
  <c r="CG495" i="3"/>
  <c r="CG497" i="3"/>
  <c r="CG496" i="3"/>
  <c r="CG499" i="3"/>
  <c r="CG498" i="3"/>
  <c r="CG500" i="3"/>
  <c r="CG501" i="3"/>
  <c r="CG502" i="3"/>
  <c r="CG503" i="3"/>
  <c r="CG504" i="3"/>
  <c r="CG505" i="3"/>
  <c r="CG506" i="3"/>
  <c r="CG507" i="3"/>
  <c r="CG508" i="3"/>
  <c r="CG509" i="3"/>
  <c r="CG510" i="3"/>
  <c r="CG511" i="3"/>
  <c r="CG512" i="3"/>
  <c r="CG513" i="3"/>
  <c r="CG514" i="3"/>
  <c r="CG515" i="3"/>
  <c r="CG516" i="3"/>
  <c r="CG517" i="3"/>
  <c r="CG518" i="3"/>
  <c r="CG519" i="3"/>
  <c r="CG520" i="3"/>
  <c r="CG521" i="3"/>
  <c r="CG522" i="3"/>
  <c r="CG523" i="3"/>
  <c r="CG524" i="3"/>
  <c r="CG525" i="3"/>
  <c r="CG526" i="3"/>
  <c r="CG527" i="3"/>
  <c r="CG528" i="3"/>
  <c r="CG529" i="3"/>
  <c r="CG530" i="3"/>
  <c r="CG531" i="3"/>
  <c r="CG532" i="3"/>
  <c r="CG533" i="3"/>
  <c r="CG534" i="3"/>
  <c r="CG535" i="3"/>
  <c r="CG536" i="3"/>
  <c r="CG537" i="3"/>
  <c r="CG538" i="3"/>
  <c r="CG539" i="3"/>
  <c r="CG540" i="3"/>
  <c r="CG541" i="3"/>
  <c r="CG542" i="3"/>
  <c r="CG543" i="3"/>
  <c r="CG544" i="3"/>
  <c r="CG545" i="3"/>
  <c r="CG546" i="3"/>
  <c r="CG547" i="3"/>
  <c r="CG548" i="3"/>
  <c r="CG549" i="3"/>
  <c r="CG550" i="3"/>
  <c r="CG551" i="3"/>
  <c r="CG552" i="3"/>
  <c r="CG553" i="3"/>
  <c r="CG554" i="3"/>
  <c r="CG555" i="3"/>
  <c r="CG556" i="3"/>
  <c r="CG557" i="3"/>
  <c r="CG558" i="3"/>
  <c r="CG559" i="3"/>
  <c r="CG560" i="3"/>
  <c r="CG561" i="3"/>
  <c r="CG562" i="3"/>
  <c r="CG563" i="3"/>
  <c r="CG564" i="3"/>
  <c r="CG565" i="3"/>
  <c r="CG566" i="3"/>
  <c r="CG567" i="3"/>
  <c r="CG568" i="3"/>
  <c r="CG569" i="3"/>
  <c r="CG570" i="3"/>
  <c r="CG571" i="3"/>
  <c r="CG572" i="3"/>
  <c r="CG573" i="3"/>
  <c r="CG574" i="3"/>
  <c r="CG575" i="3"/>
  <c r="CG576" i="3"/>
  <c r="CG577" i="3"/>
  <c r="CG578" i="3"/>
  <c r="CG579" i="3"/>
  <c r="CG580" i="3"/>
  <c r="CG581" i="3"/>
  <c r="CG582" i="3"/>
  <c r="CG583" i="3"/>
  <c r="CG584" i="3"/>
  <c r="CG585" i="3"/>
  <c r="CG586" i="3"/>
  <c r="CG587" i="3"/>
  <c r="CG588" i="3"/>
  <c r="CG589" i="3"/>
  <c r="CG590" i="3"/>
  <c r="CG591" i="3"/>
  <c r="CG592" i="3"/>
  <c r="CG593" i="3"/>
  <c r="CG594" i="3"/>
  <c r="CG595" i="3"/>
  <c r="CG596" i="3"/>
  <c r="CG597" i="3"/>
  <c r="CG598" i="3"/>
  <c r="CG599" i="3"/>
  <c r="CG600" i="3"/>
  <c r="CG601" i="3"/>
  <c r="CG602" i="3"/>
  <c r="CG603" i="3"/>
  <c r="CG604" i="3"/>
  <c r="CG605" i="3"/>
  <c r="CG606" i="3"/>
  <c r="CG607" i="3"/>
  <c r="CG608" i="3"/>
  <c r="CG609" i="3"/>
  <c r="CG610" i="3"/>
  <c r="CG611" i="3"/>
  <c r="CG612" i="3"/>
  <c r="CG613" i="3"/>
  <c r="CG614" i="3"/>
  <c r="CG615" i="3"/>
  <c r="CG616" i="3"/>
  <c r="CG617" i="3"/>
  <c r="CG618" i="3"/>
  <c r="CG619" i="3"/>
  <c r="CG620" i="3"/>
  <c r="CG621" i="3"/>
  <c r="CG622" i="3"/>
  <c r="CG623" i="3"/>
  <c r="CG624" i="3"/>
  <c r="CG625" i="3"/>
  <c r="CG626" i="3"/>
  <c r="CG627" i="3"/>
  <c r="CG628" i="3"/>
  <c r="CG629" i="3"/>
  <c r="CG630" i="3"/>
  <c r="CG631" i="3"/>
  <c r="CG632" i="3"/>
  <c r="CG633" i="3"/>
  <c r="CG634" i="3"/>
  <c r="CG635" i="3"/>
  <c r="CG636" i="3"/>
  <c r="CG637" i="3"/>
  <c r="CG638" i="3"/>
  <c r="CG639" i="3"/>
  <c r="CG640" i="3"/>
  <c r="CG641" i="3"/>
  <c r="CG642" i="3"/>
  <c r="CG643" i="3"/>
  <c r="CG644" i="3"/>
  <c r="CG645" i="3"/>
  <c r="CG646" i="3"/>
  <c r="CG647" i="3"/>
  <c r="CG648" i="3"/>
  <c r="CG649" i="3"/>
  <c r="CG650" i="3"/>
  <c r="CG651" i="3"/>
  <c r="CG652" i="3"/>
  <c r="CG653" i="3"/>
  <c r="CG654" i="3"/>
  <c r="CG655" i="3"/>
  <c r="CG656" i="3"/>
  <c r="CG657" i="3"/>
  <c r="CG658" i="3"/>
  <c r="CG659" i="3"/>
  <c r="CG660" i="3"/>
  <c r="CG661" i="3"/>
  <c r="CG662" i="3"/>
  <c r="CG663" i="3"/>
  <c r="CG664" i="3"/>
  <c r="CG665" i="3"/>
  <c r="CG666" i="3"/>
  <c r="CG667" i="3"/>
  <c r="CG668" i="3"/>
  <c r="CG669" i="3"/>
  <c r="CG670" i="3"/>
  <c r="CG671" i="3"/>
  <c r="CG672" i="3"/>
  <c r="CG673" i="3"/>
  <c r="CG674" i="3"/>
  <c r="CG675" i="3"/>
  <c r="CG676" i="3"/>
  <c r="CG677" i="3"/>
  <c r="CG678" i="3"/>
  <c r="CG679" i="3"/>
  <c r="CG680" i="3"/>
  <c r="CG681" i="3"/>
  <c r="CG682" i="3"/>
  <c r="CG683" i="3"/>
  <c r="CG684" i="3"/>
  <c r="CG685" i="3"/>
  <c r="CG686" i="3"/>
  <c r="CG687" i="3"/>
  <c r="CG688" i="3"/>
  <c r="CG689" i="3"/>
  <c r="CG690" i="3"/>
  <c r="CG691" i="3"/>
  <c r="CG692" i="3"/>
  <c r="CG693" i="3"/>
  <c r="CG694" i="3"/>
  <c r="CG695" i="3"/>
  <c r="CG696" i="3"/>
  <c r="CG697" i="3"/>
  <c r="CG698" i="3"/>
  <c r="CG699" i="3"/>
  <c r="CG700" i="3"/>
  <c r="CG701" i="3"/>
  <c r="CG702" i="3"/>
  <c r="CG703" i="3"/>
  <c r="CG704" i="3"/>
  <c r="CG705" i="3"/>
  <c r="CG706" i="3"/>
  <c r="CG707" i="3"/>
  <c r="CG708" i="3"/>
  <c r="CG709" i="3"/>
  <c r="CG710" i="3"/>
  <c r="CG711" i="3"/>
  <c r="CG712" i="3"/>
  <c r="CG713" i="3"/>
  <c r="CG714" i="3"/>
  <c r="CG715" i="3"/>
  <c r="CG716" i="3"/>
  <c r="CG717" i="3"/>
  <c r="CG718" i="3"/>
  <c r="CG719" i="3"/>
  <c r="CG720" i="3"/>
  <c r="CG721" i="3"/>
  <c r="CG722" i="3"/>
  <c r="CG723" i="3"/>
  <c r="CG724" i="3"/>
  <c r="CG725" i="3"/>
  <c r="CG726" i="3"/>
  <c r="CG727" i="3"/>
  <c r="CG728" i="3"/>
  <c r="CG729" i="3"/>
  <c r="CG730" i="3"/>
  <c r="CG731" i="3"/>
  <c r="CG732" i="3"/>
  <c r="CG733" i="3"/>
  <c r="CG734" i="3"/>
  <c r="CG735" i="3"/>
  <c r="CG736" i="3"/>
  <c r="CG737" i="3"/>
  <c r="CG738" i="3"/>
  <c r="CG739" i="3"/>
  <c r="CG740" i="3"/>
  <c r="CG741" i="3"/>
  <c r="CG742" i="3"/>
  <c r="CG743" i="3"/>
  <c r="CG744" i="3"/>
  <c r="CG745" i="3"/>
  <c r="CG746" i="3"/>
  <c r="CG747" i="3"/>
  <c r="CG748" i="3"/>
  <c r="CG749" i="3"/>
  <c r="CG750" i="3"/>
  <c r="CG751" i="3"/>
  <c r="CG752" i="3"/>
  <c r="CG753" i="3"/>
  <c r="CG754" i="3"/>
  <c r="CG755" i="3"/>
  <c r="CG756" i="3"/>
  <c r="CG757" i="3"/>
  <c r="CG758" i="3"/>
  <c r="CG759" i="3"/>
  <c r="CG760" i="3"/>
  <c r="CG761" i="3"/>
  <c r="CG762" i="3"/>
  <c r="CG763" i="3"/>
  <c r="CG764" i="3"/>
  <c r="CG765" i="3"/>
  <c r="CG766" i="3"/>
  <c r="CG767" i="3"/>
  <c r="CG768" i="3"/>
  <c r="CG769" i="3"/>
  <c r="CG770" i="3"/>
  <c r="CG771" i="3"/>
  <c r="CG772" i="3"/>
  <c r="CG773" i="3"/>
  <c r="CG774" i="3"/>
  <c r="CG775" i="3"/>
  <c r="CG776" i="3"/>
  <c r="CG777" i="3"/>
  <c r="CG778" i="3"/>
  <c r="CG779" i="3"/>
  <c r="CG780" i="3"/>
  <c r="CG781" i="3"/>
  <c r="CG782" i="3"/>
  <c r="CG783" i="3"/>
  <c r="CG784" i="3"/>
  <c r="CG785" i="3"/>
  <c r="CG786" i="3"/>
  <c r="CG787" i="3"/>
  <c r="CG788" i="3"/>
  <c r="CG789" i="3"/>
  <c r="CG790" i="3"/>
  <c r="CG791" i="3"/>
  <c r="CG792" i="3"/>
  <c r="CG793" i="3"/>
  <c r="CG794" i="3"/>
  <c r="CG795" i="3"/>
  <c r="CG796" i="3"/>
  <c r="CG797" i="3"/>
  <c r="CG798" i="3"/>
  <c r="CG799" i="3"/>
  <c r="CG800" i="3"/>
  <c r="CG801" i="3"/>
  <c r="CG802" i="3"/>
  <c r="CG803" i="3"/>
  <c r="CG804" i="3"/>
  <c r="CG805" i="3"/>
  <c r="CG806" i="3"/>
  <c r="CG807" i="3"/>
  <c r="CG808" i="3"/>
  <c r="CG809" i="3"/>
  <c r="CG810" i="3"/>
  <c r="CG811" i="3"/>
  <c r="CG812" i="3"/>
  <c r="CG813" i="3"/>
  <c r="CG814" i="3"/>
  <c r="CG815" i="3"/>
  <c r="CG816" i="3"/>
  <c r="CG817" i="3"/>
  <c r="CG818" i="3"/>
  <c r="CG819" i="3"/>
  <c r="CG820" i="3"/>
  <c r="CG821" i="3"/>
  <c r="CG822" i="3"/>
  <c r="CG823" i="3"/>
  <c r="CG824" i="3"/>
  <c r="CG825" i="3"/>
  <c r="CG826" i="3"/>
  <c r="CG827" i="3"/>
  <c r="CG828" i="3"/>
  <c r="CG829" i="3"/>
  <c r="CG830" i="3"/>
  <c r="CG831" i="3"/>
  <c r="CG832" i="3"/>
  <c r="CG833" i="3"/>
  <c r="CG834" i="3"/>
  <c r="CG835" i="3"/>
  <c r="CG836" i="3"/>
  <c r="CG837" i="3"/>
  <c r="CG838" i="3"/>
  <c r="CG839" i="3"/>
  <c r="CG840" i="3"/>
  <c r="CG841" i="3"/>
  <c r="CG842" i="3"/>
  <c r="CG843" i="3"/>
  <c r="CG844" i="3"/>
  <c r="CG845" i="3"/>
  <c r="CG846" i="3"/>
  <c r="CG847" i="3"/>
  <c r="CG848" i="3"/>
  <c r="CG849" i="3"/>
  <c r="CG850" i="3"/>
  <c r="CG851" i="3"/>
  <c r="CG852" i="3"/>
  <c r="CG853" i="3"/>
  <c r="CG854" i="3"/>
  <c r="CG855" i="3"/>
  <c r="CG856" i="3"/>
  <c r="CG857" i="3"/>
  <c r="CG858" i="3"/>
  <c r="CG859" i="3"/>
  <c r="CG860" i="3"/>
  <c r="CG861" i="3"/>
  <c r="CG862" i="3"/>
  <c r="CG863" i="3"/>
  <c r="CG864" i="3"/>
  <c r="CG865" i="3"/>
  <c r="CG866" i="3"/>
  <c r="CG867" i="3"/>
  <c r="CG868" i="3"/>
  <c r="CG869" i="3"/>
  <c r="CG870" i="3"/>
  <c r="CG871" i="3"/>
  <c r="CG872" i="3"/>
  <c r="CG873" i="3"/>
  <c r="CG874" i="3"/>
  <c r="CG875" i="3"/>
  <c r="CG876" i="3"/>
  <c r="CG877" i="3"/>
  <c r="CG878" i="3"/>
  <c r="CG879" i="3"/>
  <c r="CG880" i="3"/>
  <c r="CG881" i="3"/>
  <c r="CG882" i="3"/>
  <c r="CG883" i="3"/>
  <c r="CG884" i="3"/>
  <c r="CG885" i="3"/>
  <c r="CG886" i="3"/>
  <c r="CG887" i="3"/>
  <c r="CG888" i="3"/>
  <c r="CG889" i="3"/>
  <c r="CG890" i="3"/>
  <c r="CG891" i="3"/>
  <c r="CG892" i="3"/>
  <c r="CG893" i="3"/>
  <c r="CG894" i="3"/>
  <c r="CG895" i="3"/>
  <c r="CG896" i="3"/>
  <c r="CG897" i="3"/>
  <c r="CG898" i="3"/>
  <c r="CG899" i="3"/>
  <c r="CG900" i="3"/>
  <c r="CG901" i="3"/>
  <c r="CG902" i="3"/>
  <c r="CG903" i="3"/>
  <c r="CG904" i="3"/>
  <c r="CG905" i="3"/>
  <c r="CG906" i="3"/>
  <c r="CG907" i="3"/>
  <c r="CG908" i="3"/>
  <c r="CG909" i="3"/>
  <c r="CG910" i="3"/>
  <c r="CG911" i="3"/>
  <c r="CG912" i="3"/>
  <c r="CG913" i="3"/>
  <c r="CG914" i="3"/>
  <c r="CG915" i="3"/>
  <c r="CG916" i="3"/>
  <c r="CG917" i="3"/>
  <c r="CG918" i="3"/>
  <c r="CG919" i="3"/>
  <c r="CG920" i="3"/>
  <c r="CG921" i="3"/>
  <c r="CG922" i="3"/>
  <c r="CG923" i="3"/>
  <c r="CG924" i="3"/>
  <c r="CG925" i="3"/>
  <c r="CG926" i="3"/>
  <c r="CG927" i="3"/>
  <c r="CG928" i="3"/>
  <c r="CG929" i="3"/>
  <c r="CG930" i="3"/>
  <c r="CG931" i="3"/>
  <c r="CG932" i="3"/>
  <c r="CG933" i="3"/>
  <c r="CG934" i="3"/>
  <c r="CG935" i="3"/>
  <c r="CG936" i="3"/>
  <c r="CG937" i="3"/>
  <c r="CG938" i="3"/>
  <c r="CG939" i="3"/>
  <c r="CG940" i="3"/>
  <c r="CG941" i="3"/>
  <c r="CG942" i="3"/>
  <c r="CG943" i="3"/>
  <c r="CG944" i="3"/>
  <c r="CG945" i="3"/>
  <c r="CG946" i="3"/>
  <c r="CG947" i="3"/>
  <c r="CG948" i="3"/>
  <c r="CG949" i="3"/>
  <c r="CG950" i="3"/>
  <c r="CG951" i="3"/>
  <c r="CG952" i="3"/>
  <c r="CG953" i="3"/>
  <c r="CG954" i="3"/>
  <c r="CG955" i="3"/>
  <c r="CG956" i="3"/>
  <c r="CG957" i="3"/>
  <c r="CG958" i="3"/>
  <c r="CG959" i="3"/>
  <c r="CG960" i="3"/>
  <c r="CG961" i="3"/>
  <c r="CG962" i="3"/>
  <c r="CG963" i="3"/>
  <c r="CG964" i="3"/>
  <c r="CG965" i="3"/>
  <c r="CG966" i="3"/>
  <c r="CG967" i="3"/>
  <c r="CG968" i="3"/>
  <c r="CG969" i="3"/>
  <c r="CG970" i="3"/>
  <c r="CG971" i="3"/>
  <c r="CG972" i="3"/>
  <c r="CG973" i="3"/>
  <c r="CG974" i="3"/>
  <c r="CG975" i="3"/>
  <c r="CG976" i="3"/>
  <c r="CG977" i="3"/>
  <c r="CG978" i="3"/>
  <c r="CG979" i="3"/>
  <c r="CG980" i="3"/>
  <c r="CG981" i="3"/>
  <c r="CG982" i="3"/>
  <c r="CG983" i="3"/>
  <c r="CG984" i="3"/>
  <c r="CG985" i="3"/>
  <c r="CG986" i="3"/>
  <c r="CG987" i="3"/>
  <c r="CG988" i="3"/>
  <c r="CG989" i="3"/>
  <c r="CG990" i="3"/>
  <c r="CG991" i="3"/>
  <c r="CG992" i="3"/>
  <c r="CG993" i="3"/>
  <c r="CG994" i="3"/>
  <c r="CG995" i="3"/>
  <c r="CG996" i="3"/>
  <c r="CG997" i="3"/>
  <c r="CG998" i="3"/>
  <c r="CG999" i="3"/>
  <c r="CG1000" i="3"/>
  <c r="CG1001" i="3"/>
  <c r="CG1002" i="3"/>
  <c r="CG1003" i="3"/>
  <c r="CG1004" i="3"/>
  <c r="CG1005" i="3"/>
  <c r="CG1006" i="3"/>
  <c r="CG1007" i="3"/>
  <c r="CG1008" i="3"/>
  <c r="CG1009" i="3"/>
  <c r="CG1010" i="3"/>
  <c r="CG1011" i="3"/>
  <c r="CG1012" i="3"/>
  <c r="CG1013" i="3"/>
  <c r="CG1014" i="3"/>
  <c r="CG1015" i="3"/>
  <c r="CG1016" i="3"/>
  <c r="CG1017" i="3"/>
  <c r="CG1018" i="3"/>
  <c r="CG1019" i="3"/>
  <c r="CG1020" i="3"/>
  <c r="CG1021" i="3"/>
  <c r="CG1022" i="3"/>
  <c r="CG1023" i="3"/>
  <c r="CG1024" i="3"/>
  <c r="CG1025" i="3"/>
  <c r="CG1026" i="3"/>
  <c r="CG1027" i="3"/>
  <c r="CG1028" i="3"/>
  <c r="CG1029" i="3"/>
  <c r="CG1030" i="3"/>
  <c r="CG1031" i="3"/>
  <c r="CG1032" i="3"/>
  <c r="CG1033" i="3"/>
  <c r="CG1034" i="3"/>
  <c r="CG1035" i="3"/>
  <c r="CG1036" i="3"/>
  <c r="CG1037" i="3"/>
  <c r="CG1038" i="3"/>
  <c r="CG1039" i="3"/>
  <c r="CG1040" i="3"/>
  <c r="CG1041" i="3"/>
  <c r="CG1042" i="3"/>
  <c r="CG1043" i="3"/>
  <c r="CG1044" i="3"/>
  <c r="CG1045" i="3"/>
  <c r="CG1046" i="3"/>
  <c r="CG1047" i="3"/>
  <c r="CG1048" i="3"/>
  <c r="CG1049" i="3"/>
  <c r="CG1050" i="3"/>
  <c r="CG1051" i="3"/>
  <c r="CG1052" i="3"/>
  <c r="CG1053" i="3"/>
  <c r="CG1054" i="3"/>
  <c r="CG1055" i="3"/>
  <c r="CG1056" i="3"/>
  <c r="CG1057" i="3"/>
  <c r="CG1058" i="3"/>
  <c r="CG1059" i="3"/>
  <c r="CG1060" i="3"/>
  <c r="CG1061" i="3"/>
  <c r="CG1062" i="3"/>
  <c r="CG1063" i="3"/>
  <c r="CG1064" i="3"/>
  <c r="CG1065" i="3"/>
  <c r="CG1066" i="3"/>
  <c r="CG1067" i="3"/>
  <c r="CG1068" i="3"/>
  <c r="CG1069" i="3"/>
  <c r="CG1070" i="3"/>
  <c r="CG1071" i="3"/>
  <c r="CG1072" i="3"/>
  <c r="CG1073" i="3"/>
  <c r="CG1074" i="3"/>
  <c r="CG1075" i="3"/>
  <c r="CG1076" i="3"/>
  <c r="CG1077" i="3"/>
  <c r="CG1078" i="3"/>
  <c r="CG1079" i="3"/>
  <c r="CG1080" i="3"/>
  <c r="CG1081" i="3"/>
  <c r="CG1082" i="3"/>
  <c r="CG1083" i="3"/>
  <c r="CG1084" i="3"/>
  <c r="CG1085" i="3"/>
  <c r="CG1086" i="3"/>
  <c r="CG1087" i="3"/>
  <c r="CG1088" i="3"/>
  <c r="CG1089" i="3"/>
  <c r="CG1090" i="3"/>
  <c r="CG1091" i="3"/>
  <c r="CG1092" i="3"/>
  <c r="CG1093" i="3"/>
  <c r="CG1094" i="3"/>
  <c r="CG1095" i="3"/>
  <c r="CG1096" i="3"/>
  <c r="CG1097" i="3"/>
  <c r="CG1098" i="3"/>
  <c r="CG1099" i="3"/>
  <c r="CG1100" i="3"/>
  <c r="CG1101" i="3"/>
  <c r="CG1102" i="3"/>
  <c r="CG1103" i="3"/>
  <c r="CG1104" i="3"/>
  <c r="CG1105" i="3"/>
  <c r="CG1106" i="3"/>
  <c r="CG1107" i="3"/>
  <c r="CG1108" i="3"/>
  <c r="CG1109" i="3"/>
  <c r="CG1110" i="3"/>
  <c r="CG1111" i="3"/>
  <c r="CG1112" i="3"/>
  <c r="CG1113" i="3"/>
  <c r="CG1114" i="3"/>
  <c r="CG1115" i="3"/>
  <c r="CG1116" i="3"/>
  <c r="CG1117" i="3"/>
  <c r="CG1118" i="3"/>
  <c r="CG1119" i="3"/>
  <c r="CG1120" i="3"/>
  <c r="CG1121" i="3"/>
  <c r="CG1122" i="3"/>
  <c r="CG1123" i="3"/>
  <c r="CG1124" i="3"/>
  <c r="CG1125" i="3"/>
  <c r="CG1126" i="3"/>
  <c r="CG1127" i="3"/>
  <c r="CG1128" i="3"/>
  <c r="CG1129" i="3"/>
  <c r="CG1130" i="3"/>
  <c r="CG1131" i="3"/>
  <c r="CG1132" i="3"/>
  <c r="CG1133" i="3"/>
  <c r="CG1134" i="3"/>
  <c r="CG1135" i="3"/>
  <c r="CG1136" i="3"/>
  <c r="CG1137" i="3"/>
  <c r="CG1138" i="3"/>
  <c r="CG1139" i="3"/>
  <c r="CG1140" i="3"/>
  <c r="CG1141" i="3"/>
  <c r="CG1142" i="3"/>
  <c r="CG1143" i="3"/>
  <c r="CG1144" i="3"/>
  <c r="CG1145" i="3"/>
  <c r="CG1146" i="3"/>
  <c r="CG1147" i="3"/>
  <c r="CG1148" i="3"/>
  <c r="CG1149" i="3"/>
  <c r="CG1150" i="3"/>
  <c r="CG1151" i="3"/>
  <c r="CG1152" i="3"/>
  <c r="CG1153" i="3"/>
  <c r="CG1154" i="3"/>
  <c r="CG1155" i="3"/>
  <c r="CG1156" i="3"/>
  <c r="CG1157" i="3"/>
  <c r="CG1158" i="3"/>
  <c r="CG1159" i="3"/>
  <c r="CG1160" i="3"/>
  <c r="CG1161" i="3"/>
  <c r="CG1162" i="3"/>
  <c r="CG1163" i="3"/>
  <c r="CG1164" i="3"/>
  <c r="CG1165" i="3"/>
  <c r="CG1166" i="3"/>
  <c r="CG1167" i="3"/>
  <c r="CG1168" i="3"/>
  <c r="CG1169" i="3"/>
  <c r="CG1170" i="3"/>
  <c r="CG1171" i="3"/>
  <c r="CG1172" i="3"/>
  <c r="CG1173" i="3"/>
  <c r="CG1174" i="3"/>
  <c r="CG1175" i="3"/>
  <c r="CG1176" i="3"/>
  <c r="CG1177" i="3"/>
  <c r="CG1178" i="3"/>
  <c r="CG1179" i="3"/>
  <c r="CG1180" i="3"/>
  <c r="CG1181" i="3"/>
  <c r="CG1182" i="3"/>
  <c r="CG1183" i="3"/>
  <c r="CG1184" i="3"/>
  <c r="CG1185" i="3"/>
  <c r="CG1186" i="3"/>
  <c r="CG1187" i="3"/>
  <c r="CG1188" i="3"/>
  <c r="CG1189" i="3"/>
  <c r="CG1190" i="3"/>
  <c r="CG1191" i="3"/>
  <c r="CG1192" i="3"/>
  <c r="CG1193" i="3"/>
  <c r="CG1194" i="3"/>
  <c r="CG1195" i="3"/>
  <c r="CG1196" i="3"/>
  <c r="CG1197" i="3"/>
  <c r="CG1198" i="3"/>
  <c r="CG1199" i="3"/>
  <c r="CG1200" i="3"/>
  <c r="CG1201" i="3"/>
  <c r="CG1202" i="3"/>
  <c r="CG1203" i="3"/>
  <c r="CG1204" i="3"/>
  <c r="CG1205" i="3"/>
  <c r="CG1206" i="3"/>
  <c r="CG1207" i="3"/>
  <c r="CG1208" i="3"/>
  <c r="CG1209" i="3"/>
  <c r="CG1210" i="3"/>
  <c r="CG1211" i="3"/>
  <c r="CG1212" i="3"/>
  <c r="CG1213" i="3"/>
  <c r="CG1214" i="3"/>
  <c r="CG1215" i="3"/>
  <c r="CG1216" i="3"/>
  <c r="CG1217" i="3"/>
  <c r="CG1218" i="3"/>
  <c r="CG1219" i="3"/>
  <c r="CG1220" i="3"/>
  <c r="J1201" i="1"/>
  <c r="K120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<sst xmlns="http://schemas.openxmlformats.org/spreadsheetml/2006/main" count="159" uniqueCount="120">
  <si>
    <t>freehand tool in Ecospace is hard to use</t>
  </si>
  <si>
    <t>1200 increments used in freehand tool</t>
  </si>
  <si>
    <t>foraging response must be &gt; 1 under best conditions</t>
  </si>
  <si>
    <t>but trapezoidal tool does not have that param to tune</t>
  </si>
  <si>
    <t>index</t>
  </si>
  <si>
    <t>init_slope</t>
  </si>
  <si>
    <t>init_intercp</t>
  </si>
  <si>
    <t>index_scaled_PAR</t>
  </si>
  <si>
    <t>PAR_max</t>
  </si>
  <si>
    <t>ecospace_inc</t>
  </si>
  <si>
    <t>flat top</t>
  </si>
  <si>
    <t>rise</t>
  </si>
  <si>
    <t>decline</t>
  </si>
  <si>
    <t>sum response</t>
  </si>
  <si>
    <t>flat_init_y</t>
  </si>
  <si>
    <t>flat_end_x</t>
  </si>
  <si>
    <t>rise_adjst</t>
  </si>
  <si>
    <t>end_slope</t>
  </si>
  <si>
    <t>sum_response_correctneg</t>
  </si>
  <si>
    <t>min_response</t>
  </si>
  <si>
    <t>u_base_dia</t>
  </si>
  <si>
    <t>u_max_relbase_dia</t>
  </si>
  <si>
    <t>base growth annualized used in model</t>
  </si>
  <si>
    <t>max growth relative to equil annualized base (see write-up)</t>
  </si>
  <si>
    <t>diatoms P-I curve</t>
  </si>
  <si>
    <t>eqn for P-I curve based on Steele form see Merico et al., 2004, p. 1822, Appendix A, Eqn A.3</t>
  </si>
  <si>
    <t>I/I_opt * exp(1 - I/I_opt)</t>
  </si>
  <si>
    <t>index_scaled_Iz</t>
  </si>
  <si>
    <t>PI curve - dia</t>
  </si>
  <si>
    <t>Eppley eqn</t>
  </si>
  <si>
    <t>A</t>
  </si>
  <si>
    <t>B</t>
  </si>
  <si>
    <t>C</t>
  </si>
  <si>
    <t>tau2</t>
  </si>
  <si>
    <t>tau1</t>
  </si>
  <si>
    <t>Topt</t>
  </si>
  <si>
    <t>Temp</t>
  </si>
  <si>
    <t>growth</t>
  </si>
  <si>
    <t>Olson et al., 2020; optimal or saturation light (divided by two for night)</t>
  </si>
  <si>
    <t>NAN and HNF</t>
  </si>
  <si>
    <t>I_opt_dia</t>
  </si>
  <si>
    <t>I_opt_nan</t>
  </si>
  <si>
    <t>Then convert to 'freehand'</t>
  </si>
  <si>
    <t>In EwE start with specifying 'width' in Trapezoidal to PAR max</t>
  </si>
  <si>
    <t>See Follows et al 2007, S11</t>
  </si>
  <si>
    <t>The equation helps tune the inhibition at high light</t>
  </si>
  <si>
    <t>May apply to flagellates and pico / nano who seem to heavily penalised</t>
  </si>
  <si>
    <t>The equations below help with tuning self-shading so it is not so harsh, optionally</t>
  </si>
  <si>
    <t xml:space="preserve">PI curve - </t>
  </si>
  <si>
    <t>https://www.science.org/doi/full/10.1126/science.1138544</t>
  </si>
  <si>
    <t>note that in the follows supp table, there may be a typo. Is it k_par or is it k_sat?</t>
  </si>
  <si>
    <t>PI Curve - NAN - original Follows form</t>
  </si>
  <si>
    <t>The above equation DOES NOT SEEM TO BE CORRECT because 1 / F_max is not the correct re-scaling value required to normalise the equation to 1</t>
  </si>
  <si>
    <t>I_opt= 1 / k_par * LN((k_par+k_inhib)/k_inhib)</t>
  </si>
  <si>
    <t>f_max = a / (a + b) * (b / (a + b))^(b/a)</t>
  </si>
  <si>
    <t>derived - see below</t>
  </si>
  <si>
    <t>derived- see below</t>
  </si>
  <si>
    <t>from Olson et al S3 Eq S16</t>
  </si>
  <si>
    <t>Olson, E. M., Allen, S. E., Do, V., Dunphy, M., &amp; Ianson, D. (2020). Assessment of Nutrient Supply by a Tidal Jet in the Northern Strait of Georgia Based on a Biogeochemical Model. Journal of Geophysical Research: Oceans, 125(8), 1–25. https://doi.org/10.1029/2019jc015766</t>
  </si>
  <si>
    <t>repeated in Suchy et al 2025</t>
  </si>
  <si>
    <t>Suchy, K. D., Allen, S. E., &amp; Olson, E. (2025). Mechanistic Links Between Climatic Forcing and Model-Based Plankton Dynamics in the Strait of Georgia, Canada. Journal of Geophysical Research: Oceans, 130(5), e2024JC021036. https://doi.org/10.1029/2024JC021036</t>
  </si>
  <si>
    <t>EwE uses 1200 indices for response</t>
  </si>
  <si>
    <t>From Olson et al 2020 in supplement</t>
  </si>
  <si>
    <t>units</t>
  </si>
  <si>
    <t xml:space="preserve">NEED TO CHECK AGAIN - NEVER reaches 1?? </t>
  </si>
  <si>
    <t>idx</t>
  </si>
  <si>
    <t>temp</t>
  </si>
  <si>
    <t>pt 1</t>
  </si>
  <si>
    <t>pt 2</t>
  </si>
  <si>
    <t>res pt 1</t>
  </si>
  <si>
    <t>response</t>
  </si>
  <si>
    <t>max response</t>
  </si>
  <si>
    <t>norm to 1</t>
  </si>
  <si>
    <t>The intended shape from Suchy et al., 2025, supplemental</t>
  </si>
  <si>
    <t>And in Olson et al supplemental</t>
  </si>
  <si>
    <t>O_range_dia2</t>
  </si>
  <si>
    <t>O_max_dia2</t>
  </si>
  <si>
    <t>delt2</t>
  </si>
  <si>
    <t>env_min2</t>
  </si>
  <si>
    <t>env_max2</t>
  </si>
  <si>
    <t>Allen, Olson, et al approach</t>
  </si>
  <si>
    <t>DIATOMS</t>
  </si>
  <si>
    <t>NANOPHYO</t>
  </si>
  <si>
    <t>Khangoankar et al. 2021 10.3389/fmars.2021.787604</t>
  </si>
  <si>
    <t>k_sat_nan</t>
  </si>
  <si>
    <t>k_inhib_nan</t>
  </si>
  <si>
    <t>F_max_nan</t>
  </si>
  <si>
    <t>k_sat_dia</t>
  </si>
  <si>
    <t>k_inhib_dia</t>
  </si>
  <si>
    <t>F_max_dia</t>
  </si>
  <si>
    <t>the corrected equation to the right is what I used</t>
  </si>
  <si>
    <t>PI Curve - DIA - original Follows form</t>
  </si>
  <si>
    <t>Khangaonkar, Tarang, Adi Nugraha, Su Kyong Yun, Lakshitha Premathilake, Julie E. Keister, and Julia Bos. “Propagation of the 2014–2016 Northeast Pacific Marine Heatwave Through the Salish Sea.” Frontiers in Marine Science 8 (December 7, 2021). https://doi.org/10.3389/fmars.2021.787604.</t>
  </si>
  <si>
    <t>https://github.com/ssmc-uw/FVCOM-ICM/blob/main/FVCOM-ICM4.0/model_setup/inputs/wqm_algae_Grx1half.3_yr_7_t1_ssm.dat</t>
  </si>
  <si>
    <t>The actual values for KTg1 and KTg2 - are buried - can't find publication that clarifies. I dug the values up here, though.</t>
  </si>
  <si>
    <t>env v min</t>
  </si>
  <si>
    <t>env v max</t>
  </si>
  <si>
    <t>T_opt _dia</t>
  </si>
  <si>
    <t>KTG1_dia</t>
  </si>
  <si>
    <t>KTG2_dia</t>
  </si>
  <si>
    <t>env val</t>
  </si>
  <si>
    <t>rouded</t>
  </si>
  <si>
    <t>T_opt _nan</t>
  </si>
  <si>
    <t>KTG1_nan</t>
  </si>
  <si>
    <t>KTG2_nan</t>
  </si>
  <si>
    <t>rounded</t>
  </si>
  <si>
    <t>T_opt_pic</t>
  </si>
  <si>
    <t>KTG1_pic</t>
  </si>
  <si>
    <t>KTG2_pic</t>
  </si>
  <si>
    <t>k_sat_pic</t>
  </si>
  <si>
    <t>k_inhib_pic</t>
  </si>
  <si>
    <t>F_max_pic</t>
  </si>
  <si>
    <t>I_opt_pic</t>
  </si>
  <si>
    <t>PI Curve - PIC -  Follows form</t>
  </si>
  <si>
    <t>khangoankar val is 14 (12 in 2012 paper)</t>
  </si>
  <si>
    <t>PICOPLANKTON</t>
  </si>
  <si>
    <t>BACTERIA</t>
  </si>
  <si>
    <t>T_opt_bac</t>
  </si>
  <si>
    <t>KTG1_bac</t>
  </si>
  <si>
    <t>KTG2_bac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</si>
</sst>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1" applyAlignment="1">
      <alignment horizontal="left" vertical="center" indent="2"/>
    </xf>
    <xf numFmtId="0" fontId="0" fillId="2" borderId="0" xfId="0" applyFill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 curve - dia - basic one param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PAR!$G$1</c:f>
              <c:strCache>
                <c:ptCount val="1"/>
                <c:pt idx="0">
                  <c:v>PI curve - 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PAR!$F:$F</c15:sqref>
                  </c15:fullRef>
                </c:ext>
              </c:extLst>
              <c:f>PAR!$F$2:$F$1048576</c:f>
              <c:strCache>
                <c:ptCount val="1200"/>
                <c:pt idx="0">
                  <c:v>0.0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0.9</c:v>
                </c:pt>
                <c:pt idx="18">
                  <c:v>0.9</c:v>
                </c:pt>
                <c:pt idx="19">
                  <c:v>1.0</c:v>
                </c:pt>
                <c:pt idx="20">
                  <c:v>1.0</c:v>
                </c:pt>
                <c:pt idx="21">
                  <c:v>1.1</c:v>
                </c:pt>
                <c:pt idx="22">
                  <c:v>1.1</c:v>
                </c:pt>
                <c:pt idx="23">
                  <c:v>1.2</c:v>
                </c:pt>
                <c:pt idx="24">
                  <c:v>1.2</c:v>
                </c:pt>
                <c:pt idx="25">
                  <c:v>1.3</c:v>
                </c:pt>
                <c:pt idx="26">
                  <c:v>1.3</c:v>
                </c:pt>
                <c:pt idx="27">
                  <c:v>1.4</c:v>
                </c:pt>
                <c:pt idx="28">
                  <c:v>1.4</c:v>
                </c:pt>
                <c:pt idx="29">
                  <c:v>1.5</c:v>
                </c:pt>
                <c:pt idx="30">
                  <c:v>1.5</c:v>
                </c:pt>
                <c:pt idx="31">
                  <c:v>1.6</c:v>
                </c:pt>
                <c:pt idx="32">
                  <c:v>1.6</c:v>
                </c:pt>
                <c:pt idx="33">
                  <c:v>1.7</c:v>
                </c:pt>
                <c:pt idx="34">
                  <c:v>1.7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2.0</c:v>
                </c:pt>
                <c:pt idx="40">
                  <c:v>2.0</c:v>
                </c:pt>
                <c:pt idx="41">
                  <c:v>2.1</c:v>
                </c:pt>
                <c:pt idx="42">
                  <c:v>2.1</c:v>
                </c:pt>
                <c:pt idx="43">
                  <c:v>2.2</c:v>
                </c:pt>
                <c:pt idx="44">
                  <c:v>2.2</c:v>
                </c:pt>
                <c:pt idx="45">
                  <c:v>2.3</c:v>
                </c:pt>
                <c:pt idx="46">
                  <c:v>2.3</c:v>
                </c:pt>
                <c:pt idx="47">
                  <c:v>2.4</c:v>
                </c:pt>
                <c:pt idx="48">
                  <c:v>2.4</c:v>
                </c:pt>
                <c:pt idx="49">
                  <c:v>2.5</c:v>
                </c:pt>
                <c:pt idx="50">
                  <c:v>2.5</c:v>
                </c:pt>
                <c:pt idx="51">
                  <c:v>2.6</c:v>
                </c:pt>
                <c:pt idx="52">
                  <c:v>2.6</c:v>
                </c:pt>
                <c:pt idx="53">
                  <c:v>2.7</c:v>
                </c:pt>
                <c:pt idx="54">
                  <c:v>2.7</c:v>
                </c:pt>
                <c:pt idx="55">
                  <c:v>2.8</c:v>
                </c:pt>
                <c:pt idx="56">
                  <c:v>2.8</c:v>
                </c:pt>
                <c:pt idx="57">
                  <c:v>2.9</c:v>
                </c:pt>
                <c:pt idx="58">
                  <c:v>2.9</c:v>
                </c:pt>
                <c:pt idx="59">
                  <c:v>3.0</c:v>
                </c:pt>
                <c:pt idx="60">
                  <c:v>3.0</c:v>
                </c:pt>
                <c:pt idx="61">
                  <c:v>3.1</c:v>
                </c:pt>
                <c:pt idx="62">
                  <c:v>3.1</c:v>
                </c:pt>
                <c:pt idx="63">
                  <c:v>3.2</c:v>
                </c:pt>
                <c:pt idx="64">
                  <c:v>3.2</c:v>
                </c:pt>
                <c:pt idx="65">
                  <c:v>3.3</c:v>
                </c:pt>
                <c:pt idx="66">
                  <c:v>3.3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3.6</c:v>
                </c:pt>
                <c:pt idx="72">
                  <c:v>3.6</c:v>
                </c:pt>
                <c:pt idx="73">
                  <c:v>3.7</c:v>
                </c:pt>
                <c:pt idx="74">
                  <c:v>3.7</c:v>
                </c:pt>
                <c:pt idx="75">
                  <c:v>3.8</c:v>
                </c:pt>
                <c:pt idx="76">
                  <c:v>3.8</c:v>
                </c:pt>
                <c:pt idx="77">
                  <c:v>3.9</c:v>
                </c:pt>
                <c:pt idx="78">
                  <c:v>3.9</c:v>
                </c:pt>
                <c:pt idx="79">
                  <c:v>4.0</c:v>
                </c:pt>
                <c:pt idx="80">
                  <c:v>4.0</c:v>
                </c:pt>
                <c:pt idx="81">
                  <c:v>4.1</c:v>
                </c:pt>
                <c:pt idx="82">
                  <c:v>4.1</c:v>
                </c:pt>
                <c:pt idx="83">
                  <c:v>4.2</c:v>
                </c:pt>
                <c:pt idx="84">
                  <c:v>4.2</c:v>
                </c:pt>
                <c:pt idx="85">
                  <c:v>4.3</c:v>
                </c:pt>
                <c:pt idx="86">
                  <c:v>4.3</c:v>
                </c:pt>
                <c:pt idx="87">
                  <c:v>4.4</c:v>
                </c:pt>
                <c:pt idx="88">
                  <c:v>4.4</c:v>
                </c:pt>
                <c:pt idx="89">
                  <c:v>4.5</c:v>
                </c:pt>
                <c:pt idx="90">
                  <c:v>4.5</c:v>
                </c:pt>
                <c:pt idx="91">
                  <c:v>4.6</c:v>
                </c:pt>
                <c:pt idx="92">
                  <c:v>4.6</c:v>
                </c:pt>
                <c:pt idx="93">
                  <c:v>4.7</c:v>
                </c:pt>
                <c:pt idx="94">
                  <c:v>4.7</c:v>
                </c:pt>
                <c:pt idx="95">
                  <c:v>4.8</c:v>
                </c:pt>
                <c:pt idx="96">
                  <c:v>4.8</c:v>
                </c:pt>
                <c:pt idx="97">
                  <c:v>4.9</c:v>
                </c:pt>
                <c:pt idx="98">
                  <c:v>4.9</c:v>
                </c:pt>
                <c:pt idx="99">
                  <c:v>5.0</c:v>
                </c:pt>
                <c:pt idx="100">
                  <c:v>5.0</c:v>
                </c:pt>
                <c:pt idx="101">
                  <c:v>5.1</c:v>
                </c:pt>
                <c:pt idx="102">
                  <c:v>5.1</c:v>
                </c:pt>
                <c:pt idx="103">
                  <c:v>5.2</c:v>
                </c:pt>
                <c:pt idx="104">
                  <c:v>5.2</c:v>
                </c:pt>
                <c:pt idx="105">
                  <c:v>5.3</c:v>
                </c:pt>
                <c:pt idx="106">
                  <c:v>5.3</c:v>
                </c:pt>
                <c:pt idx="107">
                  <c:v>5.4</c:v>
                </c:pt>
                <c:pt idx="108">
                  <c:v>5.4</c:v>
                </c:pt>
                <c:pt idx="109">
                  <c:v>5.5</c:v>
                </c:pt>
                <c:pt idx="110">
                  <c:v>5.5</c:v>
                </c:pt>
                <c:pt idx="111">
                  <c:v>5.6</c:v>
                </c:pt>
                <c:pt idx="112">
                  <c:v>5.6</c:v>
                </c:pt>
                <c:pt idx="113">
                  <c:v>5.7</c:v>
                </c:pt>
                <c:pt idx="114">
                  <c:v>5.7</c:v>
                </c:pt>
                <c:pt idx="115">
                  <c:v>5.8</c:v>
                </c:pt>
                <c:pt idx="116">
                  <c:v>5.8</c:v>
                </c:pt>
                <c:pt idx="117">
                  <c:v>5.9</c:v>
                </c:pt>
                <c:pt idx="118">
                  <c:v>5.9</c:v>
                </c:pt>
                <c:pt idx="119">
                  <c:v>6.0</c:v>
                </c:pt>
                <c:pt idx="120">
                  <c:v>6.0</c:v>
                </c:pt>
                <c:pt idx="121">
                  <c:v>6.1</c:v>
                </c:pt>
                <c:pt idx="122">
                  <c:v>6.1</c:v>
                </c:pt>
                <c:pt idx="123">
                  <c:v>6.2</c:v>
                </c:pt>
                <c:pt idx="124">
                  <c:v>6.2</c:v>
                </c:pt>
                <c:pt idx="125">
                  <c:v>6.3</c:v>
                </c:pt>
                <c:pt idx="126">
                  <c:v>6.3</c:v>
                </c:pt>
                <c:pt idx="127">
                  <c:v>6.4</c:v>
                </c:pt>
                <c:pt idx="128">
                  <c:v>6.4</c:v>
                </c:pt>
                <c:pt idx="129">
                  <c:v>6.5</c:v>
                </c:pt>
                <c:pt idx="130">
                  <c:v>6.5</c:v>
                </c:pt>
                <c:pt idx="131">
                  <c:v>6.6</c:v>
                </c:pt>
                <c:pt idx="132">
                  <c:v>6.6</c:v>
                </c:pt>
                <c:pt idx="133">
                  <c:v>6.7</c:v>
                </c:pt>
                <c:pt idx="134">
                  <c:v>6.7</c:v>
                </c:pt>
                <c:pt idx="135">
                  <c:v>6.8</c:v>
                </c:pt>
                <c:pt idx="136">
                  <c:v>6.8</c:v>
                </c:pt>
                <c:pt idx="137">
                  <c:v>6.9</c:v>
                </c:pt>
                <c:pt idx="138">
                  <c:v>6.9</c:v>
                </c:pt>
                <c:pt idx="139">
                  <c:v>7.0</c:v>
                </c:pt>
                <c:pt idx="140">
                  <c:v>7.0</c:v>
                </c:pt>
                <c:pt idx="141">
                  <c:v>7.1</c:v>
                </c:pt>
                <c:pt idx="142">
                  <c:v>7.1</c:v>
                </c:pt>
                <c:pt idx="143">
                  <c:v>7.2</c:v>
                </c:pt>
                <c:pt idx="144">
                  <c:v>7.2</c:v>
                </c:pt>
                <c:pt idx="145">
                  <c:v>7.3</c:v>
                </c:pt>
                <c:pt idx="146">
                  <c:v>7.3</c:v>
                </c:pt>
                <c:pt idx="147">
                  <c:v>7.4</c:v>
                </c:pt>
                <c:pt idx="148">
                  <c:v>7.4</c:v>
                </c:pt>
                <c:pt idx="149">
                  <c:v>7.5</c:v>
                </c:pt>
                <c:pt idx="150">
                  <c:v>7.5</c:v>
                </c:pt>
                <c:pt idx="151">
                  <c:v>7.6</c:v>
                </c:pt>
                <c:pt idx="152">
                  <c:v>7.6</c:v>
                </c:pt>
                <c:pt idx="153">
                  <c:v>7.7</c:v>
                </c:pt>
                <c:pt idx="154">
                  <c:v>7.7</c:v>
                </c:pt>
                <c:pt idx="155">
                  <c:v>7.8</c:v>
                </c:pt>
                <c:pt idx="156">
                  <c:v>7.8</c:v>
                </c:pt>
                <c:pt idx="157">
                  <c:v>7.9</c:v>
                </c:pt>
                <c:pt idx="158">
                  <c:v>7.9</c:v>
                </c:pt>
                <c:pt idx="159">
                  <c:v>8.0</c:v>
                </c:pt>
                <c:pt idx="160">
                  <c:v>8.0</c:v>
                </c:pt>
                <c:pt idx="161">
                  <c:v>8.1</c:v>
                </c:pt>
                <c:pt idx="162">
                  <c:v>8.1</c:v>
                </c:pt>
                <c:pt idx="163">
                  <c:v>8.2</c:v>
                </c:pt>
                <c:pt idx="164">
                  <c:v>8.2</c:v>
                </c:pt>
                <c:pt idx="165">
                  <c:v>8.3</c:v>
                </c:pt>
                <c:pt idx="166">
                  <c:v>8.3</c:v>
                </c:pt>
                <c:pt idx="167">
                  <c:v>8.4</c:v>
                </c:pt>
                <c:pt idx="168">
                  <c:v>8.4</c:v>
                </c:pt>
                <c:pt idx="169">
                  <c:v>8.5</c:v>
                </c:pt>
                <c:pt idx="170">
                  <c:v>8.5</c:v>
                </c:pt>
                <c:pt idx="171">
                  <c:v>8.6</c:v>
                </c:pt>
                <c:pt idx="172">
                  <c:v>8.6</c:v>
                </c:pt>
                <c:pt idx="173">
                  <c:v>8.7</c:v>
                </c:pt>
                <c:pt idx="174">
                  <c:v>8.7</c:v>
                </c:pt>
                <c:pt idx="175">
                  <c:v>8.8</c:v>
                </c:pt>
                <c:pt idx="176">
                  <c:v>8.8</c:v>
                </c:pt>
                <c:pt idx="177">
                  <c:v>8.9</c:v>
                </c:pt>
                <c:pt idx="178">
                  <c:v>8.9</c:v>
                </c:pt>
                <c:pt idx="179">
                  <c:v>9.0</c:v>
                </c:pt>
                <c:pt idx="180">
                  <c:v>9.0</c:v>
                </c:pt>
                <c:pt idx="181">
                  <c:v>9.1</c:v>
                </c:pt>
                <c:pt idx="182">
                  <c:v>9.1</c:v>
                </c:pt>
                <c:pt idx="183">
                  <c:v>9.2</c:v>
                </c:pt>
                <c:pt idx="184">
                  <c:v>9.2</c:v>
                </c:pt>
                <c:pt idx="185">
                  <c:v>9.3</c:v>
                </c:pt>
                <c:pt idx="186">
                  <c:v>9.3</c:v>
                </c:pt>
                <c:pt idx="187">
                  <c:v>9.4</c:v>
                </c:pt>
                <c:pt idx="188">
                  <c:v>9.4</c:v>
                </c:pt>
                <c:pt idx="189">
                  <c:v>9.5</c:v>
                </c:pt>
                <c:pt idx="190">
                  <c:v>9.5</c:v>
                </c:pt>
                <c:pt idx="191">
                  <c:v>9.6</c:v>
                </c:pt>
                <c:pt idx="192">
                  <c:v>9.6</c:v>
                </c:pt>
                <c:pt idx="193">
                  <c:v>9.7</c:v>
                </c:pt>
                <c:pt idx="194">
                  <c:v>9.7</c:v>
                </c:pt>
                <c:pt idx="195">
                  <c:v>9.8</c:v>
                </c:pt>
                <c:pt idx="196">
                  <c:v>9.8</c:v>
                </c:pt>
                <c:pt idx="197">
                  <c:v>9.9</c:v>
                </c:pt>
                <c:pt idx="198">
                  <c:v>9.9</c:v>
                </c:pt>
                <c:pt idx="199">
                  <c:v>10.0</c:v>
                </c:pt>
                <c:pt idx="200">
                  <c:v>10.0</c:v>
                </c:pt>
                <c:pt idx="201">
                  <c:v>10.1</c:v>
                </c:pt>
                <c:pt idx="202">
                  <c:v>10.1</c:v>
                </c:pt>
                <c:pt idx="203">
                  <c:v>10.2</c:v>
                </c:pt>
                <c:pt idx="204">
                  <c:v>10.2</c:v>
                </c:pt>
                <c:pt idx="205">
                  <c:v>10.3</c:v>
                </c:pt>
                <c:pt idx="206">
                  <c:v>10.3</c:v>
                </c:pt>
                <c:pt idx="207">
                  <c:v>10.4</c:v>
                </c:pt>
                <c:pt idx="208">
                  <c:v>10.4</c:v>
                </c:pt>
                <c:pt idx="209">
                  <c:v>10.5</c:v>
                </c:pt>
                <c:pt idx="210">
                  <c:v>10.5</c:v>
                </c:pt>
                <c:pt idx="211">
                  <c:v>10.6</c:v>
                </c:pt>
                <c:pt idx="212">
                  <c:v>10.6</c:v>
                </c:pt>
                <c:pt idx="213">
                  <c:v>10.7</c:v>
                </c:pt>
                <c:pt idx="214">
                  <c:v>10.7</c:v>
                </c:pt>
                <c:pt idx="215">
                  <c:v>10.8</c:v>
                </c:pt>
                <c:pt idx="216">
                  <c:v>10.8</c:v>
                </c:pt>
                <c:pt idx="217">
                  <c:v>10.9</c:v>
                </c:pt>
                <c:pt idx="218">
                  <c:v>10.9</c:v>
                </c:pt>
                <c:pt idx="219">
                  <c:v>11.0</c:v>
                </c:pt>
                <c:pt idx="220">
                  <c:v>11.0</c:v>
                </c:pt>
                <c:pt idx="221">
                  <c:v>11.1</c:v>
                </c:pt>
                <c:pt idx="222">
                  <c:v>11.1</c:v>
                </c:pt>
                <c:pt idx="223">
                  <c:v>11.2</c:v>
                </c:pt>
                <c:pt idx="224">
                  <c:v>11.2</c:v>
                </c:pt>
                <c:pt idx="225">
                  <c:v>11.3</c:v>
                </c:pt>
                <c:pt idx="226">
                  <c:v>11.3</c:v>
                </c:pt>
                <c:pt idx="227">
                  <c:v>11.4</c:v>
                </c:pt>
                <c:pt idx="228">
                  <c:v>11.4</c:v>
                </c:pt>
                <c:pt idx="229">
                  <c:v>11.5</c:v>
                </c:pt>
                <c:pt idx="230">
                  <c:v>11.5</c:v>
                </c:pt>
                <c:pt idx="231">
                  <c:v>11.6</c:v>
                </c:pt>
                <c:pt idx="232">
                  <c:v>11.6</c:v>
                </c:pt>
                <c:pt idx="233">
                  <c:v>11.7</c:v>
                </c:pt>
                <c:pt idx="234">
                  <c:v>11.7</c:v>
                </c:pt>
                <c:pt idx="235">
                  <c:v>11.8</c:v>
                </c:pt>
                <c:pt idx="236">
                  <c:v>11.8</c:v>
                </c:pt>
                <c:pt idx="237">
                  <c:v>11.9</c:v>
                </c:pt>
                <c:pt idx="238">
                  <c:v>11.9</c:v>
                </c:pt>
                <c:pt idx="239">
                  <c:v>12.0</c:v>
                </c:pt>
                <c:pt idx="240">
                  <c:v>12.0</c:v>
                </c:pt>
                <c:pt idx="241">
                  <c:v>12.1</c:v>
                </c:pt>
                <c:pt idx="242">
                  <c:v>12.1</c:v>
                </c:pt>
                <c:pt idx="243">
                  <c:v>12.2</c:v>
                </c:pt>
                <c:pt idx="244">
                  <c:v>12.2</c:v>
                </c:pt>
                <c:pt idx="245">
                  <c:v>12.3</c:v>
                </c:pt>
                <c:pt idx="246">
                  <c:v>12.3</c:v>
                </c:pt>
                <c:pt idx="247">
                  <c:v>12.4</c:v>
                </c:pt>
                <c:pt idx="248">
                  <c:v>12.4</c:v>
                </c:pt>
                <c:pt idx="249">
                  <c:v>12.5</c:v>
                </c:pt>
                <c:pt idx="250">
                  <c:v>12.5</c:v>
                </c:pt>
                <c:pt idx="251">
                  <c:v>12.6</c:v>
                </c:pt>
                <c:pt idx="252">
                  <c:v>12.6</c:v>
                </c:pt>
                <c:pt idx="253">
                  <c:v>12.7</c:v>
                </c:pt>
                <c:pt idx="254">
                  <c:v>12.7</c:v>
                </c:pt>
                <c:pt idx="255">
                  <c:v>12.8</c:v>
                </c:pt>
                <c:pt idx="256">
                  <c:v>12.8</c:v>
                </c:pt>
                <c:pt idx="257">
                  <c:v>12.9</c:v>
                </c:pt>
                <c:pt idx="258">
                  <c:v>12.9</c:v>
                </c:pt>
                <c:pt idx="259">
                  <c:v>13.0</c:v>
                </c:pt>
                <c:pt idx="260">
                  <c:v>13.0</c:v>
                </c:pt>
                <c:pt idx="261">
                  <c:v>13.1</c:v>
                </c:pt>
                <c:pt idx="262">
                  <c:v>13.1</c:v>
                </c:pt>
                <c:pt idx="263">
                  <c:v>13.2</c:v>
                </c:pt>
                <c:pt idx="264">
                  <c:v>13.2</c:v>
                </c:pt>
                <c:pt idx="265">
                  <c:v>13.3</c:v>
                </c:pt>
                <c:pt idx="266">
                  <c:v>13.3</c:v>
                </c:pt>
                <c:pt idx="267">
                  <c:v>13.4</c:v>
                </c:pt>
                <c:pt idx="268">
                  <c:v>13.4</c:v>
                </c:pt>
                <c:pt idx="269">
                  <c:v>13.5</c:v>
                </c:pt>
                <c:pt idx="270">
                  <c:v>13.5</c:v>
                </c:pt>
                <c:pt idx="271">
                  <c:v>13.6</c:v>
                </c:pt>
                <c:pt idx="272">
                  <c:v>13.6</c:v>
                </c:pt>
                <c:pt idx="273">
                  <c:v>13.7</c:v>
                </c:pt>
                <c:pt idx="274">
                  <c:v>13.7</c:v>
                </c:pt>
                <c:pt idx="275">
                  <c:v>13.8</c:v>
                </c:pt>
                <c:pt idx="276">
                  <c:v>13.8</c:v>
                </c:pt>
                <c:pt idx="277">
                  <c:v>13.9</c:v>
                </c:pt>
                <c:pt idx="278">
                  <c:v>13.9</c:v>
                </c:pt>
                <c:pt idx="279">
                  <c:v>14.0</c:v>
                </c:pt>
                <c:pt idx="280">
                  <c:v>14.0</c:v>
                </c:pt>
                <c:pt idx="281">
                  <c:v>14.1</c:v>
                </c:pt>
                <c:pt idx="282">
                  <c:v>14.1</c:v>
                </c:pt>
                <c:pt idx="283">
                  <c:v>14.2</c:v>
                </c:pt>
                <c:pt idx="284">
                  <c:v>14.2</c:v>
                </c:pt>
                <c:pt idx="285">
                  <c:v>14.3</c:v>
                </c:pt>
                <c:pt idx="286">
                  <c:v>14.3</c:v>
                </c:pt>
                <c:pt idx="287">
                  <c:v>14.4</c:v>
                </c:pt>
                <c:pt idx="288">
                  <c:v>14.4</c:v>
                </c:pt>
                <c:pt idx="289">
                  <c:v>14.5</c:v>
                </c:pt>
                <c:pt idx="290">
                  <c:v>14.5</c:v>
                </c:pt>
                <c:pt idx="291">
                  <c:v>14.6</c:v>
                </c:pt>
                <c:pt idx="292">
                  <c:v>14.6</c:v>
                </c:pt>
                <c:pt idx="293">
                  <c:v>14.7</c:v>
                </c:pt>
                <c:pt idx="294">
                  <c:v>14.7</c:v>
                </c:pt>
                <c:pt idx="295">
                  <c:v>14.8</c:v>
                </c:pt>
                <c:pt idx="296">
                  <c:v>14.8</c:v>
                </c:pt>
                <c:pt idx="297">
                  <c:v>14.9</c:v>
                </c:pt>
                <c:pt idx="298">
                  <c:v>14.9</c:v>
                </c:pt>
                <c:pt idx="299">
                  <c:v>15.0</c:v>
                </c:pt>
                <c:pt idx="300">
                  <c:v>15.0</c:v>
                </c:pt>
                <c:pt idx="301">
                  <c:v>15.1</c:v>
                </c:pt>
                <c:pt idx="302">
                  <c:v>15.1</c:v>
                </c:pt>
                <c:pt idx="303">
                  <c:v>15.2</c:v>
                </c:pt>
                <c:pt idx="304">
                  <c:v>15.2</c:v>
                </c:pt>
                <c:pt idx="305">
                  <c:v>15.3</c:v>
                </c:pt>
                <c:pt idx="306">
                  <c:v>15.3</c:v>
                </c:pt>
                <c:pt idx="307">
                  <c:v>15.4</c:v>
                </c:pt>
                <c:pt idx="308">
                  <c:v>15.4</c:v>
                </c:pt>
                <c:pt idx="309">
                  <c:v>15.5</c:v>
                </c:pt>
                <c:pt idx="310">
                  <c:v>15.5</c:v>
                </c:pt>
                <c:pt idx="311">
                  <c:v>15.6</c:v>
                </c:pt>
                <c:pt idx="312">
                  <c:v>15.6</c:v>
                </c:pt>
                <c:pt idx="313">
                  <c:v>15.7</c:v>
                </c:pt>
                <c:pt idx="314">
                  <c:v>15.7</c:v>
                </c:pt>
                <c:pt idx="315">
                  <c:v>15.8</c:v>
                </c:pt>
                <c:pt idx="316">
                  <c:v>15.8</c:v>
                </c:pt>
                <c:pt idx="317">
                  <c:v>15.9</c:v>
                </c:pt>
                <c:pt idx="318">
                  <c:v>15.9</c:v>
                </c:pt>
                <c:pt idx="319">
                  <c:v>16.0</c:v>
                </c:pt>
                <c:pt idx="320">
                  <c:v>16.0</c:v>
                </c:pt>
                <c:pt idx="321">
                  <c:v>16.1</c:v>
                </c:pt>
                <c:pt idx="322">
                  <c:v>16.1</c:v>
                </c:pt>
                <c:pt idx="323">
                  <c:v>16.2</c:v>
                </c:pt>
                <c:pt idx="324">
                  <c:v>16.2</c:v>
                </c:pt>
                <c:pt idx="325">
                  <c:v>16.3</c:v>
                </c:pt>
                <c:pt idx="326">
                  <c:v>16.3</c:v>
                </c:pt>
                <c:pt idx="327">
                  <c:v>16.4</c:v>
                </c:pt>
                <c:pt idx="328">
                  <c:v>16.4</c:v>
                </c:pt>
                <c:pt idx="329">
                  <c:v>16.5</c:v>
                </c:pt>
                <c:pt idx="330">
                  <c:v>16.5</c:v>
                </c:pt>
                <c:pt idx="331">
                  <c:v>16.6</c:v>
                </c:pt>
                <c:pt idx="332">
                  <c:v>16.6</c:v>
                </c:pt>
                <c:pt idx="333">
                  <c:v>16.7</c:v>
                </c:pt>
                <c:pt idx="334">
                  <c:v>16.7</c:v>
                </c:pt>
                <c:pt idx="335">
                  <c:v>16.8</c:v>
                </c:pt>
                <c:pt idx="336">
                  <c:v>16.8</c:v>
                </c:pt>
                <c:pt idx="337">
                  <c:v>16.9</c:v>
                </c:pt>
                <c:pt idx="338">
                  <c:v>16.9</c:v>
                </c:pt>
                <c:pt idx="339">
                  <c:v>17.0</c:v>
                </c:pt>
                <c:pt idx="340">
                  <c:v>17.0</c:v>
                </c:pt>
                <c:pt idx="341">
                  <c:v>17.1</c:v>
                </c:pt>
                <c:pt idx="342">
                  <c:v>17.1</c:v>
                </c:pt>
                <c:pt idx="343">
                  <c:v>17.2</c:v>
                </c:pt>
                <c:pt idx="344">
                  <c:v>17.2</c:v>
                </c:pt>
                <c:pt idx="345">
                  <c:v>17.3</c:v>
                </c:pt>
                <c:pt idx="346">
                  <c:v>17.3</c:v>
                </c:pt>
                <c:pt idx="347">
                  <c:v>17.4</c:v>
                </c:pt>
                <c:pt idx="348">
                  <c:v>17.4</c:v>
                </c:pt>
                <c:pt idx="349">
                  <c:v>17.5</c:v>
                </c:pt>
                <c:pt idx="350">
                  <c:v>17.5</c:v>
                </c:pt>
                <c:pt idx="351">
                  <c:v>17.6</c:v>
                </c:pt>
                <c:pt idx="352">
                  <c:v>17.6</c:v>
                </c:pt>
                <c:pt idx="353">
                  <c:v>17.7</c:v>
                </c:pt>
                <c:pt idx="354">
                  <c:v>17.7</c:v>
                </c:pt>
                <c:pt idx="355">
                  <c:v>17.8</c:v>
                </c:pt>
                <c:pt idx="356">
                  <c:v>17.8</c:v>
                </c:pt>
                <c:pt idx="357">
                  <c:v>17.9</c:v>
                </c:pt>
                <c:pt idx="358">
                  <c:v>17.9</c:v>
                </c:pt>
                <c:pt idx="359">
                  <c:v>18.0</c:v>
                </c:pt>
                <c:pt idx="360">
                  <c:v>18.0</c:v>
                </c:pt>
                <c:pt idx="361">
                  <c:v>18.1</c:v>
                </c:pt>
                <c:pt idx="362">
                  <c:v>18.1</c:v>
                </c:pt>
                <c:pt idx="363">
                  <c:v>18.2</c:v>
                </c:pt>
                <c:pt idx="364">
                  <c:v>18.2</c:v>
                </c:pt>
                <c:pt idx="365">
                  <c:v>18.3</c:v>
                </c:pt>
                <c:pt idx="366">
                  <c:v>18.3</c:v>
                </c:pt>
                <c:pt idx="367">
                  <c:v>18.4</c:v>
                </c:pt>
                <c:pt idx="368">
                  <c:v>18.4</c:v>
                </c:pt>
                <c:pt idx="369">
                  <c:v>18.5</c:v>
                </c:pt>
                <c:pt idx="370">
                  <c:v>18.5</c:v>
                </c:pt>
                <c:pt idx="371">
                  <c:v>18.6</c:v>
                </c:pt>
                <c:pt idx="372">
                  <c:v>18.6</c:v>
                </c:pt>
                <c:pt idx="373">
                  <c:v>18.7</c:v>
                </c:pt>
                <c:pt idx="374">
                  <c:v>18.7</c:v>
                </c:pt>
                <c:pt idx="375">
                  <c:v>18.8</c:v>
                </c:pt>
                <c:pt idx="376">
                  <c:v>18.8</c:v>
                </c:pt>
                <c:pt idx="377">
                  <c:v>18.9</c:v>
                </c:pt>
                <c:pt idx="378">
                  <c:v>18.9</c:v>
                </c:pt>
                <c:pt idx="379">
                  <c:v>19.0</c:v>
                </c:pt>
                <c:pt idx="380">
                  <c:v>19.0</c:v>
                </c:pt>
                <c:pt idx="381">
                  <c:v>19.1</c:v>
                </c:pt>
                <c:pt idx="382">
                  <c:v>19.1</c:v>
                </c:pt>
                <c:pt idx="383">
                  <c:v>19.2</c:v>
                </c:pt>
                <c:pt idx="384">
                  <c:v>19.2</c:v>
                </c:pt>
                <c:pt idx="385">
                  <c:v>19.3</c:v>
                </c:pt>
                <c:pt idx="386">
                  <c:v>19.3</c:v>
                </c:pt>
                <c:pt idx="387">
                  <c:v>19.4</c:v>
                </c:pt>
                <c:pt idx="388">
                  <c:v>19.4</c:v>
                </c:pt>
                <c:pt idx="389">
                  <c:v>19.5</c:v>
                </c:pt>
                <c:pt idx="390">
                  <c:v>19.5</c:v>
                </c:pt>
                <c:pt idx="391">
                  <c:v>19.6</c:v>
                </c:pt>
                <c:pt idx="392">
                  <c:v>19.6</c:v>
                </c:pt>
                <c:pt idx="393">
                  <c:v>19.7</c:v>
                </c:pt>
                <c:pt idx="394">
                  <c:v>19.7</c:v>
                </c:pt>
                <c:pt idx="395">
                  <c:v>19.8</c:v>
                </c:pt>
                <c:pt idx="396">
                  <c:v>19.8</c:v>
                </c:pt>
                <c:pt idx="397">
                  <c:v>19.9</c:v>
                </c:pt>
                <c:pt idx="398">
                  <c:v>19.9</c:v>
                </c:pt>
                <c:pt idx="399">
                  <c:v>20.0</c:v>
                </c:pt>
                <c:pt idx="400">
                  <c:v>20.0</c:v>
                </c:pt>
                <c:pt idx="401">
                  <c:v>20.1</c:v>
                </c:pt>
                <c:pt idx="402">
                  <c:v>20.1</c:v>
                </c:pt>
                <c:pt idx="403">
                  <c:v>20.2</c:v>
                </c:pt>
                <c:pt idx="404">
                  <c:v>20.2</c:v>
                </c:pt>
                <c:pt idx="405">
                  <c:v>20.3</c:v>
                </c:pt>
                <c:pt idx="406">
                  <c:v>20.3</c:v>
                </c:pt>
                <c:pt idx="407">
                  <c:v>20.4</c:v>
                </c:pt>
                <c:pt idx="408">
                  <c:v>20.4</c:v>
                </c:pt>
                <c:pt idx="409">
                  <c:v>20.5</c:v>
                </c:pt>
                <c:pt idx="410">
                  <c:v>20.5</c:v>
                </c:pt>
                <c:pt idx="411">
                  <c:v>20.6</c:v>
                </c:pt>
                <c:pt idx="412">
                  <c:v>20.6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20.9</c:v>
                </c:pt>
                <c:pt idx="419">
                  <c:v>21.0</c:v>
                </c:pt>
                <c:pt idx="420">
                  <c:v>21.0</c:v>
                </c:pt>
                <c:pt idx="421">
                  <c:v>21.1</c:v>
                </c:pt>
                <c:pt idx="422">
                  <c:v>21.1</c:v>
                </c:pt>
                <c:pt idx="423">
                  <c:v>21.2</c:v>
                </c:pt>
                <c:pt idx="424">
                  <c:v>21.2</c:v>
                </c:pt>
                <c:pt idx="425">
                  <c:v>21.3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21.5</c:v>
                </c:pt>
                <c:pt idx="430">
                  <c:v>21.5</c:v>
                </c:pt>
                <c:pt idx="431">
                  <c:v>21.6</c:v>
                </c:pt>
                <c:pt idx="432">
                  <c:v>21.6</c:v>
                </c:pt>
                <c:pt idx="433">
                  <c:v>21.7</c:v>
                </c:pt>
                <c:pt idx="434">
                  <c:v>21.7</c:v>
                </c:pt>
                <c:pt idx="435">
                  <c:v>21.8</c:v>
                </c:pt>
                <c:pt idx="436">
                  <c:v>21.8</c:v>
                </c:pt>
                <c:pt idx="437">
                  <c:v>21.9</c:v>
                </c:pt>
                <c:pt idx="438">
                  <c:v>21.9</c:v>
                </c:pt>
                <c:pt idx="439">
                  <c:v>22.0</c:v>
                </c:pt>
                <c:pt idx="440">
                  <c:v>22.0</c:v>
                </c:pt>
                <c:pt idx="441">
                  <c:v>22.1</c:v>
                </c:pt>
                <c:pt idx="442">
                  <c:v>22.1</c:v>
                </c:pt>
                <c:pt idx="443">
                  <c:v>22.2</c:v>
                </c:pt>
                <c:pt idx="444">
                  <c:v>22.2</c:v>
                </c:pt>
                <c:pt idx="445">
                  <c:v>22.3</c:v>
                </c:pt>
                <c:pt idx="446">
                  <c:v>22.3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22.6</c:v>
                </c:pt>
                <c:pt idx="452">
                  <c:v>22.6</c:v>
                </c:pt>
                <c:pt idx="453">
                  <c:v>22.7</c:v>
                </c:pt>
                <c:pt idx="454">
                  <c:v>22.7</c:v>
                </c:pt>
                <c:pt idx="455">
                  <c:v>22.8</c:v>
                </c:pt>
                <c:pt idx="456">
                  <c:v>22.8</c:v>
                </c:pt>
                <c:pt idx="457">
                  <c:v>22.9</c:v>
                </c:pt>
                <c:pt idx="458">
                  <c:v>22.9</c:v>
                </c:pt>
                <c:pt idx="459">
                  <c:v>23.0</c:v>
                </c:pt>
                <c:pt idx="460">
                  <c:v>23.0</c:v>
                </c:pt>
                <c:pt idx="461">
                  <c:v>23.1</c:v>
                </c:pt>
                <c:pt idx="462">
                  <c:v>23.1</c:v>
                </c:pt>
                <c:pt idx="463">
                  <c:v>23.2</c:v>
                </c:pt>
                <c:pt idx="464">
                  <c:v>23.2</c:v>
                </c:pt>
                <c:pt idx="465">
                  <c:v>23.3</c:v>
                </c:pt>
                <c:pt idx="466">
                  <c:v>23.3</c:v>
                </c:pt>
                <c:pt idx="467">
                  <c:v>23.4</c:v>
                </c:pt>
                <c:pt idx="468">
                  <c:v>23.4</c:v>
                </c:pt>
                <c:pt idx="469">
                  <c:v>23.5</c:v>
                </c:pt>
                <c:pt idx="470">
                  <c:v>23.5</c:v>
                </c:pt>
                <c:pt idx="471">
                  <c:v>23.6</c:v>
                </c:pt>
                <c:pt idx="472">
                  <c:v>23.6</c:v>
                </c:pt>
                <c:pt idx="473">
                  <c:v>23.7</c:v>
                </c:pt>
                <c:pt idx="474">
                  <c:v>23.7</c:v>
                </c:pt>
                <c:pt idx="475">
                  <c:v>23.8</c:v>
                </c:pt>
                <c:pt idx="476">
                  <c:v>23.8</c:v>
                </c:pt>
                <c:pt idx="477">
                  <c:v>23.9</c:v>
                </c:pt>
                <c:pt idx="478">
                  <c:v>23.9</c:v>
                </c:pt>
                <c:pt idx="479">
                  <c:v>24.0</c:v>
                </c:pt>
                <c:pt idx="480">
                  <c:v>24.0</c:v>
                </c:pt>
                <c:pt idx="481">
                  <c:v>24.1</c:v>
                </c:pt>
                <c:pt idx="482">
                  <c:v>24.1</c:v>
                </c:pt>
                <c:pt idx="483">
                  <c:v>24.2</c:v>
                </c:pt>
                <c:pt idx="484">
                  <c:v>24.2</c:v>
                </c:pt>
                <c:pt idx="485">
                  <c:v>24.3</c:v>
                </c:pt>
                <c:pt idx="486">
                  <c:v>24.3</c:v>
                </c:pt>
                <c:pt idx="487">
                  <c:v>24.4</c:v>
                </c:pt>
                <c:pt idx="488">
                  <c:v>24.4</c:v>
                </c:pt>
                <c:pt idx="489">
                  <c:v>24.5</c:v>
                </c:pt>
                <c:pt idx="490">
                  <c:v>24.5</c:v>
                </c:pt>
                <c:pt idx="491">
                  <c:v>24.6</c:v>
                </c:pt>
                <c:pt idx="492">
                  <c:v>24.6</c:v>
                </c:pt>
                <c:pt idx="493">
                  <c:v>24.7</c:v>
                </c:pt>
                <c:pt idx="494">
                  <c:v>24.7</c:v>
                </c:pt>
                <c:pt idx="495">
                  <c:v>24.8</c:v>
                </c:pt>
                <c:pt idx="496">
                  <c:v>24.8</c:v>
                </c:pt>
                <c:pt idx="497">
                  <c:v>24.9</c:v>
                </c:pt>
                <c:pt idx="498">
                  <c:v>24.9</c:v>
                </c:pt>
                <c:pt idx="499">
                  <c:v>25.0</c:v>
                </c:pt>
                <c:pt idx="500">
                  <c:v>25.0</c:v>
                </c:pt>
                <c:pt idx="501">
                  <c:v>25.1</c:v>
                </c:pt>
                <c:pt idx="502">
                  <c:v>25.1</c:v>
                </c:pt>
                <c:pt idx="503">
                  <c:v>25.2</c:v>
                </c:pt>
                <c:pt idx="504">
                  <c:v>25.2</c:v>
                </c:pt>
                <c:pt idx="505">
                  <c:v>25.3</c:v>
                </c:pt>
                <c:pt idx="506">
                  <c:v>25.3</c:v>
                </c:pt>
                <c:pt idx="507">
                  <c:v>25.4</c:v>
                </c:pt>
                <c:pt idx="508">
                  <c:v>25.4</c:v>
                </c:pt>
                <c:pt idx="509">
                  <c:v>25.5</c:v>
                </c:pt>
                <c:pt idx="510">
                  <c:v>25.5</c:v>
                </c:pt>
                <c:pt idx="511">
                  <c:v>25.6</c:v>
                </c:pt>
                <c:pt idx="512">
                  <c:v>25.6</c:v>
                </c:pt>
                <c:pt idx="513">
                  <c:v>25.7</c:v>
                </c:pt>
                <c:pt idx="514">
                  <c:v>25.7</c:v>
                </c:pt>
                <c:pt idx="515">
                  <c:v>25.8</c:v>
                </c:pt>
                <c:pt idx="516">
                  <c:v>25.8</c:v>
                </c:pt>
                <c:pt idx="517">
                  <c:v>25.9</c:v>
                </c:pt>
                <c:pt idx="518">
                  <c:v>25.9</c:v>
                </c:pt>
                <c:pt idx="519">
                  <c:v>26.0</c:v>
                </c:pt>
                <c:pt idx="520">
                  <c:v>26.0</c:v>
                </c:pt>
                <c:pt idx="521">
                  <c:v>26.1</c:v>
                </c:pt>
                <c:pt idx="522">
                  <c:v>26.1</c:v>
                </c:pt>
                <c:pt idx="523">
                  <c:v>26.2</c:v>
                </c:pt>
                <c:pt idx="524">
                  <c:v>26.2</c:v>
                </c:pt>
                <c:pt idx="525">
                  <c:v>26.3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26.5</c:v>
                </c:pt>
                <c:pt idx="530">
                  <c:v>26.5</c:v>
                </c:pt>
                <c:pt idx="531">
                  <c:v>26.6</c:v>
                </c:pt>
                <c:pt idx="532">
                  <c:v>26.6</c:v>
                </c:pt>
                <c:pt idx="533">
                  <c:v>26.7</c:v>
                </c:pt>
                <c:pt idx="534">
                  <c:v>26.7</c:v>
                </c:pt>
                <c:pt idx="535">
                  <c:v>26.8</c:v>
                </c:pt>
                <c:pt idx="536">
                  <c:v>26.8</c:v>
                </c:pt>
                <c:pt idx="537">
                  <c:v>26.9</c:v>
                </c:pt>
                <c:pt idx="538">
                  <c:v>26.9</c:v>
                </c:pt>
                <c:pt idx="539">
                  <c:v>27.0</c:v>
                </c:pt>
                <c:pt idx="540">
                  <c:v>27.0</c:v>
                </c:pt>
                <c:pt idx="541">
                  <c:v>27.1</c:v>
                </c:pt>
                <c:pt idx="542">
                  <c:v>27.1</c:v>
                </c:pt>
                <c:pt idx="543">
                  <c:v>27.2</c:v>
                </c:pt>
                <c:pt idx="544">
                  <c:v>27.2</c:v>
                </c:pt>
                <c:pt idx="545">
                  <c:v>27.3</c:v>
                </c:pt>
                <c:pt idx="546">
                  <c:v>27.3</c:v>
                </c:pt>
                <c:pt idx="547">
                  <c:v>27.4</c:v>
                </c:pt>
                <c:pt idx="548">
                  <c:v>27.4</c:v>
                </c:pt>
                <c:pt idx="549">
                  <c:v>27.5</c:v>
                </c:pt>
                <c:pt idx="550">
                  <c:v>27.5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27.7</c:v>
                </c:pt>
                <c:pt idx="555">
                  <c:v>27.8</c:v>
                </c:pt>
                <c:pt idx="556">
                  <c:v>27.8</c:v>
                </c:pt>
                <c:pt idx="557">
                  <c:v>27.9</c:v>
                </c:pt>
                <c:pt idx="558">
                  <c:v>27.9</c:v>
                </c:pt>
                <c:pt idx="559">
                  <c:v>28.0</c:v>
                </c:pt>
                <c:pt idx="560">
                  <c:v>28.0</c:v>
                </c:pt>
                <c:pt idx="561">
                  <c:v>28.1</c:v>
                </c:pt>
                <c:pt idx="562">
                  <c:v>28.1</c:v>
                </c:pt>
                <c:pt idx="563">
                  <c:v>28.2</c:v>
                </c:pt>
                <c:pt idx="564">
                  <c:v>28.2</c:v>
                </c:pt>
                <c:pt idx="565">
                  <c:v>28.3</c:v>
                </c:pt>
                <c:pt idx="566">
                  <c:v>28.3</c:v>
                </c:pt>
                <c:pt idx="567">
                  <c:v>28.4</c:v>
                </c:pt>
                <c:pt idx="568">
                  <c:v>28.4</c:v>
                </c:pt>
                <c:pt idx="569">
                  <c:v>28.5</c:v>
                </c:pt>
                <c:pt idx="570">
                  <c:v>28.5</c:v>
                </c:pt>
                <c:pt idx="571">
                  <c:v>28.6</c:v>
                </c:pt>
                <c:pt idx="572">
                  <c:v>28.6</c:v>
                </c:pt>
                <c:pt idx="573">
                  <c:v>28.7</c:v>
                </c:pt>
                <c:pt idx="574">
                  <c:v>28.7</c:v>
                </c:pt>
                <c:pt idx="575">
                  <c:v>28.8</c:v>
                </c:pt>
                <c:pt idx="576">
                  <c:v>28.8</c:v>
                </c:pt>
                <c:pt idx="577">
                  <c:v>28.9</c:v>
                </c:pt>
                <c:pt idx="578">
                  <c:v>28.9</c:v>
                </c:pt>
                <c:pt idx="579">
                  <c:v>29.0</c:v>
                </c:pt>
                <c:pt idx="580">
                  <c:v>29.0</c:v>
                </c:pt>
                <c:pt idx="581">
                  <c:v>29.1</c:v>
                </c:pt>
                <c:pt idx="582">
                  <c:v>29.1</c:v>
                </c:pt>
                <c:pt idx="583">
                  <c:v>29.2</c:v>
                </c:pt>
                <c:pt idx="584">
                  <c:v>29.2</c:v>
                </c:pt>
                <c:pt idx="585">
                  <c:v>29.3</c:v>
                </c:pt>
                <c:pt idx="586">
                  <c:v>29.3</c:v>
                </c:pt>
                <c:pt idx="587">
                  <c:v>29.4</c:v>
                </c:pt>
                <c:pt idx="588">
                  <c:v>29.4</c:v>
                </c:pt>
                <c:pt idx="589">
                  <c:v>29.5</c:v>
                </c:pt>
                <c:pt idx="590">
                  <c:v>29.5</c:v>
                </c:pt>
                <c:pt idx="591">
                  <c:v>29.6</c:v>
                </c:pt>
                <c:pt idx="592">
                  <c:v>29.6</c:v>
                </c:pt>
                <c:pt idx="593">
                  <c:v>29.7</c:v>
                </c:pt>
                <c:pt idx="594">
                  <c:v>29.7</c:v>
                </c:pt>
                <c:pt idx="595">
                  <c:v>29.8</c:v>
                </c:pt>
                <c:pt idx="596">
                  <c:v>29.8</c:v>
                </c:pt>
                <c:pt idx="597">
                  <c:v>29.9</c:v>
                </c:pt>
                <c:pt idx="598">
                  <c:v>29.9</c:v>
                </c:pt>
                <c:pt idx="599">
                  <c:v>30.0</c:v>
                </c:pt>
                <c:pt idx="600">
                  <c:v>30.0</c:v>
                </c:pt>
                <c:pt idx="601">
                  <c:v>30.1</c:v>
                </c:pt>
                <c:pt idx="602">
                  <c:v>30.1</c:v>
                </c:pt>
                <c:pt idx="603">
                  <c:v>30.2</c:v>
                </c:pt>
                <c:pt idx="604">
                  <c:v>30.2</c:v>
                </c:pt>
                <c:pt idx="605">
                  <c:v>30.3</c:v>
                </c:pt>
                <c:pt idx="606">
                  <c:v>30.3</c:v>
                </c:pt>
                <c:pt idx="607">
                  <c:v>30.4</c:v>
                </c:pt>
                <c:pt idx="608">
                  <c:v>30.4</c:v>
                </c:pt>
                <c:pt idx="609">
                  <c:v>30.5</c:v>
                </c:pt>
                <c:pt idx="610">
                  <c:v>30.5</c:v>
                </c:pt>
                <c:pt idx="611">
                  <c:v>30.6</c:v>
                </c:pt>
                <c:pt idx="612">
                  <c:v>30.6</c:v>
                </c:pt>
                <c:pt idx="613">
                  <c:v>30.7</c:v>
                </c:pt>
                <c:pt idx="614">
                  <c:v>30.7</c:v>
                </c:pt>
                <c:pt idx="615">
                  <c:v>30.8</c:v>
                </c:pt>
                <c:pt idx="616">
                  <c:v>30.8</c:v>
                </c:pt>
                <c:pt idx="617">
                  <c:v>30.9</c:v>
                </c:pt>
                <c:pt idx="618">
                  <c:v>30.9</c:v>
                </c:pt>
                <c:pt idx="619">
                  <c:v>31.0</c:v>
                </c:pt>
                <c:pt idx="620">
                  <c:v>31.0</c:v>
                </c:pt>
                <c:pt idx="621">
                  <c:v>31.1</c:v>
                </c:pt>
                <c:pt idx="622">
                  <c:v>31.1</c:v>
                </c:pt>
                <c:pt idx="623">
                  <c:v>31.2</c:v>
                </c:pt>
                <c:pt idx="624">
                  <c:v>31.2</c:v>
                </c:pt>
                <c:pt idx="625">
                  <c:v>31.3</c:v>
                </c:pt>
                <c:pt idx="626">
                  <c:v>31.3</c:v>
                </c:pt>
                <c:pt idx="627">
                  <c:v>31.4</c:v>
                </c:pt>
                <c:pt idx="628">
                  <c:v>31.4</c:v>
                </c:pt>
                <c:pt idx="629">
                  <c:v>31.5</c:v>
                </c:pt>
                <c:pt idx="630">
                  <c:v>31.5</c:v>
                </c:pt>
                <c:pt idx="631">
                  <c:v>31.6</c:v>
                </c:pt>
                <c:pt idx="632">
                  <c:v>31.6</c:v>
                </c:pt>
                <c:pt idx="633">
                  <c:v>31.7</c:v>
                </c:pt>
                <c:pt idx="634">
                  <c:v>31.7</c:v>
                </c:pt>
                <c:pt idx="635">
                  <c:v>31.8</c:v>
                </c:pt>
                <c:pt idx="636">
                  <c:v>31.8</c:v>
                </c:pt>
                <c:pt idx="637">
                  <c:v>31.9</c:v>
                </c:pt>
                <c:pt idx="638">
                  <c:v>31.9</c:v>
                </c:pt>
                <c:pt idx="639">
                  <c:v>32.0</c:v>
                </c:pt>
                <c:pt idx="640">
                  <c:v>32.0</c:v>
                </c:pt>
                <c:pt idx="641">
                  <c:v>32.1</c:v>
                </c:pt>
                <c:pt idx="642">
                  <c:v>32.1</c:v>
                </c:pt>
                <c:pt idx="643">
                  <c:v>32.2</c:v>
                </c:pt>
                <c:pt idx="644">
                  <c:v>32.2</c:v>
                </c:pt>
                <c:pt idx="645">
                  <c:v>32.3</c:v>
                </c:pt>
                <c:pt idx="646">
                  <c:v>32.3</c:v>
                </c:pt>
                <c:pt idx="647">
                  <c:v>32.4</c:v>
                </c:pt>
                <c:pt idx="648">
                  <c:v>32.4</c:v>
                </c:pt>
                <c:pt idx="649">
                  <c:v>32.5</c:v>
                </c:pt>
                <c:pt idx="650">
                  <c:v>32.5</c:v>
                </c:pt>
                <c:pt idx="651">
                  <c:v>32.6</c:v>
                </c:pt>
                <c:pt idx="652">
                  <c:v>32.6</c:v>
                </c:pt>
                <c:pt idx="653">
                  <c:v>32.7</c:v>
                </c:pt>
                <c:pt idx="654">
                  <c:v>32.7</c:v>
                </c:pt>
                <c:pt idx="655">
                  <c:v>32.8</c:v>
                </c:pt>
                <c:pt idx="656">
                  <c:v>32.8</c:v>
                </c:pt>
                <c:pt idx="657">
                  <c:v>32.9</c:v>
                </c:pt>
                <c:pt idx="658">
                  <c:v>32.9</c:v>
                </c:pt>
                <c:pt idx="659">
                  <c:v>33.0</c:v>
                </c:pt>
                <c:pt idx="660">
                  <c:v>33.0</c:v>
                </c:pt>
                <c:pt idx="661">
                  <c:v>33.1</c:v>
                </c:pt>
                <c:pt idx="662">
                  <c:v>33.1</c:v>
                </c:pt>
                <c:pt idx="663">
                  <c:v>33.2</c:v>
                </c:pt>
                <c:pt idx="664">
                  <c:v>33.2</c:v>
                </c:pt>
                <c:pt idx="665">
                  <c:v>33.3</c:v>
                </c:pt>
                <c:pt idx="666">
                  <c:v>33.3</c:v>
                </c:pt>
                <c:pt idx="667">
                  <c:v>33.4</c:v>
                </c:pt>
                <c:pt idx="668">
                  <c:v>33.4</c:v>
                </c:pt>
                <c:pt idx="669">
                  <c:v>33.5</c:v>
                </c:pt>
                <c:pt idx="670">
                  <c:v>33.5</c:v>
                </c:pt>
                <c:pt idx="671">
                  <c:v>33.6</c:v>
                </c:pt>
                <c:pt idx="672">
                  <c:v>33.6</c:v>
                </c:pt>
                <c:pt idx="673">
                  <c:v>33.7</c:v>
                </c:pt>
                <c:pt idx="674">
                  <c:v>33.7</c:v>
                </c:pt>
                <c:pt idx="675">
                  <c:v>33.8</c:v>
                </c:pt>
                <c:pt idx="676">
                  <c:v>33.8</c:v>
                </c:pt>
                <c:pt idx="677">
                  <c:v>33.9</c:v>
                </c:pt>
                <c:pt idx="678">
                  <c:v>33.9</c:v>
                </c:pt>
                <c:pt idx="679">
                  <c:v>34.0</c:v>
                </c:pt>
                <c:pt idx="680">
                  <c:v>34.0</c:v>
                </c:pt>
                <c:pt idx="681">
                  <c:v>34.1</c:v>
                </c:pt>
                <c:pt idx="682">
                  <c:v>34.1</c:v>
                </c:pt>
                <c:pt idx="683">
                  <c:v>34.2</c:v>
                </c:pt>
                <c:pt idx="684">
                  <c:v>34.2</c:v>
                </c:pt>
                <c:pt idx="685">
                  <c:v>34.3</c:v>
                </c:pt>
                <c:pt idx="686">
                  <c:v>34.3</c:v>
                </c:pt>
                <c:pt idx="687">
                  <c:v>34.4</c:v>
                </c:pt>
                <c:pt idx="688">
                  <c:v>34.4</c:v>
                </c:pt>
                <c:pt idx="689">
                  <c:v>34.5</c:v>
                </c:pt>
                <c:pt idx="690">
                  <c:v>34.5</c:v>
                </c:pt>
                <c:pt idx="691">
                  <c:v>34.6</c:v>
                </c:pt>
                <c:pt idx="692">
                  <c:v>34.6</c:v>
                </c:pt>
                <c:pt idx="693">
                  <c:v>34.7</c:v>
                </c:pt>
                <c:pt idx="694">
                  <c:v>34.7</c:v>
                </c:pt>
                <c:pt idx="695">
                  <c:v>34.8</c:v>
                </c:pt>
                <c:pt idx="696">
                  <c:v>34.8</c:v>
                </c:pt>
                <c:pt idx="697">
                  <c:v>34.9</c:v>
                </c:pt>
                <c:pt idx="698">
                  <c:v>34.9</c:v>
                </c:pt>
                <c:pt idx="699">
                  <c:v>35.0</c:v>
                </c:pt>
                <c:pt idx="700">
                  <c:v>35.0</c:v>
                </c:pt>
                <c:pt idx="701">
                  <c:v>35.1</c:v>
                </c:pt>
                <c:pt idx="702">
                  <c:v>35.1</c:v>
                </c:pt>
                <c:pt idx="703">
                  <c:v>35.2</c:v>
                </c:pt>
                <c:pt idx="704">
                  <c:v>35.2</c:v>
                </c:pt>
                <c:pt idx="705">
                  <c:v>35.3</c:v>
                </c:pt>
                <c:pt idx="706">
                  <c:v>35.3</c:v>
                </c:pt>
                <c:pt idx="707">
                  <c:v>35.4</c:v>
                </c:pt>
                <c:pt idx="708">
                  <c:v>35.4</c:v>
                </c:pt>
                <c:pt idx="709">
                  <c:v>35.5</c:v>
                </c:pt>
                <c:pt idx="710">
                  <c:v>35.5</c:v>
                </c:pt>
                <c:pt idx="711">
                  <c:v>35.6</c:v>
                </c:pt>
                <c:pt idx="712">
                  <c:v>35.6</c:v>
                </c:pt>
                <c:pt idx="713">
                  <c:v>35.7</c:v>
                </c:pt>
                <c:pt idx="714">
                  <c:v>35.7</c:v>
                </c:pt>
                <c:pt idx="715">
                  <c:v>35.8</c:v>
                </c:pt>
                <c:pt idx="716">
                  <c:v>35.8</c:v>
                </c:pt>
                <c:pt idx="717">
                  <c:v>35.9</c:v>
                </c:pt>
                <c:pt idx="718">
                  <c:v>35.9</c:v>
                </c:pt>
                <c:pt idx="719">
                  <c:v>36.0</c:v>
                </c:pt>
                <c:pt idx="720">
                  <c:v>36.0</c:v>
                </c:pt>
                <c:pt idx="721">
                  <c:v>36.1</c:v>
                </c:pt>
                <c:pt idx="722">
                  <c:v>36.1</c:v>
                </c:pt>
                <c:pt idx="723">
                  <c:v>36.2</c:v>
                </c:pt>
                <c:pt idx="724">
                  <c:v>36.2</c:v>
                </c:pt>
                <c:pt idx="725">
                  <c:v>36.3</c:v>
                </c:pt>
                <c:pt idx="726">
                  <c:v>36.3</c:v>
                </c:pt>
                <c:pt idx="727">
                  <c:v>36.4</c:v>
                </c:pt>
                <c:pt idx="728">
                  <c:v>36.4</c:v>
                </c:pt>
                <c:pt idx="729">
                  <c:v>36.5</c:v>
                </c:pt>
                <c:pt idx="730">
                  <c:v>36.5</c:v>
                </c:pt>
                <c:pt idx="731">
                  <c:v>36.6</c:v>
                </c:pt>
                <c:pt idx="732">
                  <c:v>36.6</c:v>
                </c:pt>
                <c:pt idx="733">
                  <c:v>36.7</c:v>
                </c:pt>
                <c:pt idx="734">
                  <c:v>36.7</c:v>
                </c:pt>
                <c:pt idx="735">
                  <c:v>36.8</c:v>
                </c:pt>
                <c:pt idx="736">
                  <c:v>36.8</c:v>
                </c:pt>
                <c:pt idx="737">
                  <c:v>36.9</c:v>
                </c:pt>
                <c:pt idx="738">
                  <c:v>36.9</c:v>
                </c:pt>
                <c:pt idx="739">
                  <c:v>37.0</c:v>
                </c:pt>
                <c:pt idx="740">
                  <c:v>37.0</c:v>
                </c:pt>
                <c:pt idx="741">
                  <c:v>37.1</c:v>
                </c:pt>
                <c:pt idx="742">
                  <c:v>37.1</c:v>
                </c:pt>
                <c:pt idx="743">
                  <c:v>37.2</c:v>
                </c:pt>
                <c:pt idx="744">
                  <c:v>37.2</c:v>
                </c:pt>
                <c:pt idx="745">
                  <c:v>37.3</c:v>
                </c:pt>
                <c:pt idx="746">
                  <c:v>37.3</c:v>
                </c:pt>
                <c:pt idx="747">
                  <c:v>37.4</c:v>
                </c:pt>
                <c:pt idx="748">
                  <c:v>37.4</c:v>
                </c:pt>
                <c:pt idx="749">
                  <c:v>37.5</c:v>
                </c:pt>
                <c:pt idx="750">
                  <c:v>37.5</c:v>
                </c:pt>
                <c:pt idx="751">
                  <c:v>37.6</c:v>
                </c:pt>
                <c:pt idx="752">
                  <c:v>37.6</c:v>
                </c:pt>
                <c:pt idx="753">
                  <c:v>37.7</c:v>
                </c:pt>
                <c:pt idx="754">
                  <c:v>37.7</c:v>
                </c:pt>
                <c:pt idx="755">
                  <c:v>37.8</c:v>
                </c:pt>
                <c:pt idx="756">
                  <c:v>37.8</c:v>
                </c:pt>
                <c:pt idx="757">
                  <c:v>37.9</c:v>
                </c:pt>
                <c:pt idx="758">
                  <c:v>37.9</c:v>
                </c:pt>
                <c:pt idx="759">
                  <c:v>38.0</c:v>
                </c:pt>
                <c:pt idx="760">
                  <c:v>38.0</c:v>
                </c:pt>
                <c:pt idx="761">
                  <c:v>38.1</c:v>
                </c:pt>
                <c:pt idx="762">
                  <c:v>38.1</c:v>
                </c:pt>
                <c:pt idx="763">
                  <c:v>38.2</c:v>
                </c:pt>
                <c:pt idx="764">
                  <c:v>38.2</c:v>
                </c:pt>
                <c:pt idx="765">
                  <c:v>38.3</c:v>
                </c:pt>
                <c:pt idx="766">
                  <c:v>38.3</c:v>
                </c:pt>
                <c:pt idx="767">
                  <c:v>38.4</c:v>
                </c:pt>
                <c:pt idx="768">
                  <c:v>38.4</c:v>
                </c:pt>
                <c:pt idx="769">
                  <c:v>38.5</c:v>
                </c:pt>
                <c:pt idx="770">
                  <c:v>38.5</c:v>
                </c:pt>
                <c:pt idx="771">
                  <c:v>38.6</c:v>
                </c:pt>
                <c:pt idx="772">
                  <c:v>38.6</c:v>
                </c:pt>
                <c:pt idx="773">
                  <c:v>38.7</c:v>
                </c:pt>
                <c:pt idx="774">
                  <c:v>38.7</c:v>
                </c:pt>
                <c:pt idx="775">
                  <c:v>38.8</c:v>
                </c:pt>
                <c:pt idx="776">
                  <c:v>38.8</c:v>
                </c:pt>
                <c:pt idx="777">
                  <c:v>38.9</c:v>
                </c:pt>
                <c:pt idx="778">
                  <c:v>38.9</c:v>
                </c:pt>
                <c:pt idx="779">
                  <c:v>39.0</c:v>
                </c:pt>
                <c:pt idx="780">
                  <c:v>39.0</c:v>
                </c:pt>
                <c:pt idx="781">
                  <c:v>39.1</c:v>
                </c:pt>
                <c:pt idx="782">
                  <c:v>39.1</c:v>
                </c:pt>
                <c:pt idx="783">
                  <c:v>39.2</c:v>
                </c:pt>
                <c:pt idx="784">
                  <c:v>39.2</c:v>
                </c:pt>
                <c:pt idx="785">
                  <c:v>39.3</c:v>
                </c:pt>
                <c:pt idx="786">
                  <c:v>39.3</c:v>
                </c:pt>
                <c:pt idx="787">
                  <c:v>39.4</c:v>
                </c:pt>
                <c:pt idx="788">
                  <c:v>39.4</c:v>
                </c:pt>
                <c:pt idx="789">
                  <c:v>39.5</c:v>
                </c:pt>
                <c:pt idx="790">
                  <c:v>39.5</c:v>
                </c:pt>
                <c:pt idx="791">
                  <c:v>39.6</c:v>
                </c:pt>
                <c:pt idx="792">
                  <c:v>39.6</c:v>
                </c:pt>
                <c:pt idx="793">
                  <c:v>39.7</c:v>
                </c:pt>
                <c:pt idx="794">
                  <c:v>39.7</c:v>
                </c:pt>
                <c:pt idx="795">
                  <c:v>39.8</c:v>
                </c:pt>
                <c:pt idx="796">
                  <c:v>39.8</c:v>
                </c:pt>
                <c:pt idx="797">
                  <c:v>39.9</c:v>
                </c:pt>
                <c:pt idx="798">
                  <c:v>39.9</c:v>
                </c:pt>
                <c:pt idx="799">
                  <c:v>40.0</c:v>
                </c:pt>
                <c:pt idx="800">
                  <c:v>40.0</c:v>
                </c:pt>
                <c:pt idx="801">
                  <c:v>40.1</c:v>
                </c:pt>
                <c:pt idx="802">
                  <c:v>40.1</c:v>
                </c:pt>
                <c:pt idx="803">
                  <c:v>40.2</c:v>
                </c:pt>
                <c:pt idx="804">
                  <c:v>40.2</c:v>
                </c:pt>
                <c:pt idx="805">
                  <c:v>40.3</c:v>
                </c:pt>
                <c:pt idx="806">
                  <c:v>40.3</c:v>
                </c:pt>
                <c:pt idx="807">
                  <c:v>40.4</c:v>
                </c:pt>
                <c:pt idx="808">
                  <c:v>40.4</c:v>
                </c:pt>
                <c:pt idx="809">
                  <c:v>40.5</c:v>
                </c:pt>
                <c:pt idx="810">
                  <c:v>40.5</c:v>
                </c:pt>
                <c:pt idx="811">
                  <c:v>40.6</c:v>
                </c:pt>
                <c:pt idx="812">
                  <c:v>40.6</c:v>
                </c:pt>
                <c:pt idx="813">
                  <c:v>40.7</c:v>
                </c:pt>
                <c:pt idx="814">
                  <c:v>40.7</c:v>
                </c:pt>
                <c:pt idx="815">
                  <c:v>40.8</c:v>
                </c:pt>
                <c:pt idx="816">
                  <c:v>40.8</c:v>
                </c:pt>
                <c:pt idx="817">
                  <c:v>40.9</c:v>
                </c:pt>
                <c:pt idx="818">
                  <c:v>40.9</c:v>
                </c:pt>
                <c:pt idx="819">
                  <c:v>41.0</c:v>
                </c:pt>
                <c:pt idx="820">
                  <c:v>41.0</c:v>
                </c:pt>
                <c:pt idx="821">
                  <c:v>41.1</c:v>
                </c:pt>
                <c:pt idx="822">
                  <c:v>41.1</c:v>
                </c:pt>
                <c:pt idx="823">
                  <c:v>41.2</c:v>
                </c:pt>
                <c:pt idx="824">
                  <c:v>41.2</c:v>
                </c:pt>
                <c:pt idx="825">
                  <c:v>41.3</c:v>
                </c:pt>
                <c:pt idx="826">
                  <c:v>41.3</c:v>
                </c:pt>
                <c:pt idx="827">
                  <c:v>41.4</c:v>
                </c:pt>
                <c:pt idx="828">
                  <c:v>41.4</c:v>
                </c:pt>
                <c:pt idx="829">
                  <c:v>41.5</c:v>
                </c:pt>
                <c:pt idx="830">
                  <c:v>41.5</c:v>
                </c:pt>
                <c:pt idx="831">
                  <c:v>41.6</c:v>
                </c:pt>
                <c:pt idx="832">
                  <c:v>41.6</c:v>
                </c:pt>
                <c:pt idx="833">
                  <c:v>41.7</c:v>
                </c:pt>
                <c:pt idx="834">
                  <c:v>41.7</c:v>
                </c:pt>
                <c:pt idx="835">
                  <c:v>41.8</c:v>
                </c:pt>
                <c:pt idx="836">
                  <c:v>41.8</c:v>
                </c:pt>
                <c:pt idx="837">
                  <c:v>41.9</c:v>
                </c:pt>
                <c:pt idx="838">
                  <c:v>41.9</c:v>
                </c:pt>
                <c:pt idx="839">
                  <c:v>42.0</c:v>
                </c:pt>
                <c:pt idx="840">
                  <c:v>42.0</c:v>
                </c:pt>
                <c:pt idx="841">
                  <c:v>42.1</c:v>
                </c:pt>
                <c:pt idx="842">
                  <c:v>42.1</c:v>
                </c:pt>
                <c:pt idx="843">
                  <c:v>42.2</c:v>
                </c:pt>
                <c:pt idx="844">
                  <c:v>42.2</c:v>
                </c:pt>
                <c:pt idx="845">
                  <c:v>42.3</c:v>
                </c:pt>
                <c:pt idx="846">
                  <c:v>42.3</c:v>
                </c:pt>
                <c:pt idx="847">
                  <c:v>42.4</c:v>
                </c:pt>
                <c:pt idx="848">
                  <c:v>42.4</c:v>
                </c:pt>
                <c:pt idx="849">
                  <c:v>42.5</c:v>
                </c:pt>
                <c:pt idx="850">
                  <c:v>42.5</c:v>
                </c:pt>
                <c:pt idx="851">
                  <c:v>42.6</c:v>
                </c:pt>
                <c:pt idx="852">
                  <c:v>42.6</c:v>
                </c:pt>
                <c:pt idx="853">
                  <c:v>42.7</c:v>
                </c:pt>
                <c:pt idx="854">
                  <c:v>42.7</c:v>
                </c:pt>
                <c:pt idx="855">
                  <c:v>42.8</c:v>
                </c:pt>
                <c:pt idx="856">
                  <c:v>42.8</c:v>
                </c:pt>
                <c:pt idx="857">
                  <c:v>42.9</c:v>
                </c:pt>
                <c:pt idx="858">
                  <c:v>42.9</c:v>
                </c:pt>
                <c:pt idx="859">
                  <c:v>43.0</c:v>
                </c:pt>
                <c:pt idx="860">
                  <c:v>43.0</c:v>
                </c:pt>
                <c:pt idx="861">
                  <c:v>43.1</c:v>
                </c:pt>
                <c:pt idx="862">
                  <c:v>43.1</c:v>
                </c:pt>
                <c:pt idx="863">
                  <c:v>43.2</c:v>
                </c:pt>
                <c:pt idx="864">
                  <c:v>43.2</c:v>
                </c:pt>
                <c:pt idx="865">
                  <c:v>43.3</c:v>
                </c:pt>
                <c:pt idx="866">
                  <c:v>43.3</c:v>
                </c:pt>
                <c:pt idx="867">
                  <c:v>43.4</c:v>
                </c:pt>
                <c:pt idx="868">
                  <c:v>43.4</c:v>
                </c:pt>
                <c:pt idx="869">
                  <c:v>43.5</c:v>
                </c:pt>
                <c:pt idx="870">
                  <c:v>43.5</c:v>
                </c:pt>
                <c:pt idx="871">
                  <c:v>43.6</c:v>
                </c:pt>
                <c:pt idx="872">
                  <c:v>43.6</c:v>
                </c:pt>
                <c:pt idx="873">
                  <c:v>43.7</c:v>
                </c:pt>
                <c:pt idx="874">
                  <c:v>43.7</c:v>
                </c:pt>
                <c:pt idx="875">
                  <c:v>43.8</c:v>
                </c:pt>
                <c:pt idx="876">
                  <c:v>43.8</c:v>
                </c:pt>
                <c:pt idx="877">
                  <c:v>43.9</c:v>
                </c:pt>
                <c:pt idx="878">
                  <c:v>43.9</c:v>
                </c:pt>
                <c:pt idx="879">
                  <c:v>44.0</c:v>
                </c:pt>
                <c:pt idx="880">
                  <c:v>44.0</c:v>
                </c:pt>
                <c:pt idx="881">
                  <c:v>44.1</c:v>
                </c:pt>
                <c:pt idx="882">
                  <c:v>44.1</c:v>
                </c:pt>
                <c:pt idx="883">
                  <c:v>44.2</c:v>
                </c:pt>
                <c:pt idx="884">
                  <c:v>44.2</c:v>
                </c:pt>
                <c:pt idx="885">
                  <c:v>44.3</c:v>
                </c:pt>
                <c:pt idx="886">
                  <c:v>44.3</c:v>
                </c:pt>
                <c:pt idx="887">
                  <c:v>44.4</c:v>
                </c:pt>
                <c:pt idx="888">
                  <c:v>44.4</c:v>
                </c:pt>
                <c:pt idx="889">
                  <c:v>44.5</c:v>
                </c:pt>
                <c:pt idx="890">
                  <c:v>44.5</c:v>
                </c:pt>
                <c:pt idx="891">
                  <c:v>44.6</c:v>
                </c:pt>
                <c:pt idx="892">
                  <c:v>44.6</c:v>
                </c:pt>
                <c:pt idx="893">
                  <c:v>44.7</c:v>
                </c:pt>
                <c:pt idx="894">
                  <c:v>44.7</c:v>
                </c:pt>
                <c:pt idx="895">
                  <c:v>44.8</c:v>
                </c:pt>
                <c:pt idx="896">
                  <c:v>44.8</c:v>
                </c:pt>
                <c:pt idx="897">
                  <c:v>44.9</c:v>
                </c:pt>
                <c:pt idx="898">
                  <c:v>44.9</c:v>
                </c:pt>
                <c:pt idx="899">
                  <c:v>45.0</c:v>
                </c:pt>
                <c:pt idx="900">
                  <c:v>45.0</c:v>
                </c:pt>
                <c:pt idx="901">
                  <c:v>45.1</c:v>
                </c:pt>
                <c:pt idx="902">
                  <c:v>45.1</c:v>
                </c:pt>
                <c:pt idx="903">
                  <c:v>45.2</c:v>
                </c:pt>
                <c:pt idx="904">
                  <c:v>45.2</c:v>
                </c:pt>
                <c:pt idx="905">
                  <c:v>45.3</c:v>
                </c:pt>
                <c:pt idx="906">
                  <c:v>45.3</c:v>
                </c:pt>
                <c:pt idx="907">
                  <c:v>45.4</c:v>
                </c:pt>
                <c:pt idx="908">
                  <c:v>45.4</c:v>
                </c:pt>
                <c:pt idx="909">
                  <c:v>45.5</c:v>
                </c:pt>
                <c:pt idx="910">
                  <c:v>45.5</c:v>
                </c:pt>
                <c:pt idx="911">
                  <c:v>45.6</c:v>
                </c:pt>
                <c:pt idx="912">
                  <c:v>45.6</c:v>
                </c:pt>
                <c:pt idx="913">
                  <c:v>45.7</c:v>
                </c:pt>
                <c:pt idx="914">
                  <c:v>45.7</c:v>
                </c:pt>
                <c:pt idx="915">
                  <c:v>45.8</c:v>
                </c:pt>
                <c:pt idx="916">
                  <c:v>45.8</c:v>
                </c:pt>
                <c:pt idx="917">
                  <c:v>45.9</c:v>
                </c:pt>
                <c:pt idx="918">
                  <c:v>45.9</c:v>
                </c:pt>
                <c:pt idx="919">
                  <c:v>46.0</c:v>
                </c:pt>
                <c:pt idx="920">
                  <c:v>46.0</c:v>
                </c:pt>
                <c:pt idx="921">
                  <c:v>46.1</c:v>
                </c:pt>
                <c:pt idx="922">
                  <c:v>46.1</c:v>
                </c:pt>
                <c:pt idx="923">
                  <c:v>46.2</c:v>
                </c:pt>
                <c:pt idx="924">
                  <c:v>46.2</c:v>
                </c:pt>
                <c:pt idx="925">
                  <c:v>46.3</c:v>
                </c:pt>
                <c:pt idx="926">
                  <c:v>46.3</c:v>
                </c:pt>
                <c:pt idx="927">
                  <c:v>46.4</c:v>
                </c:pt>
                <c:pt idx="928">
                  <c:v>46.4</c:v>
                </c:pt>
                <c:pt idx="929">
                  <c:v>46.5</c:v>
                </c:pt>
                <c:pt idx="930">
                  <c:v>46.5</c:v>
                </c:pt>
                <c:pt idx="931">
                  <c:v>46.6</c:v>
                </c:pt>
                <c:pt idx="932">
                  <c:v>46.6</c:v>
                </c:pt>
                <c:pt idx="933">
                  <c:v>46.7</c:v>
                </c:pt>
                <c:pt idx="934">
                  <c:v>46.7</c:v>
                </c:pt>
                <c:pt idx="935">
                  <c:v>46.8</c:v>
                </c:pt>
                <c:pt idx="936">
                  <c:v>46.8</c:v>
                </c:pt>
                <c:pt idx="937">
                  <c:v>46.9</c:v>
                </c:pt>
                <c:pt idx="938">
                  <c:v>46.9</c:v>
                </c:pt>
                <c:pt idx="939">
                  <c:v>47.0</c:v>
                </c:pt>
                <c:pt idx="940">
                  <c:v>47.0</c:v>
                </c:pt>
                <c:pt idx="941">
                  <c:v>47.1</c:v>
                </c:pt>
                <c:pt idx="942">
                  <c:v>47.1</c:v>
                </c:pt>
                <c:pt idx="943">
                  <c:v>47.2</c:v>
                </c:pt>
                <c:pt idx="944">
                  <c:v>47.2</c:v>
                </c:pt>
                <c:pt idx="945">
                  <c:v>47.3</c:v>
                </c:pt>
                <c:pt idx="946">
                  <c:v>47.3</c:v>
                </c:pt>
                <c:pt idx="947">
                  <c:v>47.4</c:v>
                </c:pt>
                <c:pt idx="948">
                  <c:v>47.4</c:v>
                </c:pt>
                <c:pt idx="949">
                  <c:v>47.5</c:v>
                </c:pt>
                <c:pt idx="950">
                  <c:v>47.5</c:v>
                </c:pt>
                <c:pt idx="951">
                  <c:v>47.6</c:v>
                </c:pt>
                <c:pt idx="952">
                  <c:v>47.6</c:v>
                </c:pt>
                <c:pt idx="953">
                  <c:v>47.7</c:v>
                </c:pt>
                <c:pt idx="954">
                  <c:v>47.7</c:v>
                </c:pt>
                <c:pt idx="955">
                  <c:v>47.8</c:v>
                </c:pt>
                <c:pt idx="956">
                  <c:v>47.8</c:v>
                </c:pt>
                <c:pt idx="957">
                  <c:v>47.9</c:v>
                </c:pt>
                <c:pt idx="958">
                  <c:v>47.9</c:v>
                </c:pt>
                <c:pt idx="959">
                  <c:v>48.0</c:v>
                </c:pt>
                <c:pt idx="960">
                  <c:v>48.0</c:v>
                </c:pt>
                <c:pt idx="961">
                  <c:v>48.1</c:v>
                </c:pt>
                <c:pt idx="962">
                  <c:v>48.1</c:v>
                </c:pt>
                <c:pt idx="963">
                  <c:v>48.2</c:v>
                </c:pt>
                <c:pt idx="964">
                  <c:v>48.2</c:v>
                </c:pt>
                <c:pt idx="965">
                  <c:v>48.3</c:v>
                </c:pt>
                <c:pt idx="966">
                  <c:v>48.3</c:v>
                </c:pt>
                <c:pt idx="967">
                  <c:v>48.4</c:v>
                </c:pt>
                <c:pt idx="968">
                  <c:v>48.4</c:v>
                </c:pt>
                <c:pt idx="969">
                  <c:v>48.5</c:v>
                </c:pt>
                <c:pt idx="970">
                  <c:v>48.5</c:v>
                </c:pt>
                <c:pt idx="971">
                  <c:v>48.6</c:v>
                </c:pt>
                <c:pt idx="972">
                  <c:v>48.6</c:v>
                </c:pt>
                <c:pt idx="973">
                  <c:v>48.7</c:v>
                </c:pt>
                <c:pt idx="974">
                  <c:v>48.7</c:v>
                </c:pt>
                <c:pt idx="975">
                  <c:v>48.8</c:v>
                </c:pt>
                <c:pt idx="976">
                  <c:v>48.8</c:v>
                </c:pt>
                <c:pt idx="977">
                  <c:v>48.9</c:v>
                </c:pt>
                <c:pt idx="978">
                  <c:v>48.9</c:v>
                </c:pt>
                <c:pt idx="979">
                  <c:v>49.0</c:v>
                </c:pt>
                <c:pt idx="980">
                  <c:v>49.0</c:v>
                </c:pt>
                <c:pt idx="981">
                  <c:v>49.1</c:v>
                </c:pt>
                <c:pt idx="982">
                  <c:v>49.1</c:v>
                </c:pt>
                <c:pt idx="983">
                  <c:v>49.2</c:v>
                </c:pt>
                <c:pt idx="984">
                  <c:v>49.2</c:v>
                </c:pt>
                <c:pt idx="985">
                  <c:v>49.3</c:v>
                </c:pt>
                <c:pt idx="986">
                  <c:v>49.3</c:v>
                </c:pt>
                <c:pt idx="987">
                  <c:v>49.4</c:v>
                </c:pt>
                <c:pt idx="988">
                  <c:v>49.4</c:v>
                </c:pt>
                <c:pt idx="989">
                  <c:v>49.5</c:v>
                </c:pt>
                <c:pt idx="990">
                  <c:v>49.5</c:v>
                </c:pt>
                <c:pt idx="991">
                  <c:v>49.6</c:v>
                </c:pt>
                <c:pt idx="992">
                  <c:v>49.6</c:v>
                </c:pt>
                <c:pt idx="993">
                  <c:v>49.7</c:v>
                </c:pt>
                <c:pt idx="994">
                  <c:v>49.7</c:v>
                </c:pt>
                <c:pt idx="995">
                  <c:v>49.8</c:v>
                </c:pt>
                <c:pt idx="996">
                  <c:v>49.8</c:v>
                </c:pt>
                <c:pt idx="997">
                  <c:v>49.9</c:v>
                </c:pt>
                <c:pt idx="998">
                  <c:v>49.9</c:v>
                </c:pt>
                <c:pt idx="999">
                  <c:v>50.0</c:v>
                </c:pt>
                <c:pt idx="1000">
                  <c:v>50.0</c:v>
                </c:pt>
                <c:pt idx="1001">
                  <c:v>50.1</c:v>
                </c:pt>
                <c:pt idx="1002">
                  <c:v>50.1</c:v>
                </c:pt>
                <c:pt idx="1003">
                  <c:v>50.2</c:v>
                </c:pt>
                <c:pt idx="1004">
                  <c:v>50.2</c:v>
                </c:pt>
                <c:pt idx="1005">
                  <c:v>50.3</c:v>
                </c:pt>
                <c:pt idx="1006">
                  <c:v>50.3</c:v>
                </c:pt>
                <c:pt idx="1007">
                  <c:v>50.4</c:v>
                </c:pt>
                <c:pt idx="1008">
                  <c:v>50.4</c:v>
                </c:pt>
                <c:pt idx="1009">
                  <c:v>50.5</c:v>
                </c:pt>
                <c:pt idx="1010">
                  <c:v>50.5</c:v>
                </c:pt>
                <c:pt idx="1011">
                  <c:v>50.6</c:v>
                </c:pt>
                <c:pt idx="1012">
                  <c:v>50.6</c:v>
                </c:pt>
                <c:pt idx="1013">
                  <c:v>50.7</c:v>
                </c:pt>
                <c:pt idx="1014">
                  <c:v>50.7</c:v>
                </c:pt>
                <c:pt idx="1015">
                  <c:v>50.8</c:v>
                </c:pt>
                <c:pt idx="1016">
                  <c:v>50.8</c:v>
                </c:pt>
                <c:pt idx="1017">
                  <c:v>50.9</c:v>
                </c:pt>
                <c:pt idx="1018">
                  <c:v>50.9</c:v>
                </c:pt>
                <c:pt idx="1019">
                  <c:v>51.0</c:v>
                </c:pt>
                <c:pt idx="1020">
                  <c:v>51.0</c:v>
                </c:pt>
                <c:pt idx="1021">
                  <c:v>51.1</c:v>
                </c:pt>
                <c:pt idx="1022">
                  <c:v>51.1</c:v>
                </c:pt>
                <c:pt idx="1023">
                  <c:v>51.2</c:v>
                </c:pt>
                <c:pt idx="1024">
                  <c:v>51.2</c:v>
                </c:pt>
                <c:pt idx="1025">
                  <c:v>51.3</c:v>
                </c:pt>
                <c:pt idx="1026">
                  <c:v>51.3</c:v>
                </c:pt>
                <c:pt idx="1027">
                  <c:v>51.4</c:v>
                </c:pt>
                <c:pt idx="1028">
                  <c:v>51.4</c:v>
                </c:pt>
                <c:pt idx="1029">
                  <c:v>51.5</c:v>
                </c:pt>
                <c:pt idx="1030">
                  <c:v>51.5</c:v>
                </c:pt>
                <c:pt idx="1031">
                  <c:v>51.6</c:v>
                </c:pt>
                <c:pt idx="1032">
                  <c:v>51.6</c:v>
                </c:pt>
                <c:pt idx="1033">
                  <c:v>51.7</c:v>
                </c:pt>
                <c:pt idx="1034">
                  <c:v>51.7</c:v>
                </c:pt>
                <c:pt idx="1035">
                  <c:v>51.8</c:v>
                </c:pt>
                <c:pt idx="1036">
                  <c:v>51.8</c:v>
                </c:pt>
                <c:pt idx="1037">
                  <c:v>51.9</c:v>
                </c:pt>
                <c:pt idx="1038">
                  <c:v>51.9</c:v>
                </c:pt>
                <c:pt idx="1039">
                  <c:v>52.0</c:v>
                </c:pt>
                <c:pt idx="1040">
                  <c:v>52.0</c:v>
                </c:pt>
                <c:pt idx="1041">
                  <c:v>52.1</c:v>
                </c:pt>
                <c:pt idx="1042">
                  <c:v>52.1</c:v>
                </c:pt>
                <c:pt idx="1043">
                  <c:v>52.2</c:v>
                </c:pt>
                <c:pt idx="1044">
                  <c:v>52.2</c:v>
                </c:pt>
                <c:pt idx="1045">
                  <c:v>52.3</c:v>
                </c:pt>
                <c:pt idx="1046">
                  <c:v>52.3</c:v>
                </c:pt>
                <c:pt idx="1047">
                  <c:v>52.4</c:v>
                </c:pt>
                <c:pt idx="1048">
                  <c:v>52.4</c:v>
                </c:pt>
                <c:pt idx="1049">
                  <c:v>52.5</c:v>
                </c:pt>
                <c:pt idx="1050">
                  <c:v>52.5</c:v>
                </c:pt>
                <c:pt idx="1051">
                  <c:v>52.6</c:v>
                </c:pt>
                <c:pt idx="1052">
                  <c:v>52.6</c:v>
                </c:pt>
                <c:pt idx="1053">
                  <c:v>52.7</c:v>
                </c:pt>
                <c:pt idx="1054">
                  <c:v>52.7</c:v>
                </c:pt>
                <c:pt idx="1055">
                  <c:v>52.8</c:v>
                </c:pt>
                <c:pt idx="1056">
                  <c:v>52.8</c:v>
                </c:pt>
                <c:pt idx="1057">
                  <c:v>52.9</c:v>
                </c:pt>
                <c:pt idx="1058">
                  <c:v>52.9</c:v>
                </c:pt>
                <c:pt idx="1059">
                  <c:v>53.0</c:v>
                </c:pt>
                <c:pt idx="1060">
                  <c:v>53.0</c:v>
                </c:pt>
                <c:pt idx="1061">
                  <c:v>53.1</c:v>
                </c:pt>
                <c:pt idx="1062">
                  <c:v>53.1</c:v>
                </c:pt>
                <c:pt idx="1063">
                  <c:v>53.2</c:v>
                </c:pt>
                <c:pt idx="1064">
                  <c:v>53.2</c:v>
                </c:pt>
                <c:pt idx="1065">
                  <c:v>53.3</c:v>
                </c:pt>
                <c:pt idx="1066">
                  <c:v>53.3</c:v>
                </c:pt>
                <c:pt idx="1067">
                  <c:v>53.4</c:v>
                </c:pt>
                <c:pt idx="1068">
                  <c:v>53.4</c:v>
                </c:pt>
                <c:pt idx="1069">
                  <c:v>53.5</c:v>
                </c:pt>
                <c:pt idx="1070">
                  <c:v>53.5</c:v>
                </c:pt>
                <c:pt idx="1071">
                  <c:v>53.6</c:v>
                </c:pt>
                <c:pt idx="1072">
                  <c:v>53.6</c:v>
                </c:pt>
                <c:pt idx="1073">
                  <c:v>53.7</c:v>
                </c:pt>
                <c:pt idx="1074">
                  <c:v>53.7</c:v>
                </c:pt>
                <c:pt idx="1075">
                  <c:v>53.8</c:v>
                </c:pt>
                <c:pt idx="1076">
                  <c:v>53.8</c:v>
                </c:pt>
                <c:pt idx="1077">
                  <c:v>53.9</c:v>
                </c:pt>
                <c:pt idx="1078">
                  <c:v>53.9</c:v>
                </c:pt>
                <c:pt idx="1079">
                  <c:v>54.0</c:v>
                </c:pt>
                <c:pt idx="1080">
                  <c:v>54.0</c:v>
                </c:pt>
                <c:pt idx="1081">
                  <c:v>54.1</c:v>
                </c:pt>
                <c:pt idx="1082">
                  <c:v>54.1</c:v>
                </c:pt>
                <c:pt idx="1083">
                  <c:v>54.2</c:v>
                </c:pt>
                <c:pt idx="1084">
                  <c:v>54.2</c:v>
                </c:pt>
                <c:pt idx="1085">
                  <c:v>54.3</c:v>
                </c:pt>
                <c:pt idx="1086">
                  <c:v>54.3</c:v>
                </c:pt>
                <c:pt idx="1087">
                  <c:v>54.4</c:v>
                </c:pt>
                <c:pt idx="1088">
                  <c:v>54.4</c:v>
                </c:pt>
                <c:pt idx="1089">
                  <c:v>54.5</c:v>
                </c:pt>
                <c:pt idx="1090">
                  <c:v>54.5</c:v>
                </c:pt>
                <c:pt idx="1091">
                  <c:v>54.6</c:v>
                </c:pt>
                <c:pt idx="1092">
                  <c:v>54.6</c:v>
                </c:pt>
                <c:pt idx="1093">
                  <c:v>54.7</c:v>
                </c:pt>
                <c:pt idx="1094">
                  <c:v>54.7</c:v>
                </c:pt>
                <c:pt idx="1095">
                  <c:v>54.8</c:v>
                </c:pt>
                <c:pt idx="1096">
                  <c:v>54.8</c:v>
                </c:pt>
                <c:pt idx="1097">
                  <c:v>54.9</c:v>
                </c:pt>
                <c:pt idx="1098">
                  <c:v>54.9</c:v>
                </c:pt>
                <c:pt idx="1099">
                  <c:v>55.0</c:v>
                </c:pt>
                <c:pt idx="1100">
                  <c:v>55.0</c:v>
                </c:pt>
                <c:pt idx="1101">
                  <c:v>55.1</c:v>
                </c:pt>
                <c:pt idx="1102">
                  <c:v>55.1</c:v>
                </c:pt>
                <c:pt idx="1103">
                  <c:v>55.2</c:v>
                </c:pt>
                <c:pt idx="1104">
                  <c:v>55.2</c:v>
                </c:pt>
                <c:pt idx="1105">
                  <c:v>55.3</c:v>
                </c:pt>
                <c:pt idx="1106">
                  <c:v>55.3</c:v>
                </c:pt>
                <c:pt idx="1107">
                  <c:v>55.4</c:v>
                </c:pt>
                <c:pt idx="1108">
                  <c:v>55.4</c:v>
                </c:pt>
                <c:pt idx="1109">
                  <c:v>55.5</c:v>
                </c:pt>
                <c:pt idx="1110">
                  <c:v>55.5</c:v>
                </c:pt>
                <c:pt idx="1111">
                  <c:v>55.6</c:v>
                </c:pt>
                <c:pt idx="1112">
                  <c:v>55.6</c:v>
                </c:pt>
                <c:pt idx="1113">
                  <c:v>55.7</c:v>
                </c:pt>
                <c:pt idx="1114">
                  <c:v>55.7</c:v>
                </c:pt>
                <c:pt idx="1115">
                  <c:v>55.8</c:v>
                </c:pt>
                <c:pt idx="1116">
                  <c:v>55.8</c:v>
                </c:pt>
                <c:pt idx="1117">
                  <c:v>55.9</c:v>
                </c:pt>
                <c:pt idx="1118">
                  <c:v>55.9</c:v>
                </c:pt>
                <c:pt idx="1119">
                  <c:v>56.0</c:v>
                </c:pt>
                <c:pt idx="1120">
                  <c:v>56.0</c:v>
                </c:pt>
                <c:pt idx="1121">
                  <c:v>56.1</c:v>
                </c:pt>
                <c:pt idx="1122">
                  <c:v>56.1</c:v>
                </c:pt>
                <c:pt idx="1123">
                  <c:v>56.2</c:v>
                </c:pt>
                <c:pt idx="1124">
                  <c:v>56.2</c:v>
                </c:pt>
                <c:pt idx="1125">
                  <c:v>56.3</c:v>
                </c:pt>
                <c:pt idx="1126">
                  <c:v>56.3</c:v>
                </c:pt>
                <c:pt idx="1127">
                  <c:v>56.4</c:v>
                </c:pt>
                <c:pt idx="1128">
                  <c:v>56.4</c:v>
                </c:pt>
                <c:pt idx="1129">
                  <c:v>56.5</c:v>
                </c:pt>
                <c:pt idx="1130">
                  <c:v>56.5</c:v>
                </c:pt>
                <c:pt idx="1131">
                  <c:v>56.6</c:v>
                </c:pt>
                <c:pt idx="1132">
                  <c:v>56.6</c:v>
                </c:pt>
                <c:pt idx="1133">
                  <c:v>56.7</c:v>
                </c:pt>
                <c:pt idx="1134">
                  <c:v>56.7</c:v>
                </c:pt>
                <c:pt idx="1135">
                  <c:v>56.8</c:v>
                </c:pt>
                <c:pt idx="1136">
                  <c:v>56.8</c:v>
                </c:pt>
                <c:pt idx="1137">
                  <c:v>56.9</c:v>
                </c:pt>
                <c:pt idx="1138">
                  <c:v>56.9</c:v>
                </c:pt>
                <c:pt idx="1139">
                  <c:v>57.0</c:v>
                </c:pt>
                <c:pt idx="1140">
                  <c:v>57.0</c:v>
                </c:pt>
                <c:pt idx="1141">
                  <c:v>57.1</c:v>
                </c:pt>
                <c:pt idx="1142">
                  <c:v>57.1</c:v>
                </c:pt>
                <c:pt idx="1143">
                  <c:v>57.2</c:v>
                </c:pt>
                <c:pt idx="1144">
                  <c:v>57.2</c:v>
                </c:pt>
                <c:pt idx="1145">
                  <c:v>57.3</c:v>
                </c:pt>
                <c:pt idx="1146">
                  <c:v>57.3</c:v>
                </c:pt>
                <c:pt idx="1147">
                  <c:v>57.4</c:v>
                </c:pt>
                <c:pt idx="1148">
                  <c:v>57.4</c:v>
                </c:pt>
                <c:pt idx="1149">
                  <c:v>57.5</c:v>
                </c:pt>
                <c:pt idx="1150">
                  <c:v>57.5</c:v>
                </c:pt>
                <c:pt idx="1151">
                  <c:v>57.6</c:v>
                </c:pt>
                <c:pt idx="1152">
                  <c:v>57.6</c:v>
                </c:pt>
                <c:pt idx="1153">
                  <c:v>57.7</c:v>
                </c:pt>
                <c:pt idx="1154">
                  <c:v>57.7</c:v>
                </c:pt>
                <c:pt idx="1155">
                  <c:v>57.8</c:v>
                </c:pt>
                <c:pt idx="1156">
                  <c:v>57.8</c:v>
                </c:pt>
                <c:pt idx="1157">
                  <c:v>57.9</c:v>
                </c:pt>
                <c:pt idx="1158">
                  <c:v>57.9</c:v>
                </c:pt>
                <c:pt idx="1159">
                  <c:v>58.0</c:v>
                </c:pt>
                <c:pt idx="1160">
                  <c:v>58.0</c:v>
                </c:pt>
                <c:pt idx="1161">
                  <c:v>58.1</c:v>
                </c:pt>
                <c:pt idx="1162">
                  <c:v>58.1</c:v>
                </c:pt>
                <c:pt idx="1163">
                  <c:v>58.2</c:v>
                </c:pt>
                <c:pt idx="1164">
                  <c:v>58.2</c:v>
                </c:pt>
                <c:pt idx="1165">
                  <c:v>58.3</c:v>
                </c:pt>
                <c:pt idx="1166">
                  <c:v>58.3</c:v>
                </c:pt>
                <c:pt idx="1167">
                  <c:v>58.4</c:v>
                </c:pt>
                <c:pt idx="1168">
                  <c:v>58.4</c:v>
                </c:pt>
                <c:pt idx="1169">
                  <c:v>58.5</c:v>
                </c:pt>
                <c:pt idx="1170">
                  <c:v>58.5</c:v>
                </c:pt>
                <c:pt idx="1171">
                  <c:v>58.6</c:v>
                </c:pt>
                <c:pt idx="1172">
                  <c:v>58.6</c:v>
                </c:pt>
                <c:pt idx="1173">
                  <c:v>58.7</c:v>
                </c:pt>
                <c:pt idx="1174">
                  <c:v>58.7</c:v>
                </c:pt>
                <c:pt idx="1175">
                  <c:v>58.8</c:v>
                </c:pt>
                <c:pt idx="1176">
                  <c:v>58.8</c:v>
                </c:pt>
                <c:pt idx="1177">
                  <c:v>58.9</c:v>
                </c:pt>
                <c:pt idx="1178">
                  <c:v>58.9</c:v>
                </c:pt>
                <c:pt idx="1179">
                  <c:v>59.0</c:v>
                </c:pt>
                <c:pt idx="1180">
                  <c:v>59.0</c:v>
                </c:pt>
                <c:pt idx="1181">
                  <c:v>59.1</c:v>
                </c:pt>
                <c:pt idx="1182">
                  <c:v>59.1</c:v>
                </c:pt>
                <c:pt idx="1183">
                  <c:v>59.2</c:v>
                </c:pt>
                <c:pt idx="1184">
                  <c:v>59.2</c:v>
                </c:pt>
                <c:pt idx="1185">
                  <c:v>59.3</c:v>
                </c:pt>
                <c:pt idx="1186">
                  <c:v>59.3</c:v>
                </c:pt>
                <c:pt idx="1187">
                  <c:v>59.4</c:v>
                </c:pt>
                <c:pt idx="1188">
                  <c:v>59.4</c:v>
                </c:pt>
                <c:pt idx="1189">
                  <c:v>59.5</c:v>
                </c:pt>
                <c:pt idx="1190">
                  <c:v>59.5</c:v>
                </c:pt>
                <c:pt idx="1191">
                  <c:v>59.6</c:v>
                </c:pt>
                <c:pt idx="1192">
                  <c:v>59.6</c:v>
                </c:pt>
                <c:pt idx="1193">
                  <c:v>59.7</c:v>
                </c:pt>
                <c:pt idx="1194">
                  <c:v>59.7</c:v>
                </c:pt>
                <c:pt idx="1195">
                  <c:v>59.8</c:v>
                </c:pt>
                <c:pt idx="1196">
                  <c:v>59.8</c:v>
                </c:pt>
                <c:pt idx="1197">
                  <c:v>59.9</c:v>
                </c:pt>
                <c:pt idx="1198">
                  <c:v>59.9</c:v>
                </c:pt>
                <c:pt idx="1199">
                  <c:v>60.0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PAR!$G$2:$G$1201</c15:sqref>
                  </c15:fullRef>
                </c:ext>
              </c:extLst>
              <c:f>PAR!$G$3:$G$1201</c:f>
              <c:numCache>
                <c:formatCode>0.00</c:formatCode>
                <c:ptCount val="1199"/>
                <c:pt idx="0">
                  <c:v>6.4567081610395144E-3</c:v>
                </c:pt>
                <c:pt idx="1">
                  <c:v>1.2882706666362277E-2</c:v>
                </c:pt>
                <c:pt idx="2">
                  <c:v>1.9278105062845437E-2</c:v>
                </c:pt>
                <c:pt idx="3">
                  <c:v>2.5643012550011949E-2</c:v>
                </c:pt>
                <c:pt idx="4">
                  <c:v>3.1977537981063155E-2</c:v>
                </c:pt>
                <c:pt idx="5">
                  <c:v>3.8281789863908414E-2</c:v>
                </c:pt>
                <c:pt idx="6">
                  <c:v>4.4555876362191701E-2</c:v>
                </c:pt>
                <c:pt idx="7">
                  <c:v>5.0799905296315472E-2</c:v>
                </c:pt>
                <c:pt idx="8">
                  <c:v>5.7013984144461384E-2</c:v>
                </c:pt>
                <c:pt idx="9">
                  <c:v>6.3198220043608269E-2</c:v>
                </c:pt>
                <c:pt idx="10">
                  <c:v>6.9352719790547135E-2</c:v>
                </c:pt>
                <c:pt idx="11">
                  <c:v>7.5477589842893225E-2</c:v>
                </c:pt>
                <c:pt idx="12">
                  <c:v>8.1572936320095268E-2</c:v>
                </c:pt>
                <c:pt idx="13">
                  <c:v>8.7638865004441846E-2</c:v>
                </c:pt>
                <c:pt idx="14">
                  <c:v>9.3675481342064729E-2</c:v>
                </c:pt>
                <c:pt idx="15">
                  <c:v>9.9682890443939728E-2</c:v>
                </c:pt>
                <c:pt idx="16">
                  <c:v>0.10566119708688407</c:v>
                </c:pt>
                <c:pt idx="17">
                  <c:v>0.11161050571455162</c:v>
                </c:pt>
                <c:pt idx="18">
                  <c:v>0.11753092043842475</c:v>
                </c:pt>
                <c:pt idx="19">
                  <c:v>0.12342254503880354</c:v>
                </c:pt>
                <c:pt idx="20">
                  <c:v>0.12928548296579231</c:v>
                </c:pt>
                <c:pt idx="21">
                  <c:v>0.13511983734028296</c:v>
                </c:pt>
                <c:pt idx="22">
                  <c:v>0.14092571095493597</c:v>
                </c:pt>
                <c:pt idx="23">
                  <c:v>0.14670320627515809</c:v>
                </c:pt>
                <c:pt idx="24">
                  <c:v>0.15245242544007781</c:v>
                </c:pt>
                <c:pt idx="25">
                  <c:v>0.15817347026351747</c:v>
                </c:pt>
                <c:pt idx="26">
                  <c:v>0.16386644223496288</c:v>
                </c:pt>
                <c:pt idx="27">
                  <c:v>0.16953144252053035</c:v>
                </c:pt>
                <c:pt idx="28">
                  <c:v>0.17516857196393038</c:v>
                </c:pt>
                <c:pt idx="29">
                  <c:v>0.18077793108742943</c:v>
                </c:pt>
                <c:pt idx="30">
                  <c:v>0.1863596200928081</c:v>
                </c:pt>
                <c:pt idx="31">
                  <c:v>0.19191373886231694</c:v>
                </c:pt>
                <c:pt idx="32">
                  <c:v>0.1974403869596297</c:v>
                </c:pt>
                <c:pt idx="33">
                  <c:v>0.20293966363079374</c:v>
                </c:pt>
                <c:pt idx="34">
                  <c:v>0.20841166780517739</c:v>
                </c:pt>
                <c:pt idx="35">
                  <c:v>0.21385649809641505</c:v>
                </c:pt>
                <c:pt idx="36">
                  <c:v>0.21927425280334939</c:v>
                </c:pt>
                <c:pt idx="37">
                  <c:v>0.22466502991097081</c:v>
                </c:pt>
                <c:pt idx="38">
                  <c:v>0.23002892709135425</c:v>
                </c:pt>
                <c:pt idx="39">
                  <c:v>0.23536604170459363</c:v>
                </c:pt>
                <c:pt idx="40">
                  <c:v>0.24067647079973292</c:v>
                </c:pt>
                <c:pt idx="41">
                  <c:v>0.245960311115695</c:v>
                </c:pt>
                <c:pt idx="42">
                  <c:v>0.25121765908220822</c:v>
                </c:pt>
                <c:pt idx="43">
                  <c:v>0.25644861082072951</c:v>
                </c:pt>
                <c:pt idx="44">
                  <c:v>0.26165326214536533</c:v>
                </c:pt>
                <c:pt idx="45">
                  <c:v>0.26683170856378996</c:v>
                </c:pt>
                <c:pt idx="46">
                  <c:v>0.271984045278161</c:v>
                </c:pt>
                <c:pt idx="47">
                  <c:v>0.27711036718603244</c:v>
                </c:pt>
                <c:pt idx="48">
                  <c:v>0.28221076888126484</c:v>
                </c:pt>
                <c:pt idx="49">
                  <c:v>0.28728534465493344</c:v>
                </c:pt>
                <c:pt idx="50">
                  <c:v>0.29233418849623294</c:v>
                </c:pt>
                <c:pt idx="51">
                  <c:v>0.29735739409338008</c:v>
                </c:pt>
                <c:pt idx="52">
                  <c:v>0.30235505483451403</c:v>
                </c:pt>
                <c:pt idx="53">
                  <c:v>0.30732726380859304</c:v>
                </c:pt>
                <c:pt idx="54">
                  <c:v>0.31227411380629011</c:v>
                </c:pt>
                <c:pt idx="55">
                  <c:v>0.31719569732088465</c:v>
                </c:pt>
                <c:pt idx="56">
                  <c:v>0.32209210654915238</c:v>
                </c:pt>
                <c:pt idx="57">
                  <c:v>0.32696343339225242</c:v>
                </c:pt>
                <c:pt idx="58">
                  <c:v>0.33180976945661211</c:v>
                </c:pt>
                <c:pt idx="59">
                  <c:v>0.33663120605480867</c:v>
                </c:pt>
                <c:pt idx="60">
                  <c:v>0.34142783420644929</c:v>
                </c:pt>
                <c:pt idx="61">
                  <c:v>0.34619974463904762</c:v>
                </c:pt>
                <c:pt idx="62">
                  <c:v>0.35094702778889869</c:v>
                </c:pt>
                <c:pt idx="63">
                  <c:v>0.35566977380195053</c:v>
                </c:pt>
                <c:pt idx="64">
                  <c:v>0.36036807253467401</c:v>
                </c:pt>
                <c:pt idx="65">
                  <c:v>0.36504201355492988</c:v>
                </c:pt>
                <c:pt idx="66">
                  <c:v>0.36969168614283271</c:v>
                </c:pt>
                <c:pt idx="67">
                  <c:v>0.37431717929161368</c:v>
                </c:pt>
                <c:pt idx="68">
                  <c:v>0.37891858170847975</c:v>
                </c:pt>
                <c:pt idx="69">
                  <c:v>0.38349598181547084</c:v>
                </c:pt>
                <c:pt idx="70">
                  <c:v>0.38804946775031429</c:v>
                </c:pt>
                <c:pt idx="71">
                  <c:v>0.39257912736727751</c:v>
                </c:pt>
                <c:pt idx="72">
                  <c:v>0.39708504823801716</c:v>
                </c:pt>
                <c:pt idx="73">
                  <c:v>0.40156731765242687</c:v>
                </c:pt>
                <c:pt idx="74">
                  <c:v>0.40602602261948195</c:v>
                </c:pt>
                <c:pt idx="75">
                  <c:v>0.41046124986808208</c:v>
                </c:pt>
                <c:pt idx="76">
                  <c:v>0.41487308584789068</c:v>
                </c:pt>
                <c:pt idx="77">
                  <c:v>0.41926161673017331</c:v>
                </c:pt>
                <c:pt idx="78">
                  <c:v>0.42362692840863264</c:v>
                </c:pt>
                <c:pt idx="79">
                  <c:v>0.42796910650024089</c:v>
                </c:pt>
                <c:pt idx="80">
                  <c:v>0.43228823634607078</c:v>
                </c:pt>
                <c:pt idx="81">
                  <c:v>0.43658440301212348</c:v>
                </c:pt>
                <c:pt idx="82">
                  <c:v>0.44085769129015362</c:v>
                </c:pt>
                <c:pt idx="83">
                  <c:v>0.44510818569849359</c:v>
                </c:pt>
                <c:pt idx="84">
                  <c:v>0.44933597048287377</c:v>
                </c:pt>
                <c:pt idx="85">
                  <c:v>0.45354112961724152</c:v>
                </c:pt>
                <c:pt idx="86">
                  <c:v>0.457723746804577</c:v>
                </c:pt>
                <c:pt idx="87">
                  <c:v>0.4618839054777073</c:v>
                </c:pt>
                <c:pt idx="88">
                  <c:v>0.46602168880011774</c:v>
                </c:pt>
                <c:pt idx="89">
                  <c:v>0.47013717966676166</c:v>
                </c:pt>
                <c:pt idx="90">
                  <c:v>0.47423046070486652</c:v>
                </c:pt>
                <c:pt idx="91">
                  <c:v>0.478301614274739</c:v>
                </c:pt>
                <c:pt idx="92">
                  <c:v>0.48235072247056687</c:v>
                </c:pt>
                <c:pt idx="93">
                  <c:v>0.48637786712121928</c:v>
                </c:pt>
                <c:pt idx="94">
                  <c:v>0.49038312979104426</c:v>
                </c:pt>
                <c:pt idx="95">
                  <c:v>0.494366591780664</c:v>
                </c:pt>
                <c:pt idx="96">
                  <c:v>0.49832833412776795</c:v>
                </c:pt>
                <c:pt idx="97">
                  <c:v>0.50226843760790363</c:v>
                </c:pt>
                <c:pt idx="98">
                  <c:v>0.50618698273526519</c:v>
                </c:pt>
                <c:pt idx="99">
                  <c:v>0.51008404976347943</c:v>
                </c:pt>
                <c:pt idx="100">
                  <c:v>0.51395971868639012</c:v>
                </c:pt>
                <c:pt idx="101">
                  <c:v>0.5178140692388391</c:v>
                </c:pt>
                <c:pt idx="102">
                  <c:v>0.52164718089744666</c:v>
                </c:pt>
                <c:pt idx="103">
                  <c:v>0.52545913288138801</c:v>
                </c:pt>
                <c:pt idx="104">
                  <c:v>0.5292500041531687</c:v>
                </c:pt>
                <c:pt idx="105">
                  <c:v>0.53301987341939705</c:v>
                </c:pt>
                <c:pt idx="106">
                  <c:v>0.53676881913155505</c:v>
                </c:pt>
                <c:pt idx="107">
                  <c:v>0.54049691948676626</c:v>
                </c:pt>
                <c:pt idx="108">
                  <c:v>0.5442042524285623</c:v>
                </c:pt>
                <c:pt idx="109">
                  <c:v>0.54789089564764681</c:v>
                </c:pt>
                <c:pt idx="110">
                  <c:v>0.55155692658265665</c:v>
                </c:pt>
                <c:pt idx="111">
                  <c:v>0.55520242242092155</c:v>
                </c:pt>
                <c:pt idx="112">
                  <c:v>0.55882746009922213</c:v>
                </c:pt>
                <c:pt idx="113">
                  <c:v>0.56243211630454437</c:v>
                </c:pt>
                <c:pt idx="114">
                  <c:v>0.56601646747483247</c:v>
                </c:pt>
                <c:pt idx="115">
                  <c:v>0.56958058979974002</c:v>
                </c:pt>
                <c:pt idx="116">
                  <c:v>0.57312455922137862</c:v>
                </c:pt>
                <c:pt idx="117">
                  <c:v>0.57664845143506427</c:v>
                </c:pt>
                <c:pt idx="118">
                  <c:v>0.5801523418900616</c:v>
                </c:pt>
                <c:pt idx="119">
                  <c:v>0.58363630579032622</c:v>
                </c:pt>
                <c:pt idx="120">
                  <c:v>0.58710041809524494</c:v>
                </c:pt>
                <c:pt idx="121">
                  <c:v>0.59054475352037272</c:v>
                </c:pt>
                <c:pt idx="122">
                  <c:v>0.59396938653817</c:v>
                </c:pt>
                <c:pt idx="123">
                  <c:v>0.59737439137873538</c:v>
                </c:pt>
                <c:pt idx="124">
                  <c:v>0.60075984203053712</c:v>
                </c:pt>
                <c:pt idx="125">
                  <c:v>0.60412581224114303</c:v>
                </c:pt>
                <c:pt idx="126">
                  <c:v>0.60747237551794731</c:v>
                </c:pt>
                <c:pt idx="127">
                  <c:v>0.61079960512889653</c:v>
                </c:pt>
                <c:pt idx="128">
                  <c:v>0.61410757410321193</c:v>
                </c:pt>
                <c:pt idx="129">
                  <c:v>0.61739635523211134</c:v>
                </c:pt>
                <c:pt idx="130">
                  <c:v>0.62066602106952751</c:v>
                </c:pt>
                <c:pt idx="131">
                  <c:v>0.6239166439328252</c:v>
                </c:pt>
                <c:pt idx="132">
                  <c:v>0.62714829590351595</c:v>
                </c:pt>
                <c:pt idx="133">
                  <c:v>0.63036104882797139</c:v>
                </c:pt>
                <c:pt idx="134">
                  <c:v>0.63355497431813346</c:v>
                </c:pt>
                <c:pt idx="135">
                  <c:v>0.63673014375222292</c:v>
                </c:pt>
                <c:pt idx="136">
                  <c:v>0.63988662827544651</c:v>
                </c:pt>
                <c:pt idx="137">
                  <c:v>0.64302449880070156</c:v>
                </c:pt>
                <c:pt idx="138">
                  <c:v>0.64614382600927778</c:v>
                </c:pt>
                <c:pt idx="139">
                  <c:v>0.64924468035155858</c:v>
                </c:pt>
                <c:pt idx="140">
                  <c:v>0.65232713204771942</c:v>
                </c:pt>
                <c:pt idx="141">
                  <c:v>0.655391251088424</c:v>
                </c:pt>
                <c:pt idx="142">
                  <c:v>0.65843710723551907</c:v>
                </c:pt>
                <c:pt idx="143">
                  <c:v>0.66146477002272663</c:v>
                </c:pt>
                <c:pt idx="144">
                  <c:v>0.66447430875633484</c:v>
                </c:pt>
                <c:pt idx="145">
                  <c:v>0.66746579251588622</c:v>
                </c:pt>
                <c:pt idx="146">
                  <c:v>0.6704392901548637</c:v>
                </c:pt>
                <c:pt idx="147">
                  <c:v>0.67339487030137601</c:v>
                </c:pt>
                <c:pt idx="148">
                  <c:v>0.67633260135883988</c:v>
                </c:pt>
                <c:pt idx="149">
                  <c:v>0.67925255150666031</c:v>
                </c:pt>
                <c:pt idx="150">
                  <c:v>0.68215478870090951</c:v>
                </c:pt>
                <c:pt idx="151">
                  <c:v>0.68503938067500336</c:v>
                </c:pt>
                <c:pt idx="152">
                  <c:v>0.68790639494037598</c:v>
                </c:pt>
                <c:pt idx="153">
                  <c:v>0.69075589878715304</c:v>
                </c:pt>
                <c:pt idx="154">
                  <c:v>0.69358795928482186</c:v>
                </c:pt>
                <c:pt idx="155">
                  <c:v>0.6964026432829008</c:v>
                </c:pt>
                <c:pt idx="156">
                  <c:v>0.69920001741160553</c:v>
                </c:pt>
                <c:pt idx="157">
                  <c:v>0.70198014808251485</c:v>
                </c:pt>
                <c:pt idx="158">
                  <c:v>0.70474310148923314</c:v>
                </c:pt>
                <c:pt idx="159">
                  <c:v>0.70748894360805148</c:v>
                </c:pt>
                <c:pt idx="160">
                  <c:v>0.71021774019860762</c:v>
                </c:pt>
                <c:pt idx="161">
                  <c:v>0.71292955680454217</c:v>
                </c:pt>
                <c:pt idx="162">
                  <c:v>0.71562445875415537</c:v>
                </c:pt>
                <c:pt idx="163">
                  <c:v>0.71830251116105925</c:v>
                </c:pt>
                <c:pt idx="164">
                  <c:v>0.72096377892483021</c:v>
                </c:pt>
                <c:pt idx="165">
                  <c:v>0.72360832673165865</c:v>
                </c:pt>
                <c:pt idx="166">
                  <c:v>0.72623621905499647</c:v>
                </c:pt>
                <c:pt idx="167">
                  <c:v>0.72884752015620358</c:v>
                </c:pt>
                <c:pt idx="168">
                  <c:v>0.73144229408519146</c:v>
                </c:pt>
                <c:pt idx="169">
                  <c:v>0.73402060468106589</c:v>
                </c:pt>
                <c:pt idx="170">
                  <c:v>0.73658251557276722</c:v>
                </c:pt>
                <c:pt idx="171">
                  <c:v>0.73912809017970882</c:v>
                </c:pt>
                <c:pt idx="172">
                  <c:v>0.74165739171241407</c:v>
                </c:pt>
                <c:pt idx="173">
                  <c:v>0.74417048317315082</c:v>
                </c:pt>
                <c:pt idx="174">
                  <c:v>0.74666742735656477</c:v>
                </c:pt>
                <c:pt idx="175">
                  <c:v>0.74914828685031054</c:v>
                </c:pt>
                <c:pt idx="176">
                  <c:v>0.75161312403568104</c:v>
                </c:pt>
                <c:pt idx="177">
                  <c:v>0.75406200108823496</c:v>
                </c:pt>
                <c:pt idx="178">
                  <c:v>0.75649497997842241</c:v>
                </c:pt>
                <c:pt idx="179">
                  <c:v>0.75891212247220918</c:v>
                </c:pt>
                <c:pt idx="180">
                  <c:v>0.7613134901316988</c:v>
                </c:pt>
                <c:pt idx="181">
                  <c:v>0.76369914431575192</c:v>
                </c:pt>
                <c:pt idx="182">
                  <c:v>0.76606914618060673</c:v>
                </c:pt>
                <c:pt idx="183">
                  <c:v>0.76842355668049345</c:v>
                </c:pt>
                <c:pt idx="184">
                  <c:v>0.77076243656825072</c:v>
                </c:pt>
                <c:pt idx="185">
                  <c:v>0.77308584639593869</c:v>
                </c:pt>
                <c:pt idx="186">
                  <c:v>0.7753938465154494</c:v>
                </c:pt>
                <c:pt idx="187">
                  <c:v>0.77768649707911774</c:v>
                </c:pt>
                <c:pt idx="188">
                  <c:v>0.77996385804032786</c:v>
                </c:pt>
                <c:pt idx="189">
                  <c:v>0.78222598915412045</c:v>
                </c:pt>
                <c:pt idx="190">
                  <c:v>0.78447294997779626</c:v>
                </c:pt>
                <c:pt idx="191">
                  <c:v>0.78670479987151887</c:v>
                </c:pt>
                <c:pt idx="192">
                  <c:v>0.78892159799891615</c:v>
                </c:pt>
                <c:pt idx="193">
                  <c:v>0.79112340332767772</c:v>
                </c:pt>
                <c:pt idx="194">
                  <c:v>0.79331027463015424</c:v>
                </c:pt>
                <c:pt idx="195">
                  <c:v>0.79548227048395148</c:v>
                </c:pt>
                <c:pt idx="196">
                  <c:v>0.79763944927252506</c:v>
                </c:pt>
                <c:pt idx="197">
                  <c:v>0.79978186918577199</c:v>
                </c:pt>
                <c:pt idx="198">
                  <c:v>0.80190958822062175</c:v>
                </c:pt>
                <c:pt idx="199">
                  <c:v>0.80402266418162449</c:v>
                </c:pt>
                <c:pt idx="200">
                  <c:v>0.806121154681538</c:v>
                </c:pt>
                <c:pt idx="201">
                  <c:v>0.80820511714191379</c:v>
                </c:pt>
                <c:pt idx="202">
                  <c:v>0.81027460879367907</c:v>
                </c:pt>
                <c:pt idx="203">
                  <c:v>0.81232968667772087</c:v>
                </c:pt>
                <c:pt idx="204">
                  <c:v>0.81437040764546409</c:v>
                </c:pt>
                <c:pt idx="205">
                  <c:v>0.81639682835945182</c:v>
                </c:pt>
                <c:pt idx="206">
                  <c:v>0.81840900529392069</c:v>
                </c:pt>
                <c:pt idx="207">
                  <c:v>0.82040699473537693</c:v>
                </c:pt>
                <c:pt idx="208">
                  <c:v>0.82239085278317026</c:v>
                </c:pt>
                <c:pt idx="209">
                  <c:v>0.8243606353500641</c:v>
                </c:pt>
                <c:pt idx="210">
                  <c:v>0.82631639816280777</c:v>
                </c:pt>
                <c:pt idx="211">
                  <c:v>0.82825819676270362</c:v>
                </c:pt>
                <c:pt idx="212">
                  <c:v>0.83018608650617398</c:v>
                </c:pt>
                <c:pt idx="213">
                  <c:v>0.8321001225653275</c:v>
                </c:pt>
                <c:pt idx="214">
                  <c:v>0.83400035992852117</c:v>
                </c:pt>
                <c:pt idx="215">
                  <c:v>0.83588685340092372</c:v>
                </c:pt>
                <c:pt idx="216">
                  <c:v>0.83775965760507454</c:v>
                </c:pt>
                <c:pt idx="217">
                  <c:v>0.83961882698144352</c:v>
                </c:pt>
                <c:pt idx="218">
                  <c:v>0.84146441578898745</c:v>
                </c:pt>
                <c:pt idx="219">
                  <c:v>0.84329647810570585</c:v>
                </c:pt>
                <c:pt idx="220">
                  <c:v>0.84511506782919432</c:v>
                </c:pt>
                <c:pt idx="221">
                  <c:v>0.84692023867719735</c:v>
                </c:pt>
                <c:pt idx="222">
                  <c:v>0.84871204418815804</c:v>
                </c:pt>
                <c:pt idx="223">
                  <c:v>0.8504905377217683</c:v>
                </c:pt>
                <c:pt idx="224">
                  <c:v>0.85225577245951512</c:v>
                </c:pt>
                <c:pt idx="225">
                  <c:v>0.85400780140522692</c:v>
                </c:pt>
                <c:pt idx="226">
                  <c:v>0.85574667738561772</c:v>
                </c:pt>
                <c:pt idx="227">
                  <c:v>0.8574724530508302</c:v>
                </c:pt>
                <c:pt idx="228">
                  <c:v>0.85918518087497542</c:v>
                </c:pt>
                <c:pt idx="229">
                  <c:v>0.86088491315667393</c:v>
                </c:pt>
                <c:pt idx="230">
                  <c:v>0.86257170201959288</c:v>
                </c:pt>
                <c:pt idx="231">
                  <c:v>0.86424559941298207</c:v>
                </c:pt>
                <c:pt idx="232">
                  <c:v>0.86590665711220971</c:v>
                </c:pt>
                <c:pt idx="233">
                  <c:v>0.86755492671929435</c:v>
                </c:pt>
                <c:pt idx="234">
                  <c:v>0.86919045966343766</c:v>
                </c:pt>
                <c:pt idx="235">
                  <c:v>0.87081330720155425</c:v>
                </c:pt>
                <c:pt idx="236">
                  <c:v>0.8724235204188</c:v>
                </c:pt>
                <c:pt idx="237">
                  <c:v>0.87402115022909899</c:v>
                </c:pt>
                <c:pt idx="238">
                  <c:v>0.87560624737566972</c:v>
                </c:pt>
                <c:pt idx="239">
                  <c:v>0.87717886243154852</c:v>
                </c:pt>
                <c:pt idx="240">
                  <c:v>0.87873904580011208</c:v>
                </c:pt>
                <c:pt idx="241">
                  <c:v>0.8802868477155984</c:v>
                </c:pt>
                <c:pt idx="242">
                  <c:v>0.88182231824362622</c:v>
                </c:pt>
                <c:pt idx="243">
                  <c:v>0.88334550728171302</c:v>
                </c:pt>
                <c:pt idx="244">
                  <c:v>0.88485646455979117</c:v>
                </c:pt>
                <c:pt idx="245">
                  <c:v>0.88635523964072316</c:v>
                </c:pt>
                <c:pt idx="246">
                  <c:v>0.88784188192081448</c:v>
                </c:pt>
                <c:pt idx="247">
                  <c:v>0.889316440630326</c:v>
                </c:pt>
                <c:pt idx="248">
                  <c:v>0.89077896483398411</c:v>
                </c:pt>
                <c:pt idx="249">
                  <c:v>0.89222950343148977</c:v>
                </c:pt>
                <c:pt idx="250">
                  <c:v>0.89366810515802564</c:v>
                </c:pt>
                <c:pt idx="251">
                  <c:v>0.89509481858476225</c:v>
                </c:pt>
                <c:pt idx="252">
                  <c:v>0.89650969211936238</c:v>
                </c:pt>
                <c:pt idx="253">
                  <c:v>0.89791277400648428</c:v>
                </c:pt>
                <c:pt idx="254">
                  <c:v>0.89930411232828256</c:v>
                </c:pt>
                <c:pt idx="255">
                  <c:v>0.90068375500490949</c:v>
                </c:pt>
                <c:pt idx="256">
                  <c:v>0.90205174979501179</c:v>
                </c:pt>
                <c:pt idx="257">
                  <c:v>0.90340814429622951</c:v>
                </c:pt>
                <c:pt idx="258">
                  <c:v>0.90475298594569065</c:v>
                </c:pt>
                <c:pt idx="259">
                  <c:v>0.90608632202050587</c:v>
                </c:pt>
                <c:pt idx="260">
                  <c:v>0.90740819963826125</c:v>
                </c:pt>
                <c:pt idx="261">
                  <c:v>0.90871866575750948</c:v>
                </c:pt>
                <c:pt idx="262">
                  <c:v>0.91001776717825955</c:v>
                </c:pt>
                <c:pt idx="263">
                  <c:v>0.91130555054246631</c:v>
                </c:pt>
                <c:pt idx="264">
                  <c:v>0.912582062334516</c:v>
                </c:pt>
                <c:pt idx="265">
                  <c:v>0.91384734888171348</c:v>
                </c:pt>
                <c:pt idx="266">
                  <c:v>0.91510145635476503</c:v>
                </c:pt>
                <c:pt idx="267">
                  <c:v>0.91634443076826244</c:v>
                </c:pt>
                <c:pt idx="268">
                  <c:v>0.91757631798116313</c:v>
                </c:pt>
                <c:pt idx="269">
                  <c:v>0.91879716369727149</c:v>
                </c:pt>
                <c:pt idx="270">
                  <c:v>0.92000701346571623</c:v>
                </c:pt>
                <c:pt idx="271">
                  <c:v>0.92120591268142837</c:v>
                </c:pt>
                <c:pt idx="272">
                  <c:v>0.92239390658561715</c:v>
                </c:pt>
                <c:pt idx="273">
                  <c:v>0.92357104026624359</c:v>
                </c:pt>
                <c:pt idx="274">
                  <c:v>0.92473735865849449</c:v>
                </c:pt>
                <c:pt idx="275">
                  <c:v>0.92589290654525302</c:v>
                </c:pt>
                <c:pt idx="276">
                  <c:v>0.92703772855757038</c:v>
                </c:pt>
                <c:pt idx="277">
                  <c:v>0.92817186917513295</c:v>
                </c:pt>
                <c:pt idx="278">
                  <c:v>0.92929537272673157</c:v>
                </c:pt>
                <c:pt idx="279">
                  <c:v>0.93040828339072634</c:v>
                </c:pt>
                <c:pt idx="280">
                  <c:v>0.93151064519551219</c:v>
                </c:pt>
                <c:pt idx="281">
                  <c:v>0.93260250201998196</c:v>
                </c:pt>
                <c:pt idx="282">
                  <c:v>0.9336838975939884</c:v>
                </c:pt>
                <c:pt idx="283">
                  <c:v>0.9347548754988052</c:v>
                </c:pt>
                <c:pt idx="284">
                  <c:v>0.9358154791675859</c:v>
                </c:pt>
                <c:pt idx="285">
                  <c:v>0.93686575188582266</c:v>
                </c:pt>
                <c:pt idx="286">
                  <c:v>0.937905736791802</c:v>
                </c:pt>
                <c:pt idx="287">
                  <c:v>0.9389354768770608</c:v>
                </c:pt>
                <c:pt idx="288">
                  <c:v>0.93995501498684009</c:v>
                </c:pt>
                <c:pt idx="289">
                  <c:v>0.94096439382053809</c:v>
                </c:pt>
                <c:pt idx="290">
                  <c:v>0.94196365593216058</c:v>
                </c:pt>
                <c:pt idx="291">
                  <c:v>0.94295284373077215</c:v>
                </c:pt>
                <c:pt idx="292">
                  <c:v>0.94393199948094408</c:v>
                </c:pt>
                <c:pt idx="293">
                  <c:v>0.94490116530320212</c:v>
                </c:pt>
                <c:pt idx="294">
                  <c:v>0.94586038317447263</c:v>
                </c:pt>
                <c:pt idx="295">
                  <c:v>0.94680969492852685</c:v>
                </c:pt>
                <c:pt idx="296">
                  <c:v>0.94774914225642504</c:v>
                </c:pt>
                <c:pt idx="297">
                  <c:v>0.94867876670695839</c:v>
                </c:pt>
                <c:pt idx="298">
                  <c:v>0.94959860968708953</c:v>
                </c:pt>
                <c:pt idx="299">
                  <c:v>0.95050871246239277</c:v>
                </c:pt>
                <c:pt idx="300">
                  <c:v>0.95140911615749224</c:v>
                </c:pt>
                <c:pt idx="301">
                  <c:v>0.95229986175649828</c:v>
                </c:pt>
                <c:pt idx="302">
                  <c:v>0.95318099010344404</c:v>
                </c:pt>
                <c:pt idx="303">
                  <c:v>0.95405254190271949</c:v>
                </c:pt>
                <c:pt idx="304">
                  <c:v>0.95491455771950473</c:v>
                </c:pt>
                <c:pt idx="305">
                  <c:v>0.95576707798020166</c:v>
                </c:pt>
                <c:pt idx="306">
                  <c:v>0.95661014297286506</c:v>
                </c:pt>
                <c:pt idx="307">
                  <c:v>0.95744379284763148</c:v>
                </c:pt>
                <c:pt idx="308">
                  <c:v>0.95826806761714811</c:v>
                </c:pt>
                <c:pt idx="309">
                  <c:v>0.95908300715699835</c:v>
                </c:pt>
                <c:pt idx="310">
                  <c:v>0.95988865120612887</c:v>
                </c:pt>
                <c:pt idx="311">
                  <c:v>0.96068503936727334</c:v>
                </c:pt>
                <c:pt idx="312">
                  <c:v>0.96147221110737513</c:v>
                </c:pt>
                <c:pt idx="313">
                  <c:v>0.96225020575801001</c:v>
                </c:pt>
                <c:pt idx="314">
                  <c:v>0.96301906251580605</c:v>
                </c:pt>
                <c:pt idx="315">
                  <c:v>0.96377882044286378</c:v>
                </c:pt>
                <c:pt idx="316">
                  <c:v>0.96452951846717327</c:v>
                </c:pt>
                <c:pt idx="317">
                  <c:v>0.96527119538303241</c:v>
                </c:pt>
                <c:pt idx="318">
                  <c:v>0.96600388985146168</c:v>
                </c:pt>
                <c:pt idx="319">
                  <c:v>0.96672764040061898</c:v>
                </c:pt>
                <c:pt idx="320">
                  <c:v>0.96744248542621281</c:v>
                </c:pt>
                <c:pt idx="321">
                  <c:v>0.96814846319191428</c:v>
                </c:pt>
                <c:pt idx="322">
                  <c:v>0.96884561182976858</c:v>
                </c:pt>
                <c:pt idx="323">
                  <c:v>0.96953396934060332</c:v>
                </c:pt>
                <c:pt idx="324">
                  <c:v>0.97021357359443861</c:v>
                </c:pt>
                <c:pt idx="325">
                  <c:v>0.97088446233089287</c:v>
                </c:pt>
                <c:pt idx="326">
                  <c:v>0.97154667315958976</c:v>
                </c:pt>
                <c:pt idx="327">
                  <c:v>0.97220024356056267</c:v>
                </c:pt>
                <c:pt idx="328">
                  <c:v>0.97284521088465836</c:v>
                </c:pt>
                <c:pt idx="329">
                  <c:v>0.97348161235393982</c:v>
                </c:pt>
                <c:pt idx="330">
                  <c:v>0.97410948506208717</c:v>
                </c:pt>
                <c:pt idx="331">
                  <c:v>0.97472886597479791</c:v>
                </c:pt>
                <c:pt idx="332">
                  <c:v>0.97533979193018538</c:v>
                </c:pt>
                <c:pt idx="333">
                  <c:v>0.97594229963917756</c:v>
                </c:pt>
                <c:pt idx="334">
                  <c:v>0.97653642568591292</c:v>
                </c:pt>
                <c:pt idx="335">
                  <c:v>0.97712220652813597</c:v>
                </c:pt>
                <c:pt idx="336">
                  <c:v>0.97769967849759121</c:v>
                </c:pt>
                <c:pt idx="337">
                  <c:v>0.97826887780041716</c:v>
                </c:pt>
                <c:pt idx="338">
                  <c:v>0.97882984051753741</c:v>
                </c:pt>
                <c:pt idx="339">
                  <c:v>0.97938260260505139</c:v>
                </c:pt>
                <c:pt idx="340">
                  <c:v>0.97992719989462485</c:v>
                </c:pt>
                <c:pt idx="341">
                  <c:v>0.98046366809387775</c:v>
                </c:pt>
                <c:pt idx="342">
                  <c:v>0.9809920427867711</c:v>
                </c:pt>
                <c:pt idx="343">
                  <c:v>0.98151235943399451</c:v>
                </c:pt>
                <c:pt idx="344">
                  <c:v>0.98202465337335021</c:v>
                </c:pt>
                <c:pt idx="345">
                  <c:v>0.9825289598201371</c:v>
                </c:pt>
                <c:pt idx="346">
                  <c:v>0.98302531386753378</c:v>
                </c:pt>
                <c:pt idx="347">
                  <c:v>0.98351375048698031</c:v>
                </c:pt>
                <c:pt idx="348">
                  <c:v>0.98399430452855863</c:v>
                </c:pt>
                <c:pt idx="349">
                  <c:v>0.98446701072137155</c:v>
                </c:pt>
                <c:pt idx="350">
                  <c:v>0.98493190367392236</c:v>
                </c:pt>
                <c:pt idx="351">
                  <c:v>0.98538901787449007</c:v>
                </c:pt>
                <c:pt idx="352">
                  <c:v>0.98583838769150745</c:v>
                </c:pt>
                <c:pt idx="353">
                  <c:v>0.98628004737393471</c:v>
                </c:pt>
                <c:pt idx="354">
                  <c:v>0.98671403105163402</c:v>
                </c:pt>
                <c:pt idx="355">
                  <c:v>0.98714037273574173</c:v>
                </c:pt>
                <c:pt idx="356">
                  <c:v>0.98755910631904076</c:v>
                </c:pt>
                <c:pt idx="357">
                  <c:v>0.98797026557633016</c:v>
                </c:pt>
                <c:pt idx="358">
                  <c:v>0.98837388416479577</c:v>
                </c:pt>
                <c:pt idx="359">
                  <c:v>0.98876999562437817</c:v>
                </c:pt>
                <c:pt idx="360">
                  <c:v>0.98915863337813903</c:v>
                </c:pt>
                <c:pt idx="361">
                  <c:v>0.98953983073262874</c:v>
                </c:pt>
                <c:pt idx="362">
                  <c:v>0.98991362087825086</c:v>
                </c:pt>
                <c:pt idx="363">
                  <c:v>0.99028003688962618</c:v>
                </c:pt>
                <c:pt idx="364">
                  <c:v>0.99063911172595598</c:v>
                </c:pt>
                <c:pt idx="365">
                  <c:v>0.99099087823138343</c:v>
                </c:pt>
                <c:pt idx="366">
                  <c:v>0.99133536913535514</c:v>
                </c:pt>
                <c:pt idx="367">
                  <c:v>0.99167261705298004</c:v>
                </c:pt>
                <c:pt idx="368">
                  <c:v>0.99200265448538882</c:v>
                </c:pt>
                <c:pt idx="369">
                  <c:v>0.99232551382009182</c:v>
                </c:pt>
                <c:pt idx="370">
                  <c:v>0.99264122733133431</c:v>
                </c:pt>
                <c:pt idx="371">
                  <c:v>0.99294982718045377</c:v>
                </c:pt>
                <c:pt idx="372">
                  <c:v>0.99325134541623294</c:v>
                </c:pt>
                <c:pt idx="373">
                  <c:v>0.9935458139752541</c:v>
                </c:pt>
                <c:pt idx="374">
                  <c:v>0.99383326468225108</c:v>
                </c:pt>
                <c:pt idx="375">
                  <c:v>0.99411372925046071</c:v>
                </c:pt>
                <c:pt idx="376">
                  <c:v>0.99438723928197381</c:v>
                </c:pt>
                <c:pt idx="377">
                  <c:v>0.99465382626808285</c:v>
                </c:pt>
                <c:pt idx="378">
                  <c:v>0.99491352158963198</c:v>
                </c:pt>
                <c:pt idx="379">
                  <c:v>0.99516635651736318</c:v>
                </c:pt>
                <c:pt idx="380">
                  <c:v>0.9954123622122627</c:v>
                </c:pt>
                <c:pt idx="381">
                  <c:v>0.99565156972590685</c:v>
                </c:pt>
                <c:pt idx="382">
                  <c:v>0.99588401000080462</c:v>
                </c:pt>
                <c:pt idx="383">
                  <c:v>0.99610971387074287</c:v>
                </c:pt>
                <c:pt idx="384">
                  <c:v>0.9963287120611265</c:v>
                </c:pt>
                <c:pt idx="385">
                  <c:v>0.99654103518932113</c:v>
                </c:pt>
                <c:pt idx="386">
                  <c:v>0.9967467137649918</c:v>
                </c:pt>
                <c:pt idx="387">
                  <c:v>0.99694577819044339</c:v>
                </c:pt>
                <c:pt idx="388">
                  <c:v>0.99713825876095807</c:v>
                </c:pt>
                <c:pt idx="389">
                  <c:v>0.99732418566513181</c:v>
                </c:pt>
                <c:pt idx="390">
                  <c:v>0.99750358898521163</c:v>
                </c:pt>
                <c:pt idx="391">
                  <c:v>0.99767649869742991</c:v>
                </c:pt>
                <c:pt idx="392">
                  <c:v>0.99784294467233858</c:v>
                </c:pt>
                <c:pt idx="393">
                  <c:v>0.99800295667514261</c:v>
                </c:pt>
                <c:pt idx="394">
                  <c:v>0.99815656436603184</c:v>
                </c:pt>
                <c:pt idx="395">
                  <c:v>0.99830379730051189</c:v>
                </c:pt>
                <c:pt idx="396">
                  <c:v>0.9984446849297347</c:v>
                </c:pt>
                <c:pt idx="397">
                  <c:v>0.99857925660082814</c:v>
                </c:pt>
                <c:pt idx="398">
                  <c:v>0.99870754155722286</c:v>
                </c:pt>
                <c:pt idx="399">
                  <c:v>0.99882956893898089</c:v>
                </c:pt>
                <c:pt idx="400">
                  <c:v>0.99894536778312093</c:v>
                </c:pt>
                <c:pt idx="401">
                  <c:v>0.99905496702394481</c:v>
                </c:pt>
                <c:pt idx="402">
                  <c:v>0.99915839549336016</c:v>
                </c:pt>
                <c:pt idx="403">
                  <c:v>0.99925568192120517</c:v>
                </c:pt>
                <c:pt idx="404">
                  <c:v>0.99934685493557096</c:v>
                </c:pt>
                <c:pt idx="405">
                  <c:v>0.99943194306312166</c:v>
                </c:pt>
                <c:pt idx="406">
                  <c:v>0.99951097472941675</c:v>
                </c:pt>
                <c:pt idx="407">
                  <c:v>0.99958397825922896</c:v>
                </c:pt>
                <c:pt idx="408">
                  <c:v>0.99965098187686452</c:v>
                </c:pt>
                <c:pt idx="409">
                  <c:v>0.99971201370647922</c:v>
                </c:pt>
                <c:pt idx="410">
                  <c:v>0.99976710177239603</c:v>
                </c:pt>
                <c:pt idx="411">
                  <c:v>0.99981627399942063</c:v>
                </c:pt>
                <c:pt idx="412">
                  <c:v>0.99985955821315664</c:v>
                </c:pt>
                <c:pt idx="413">
                  <c:v>0.99989698214031886</c:v>
                </c:pt>
                <c:pt idx="414">
                  <c:v>0.99992857340904673</c:v>
                </c:pt>
                <c:pt idx="415">
                  <c:v>0.99995435954921585</c:v>
                </c:pt>
                <c:pt idx="416">
                  <c:v>0.99997436799275019</c:v>
                </c:pt>
                <c:pt idx="417">
                  <c:v>0.99998862607393069</c:v>
                </c:pt>
                <c:pt idx="418">
                  <c:v>0.99999716102970615</c:v>
                </c:pt>
                <c:pt idx="419">
                  <c:v>1</c:v>
                </c:pt>
                <c:pt idx="420">
                  <c:v>0.99999717002801947</c:v>
                </c:pt>
                <c:pt idx="421">
                  <c:v>0.99998869806056034</c:v>
                </c:pt>
                <c:pt idx="422">
                  <c:v>0.99997461094831419</c:v>
                </c:pt>
                <c:pt idx="423">
                  <c:v>0.99995493544617176</c:v>
                </c:pt>
                <c:pt idx="424">
                  <c:v>0.9999296982135274</c:v>
                </c:pt>
                <c:pt idx="425">
                  <c:v>0.99989892581458184</c:v>
                </c:pt>
                <c:pt idx="426">
                  <c:v>0.9998626447186445</c:v>
                </c:pt>
                <c:pt idx="427">
                  <c:v>0.99982088130043378</c:v>
                </c:pt>
                <c:pt idx="428">
                  <c:v>0.99977366184037841</c:v>
                </c:pt>
                <c:pt idx="429">
                  <c:v>0.99972101252491563</c:v>
                </c:pt>
                <c:pt idx="430">
                  <c:v>0.99966295944679029</c:v>
                </c:pt>
                <c:pt idx="431">
                  <c:v>0.99959952860535195</c:v>
                </c:pt>
                <c:pt idx="432">
                  <c:v>0.99953074590685209</c:v>
                </c:pt>
                <c:pt idx="433">
                  <c:v>0.99945663716473943</c:v>
                </c:pt>
                <c:pt idx="434">
                  <c:v>0.99937722809995466</c:v>
                </c:pt>
                <c:pt idx="435">
                  <c:v>0.99929254434122516</c:v>
                </c:pt>
                <c:pt idx="436">
                  <c:v>0.99920261142535705</c:v>
                </c:pt>
                <c:pt idx="437">
                  <c:v>0.99910745479752872</c:v>
                </c:pt>
                <c:pt idx="438">
                  <c:v>0.9990070998115812</c:v>
                </c:pt>
                <c:pt idx="439">
                  <c:v>0.99890157173030891</c:v>
                </c:pt>
                <c:pt idx="440">
                  <c:v>0.99879089572574975</c:v>
                </c:pt>
                <c:pt idx="441">
                  <c:v>0.9986750968794732</c:v>
                </c:pt>
                <c:pt idx="442">
                  <c:v>0.99855420018286911</c:v>
                </c:pt>
                <c:pt idx="443">
                  <c:v>0.99842823053743379</c:v>
                </c:pt>
                <c:pt idx="444">
                  <c:v>0.99829721275505712</c:v>
                </c:pt>
                <c:pt idx="445">
                  <c:v>0.99816117155830708</c:v>
                </c:pt>
                <c:pt idx="446">
                  <c:v>0.99802013158071512</c:v>
                </c:pt>
                <c:pt idx="447">
                  <c:v>0.99787411736705889</c:v>
                </c:pt>
                <c:pt idx="448">
                  <c:v>0.99772315337364614</c:v>
                </c:pt>
                <c:pt idx="449">
                  <c:v>0.99756726396859585</c:v>
                </c:pt>
                <c:pt idx="450">
                  <c:v>0.99740647343211941</c:v>
                </c:pt>
                <c:pt idx="451">
                  <c:v>0.99724080595680142</c:v>
                </c:pt>
                <c:pt idx="452">
                  <c:v>0.99707028564787881</c:v>
                </c:pt>
                <c:pt idx="453">
                  <c:v>0.99689493652351946</c:v>
                </c:pt>
                <c:pt idx="454">
                  <c:v>0.99671478251510015</c:v>
                </c:pt>
                <c:pt idx="455">
                  <c:v>0.99652984746748341</c:v>
                </c:pt>
                <c:pt idx="456">
                  <c:v>0.99634015513929342</c:v>
                </c:pt>
                <c:pt idx="457">
                  <c:v>0.996145729203192</c:v>
                </c:pt>
                <c:pt idx="458">
                  <c:v>0.99594659324615231</c:v>
                </c:pt>
                <c:pt idx="459">
                  <c:v>0.99574277076973339</c:v>
                </c:pt>
                <c:pt idx="460">
                  <c:v>0.99553428519035192</c:v>
                </c:pt>
                <c:pt idx="461">
                  <c:v>0.9953211598395556</c:v>
                </c:pt>
                <c:pt idx="462">
                  <c:v>0.9951034179642928</c:v>
                </c:pt>
                <c:pt idx="463">
                  <c:v>0.99488108272718445</c:v>
                </c:pt>
                <c:pt idx="464">
                  <c:v>0.99465417720679294</c:v>
                </c:pt>
                <c:pt idx="465">
                  <c:v>0.99442272439789103</c:v>
                </c:pt>
                <c:pt idx="466">
                  <c:v>0.9941867472117295</c:v>
                </c:pt>
                <c:pt idx="467">
                  <c:v>0.99394626847630518</c:v>
                </c:pt>
                <c:pt idx="468">
                  <c:v>0.99370131093662661</c:v>
                </c:pt>
                <c:pt idx="469">
                  <c:v>0.99345189725497995</c:v>
                </c:pt>
                <c:pt idx="470">
                  <c:v>0.99319805001119388</c:v>
                </c:pt>
                <c:pt idx="471">
                  <c:v>0.99293979170290336</c:v>
                </c:pt>
                <c:pt idx="472">
                  <c:v>0.99267714474581303</c:v>
                </c:pt>
                <c:pt idx="473">
                  <c:v>0.99241013147395962</c:v>
                </c:pt>
                <c:pt idx="474">
                  <c:v>0.99213877413997364</c:v>
                </c:pt>
                <c:pt idx="475">
                  <c:v>0.99186309491534042</c:v>
                </c:pt>
                <c:pt idx="476">
                  <c:v>0.99158311589065973</c:v>
                </c:pt>
                <c:pt idx="477">
                  <c:v>0.99129885907590554</c:v>
                </c:pt>
                <c:pt idx="478">
                  <c:v>0.99101034640068442</c:v>
                </c:pt>
                <c:pt idx="479">
                  <c:v>0.99071759971449336</c:v>
                </c:pt>
                <c:pt idx="480">
                  <c:v>0.99042064078697645</c:v>
                </c:pt>
                <c:pt idx="481">
                  <c:v>0.99011949130818189</c:v>
                </c:pt>
                <c:pt idx="482">
                  <c:v>0.98981417288881646</c:v>
                </c:pt>
                <c:pt idx="483">
                  <c:v>0.98950470706050098</c:v>
                </c:pt>
                <c:pt idx="484">
                  <c:v>0.98919111527602388</c:v>
                </c:pt>
                <c:pt idx="485">
                  <c:v>0.98887341890959424</c:v>
                </c:pt>
                <c:pt idx="486">
                  <c:v>0.98855163925709499</c:v>
                </c:pt>
                <c:pt idx="487">
                  <c:v>0.98822579753633344</c:v>
                </c:pt>
                <c:pt idx="488">
                  <c:v>0.987895914887293</c:v>
                </c:pt>
                <c:pt idx="489">
                  <c:v>0.98756201237238306</c:v>
                </c:pt>
                <c:pt idx="490">
                  <c:v>0.9872241109766885</c:v>
                </c:pt>
                <c:pt idx="491">
                  <c:v>0.98688223160821797</c:v>
                </c:pt>
                <c:pt idx="492">
                  <c:v>0.98653639509815239</c:v>
                </c:pt>
                <c:pt idx="493">
                  <c:v>0.98618662220109177</c:v>
                </c:pt>
                <c:pt idx="494">
                  <c:v>0.98583293359530177</c:v>
                </c:pt>
                <c:pt idx="495">
                  <c:v>0.98547534988295882</c:v>
                </c:pt>
                <c:pt idx="496">
                  <c:v>0.98511389159039642</c:v>
                </c:pt>
                <c:pt idx="497">
                  <c:v>0.9847485791683479</c:v>
                </c:pt>
                <c:pt idx="498">
                  <c:v>0.98437943299219033</c:v>
                </c:pt>
                <c:pt idx="499">
                  <c:v>0.98400647336218816</c:v>
                </c:pt>
                <c:pt idx="500">
                  <c:v>0.98362972050373387</c:v>
                </c:pt>
                <c:pt idx="501">
                  <c:v>0.98324919456759019</c:v>
                </c:pt>
                <c:pt idx="502">
                  <c:v>0.98286491563013034</c:v>
                </c:pt>
                <c:pt idx="503">
                  <c:v>0.98247690369357821</c:v>
                </c:pt>
                <c:pt idx="504">
                  <c:v>0.9820851786862469</c:v>
                </c:pt>
                <c:pt idx="505">
                  <c:v>0.98168976046277778</c:v>
                </c:pt>
                <c:pt idx="506">
                  <c:v>0.98129066880437732</c:v>
                </c:pt>
                <c:pt idx="507">
                  <c:v>0.98088792341905551</c:v>
                </c:pt>
                <c:pt idx="508">
                  <c:v>0.98048154394186071</c:v>
                </c:pt>
                <c:pt idx="509">
                  <c:v>0.98007154993511558</c:v>
                </c:pt>
                <c:pt idx="510">
                  <c:v>0.97965796088865253</c:v>
                </c:pt>
                <c:pt idx="511">
                  <c:v>0.97924079622004723</c:v>
                </c:pt>
                <c:pt idx="512">
                  <c:v>0.97882007527485249</c:v>
                </c:pt>
                <c:pt idx="513">
                  <c:v>0.97839581732683045</c:v>
                </c:pt>
                <c:pt idx="514">
                  <c:v>0.97796804157818518</c:v>
                </c:pt>
                <c:pt idx="515">
                  <c:v>0.9775367671597941</c:v>
                </c:pt>
                <c:pt idx="516">
                  <c:v>0.97710201313143774</c:v>
                </c:pt>
                <c:pt idx="517">
                  <c:v>0.97666379848203078</c:v>
                </c:pt>
                <c:pt idx="518">
                  <c:v>0.97622214212985048</c:v>
                </c:pt>
                <c:pt idx="519">
                  <c:v>0.975777062922766</c:v>
                </c:pt>
                <c:pt idx="520">
                  <c:v>0.97532857963846564</c:v>
                </c:pt>
                <c:pt idx="521">
                  <c:v>0.97487671098468442</c:v>
                </c:pt>
                <c:pt idx="522">
                  <c:v>0.97442147559943026</c:v>
                </c:pt>
                <c:pt idx="523">
                  <c:v>0.97396289205121045</c:v>
                </c:pt>
                <c:pt idx="524">
                  <c:v>0.97350097883925613</c:v>
                </c:pt>
                <c:pt idx="525">
                  <c:v>0.97303575439374679</c:v>
                </c:pt>
                <c:pt idx="526">
                  <c:v>0.97256723707603498</c:v>
                </c:pt>
                <c:pt idx="527">
                  <c:v>0.97209544517886826</c:v>
                </c:pt>
                <c:pt idx="528">
                  <c:v>0.97162039692661217</c:v>
                </c:pt>
                <c:pt idx="529">
                  <c:v>0.97114211047547239</c:v>
                </c:pt>
                <c:pt idx="530">
                  <c:v>0.97066060391371534</c:v>
                </c:pt>
                <c:pt idx="531">
                  <c:v>0.9701758952618883</c:v>
                </c:pt>
                <c:pt idx="532">
                  <c:v>0.96968800247304054</c:v>
                </c:pt>
                <c:pt idx="533">
                  <c:v>0.96919694343294105</c:v>
                </c:pt>
                <c:pt idx="534">
                  <c:v>0.96870273596029777</c:v>
                </c:pt>
                <c:pt idx="535">
                  <c:v>0.96820539780697479</c:v>
                </c:pt>
                <c:pt idx="536">
                  <c:v>0.96770494665821039</c:v>
                </c:pt>
                <c:pt idx="537">
                  <c:v>0.96720140013283273</c:v>
                </c:pt>
                <c:pt idx="538">
                  <c:v>0.96669477578347618</c:v>
                </c:pt>
                <c:pt idx="539">
                  <c:v>0.96618509109679618</c:v>
                </c:pt>
                <c:pt idx="540">
                  <c:v>0.96567236349368391</c:v>
                </c:pt>
                <c:pt idx="541">
                  <c:v>0.96515661032948041</c:v>
                </c:pt>
                <c:pt idx="542">
                  <c:v>0.96463784889418946</c:v>
                </c:pt>
                <c:pt idx="543">
                  <c:v>0.96411609641269014</c:v>
                </c:pt>
                <c:pt idx="544">
                  <c:v>0.96359137004494955</c:v>
                </c:pt>
                <c:pt idx="545">
                  <c:v>0.96306368688623323</c:v>
                </c:pt>
                <c:pt idx="546">
                  <c:v>0.96253306396731619</c:v>
                </c:pt>
                <c:pt idx="547">
                  <c:v>0.9619995182546931</c:v>
                </c:pt>
                <c:pt idx="548">
                  <c:v>0.96146306665078751</c:v>
                </c:pt>
                <c:pt idx="549">
                  <c:v>0.96092372599416098</c:v>
                </c:pt>
                <c:pt idx="550">
                  <c:v>0.96038151305972042</c:v>
                </c:pt>
                <c:pt idx="551">
                  <c:v>0.95983644455892669</c:v>
                </c:pt>
                <c:pt idx="552">
                  <c:v>0.95928853714000062</c:v>
                </c:pt>
                <c:pt idx="553">
                  <c:v>0.95873780738812986</c:v>
                </c:pt>
                <c:pt idx="554">
                  <c:v>0.95818427182567423</c:v>
                </c:pt>
                <c:pt idx="555">
                  <c:v>0.95762794691237063</c:v>
                </c:pt>
                <c:pt idx="556">
                  <c:v>0.95706884904553791</c:v>
                </c:pt>
                <c:pt idx="557">
                  <c:v>0.9565069945602801</c:v>
                </c:pt>
                <c:pt idx="558">
                  <c:v>0.95594239972969031</c:v>
                </c:pt>
                <c:pt idx="559">
                  <c:v>0.95537508076505229</c:v>
                </c:pt>
                <c:pt idx="560">
                  <c:v>0.9548050538160433</c:v>
                </c:pt>
                <c:pt idx="561">
                  <c:v>0.95423233497093496</c:v>
                </c:pt>
                <c:pt idx="562">
                  <c:v>0.95365694025679404</c:v>
                </c:pt>
                <c:pt idx="563">
                  <c:v>0.95307888563968268</c:v>
                </c:pt>
                <c:pt idx="564">
                  <c:v>0.952498187024858</c:v>
                </c:pt>
                <c:pt idx="565">
                  <c:v>0.95191486025697059</c:v>
                </c:pt>
                <c:pt idx="566">
                  <c:v>0.95132892112026302</c:v>
                </c:pt>
                <c:pt idx="567">
                  <c:v>0.95074038533876826</c:v>
                </c:pt>
                <c:pt idx="568">
                  <c:v>0.95014926857650528</c:v>
                </c:pt>
                <c:pt idx="569">
                  <c:v>0.94955558643767679</c:v>
                </c:pt>
                <c:pt idx="570">
                  <c:v>0.94895935446686508</c:v>
                </c:pt>
                <c:pt idx="571">
                  <c:v>0.94836058814922664</c:v>
                </c:pt>
                <c:pt idx="572">
                  <c:v>0.94775930291068733</c:v>
                </c:pt>
                <c:pt idx="573">
                  <c:v>0.94715551411813681</c:v>
                </c:pt>
                <c:pt idx="574">
                  <c:v>0.94654923707962124</c:v>
                </c:pt>
                <c:pt idx="575">
                  <c:v>0.94594048704453726</c:v>
                </c:pt>
                <c:pt idx="576">
                  <c:v>0.94532927920382359</c:v>
                </c:pt>
                <c:pt idx="577">
                  <c:v>0.94471562869015335</c:v>
                </c:pt>
                <c:pt idx="578">
                  <c:v>0.94409955057812467</c:v>
                </c:pt>
                <c:pt idx="579">
                  <c:v>0.9434810598844523</c:v>
                </c:pt>
                <c:pt idx="580">
                  <c:v>0.94286017156815638</c:v>
                </c:pt>
                <c:pt idx="581">
                  <c:v>0.94223690053075282</c:v>
                </c:pt>
                <c:pt idx="582">
                  <c:v>0.94161126161644237</c:v>
                </c:pt>
                <c:pt idx="583">
                  <c:v>0.94098326961229817</c:v>
                </c:pt>
                <c:pt idx="584">
                  <c:v>0.94035293924845409</c:v>
                </c:pt>
                <c:pt idx="585">
                  <c:v>0.93972028519829143</c:v>
                </c:pt>
                <c:pt idx="586">
                  <c:v>0.93908532207862627</c:v>
                </c:pt>
                <c:pt idx="587">
                  <c:v>0.93844806444989504</c:v>
                </c:pt>
                <c:pt idx="588">
                  <c:v>0.93780852681633964</c:v>
                </c:pt>
                <c:pt idx="589">
                  <c:v>0.93716672362619335</c:v>
                </c:pt>
                <c:pt idx="590">
                  <c:v>0.93652266927186434</c:v>
                </c:pt>
                <c:pt idx="591">
                  <c:v>0.93587637809011981</c:v>
                </c:pt>
                <c:pt idx="592">
                  <c:v>0.93522786436226935</c:v>
                </c:pt>
                <c:pt idx="593">
                  <c:v>0.93457714231434741</c:v>
                </c:pt>
                <c:pt idx="594">
                  <c:v>0.9339242261172952</c:v>
                </c:pt>
                <c:pt idx="595">
                  <c:v>0.93326912988714339</c:v>
                </c:pt>
                <c:pt idx="596">
                  <c:v>0.93261186768519144</c:v>
                </c:pt>
                <c:pt idx="597">
                  <c:v>0.93195245351818934</c:v>
                </c:pt>
                <c:pt idx="598">
                  <c:v>0.93129090133851755</c:v>
                </c:pt>
                <c:pt idx="599">
                  <c:v>0.93062722504436513</c:v>
                </c:pt>
                <c:pt idx="600">
                  <c:v>0.9299614384799102</c:v>
                </c:pt>
                <c:pt idx="601">
                  <c:v>0.9292935554354973</c:v>
                </c:pt>
                <c:pt idx="602">
                  <c:v>0.928623589647815</c:v>
                </c:pt>
                <c:pt idx="603">
                  <c:v>0.92795155480007385</c:v>
                </c:pt>
                <c:pt idx="604">
                  <c:v>0.9272774645221824</c:v>
                </c:pt>
                <c:pt idx="605">
                  <c:v>0.92660133239092357</c:v>
                </c:pt>
                <c:pt idx="606">
                  <c:v>0.9259231719301303</c:v>
                </c:pt>
                <c:pt idx="607">
                  <c:v>0.92524299661086018</c:v>
                </c:pt>
                <c:pt idx="608">
                  <c:v>0.92456081985157124</c:v>
                </c:pt>
                <c:pt idx="609">
                  <c:v>0.92387665501829408</c:v>
                </c:pt>
                <c:pt idx="610">
                  <c:v>0.92319051542480668</c:v>
                </c:pt>
                <c:pt idx="611">
                  <c:v>0.922502414332807</c:v>
                </c:pt>
                <c:pt idx="612">
                  <c:v>0.92181236495208541</c:v>
                </c:pt>
                <c:pt idx="613">
                  <c:v>0.92112038044069622</c:v>
                </c:pt>
                <c:pt idx="614">
                  <c:v>0.92042647390512977</c:v>
                </c:pt>
                <c:pt idx="615">
                  <c:v>0.91973065840048229</c:v>
                </c:pt>
                <c:pt idx="616">
                  <c:v>0.91903294693062709</c:v>
                </c:pt>
                <c:pt idx="617">
                  <c:v>0.91833335244838421</c:v>
                </c:pt>
                <c:pt idx="618">
                  <c:v>0.91763188785568894</c:v>
                </c:pt>
                <c:pt idx="619">
                  <c:v>0.91692856600376182</c:v>
                </c:pt>
                <c:pt idx="620">
                  <c:v>0.9162233996932756</c:v>
                </c:pt>
                <c:pt idx="621">
                  <c:v>0.91551640167452397</c:v>
                </c:pt>
                <c:pt idx="622">
                  <c:v>0.91480758464758838</c:v>
                </c:pt>
                <c:pt idx="623">
                  <c:v>0.91409696126250495</c:v>
                </c:pt>
                <c:pt idx="624">
                  <c:v>0.91338454411942982</c:v>
                </c:pt>
                <c:pt idx="625">
                  <c:v>0.91267034576880646</c:v>
                </c:pt>
                <c:pt idx="626">
                  <c:v>0.9119543787115294</c:v>
                </c:pt>
                <c:pt idx="627">
                  <c:v>0.91123665539910925</c:v>
                </c:pt>
                <c:pt idx="628">
                  <c:v>0.91051718823383754</c:v>
                </c:pt>
                <c:pt idx="629">
                  <c:v>0.90979598956895014</c:v>
                </c:pt>
                <c:pt idx="630">
                  <c:v>0.90907307170878937</c:v>
                </c:pt>
                <c:pt idx="631">
                  <c:v>0.90834844690896843</c:v>
                </c:pt>
                <c:pt idx="632">
                  <c:v>0.90762212737653203</c:v>
                </c:pt>
                <c:pt idx="633">
                  <c:v>0.90689412527011937</c:v>
                </c:pt>
                <c:pt idx="634">
                  <c:v>0.90616445270012425</c:v>
                </c:pt>
                <c:pt idx="635">
                  <c:v>0.90543312172885648</c:v>
                </c:pt>
                <c:pt idx="636">
                  <c:v>0.9047001443707019</c:v>
                </c:pt>
                <c:pt idx="637">
                  <c:v>0.90396553259228196</c:v>
                </c:pt>
                <c:pt idx="638">
                  <c:v>0.90322929831261312</c:v>
                </c:pt>
                <c:pt idx="639">
                  <c:v>0.90249145340326542</c:v>
                </c:pt>
                <c:pt idx="640">
                  <c:v>0.90175200968852087</c:v>
                </c:pt>
                <c:pt idx="641">
                  <c:v>0.90101097894553117</c:v>
                </c:pt>
                <c:pt idx="642">
                  <c:v>0.90026837290447514</c:v>
                </c:pt>
                <c:pt idx="643">
                  <c:v>0.89952420324871529</c:v>
                </c:pt>
                <c:pt idx="644">
                  <c:v>0.89877848161495455</c:v>
                </c:pt>
                <c:pt idx="645">
                  <c:v>0.89803121959339149</c:v>
                </c:pt>
                <c:pt idx="646">
                  <c:v>0.89728242872787634</c:v>
                </c:pt>
                <c:pt idx="647">
                  <c:v>0.89653212051606535</c:v>
                </c:pt>
                <c:pt idx="648">
                  <c:v>0.8957803064095754</c:v>
                </c:pt>
                <c:pt idx="649">
                  <c:v>0.89502699781413841</c:v>
                </c:pt>
                <c:pt idx="650">
                  <c:v>0.89427220608975433</c:v>
                </c:pt>
                <c:pt idx="651">
                  <c:v>0.89351594255084399</c:v>
                </c:pt>
                <c:pt idx="652">
                  <c:v>0.89275821846640191</c:v>
                </c:pt>
                <c:pt idx="653">
                  <c:v>0.89199904506014827</c:v>
                </c:pt>
                <c:pt idx="654">
                  <c:v>0.89123843351068144</c:v>
                </c:pt>
                <c:pt idx="655">
                  <c:v>0.89047639495162667</c:v>
                </c:pt>
                <c:pt idx="656">
                  <c:v>0.88971294047179017</c:v>
                </c:pt>
                <c:pt idx="657">
                  <c:v>0.88894808111530599</c:v>
                </c:pt>
                <c:pt idx="658">
                  <c:v>0.88818182788178812</c:v>
                </c:pt>
                <c:pt idx="659">
                  <c:v>0.88741419172647884</c:v>
                </c:pt>
                <c:pt idx="660">
                  <c:v>0.88664518356039745</c:v>
                </c:pt>
                <c:pt idx="661">
                  <c:v>0.88587481425048908</c:v>
                </c:pt>
                <c:pt idx="662">
                  <c:v>0.88510309461977266</c:v>
                </c:pt>
                <c:pt idx="663">
                  <c:v>0.88433003544748734</c:v>
                </c:pt>
                <c:pt idx="664">
                  <c:v>0.8835556474692412</c:v>
                </c:pt>
                <c:pt idx="665">
                  <c:v>0.88277994137715621</c:v>
                </c:pt>
                <c:pt idx="666">
                  <c:v>0.88200292782001533</c:v>
                </c:pt>
                <c:pt idx="667">
                  <c:v>0.88122461740340818</c:v>
                </c:pt>
                <c:pt idx="668">
                  <c:v>0.88044502068987518</c:v>
                </c:pt>
                <c:pt idx="669">
                  <c:v>0.87966414819905381</c:v>
                </c:pt>
                <c:pt idx="670">
                  <c:v>0.8788820104078221</c:v>
                </c:pt>
                <c:pt idx="671">
                  <c:v>0.87809861775044229</c:v>
                </c:pt>
                <c:pt idx="672">
                  <c:v>0.87731398061870491</c:v>
                </c:pt>
                <c:pt idx="673">
                  <c:v>0.87652810936207137</c:v>
                </c:pt>
                <c:pt idx="674">
                  <c:v>0.87574101428781681</c:v>
                </c:pt>
                <c:pt idx="675">
                  <c:v>0.87495270566117167</c:v>
                </c:pt>
                <c:pt idx="676">
                  <c:v>0.87416319370546403</c:v>
                </c:pt>
                <c:pt idx="677">
                  <c:v>0.87337248860226058</c:v>
                </c:pt>
                <c:pt idx="678">
                  <c:v>0.8725806004915071</c:v>
                </c:pt>
                <c:pt idx="679">
                  <c:v>0.87178753947166943</c:v>
                </c:pt>
                <c:pt idx="680">
                  <c:v>0.87099331559987281</c:v>
                </c:pt>
                <c:pt idx="681">
                  <c:v>0.87019793889204233</c:v>
                </c:pt>
                <c:pt idx="682">
                  <c:v>0.8694014193230406</c:v>
                </c:pt>
                <c:pt idx="683">
                  <c:v>0.86860376682680795</c:v>
                </c:pt>
                <c:pt idx="684">
                  <c:v>0.86780499129649924</c:v>
                </c:pt>
                <c:pt idx="685">
                  <c:v>0.86700510258462271</c:v>
                </c:pt>
                <c:pt idx="686">
                  <c:v>0.86620411050317703</c:v>
                </c:pt>
                <c:pt idx="687">
                  <c:v>0.86540202482378781</c:v>
                </c:pt>
                <c:pt idx="688">
                  <c:v>0.86459885527784508</c:v>
                </c:pt>
                <c:pt idx="689">
                  <c:v>0.86379461155663817</c:v>
                </c:pt>
                <c:pt idx="690">
                  <c:v>0.86298930331149271</c:v>
                </c:pt>
                <c:pt idx="691">
                  <c:v>0.86218294015390473</c:v>
                </c:pt>
                <c:pt idx="692">
                  <c:v>0.86137553165567637</c:v>
                </c:pt>
                <c:pt idx="693">
                  <c:v>0.86056708734905007</c:v>
                </c:pt>
                <c:pt idx="694">
                  <c:v>0.85975761672684214</c:v>
                </c:pt>
                <c:pt idx="695">
                  <c:v>0.85894712924257688</c:v>
                </c:pt>
                <c:pt idx="696">
                  <c:v>0.8581356343106199</c:v>
                </c:pt>
                <c:pt idx="697">
                  <c:v>0.85732314130631038</c:v>
                </c:pt>
                <c:pt idx="698">
                  <c:v>0.85650965956609348</c:v>
                </c:pt>
                <c:pt idx="699">
                  <c:v>0.8556951983876534</c:v>
                </c:pt>
                <c:pt idx="700">
                  <c:v>0.85487976703004287</c:v>
                </c:pt>
                <c:pt idx="701">
                  <c:v>0.85406337471381666</c:v>
                </c:pt>
                <c:pt idx="702">
                  <c:v>0.85324603062116045</c:v>
                </c:pt>
                <c:pt idx="703">
                  <c:v>0.85242774389602183</c:v>
                </c:pt>
                <c:pt idx="704">
                  <c:v>0.85160852364424111</c:v>
                </c:pt>
                <c:pt idx="705">
                  <c:v>0.85078837893367898</c:v>
                </c:pt>
                <c:pt idx="706">
                  <c:v>0.84996731879434773</c:v>
                </c:pt>
                <c:pt idx="707">
                  <c:v>0.84914535221853804</c:v>
                </c:pt>
                <c:pt idx="708">
                  <c:v>0.84832248816094902</c:v>
                </c:pt>
                <c:pt idx="709">
                  <c:v>0.84749873553881527</c:v>
                </c:pt>
                <c:pt idx="710">
                  <c:v>0.84667410323203385</c:v>
                </c:pt>
                <c:pt idx="711">
                  <c:v>0.84584860008329299</c:v>
                </c:pt>
                <c:pt idx="712">
                  <c:v>0.84502223489819761</c:v>
                </c:pt>
                <c:pt idx="713">
                  <c:v>0.84419501644539607</c:v>
                </c:pt>
                <c:pt idx="714">
                  <c:v>0.84336695345670643</c:v>
                </c:pt>
                <c:pt idx="715">
                  <c:v>0.84253805462724096</c:v>
                </c:pt>
                <c:pt idx="716">
                  <c:v>0.84170832861553313</c:v>
                </c:pt>
                <c:pt idx="717">
                  <c:v>0.84087778404366076</c:v>
                </c:pt>
                <c:pt idx="718">
                  <c:v>0.84004642949737107</c:v>
                </c:pt>
                <c:pt idx="719">
                  <c:v>0.83921427352620537</c:v>
                </c:pt>
                <c:pt idx="720">
                  <c:v>0.83838132464362114</c:v>
                </c:pt>
                <c:pt idx="721">
                  <c:v>0.83754759132711698</c:v>
                </c:pt>
                <c:pt idx="722">
                  <c:v>0.83671308201835448</c:v>
                </c:pt>
                <c:pt idx="723">
                  <c:v>0.83587780512328069</c:v>
                </c:pt>
                <c:pt idx="724">
                  <c:v>0.83504176901225124</c:v>
                </c:pt>
                <c:pt idx="725">
                  <c:v>0.83420498202015059</c:v>
                </c:pt>
                <c:pt idx="726">
                  <c:v>0.83336745244651511</c:v>
                </c:pt>
                <c:pt idx="727">
                  <c:v>0.83252918855565228</c:v>
                </c:pt>
                <c:pt idx="728">
                  <c:v>0.83169019857676252</c:v>
                </c:pt>
                <c:pt idx="729">
                  <c:v>0.83085049070405925</c:v>
                </c:pt>
                <c:pt idx="730">
                  <c:v>0.83001007309688823</c:v>
                </c:pt>
                <c:pt idx="731">
                  <c:v>0.82916895387984824</c:v>
                </c:pt>
                <c:pt idx="732">
                  <c:v>0.82832714114290829</c:v>
                </c:pt>
                <c:pt idx="733">
                  <c:v>0.8274846429415279</c:v>
                </c:pt>
                <c:pt idx="734">
                  <c:v>0.82664146729677568</c:v>
                </c:pt>
                <c:pt idx="735">
                  <c:v>0.82579762219544584</c:v>
                </c:pt>
                <c:pt idx="736">
                  <c:v>0.82495311559017737</c:v>
                </c:pt>
                <c:pt idx="737">
                  <c:v>0.82410795539956994</c:v>
                </c:pt>
                <c:pt idx="738">
                  <c:v>0.82326214950830245</c:v>
                </c:pt>
                <c:pt idx="739">
                  <c:v>0.82241570576724821</c:v>
                </c:pt>
                <c:pt idx="740">
                  <c:v>0.82156863199359131</c:v>
                </c:pt>
                <c:pt idx="741">
                  <c:v>0.82072093597094353</c:v>
                </c:pt>
                <c:pt idx="742">
                  <c:v>0.81987262544945871</c:v>
                </c:pt>
                <c:pt idx="743">
                  <c:v>0.81902370814594772</c:v>
                </c:pt>
                <c:pt idx="744">
                  <c:v>0.81817419174399453</c:v>
                </c:pt>
                <c:pt idx="745">
                  <c:v>0.81732408389406908</c:v>
                </c:pt>
                <c:pt idx="746">
                  <c:v>0.81647339221364235</c:v>
                </c:pt>
                <c:pt idx="747">
                  <c:v>0.81562212428729974</c:v>
                </c:pt>
                <c:pt idx="748">
                  <c:v>0.81477028766685411</c:v>
                </c:pt>
                <c:pt idx="749">
                  <c:v>0.81391788987145919</c:v>
                </c:pt>
                <c:pt idx="750">
                  <c:v>0.81306493838772198</c:v>
                </c:pt>
                <c:pt idx="751">
                  <c:v>0.81221144066981532</c:v>
                </c:pt>
                <c:pt idx="752">
                  <c:v>0.81135740413958923</c:v>
                </c:pt>
                <c:pt idx="753">
                  <c:v>0.81050283618668273</c:v>
                </c:pt>
                <c:pt idx="754">
                  <c:v>0.80964774416863572</c:v>
                </c:pt>
                <c:pt idx="755">
                  <c:v>0.8087921354109987</c:v>
                </c:pt>
                <c:pt idx="756">
                  <c:v>0.80793601720744468</c:v>
                </c:pt>
                <c:pt idx="757">
                  <c:v>0.80707939681987761</c:v>
                </c:pt>
                <c:pt idx="758">
                  <c:v>0.80622228147854402</c:v>
                </c:pt>
                <c:pt idx="759">
                  <c:v>0.80536467838214143</c:v>
                </c:pt>
                <c:pt idx="760">
                  <c:v>0.80450659469792773</c:v>
                </c:pt>
                <c:pt idx="761">
                  <c:v>0.80364803756183034</c:v>
                </c:pt>
                <c:pt idx="762">
                  <c:v>0.8027890140785543</c:v>
                </c:pt>
                <c:pt idx="763">
                  <c:v>0.80192953132169043</c:v>
                </c:pt>
                <c:pt idx="764">
                  <c:v>0.80106959633382346</c:v>
                </c:pt>
                <c:pt idx="765">
                  <c:v>0.8002092161266392</c:v>
                </c:pt>
                <c:pt idx="766">
                  <c:v>0.79934839768103172</c:v>
                </c:pt>
                <c:pt idx="767">
                  <c:v>0.79848714794721032</c:v>
                </c:pt>
                <c:pt idx="768">
                  <c:v>0.79762547384480575</c:v>
                </c:pt>
                <c:pt idx="769">
                  <c:v>0.79676338226297672</c:v>
                </c:pt>
                <c:pt idx="770">
                  <c:v>0.79590088006051507</c:v>
                </c:pt>
                <c:pt idx="771">
                  <c:v>0.79503797406595178</c:v>
                </c:pt>
                <c:pt idx="772">
                  <c:v>0.79417467107766193</c:v>
                </c:pt>
                <c:pt idx="773">
                  <c:v>0.79331097786396976</c:v>
                </c:pt>
                <c:pt idx="774">
                  <c:v>0.79244690116325245</c:v>
                </c:pt>
                <c:pt idx="775">
                  <c:v>0.79158244768404529</c:v>
                </c:pt>
                <c:pt idx="776">
                  <c:v>0.79071762410514435</c:v>
                </c:pt>
                <c:pt idx="777">
                  <c:v>0.78985243707571084</c:v>
                </c:pt>
                <c:pt idx="778">
                  <c:v>0.78898689321537463</c:v>
                </c:pt>
                <c:pt idx="779">
                  <c:v>0.78812099911433564</c:v>
                </c:pt>
                <c:pt idx="780">
                  <c:v>0.78725476133346739</c:v>
                </c:pt>
                <c:pt idx="781">
                  <c:v>0.78638818640441988</c:v>
                </c:pt>
                <c:pt idx="782">
                  <c:v>0.7855212808297195</c:v>
                </c:pt>
                <c:pt idx="783">
                  <c:v>0.78465405108287289</c:v>
                </c:pt>
                <c:pt idx="784">
                  <c:v>0.78378650360846636</c:v>
                </c:pt>
                <c:pt idx="785">
                  <c:v>0.78291864482226758</c:v>
                </c:pt>
                <c:pt idx="786">
                  <c:v>0.7820504811113268</c:v>
                </c:pt>
                <c:pt idx="787">
                  <c:v>0.78118201883407579</c:v>
                </c:pt>
                <c:pt idx="788">
                  <c:v>0.78031326432042925</c:v>
                </c:pt>
                <c:pt idx="789">
                  <c:v>0.77944422387188317</c:v>
                </c:pt>
                <c:pt idx="790">
                  <c:v>0.7785749037616152</c:v>
                </c:pt>
                <c:pt idx="791">
                  <c:v>0.77770531023458345</c:v>
                </c:pt>
                <c:pt idx="792">
                  <c:v>0.77683544950762473</c:v>
                </c:pt>
                <c:pt idx="793">
                  <c:v>0.77596532776955385</c:v>
                </c:pt>
                <c:pt idx="794">
                  <c:v>0.77509495118126093</c:v>
                </c:pt>
                <c:pt idx="795">
                  <c:v>0.77422432587580936</c:v>
                </c:pt>
                <c:pt idx="796">
                  <c:v>0.77335345795853427</c:v>
                </c:pt>
                <c:pt idx="797">
                  <c:v>0.77248235350713812</c:v>
                </c:pt>
                <c:pt idx="798">
                  <c:v>0.77161101857178915</c:v>
                </c:pt>
                <c:pt idx="799">
                  <c:v>0.77073945917521658</c:v>
                </c:pt>
                <c:pt idx="800">
                  <c:v>0.76986768131280792</c:v>
                </c:pt>
                <c:pt idx="801">
                  <c:v>0.7689956909527047</c:v>
                </c:pt>
                <c:pt idx="802">
                  <c:v>0.76812349403589775</c:v>
                </c:pt>
                <c:pt idx="803">
                  <c:v>0.76725109647632339</c:v>
                </c:pt>
                <c:pt idx="804">
                  <c:v>0.76637850416095743</c:v>
                </c:pt>
                <c:pt idx="805">
                  <c:v>0.76550572294991071</c:v>
                </c:pt>
                <c:pt idx="806">
                  <c:v>0.76463275867652392</c:v>
                </c:pt>
                <c:pt idx="807">
                  <c:v>0.76375961714746032</c:v>
                </c:pt>
                <c:pt idx="808">
                  <c:v>0.76288630414280167</c:v>
                </c:pt>
                <c:pt idx="809">
                  <c:v>0.76201282541613979</c:v>
                </c:pt>
                <c:pt idx="810">
                  <c:v>0.76113918669467129</c:v>
                </c:pt>
                <c:pt idx="811">
                  <c:v>0.76026539367928991</c:v>
                </c:pt>
                <c:pt idx="812">
                  <c:v>0.75939145204467962</c:v>
                </c:pt>
                <c:pt idx="813">
                  <c:v>0.75851736743940679</c:v>
                </c:pt>
                <c:pt idx="814">
                  <c:v>0.75764314548601208</c:v>
                </c:pt>
                <c:pt idx="815">
                  <c:v>0.75676879178110279</c:v>
                </c:pt>
                <c:pt idx="816">
                  <c:v>0.75589431189544432</c:v>
                </c:pt>
                <c:pt idx="817">
                  <c:v>0.75501971137405088</c:v>
                </c:pt>
                <c:pt idx="818">
                  <c:v>0.75414499573627725</c:v>
                </c:pt>
                <c:pt idx="819">
                  <c:v>0.75327017047590905</c:v>
                </c:pt>
                <c:pt idx="820">
                  <c:v>0.75239524106125277</c:v>
                </c:pt>
                <c:pt idx="821">
                  <c:v>0.75152021293522664</c:v>
                </c:pt>
                <c:pt idx="822">
                  <c:v>0.75064509151545</c:v>
                </c:pt>
                <c:pt idx="823">
                  <c:v>0.74976988219433327</c:v>
                </c:pt>
                <c:pt idx="824">
                  <c:v>0.7488945903391665</c:v>
                </c:pt>
                <c:pt idx="825">
                  <c:v>0.74801922129220855</c:v>
                </c:pt>
                <c:pt idx="826">
                  <c:v>0.74714378037077644</c:v>
                </c:pt>
                <c:pt idx="827">
                  <c:v>0.7462682728673331</c:v>
                </c:pt>
                <c:pt idx="828">
                  <c:v>0.74539270404957614</c:v>
                </c:pt>
                <c:pt idx="829">
                  <c:v>0.74451707916052423</c:v>
                </c:pt>
                <c:pt idx="830">
                  <c:v>0.74364140341860696</c:v>
                </c:pt>
                <c:pt idx="831">
                  <c:v>0.74276568201775017</c:v>
                </c:pt>
                <c:pt idx="832">
                  <c:v>0.7418899201274638</c:v>
                </c:pt>
                <c:pt idx="833">
                  <c:v>0.74101412289292912</c:v>
                </c:pt>
                <c:pt idx="834">
                  <c:v>0.7401382954350838</c:v>
                </c:pt>
                <c:pt idx="835">
                  <c:v>0.73926244285070986</c:v>
                </c:pt>
                <c:pt idx="836">
                  <c:v>0.73838657021251819</c:v>
                </c:pt>
                <c:pt idx="837">
                  <c:v>0.73751068256923458</c:v>
                </c:pt>
                <c:pt idx="838">
                  <c:v>0.73663478494568613</c:v>
                </c:pt>
                <c:pt idx="839">
                  <c:v>0.73575888234288467</c:v>
                </c:pt>
                <c:pt idx="840">
                  <c:v>0.73488297973811267</c:v>
                </c:pt>
                <c:pt idx="841">
                  <c:v>0.73400708208500798</c:v>
                </c:pt>
                <c:pt idx="842">
                  <c:v>0.73313119431364704</c:v>
                </c:pt>
                <c:pt idx="843">
                  <c:v>0.73225532133063076</c:v>
                </c:pt>
                <c:pt idx="844">
                  <c:v>0.73137946801916609</c:v>
                </c:pt>
                <c:pt idx="845">
                  <c:v>0.73050363923915096</c:v>
                </c:pt>
                <c:pt idx="846">
                  <c:v>0.72962783982725787</c:v>
                </c:pt>
                <c:pt idx="847">
                  <c:v>0.72875207459701508</c:v>
                </c:pt>
                <c:pt idx="848">
                  <c:v>0.72787634833889159</c:v>
                </c:pt>
                <c:pt idx="849">
                  <c:v>0.72700066582037748</c:v>
                </c:pt>
                <c:pt idx="850">
                  <c:v>0.72612503178606758</c:v>
                </c:pt>
                <c:pt idx="851">
                  <c:v>0.72524945095774329</c:v>
                </c:pt>
                <c:pt idx="852">
                  <c:v>0.724373928034453</c:v>
                </c:pt>
                <c:pt idx="853">
                  <c:v>0.72349846769259518</c:v>
                </c:pt>
                <c:pt idx="854">
                  <c:v>0.72262307458599839</c:v>
                </c:pt>
                <c:pt idx="855">
                  <c:v>0.72174775334600239</c:v>
                </c:pt>
                <c:pt idx="856">
                  <c:v>0.7208725085815394</c:v>
                </c:pt>
                <c:pt idx="857">
                  <c:v>0.71999734487921341</c:v>
                </c:pt>
                <c:pt idx="858">
                  <c:v>0.71912226680338154</c:v>
                </c:pt>
                <c:pt idx="859">
                  <c:v>0.71824727889623285</c:v>
                </c:pt>
                <c:pt idx="860">
                  <c:v>0.71737238567786843</c:v>
                </c:pt>
                <c:pt idx="861">
                  <c:v>0.71649759164638105</c:v>
                </c:pt>
                <c:pt idx="862">
                  <c:v>0.71562290127793349</c:v>
                </c:pt>
                <c:pt idx="863">
                  <c:v>0.71474831902683844</c:v>
                </c:pt>
                <c:pt idx="864">
                  <c:v>0.71387384932563636</c:v>
                </c:pt>
                <c:pt idx="865">
                  <c:v>0.71299949658517325</c:v>
                </c:pt>
                <c:pt idx="866">
                  <c:v>0.71212526519468078</c:v>
                </c:pt>
                <c:pt idx="867">
                  <c:v>0.71125115952185214</c:v>
                </c:pt>
                <c:pt idx="868">
                  <c:v>0.71037718391292082</c:v>
                </c:pt>
                <c:pt idx="869">
                  <c:v>0.70950334269273718</c:v>
                </c:pt>
                <c:pt idx="870">
                  <c:v>0.70862964016484642</c:v>
                </c:pt>
                <c:pt idx="871">
                  <c:v>0.7077560806115647</c:v>
                </c:pt>
                <c:pt idx="872">
                  <c:v>0.7068826682940561</c:v>
                </c:pt>
                <c:pt idx="873">
                  <c:v>0.70600940745240914</c:v>
                </c:pt>
                <c:pt idx="874">
                  <c:v>0.70513630230571289</c:v>
                </c:pt>
                <c:pt idx="875">
                  <c:v>0.70426335705213239</c:v>
                </c:pt>
                <c:pt idx="876">
                  <c:v>0.70339057586898479</c:v>
                </c:pt>
                <c:pt idx="877">
                  <c:v>0.70251796291281499</c:v>
                </c:pt>
                <c:pt idx="878">
                  <c:v>0.70164552231947008</c:v>
                </c:pt>
                <c:pt idx="879">
                  <c:v>0.70077325820417469</c:v>
                </c:pt>
                <c:pt idx="880">
                  <c:v>0.69990117466160573</c:v>
                </c:pt>
                <c:pt idx="881">
                  <c:v>0.69902927576596707</c:v>
                </c:pt>
                <c:pt idx="882">
                  <c:v>0.6981575655710629</c:v>
                </c:pt>
                <c:pt idx="883">
                  <c:v>0.69728604811037287</c:v>
                </c:pt>
                <c:pt idx="884">
                  <c:v>0.69641472739712473</c:v>
                </c:pt>
                <c:pt idx="885">
                  <c:v>0.69554360742436883</c:v>
                </c:pt>
                <c:pt idx="886">
                  <c:v>0.69467269216505045</c:v>
                </c:pt>
                <c:pt idx="887">
                  <c:v>0.69380198557208339</c:v>
                </c:pt>
                <c:pt idx="888">
                  <c:v>0.69293149157842349</c:v>
                </c:pt>
                <c:pt idx="889">
                  <c:v>0.69206121409713894</c:v>
                </c:pt>
                <c:pt idx="890">
                  <c:v>0.69119115702148548</c:v>
                </c:pt>
                <c:pt idx="891">
                  <c:v>0.69032132422497616</c:v>
                </c:pt>
                <c:pt idx="892">
                  <c:v>0.68945171956145468</c:v>
                </c:pt>
                <c:pt idx="893">
                  <c:v>0.68858234686516662</c:v>
                </c:pt>
                <c:pt idx="894">
                  <c:v>0.6877132099508303</c:v>
                </c:pt>
                <c:pt idx="895">
                  <c:v>0.68684431261370837</c:v>
                </c:pt>
                <c:pt idx="896">
                  <c:v>0.68597565862968013</c:v>
                </c:pt>
                <c:pt idx="897">
                  <c:v>0.68510725175530907</c:v>
                </c:pt>
                <c:pt idx="898">
                  <c:v>0.68423909572791675</c:v>
                </c:pt>
                <c:pt idx="899">
                  <c:v>0.68337119426565096</c:v>
                </c:pt>
                <c:pt idx="900">
                  <c:v>0.68250355106755622</c:v>
                </c:pt>
                <c:pt idx="901">
                  <c:v>0.68163616981364483</c:v>
                </c:pt>
                <c:pt idx="902">
                  <c:v>0.68076905416496425</c:v>
                </c:pt>
                <c:pt idx="903">
                  <c:v>0.67990220776366861</c:v>
                </c:pt>
                <c:pt idx="904">
                  <c:v>0.67903563423308655</c:v>
                </c:pt>
                <c:pt idx="905">
                  <c:v>0.67816933717779027</c:v>
                </c:pt>
                <c:pt idx="906">
                  <c:v>0.67730332018366557</c:v>
                </c:pt>
                <c:pt idx="907">
                  <c:v>0.67643758681797794</c:v>
                </c:pt>
                <c:pt idx="908">
                  <c:v>0.67557214062944337</c:v>
                </c:pt>
                <c:pt idx="909">
                  <c:v>0.67470698514829508</c:v>
                </c:pt>
                <c:pt idx="910">
                  <c:v>0.67384212388635045</c:v>
                </c:pt>
                <c:pt idx="911">
                  <c:v>0.67297756033708134</c:v>
                </c:pt>
                <c:pt idx="912">
                  <c:v>0.67211329797567887</c:v>
                </c:pt>
                <c:pt idx="913">
                  <c:v>0.67124934025912186</c:v>
                </c:pt>
                <c:pt idx="914">
                  <c:v>0.67038569062624365</c:v>
                </c:pt>
                <c:pt idx="915">
                  <c:v>0.66952235249779801</c:v>
                </c:pt>
                <c:pt idx="916">
                  <c:v>0.66865932927652794</c:v>
                </c:pt>
                <c:pt idx="917">
                  <c:v>0.66779662434722908</c:v>
                </c:pt>
                <c:pt idx="918">
                  <c:v>0.66693424107681787</c:v>
                </c:pt>
                <c:pt idx="919">
                  <c:v>0.66607218281439684</c:v>
                </c:pt>
                <c:pt idx="920">
                  <c:v>0.66521045289131986</c:v>
                </c:pt>
                <c:pt idx="921">
                  <c:v>0.66434905462125848</c:v>
                </c:pt>
                <c:pt idx="922">
                  <c:v>0.66348799130026626</c:v>
                </c:pt>
                <c:pt idx="923">
                  <c:v>0.66262726620684453</c:v>
                </c:pt>
                <c:pt idx="924">
                  <c:v>0.66176688260200722</c:v>
                </c:pt>
                <c:pt idx="925">
                  <c:v>0.66090684372934483</c:v>
                </c:pt>
                <c:pt idx="926">
                  <c:v>0.66004715281508941</c:v>
                </c:pt>
                <c:pt idx="927">
                  <c:v>0.65918781306817897</c:v>
                </c:pt>
                <c:pt idx="928">
                  <c:v>0.65832882768032075</c:v>
                </c:pt>
                <c:pt idx="929">
                  <c:v>0.6574701998260557</c:v>
                </c:pt>
                <c:pt idx="930">
                  <c:v>0.65661193266282192</c:v>
                </c:pt>
                <c:pt idx="931">
                  <c:v>0.65575402933101745</c:v>
                </c:pt>
                <c:pt idx="932">
                  <c:v>0.65489649295406471</c:v>
                </c:pt>
                <c:pt idx="933">
                  <c:v>0.65403932663847197</c:v>
                </c:pt>
                <c:pt idx="934">
                  <c:v>0.65318253347389776</c:v>
                </c:pt>
                <c:pt idx="935">
                  <c:v>0.6523261165332116</c:v>
                </c:pt>
                <c:pt idx="936">
                  <c:v>0.65147007887255837</c:v>
                </c:pt>
                <c:pt idx="937">
                  <c:v>0.65061442353141863</c:v>
                </c:pt>
                <c:pt idx="938">
                  <c:v>0.649759153532672</c:v>
                </c:pt>
                <c:pt idx="939">
                  <c:v>0.64890427188265798</c:v>
                </c:pt>
                <c:pt idx="940">
                  <c:v>0.64804978157123827</c:v>
                </c:pt>
                <c:pt idx="941">
                  <c:v>0.64719568557185747</c:v>
                </c:pt>
                <c:pt idx="942">
                  <c:v>0.6463419868416046</c:v>
                </c:pt>
                <c:pt idx="943">
                  <c:v>0.6454886883212746</c:v>
                </c:pt>
                <c:pt idx="944">
                  <c:v>0.64463579293542772</c:v>
                </c:pt>
                <c:pt idx="945">
                  <c:v>0.64378330359245128</c:v>
                </c:pt>
                <c:pt idx="946">
                  <c:v>0.64293122318461982</c:v>
                </c:pt>
                <c:pt idx="947">
                  <c:v>0.64207955458815469</c:v>
                </c:pt>
                <c:pt idx="948">
                  <c:v>0.64122830066328562</c:v>
                </c:pt>
                <c:pt idx="949">
                  <c:v>0.64037746425430808</c:v>
                </c:pt>
                <c:pt idx="950">
                  <c:v>0.63952704818964501</c:v>
                </c:pt>
                <c:pt idx="951">
                  <c:v>0.63867705528190555</c:v>
                </c:pt>
                <c:pt idx="952">
                  <c:v>0.63782748832794345</c:v>
                </c:pt>
                <c:pt idx="953">
                  <c:v>0.63697835010891779</c:v>
                </c:pt>
                <c:pt idx="954">
                  <c:v>0.63612964339034972</c:v>
                </c:pt>
                <c:pt idx="955">
                  <c:v>0.63528137092218295</c:v>
                </c:pt>
                <c:pt idx="956">
                  <c:v>0.63443353543884162</c:v>
                </c:pt>
                <c:pt idx="957">
                  <c:v>0.63358613965928756</c:v>
                </c:pt>
                <c:pt idx="958">
                  <c:v>0.63273918628708015</c:v>
                </c:pt>
                <c:pt idx="959">
                  <c:v>0.63189267801043292</c:v>
                </c:pt>
                <c:pt idx="960">
                  <c:v>0.63104661750227098</c:v>
                </c:pt>
                <c:pt idx="961">
                  <c:v>0.63020100742029039</c:v>
                </c:pt>
                <c:pt idx="962">
                  <c:v>0.62935585040701281</c:v>
                </c:pt>
                <c:pt idx="963">
                  <c:v>0.62851114908984529</c:v>
                </c:pt>
                <c:pt idx="964">
                  <c:v>0.62766690608113562</c:v>
                </c:pt>
                <c:pt idx="965">
                  <c:v>0.62682312397822892</c:v>
                </c:pt>
                <c:pt idx="966">
                  <c:v>0.62597980536352538</c:v>
                </c:pt>
                <c:pt idx="967">
                  <c:v>0.62513695280453596</c:v>
                </c:pt>
                <c:pt idx="968">
                  <c:v>0.62429456885393853</c:v>
                </c:pt>
                <c:pt idx="969">
                  <c:v>0.62345265604963418</c:v>
                </c:pt>
                <c:pt idx="970">
                  <c:v>0.62261121691480248</c:v>
                </c:pt>
                <c:pt idx="971">
                  <c:v>0.62177025395795837</c:v>
                </c:pt>
                <c:pt idx="972">
                  <c:v>0.62092976967300639</c:v>
                </c:pt>
                <c:pt idx="973">
                  <c:v>0.62008976653929648</c:v>
                </c:pt>
                <c:pt idx="974">
                  <c:v>0.6192502470216793</c:v>
                </c:pt>
                <c:pt idx="975">
                  <c:v>0.61841121357056084</c:v>
                </c:pt>
                <c:pt idx="976">
                  <c:v>0.61757266862195725</c:v>
                </c:pt>
                <c:pt idx="977">
                  <c:v>0.61673461459754941</c:v>
                </c:pt>
                <c:pt idx="978">
                  <c:v>0.61589705390473781</c:v>
                </c:pt>
                <c:pt idx="979">
                  <c:v>0.61505998893669567</c:v>
                </c:pt>
                <c:pt idx="980">
                  <c:v>0.61422342207242442</c:v>
                </c:pt>
                <c:pt idx="981">
                  <c:v>0.61338735567680636</c:v>
                </c:pt>
                <c:pt idx="982">
                  <c:v>0.61255179210065891</c:v>
                </c:pt>
                <c:pt idx="983">
                  <c:v>0.61171673368078827</c:v>
                </c:pt>
                <c:pt idx="984">
                  <c:v>0.61088218274004236</c:v>
                </c:pt>
                <c:pt idx="985">
                  <c:v>0.61004814158736431</c:v>
                </c:pt>
                <c:pt idx="986">
                  <c:v>0.60921461251784503</c:v>
                </c:pt>
                <c:pt idx="987">
                  <c:v>0.60838159781277679</c:v>
                </c:pt>
                <c:pt idx="988">
                  <c:v>0.60754909973970517</c:v>
                </c:pt>
                <c:pt idx="989">
                  <c:v>0.60671712055248184</c:v>
                </c:pt>
                <c:pt idx="990">
                  <c:v>0.6058856624913167</c:v>
                </c:pt>
                <c:pt idx="991">
                  <c:v>0.60505472778283043</c:v>
                </c:pt>
                <c:pt idx="992">
                  <c:v>0.60422431864010562</c:v>
                </c:pt>
                <c:pt idx="993">
                  <c:v>0.60339443726274022</c:v>
                </c:pt>
                <c:pt idx="994">
                  <c:v>0.60256508583689661</c:v>
                </c:pt>
                <c:pt idx="995">
                  <c:v>0.60173626653535561</c:v>
                </c:pt>
                <c:pt idx="996">
                  <c:v>0.60090798151756586</c:v>
                </c:pt>
                <c:pt idx="997">
                  <c:v>0.60008023292969614</c:v>
                </c:pt>
                <c:pt idx="998">
                  <c:v>0.59925302290468652</c:v>
                </c:pt>
                <c:pt idx="999">
                  <c:v>0.59842635356229723</c:v>
                </c:pt>
                <c:pt idx="1000">
                  <c:v>0.59760022700916149</c:v>
                </c:pt>
                <c:pt idx="1001">
                  <c:v>0.59677464533883506</c:v>
                </c:pt>
                <c:pt idx="1002">
                  <c:v>0.59594961063184582</c:v>
                </c:pt>
                <c:pt idx="1003">
                  <c:v>0.59512512495574577</c:v>
                </c:pt>
                <c:pt idx="1004">
                  <c:v>0.5943011903651586</c:v>
                </c:pt>
                <c:pt idx="1005">
                  <c:v>0.59347780890183122</c:v>
                </c:pt>
                <c:pt idx="1006">
                  <c:v>0.59265498259468341</c:v>
                </c:pt>
                <c:pt idx="1007">
                  <c:v>0.59183271345985544</c:v>
                </c:pt>
                <c:pt idx="1008">
                  <c:v>0.59101100350075997</c:v>
                </c:pt>
                <c:pt idx="1009">
                  <c:v>0.59018985470812935</c:v>
                </c:pt>
                <c:pt idx="1010">
                  <c:v>0.58936926906006459</c:v>
                </c:pt>
                <c:pt idx="1011">
                  <c:v>0.58854924852208612</c:v>
                </c:pt>
                <c:pt idx="1012">
                  <c:v>0.58772979504717915</c:v>
                </c:pt>
                <c:pt idx="1013">
                  <c:v>0.58691091057584588</c:v>
                </c:pt>
                <c:pt idx="1014">
                  <c:v>0.58609259703615102</c:v>
                </c:pt>
                <c:pt idx="1015">
                  <c:v>0.58527485634377097</c:v>
                </c:pt>
                <c:pt idx="1016">
                  <c:v>0.58445769040204232</c:v>
                </c:pt>
                <c:pt idx="1017">
                  <c:v>0.58364110110200895</c:v>
                </c:pt>
                <c:pt idx="1018">
                  <c:v>0.58282509032246976</c:v>
                </c:pt>
                <c:pt idx="1019">
                  <c:v>0.58200965993002707</c:v>
                </c:pt>
                <c:pt idx="1020">
                  <c:v>0.58119481177913235</c:v>
                </c:pt>
                <c:pt idx="1021">
                  <c:v>0.58038054771213576</c:v>
                </c:pt>
                <c:pt idx="1022">
                  <c:v>0.57956686955933134</c:v>
                </c:pt>
                <c:pt idx="1023">
                  <c:v>0.5787537791390045</c:v>
                </c:pt>
                <c:pt idx="1024">
                  <c:v>0.57794127825747876</c:v>
                </c:pt>
                <c:pt idx="1025">
                  <c:v>0.57712936870916276</c:v>
                </c:pt>
                <c:pt idx="1026">
                  <c:v>0.57631805227659627</c:v>
                </c:pt>
                <c:pt idx="1027">
                  <c:v>0.57550733073049631</c:v>
                </c:pt>
                <c:pt idx="1028">
                  <c:v>0.57469720582980421</c:v>
                </c:pt>
                <c:pt idx="1029">
                  <c:v>0.57388767932173046</c:v>
                </c:pt>
                <c:pt idx="1030">
                  <c:v>0.57307875294180122</c:v>
                </c:pt>
                <c:pt idx="1031">
                  <c:v>0.57227042841390408</c:v>
                </c:pt>
                <c:pt idx="1032">
                  <c:v>0.57146270745033323</c:v>
                </c:pt>
                <c:pt idx="1033">
                  <c:v>0.57065559175183511</c:v>
                </c:pt>
                <c:pt idx="1034">
                  <c:v>0.56984908300765358</c:v>
                </c:pt>
                <c:pt idx="1035">
                  <c:v>0.56904318289557487</c:v>
                </c:pt>
                <c:pt idx="1036">
                  <c:v>0.56823789308197292</c:v>
                </c:pt>
                <c:pt idx="1037">
                  <c:v>0.56743321522185353</c:v>
                </c:pt>
                <c:pt idx="1038">
                  <c:v>0.56662915095889965</c:v>
                </c:pt>
                <c:pt idx="1039">
                  <c:v>0.56582570192551562</c:v>
                </c:pt>
                <c:pt idx="1040">
                  <c:v>0.5650228697428713</c:v>
                </c:pt>
                <c:pt idx="1041">
                  <c:v>0.56422065602094651</c:v>
                </c:pt>
                <c:pt idx="1042">
                  <c:v>0.56341906235857542</c:v>
                </c:pt>
                <c:pt idx="1043">
                  <c:v>0.56261809034348953</c:v>
                </c:pt>
                <c:pt idx="1044">
                  <c:v>0.5618177415523623</c:v>
                </c:pt>
                <c:pt idx="1045">
                  <c:v>0.56101801755085245</c:v>
                </c:pt>
                <c:pt idx="1046">
                  <c:v>0.56021891989364736</c:v>
                </c:pt>
                <c:pt idx="1047">
                  <c:v>0.55942045012450636</c:v>
                </c:pt>
                <c:pt idx="1048">
                  <c:v>0.55862260977630451</c:v>
                </c:pt>
                <c:pt idx="1049">
                  <c:v>0.55782540037107453</c:v>
                </c:pt>
                <c:pt idx="1050">
                  <c:v>0.55702882342005067</c:v>
                </c:pt>
                <c:pt idx="1051">
                  <c:v>0.55623288042371111</c:v>
                </c:pt>
                <c:pt idx="1052">
                  <c:v>0.55543757287182027</c:v>
                </c:pt>
                <c:pt idx="1053">
                  <c:v>0.55464290224347224</c:v>
                </c:pt>
                <c:pt idx="1054">
                  <c:v>0.55384887000713179</c:v>
                </c:pt>
                <c:pt idx="1055">
                  <c:v>0.55305547762067742</c:v>
                </c:pt>
                <c:pt idx="1056">
                  <c:v>0.5522627265314437</c:v>
                </c:pt>
                <c:pt idx="1057">
                  <c:v>0.55147061817626164</c:v>
                </c:pt>
                <c:pt idx="1058">
                  <c:v>0.5506791539815028</c:v>
                </c:pt>
                <c:pt idx="1059">
                  <c:v>0.54988833536311854</c:v>
                </c:pt>
                <c:pt idx="1060">
                  <c:v>0.54909816372668285</c:v>
                </c:pt>
                <c:pt idx="1061">
                  <c:v>0.54830864046743433</c:v>
                </c:pt>
                <c:pt idx="1062">
                  <c:v>0.5475197669703149</c:v>
                </c:pt>
                <c:pt idx="1063">
                  <c:v>0.54673154461001405</c:v>
                </c:pt>
                <c:pt idx="1064">
                  <c:v>0.54594397475100731</c:v>
                </c:pt>
                <c:pt idx="1065">
                  <c:v>0.54515705874759801</c:v>
                </c:pt>
                <c:pt idx="1066">
                  <c:v>0.54437079794395848</c:v>
                </c:pt>
                <c:pt idx="1067">
                  <c:v>0.54358519367416924</c:v>
                </c:pt>
                <c:pt idx="1068">
                  <c:v>0.54280024726226073</c:v>
                </c:pt>
                <c:pt idx="1069">
                  <c:v>0.54201596002225283</c:v>
                </c:pt>
                <c:pt idx="1070">
                  <c:v>0.54123233325819475</c:v>
                </c:pt>
                <c:pt idx="1071">
                  <c:v>0.54044936826420598</c:v>
                </c:pt>
                <c:pt idx="1072">
                  <c:v>0.53966706632451522</c:v>
                </c:pt>
                <c:pt idx="1073">
                  <c:v>0.53888542871350065</c:v>
                </c:pt>
                <c:pt idx="1074">
                  <c:v>0.53810445669572937</c:v>
                </c:pt>
                <c:pt idx="1075">
                  <c:v>0.53732415152599622</c:v>
                </c:pt>
                <c:pt idx="1076">
                  <c:v>0.53654451444936457</c:v>
                </c:pt>
                <c:pt idx="1077">
                  <c:v>0.53576554670120424</c:v>
                </c:pt>
                <c:pt idx="1078">
                  <c:v>0.53498724950723087</c:v>
                </c:pt>
                <c:pt idx="1079">
                  <c:v>0.534209624083545</c:v>
                </c:pt>
                <c:pt idx="1080">
                  <c:v>0.53343267163667085</c:v>
                </c:pt>
                <c:pt idx="1081">
                  <c:v>0.53265639336359494</c:v>
                </c:pt>
                <c:pt idx="1082">
                  <c:v>0.53188079045180481</c:v>
                </c:pt>
                <c:pt idx="1083">
                  <c:v>0.53110586407932692</c:v>
                </c:pt>
                <c:pt idx="1084">
                  <c:v>0.53033161541476559</c:v>
                </c:pt>
                <c:pt idx="1085">
                  <c:v>0.52955804561734066</c:v>
                </c:pt>
                <c:pt idx="1086">
                  <c:v>0.52878515583692576</c:v>
                </c:pt>
                <c:pt idx="1087">
                  <c:v>0.5280129472140862</c:v>
                </c:pt>
                <c:pt idx="1088">
                  <c:v>0.5272414208801165</c:v>
                </c:pt>
                <c:pt idx="1089">
                  <c:v>0.52647057795707852</c:v>
                </c:pt>
                <c:pt idx="1090">
                  <c:v>0.52570041955783831</c:v>
                </c:pt>
                <c:pt idx="1091">
                  <c:v>0.52493094678610397</c:v>
                </c:pt>
                <c:pt idx="1092">
                  <c:v>0.52416216073646316</c:v>
                </c:pt>
                <c:pt idx="1093">
                  <c:v>0.52339406249441933</c:v>
                </c:pt>
                <c:pt idx="1094">
                  <c:v>0.52262665313642964</c:v>
                </c:pt>
                <c:pt idx="1095">
                  <c:v>0.52185993372994133</c:v>
                </c:pt>
                <c:pt idx="1096">
                  <c:v>0.52109390533342881</c:v>
                </c:pt>
                <c:pt idx="1097">
                  <c:v>0.52032856899642999</c:v>
                </c:pt>
                <c:pt idx="1098">
                  <c:v>0.51956392575958332</c:v>
                </c:pt>
                <c:pt idx="1099">
                  <c:v>0.51879997665466304</c:v>
                </c:pt>
                <c:pt idx="1100">
                  <c:v>0.51803672270461698</c:v>
                </c:pt>
                <c:pt idx="1101">
                  <c:v>0.51727416492360156</c:v>
                </c:pt>
                <c:pt idx="1102">
                  <c:v>0.51651230431701822</c:v>
                </c:pt>
                <c:pt idx="1103">
                  <c:v>0.51575114188154991</c:v>
                </c:pt>
                <c:pt idx="1104">
                  <c:v>0.51499067860519521</c:v>
                </c:pt>
                <c:pt idx="1105">
                  <c:v>0.51423091546730559</c:v>
                </c:pt>
                <c:pt idx="1106">
                  <c:v>0.51347185343862112</c:v>
                </c:pt>
                <c:pt idx="1107">
                  <c:v>0.51271349348130391</c:v>
                </c:pt>
                <c:pt idx="1108">
                  <c:v>0.51195583654897581</c:v>
                </c:pt>
                <c:pt idx="1109">
                  <c:v>0.5111988835867517</c:v>
                </c:pt>
                <c:pt idx="1110">
                  <c:v>0.51044263553127556</c:v>
                </c:pt>
                <c:pt idx="1111">
                  <c:v>0.50968709331075579</c:v>
                </c:pt>
                <c:pt idx="1112">
                  <c:v>0.50893225784499829</c:v>
                </c:pt>
                <c:pt idx="1113">
                  <c:v>0.50817813004544343</c:v>
                </c:pt>
                <c:pt idx="1114">
                  <c:v>0.50742471081519913</c:v>
                </c:pt>
                <c:pt idx="1115">
                  <c:v>0.50667200104907517</c:v>
                </c:pt>
                <c:pt idx="1116">
                  <c:v>0.50592000163361928</c:v>
                </c:pt>
                <c:pt idx="1117">
                  <c:v>0.50516871344714886</c:v>
                </c:pt>
                <c:pt idx="1118">
                  <c:v>0.5044181373597878</c:v>
                </c:pt>
                <c:pt idx="1119">
                  <c:v>0.50366827423349825</c:v>
                </c:pt>
                <c:pt idx="1120">
                  <c:v>0.50291912492211543</c:v>
                </c:pt>
                <c:pt idx="1121">
                  <c:v>0.50217069027138206</c:v>
                </c:pt>
                <c:pt idx="1122">
                  <c:v>0.50142297111898071</c:v>
                </c:pt>
                <c:pt idx="1123">
                  <c:v>0.50067596829456829</c:v>
                </c:pt>
                <c:pt idx="1124">
                  <c:v>0.4999296826198093</c:v>
                </c:pt>
                <c:pt idx="1125">
                  <c:v>0.49918411490840836</c:v>
                </c:pt>
                <c:pt idx="1126">
                  <c:v>0.49843926596614513</c:v>
                </c:pt>
                <c:pt idx="1127">
                  <c:v>0.49769513659090558</c:v>
                </c:pt>
                <c:pt idx="1128">
                  <c:v>0.49695172757271627</c:v>
                </c:pt>
                <c:pt idx="1129">
                  <c:v>0.49620903969377644</c:v>
                </c:pt>
                <c:pt idx="1130">
                  <c:v>0.49546707372849119</c:v>
                </c:pt>
                <c:pt idx="1131">
                  <c:v>0.49472583044350377</c:v>
                </c:pt>
                <c:pt idx="1132">
                  <c:v>0.49398531059772866</c:v>
                </c:pt>
                <c:pt idx="1133">
                  <c:v>0.4932455149423835</c:v>
                </c:pt>
                <c:pt idx="1134">
                  <c:v>0.49250644422102158</c:v>
                </c:pt>
                <c:pt idx="1135">
                  <c:v>0.4917680991695641</c:v>
                </c:pt>
                <c:pt idx="1136">
                  <c:v>0.49103048051633208</c:v>
                </c:pt>
                <c:pt idx="1137">
                  <c:v>0.4902935889820787</c:v>
                </c:pt>
                <c:pt idx="1138">
                  <c:v>0.48955742528002072</c:v>
                </c:pt>
                <c:pt idx="1139">
                  <c:v>0.48882199011587069</c:v>
                </c:pt>
                <c:pt idx="1140">
                  <c:v>0.48808728418786823</c:v>
                </c:pt>
                <c:pt idx="1141">
                  <c:v>0.48735330818681188</c:v>
                </c:pt>
                <c:pt idx="1142">
                  <c:v>0.48662006279609027</c:v>
                </c:pt>
                <c:pt idx="1143">
                  <c:v>0.48588754869171369</c:v>
                </c:pt>
                <c:pt idx="1144">
                  <c:v>0.48515576654234527</c:v>
                </c:pt>
                <c:pt idx="1145">
                  <c:v>0.48442471700933198</c:v>
                </c:pt>
                <c:pt idx="1146">
                  <c:v>0.48369440074673581</c:v>
                </c:pt>
                <c:pt idx="1147">
                  <c:v>0.4829648184013644</c:v>
                </c:pt>
                <c:pt idx="1148">
                  <c:v>0.48223597061280232</c:v>
                </c:pt>
                <c:pt idx="1149">
                  <c:v>0.48150785801344126</c:v>
                </c:pt>
                <c:pt idx="1150">
                  <c:v>0.48078048122851097</c:v>
                </c:pt>
                <c:pt idx="1151">
                  <c:v>0.48005384087610964</c:v>
                </c:pt>
                <c:pt idx="1152">
                  <c:v>0.47932793756723402</c:v>
                </c:pt>
                <c:pt idx="1153">
                  <c:v>0.47860277190581052</c:v>
                </c:pt>
                <c:pt idx="1154">
                  <c:v>0.47787834448872413</c:v>
                </c:pt>
                <c:pt idx="1155">
                  <c:v>0.4771546559058496</c:v>
                </c:pt>
                <c:pt idx="1156">
                  <c:v>0.47643170674008084</c:v>
                </c:pt>
                <c:pt idx="1157">
                  <c:v>0.47570949756736092</c:v>
                </c:pt>
                <c:pt idx="1158">
                  <c:v>0.47498802895671227</c:v>
                </c:pt>
                <c:pt idx="1159">
                  <c:v>0.47426730147026513</c:v>
                </c:pt>
                <c:pt idx="1160">
                  <c:v>0.47354731566328834</c:v>
                </c:pt>
                <c:pt idx="1161">
                  <c:v>0.47282807208421868</c:v>
                </c:pt>
                <c:pt idx="1162">
                  <c:v>0.472109571274689</c:v>
                </c:pt>
                <c:pt idx="1163">
                  <c:v>0.47139181376955958</c:v>
                </c:pt>
                <c:pt idx="1164">
                  <c:v>0.47067480009694496</c:v>
                </c:pt>
                <c:pt idx="1165">
                  <c:v>0.46995853077824445</c:v>
                </c:pt>
                <c:pt idx="1166">
                  <c:v>0.4692430063281714</c:v>
                </c:pt>
                <c:pt idx="1167">
                  <c:v>0.46852822725478027</c:v>
                </c:pt>
                <c:pt idx="1168">
                  <c:v>0.46781419405949765</c:v>
                </c:pt>
                <c:pt idx="1169">
                  <c:v>0.46710090723714909</c:v>
                </c:pt>
                <c:pt idx="1170">
                  <c:v>0.4663883672759882</c:v>
                </c:pt>
                <c:pt idx="1171">
                  <c:v>0.46567657465772594</c:v>
                </c:pt>
                <c:pt idx="1172">
                  <c:v>0.46496552985755768</c:v>
                </c:pt>
                <c:pt idx="1173">
                  <c:v>0.4642552333441925</c:v>
                </c:pt>
                <c:pt idx="1174">
                  <c:v>0.46354568557988085</c:v>
                </c:pt>
                <c:pt idx="1175">
                  <c:v>0.46283688702044223</c:v>
                </c:pt>
                <c:pt idx="1176">
                  <c:v>0.46212883811529432</c:v>
                </c:pt>
                <c:pt idx="1177">
                  <c:v>0.46142153930747987</c:v>
                </c:pt>
                <c:pt idx="1178">
                  <c:v>0.46071499103369468</c:v>
                </c:pt>
                <c:pt idx="1179">
                  <c:v>0.46000919372431565</c:v>
                </c:pt>
                <c:pt idx="1180">
                  <c:v>0.45930414780342754</c:v>
                </c:pt>
                <c:pt idx="1181">
                  <c:v>0.4585998536888517</c:v>
                </c:pt>
                <c:pt idx="1182">
                  <c:v>0.45789631179217244</c:v>
                </c:pt>
                <c:pt idx="1183">
                  <c:v>0.45719352251876455</c:v>
                </c:pt>
                <c:pt idx="1184">
                  <c:v>0.45649148626782093</c:v>
                </c:pt>
                <c:pt idx="1185">
                  <c:v>0.45579020343237914</c:v>
                </c:pt>
                <c:pt idx="1186">
                  <c:v>0.45508967439934878</c:v>
                </c:pt>
                <c:pt idx="1187">
                  <c:v>0.45438989954953829</c:v>
                </c:pt>
                <c:pt idx="1188">
                  <c:v>0.45369087925768187</c:v>
                </c:pt>
                <c:pt idx="1189">
                  <c:v>0.45299261389246603</c:v>
                </c:pt>
                <c:pt idx="1190">
                  <c:v>0.45229510381655641</c:v>
                </c:pt>
                <c:pt idx="1191">
                  <c:v>0.45159834938662424</c:v>
                </c:pt>
                <c:pt idx="1192">
                  <c:v>0.45090235095337283</c:v>
                </c:pt>
                <c:pt idx="1193">
                  <c:v>0.45020710886156406</c:v>
                </c:pt>
                <c:pt idx="1194">
                  <c:v>0.44951262345004428</c:v>
                </c:pt>
                <c:pt idx="1195">
                  <c:v>0.44881889505177103</c:v>
                </c:pt>
                <c:pt idx="1196">
                  <c:v>0.44812592399383872</c:v>
                </c:pt>
                <c:pt idx="1197">
                  <c:v>0.44743371059750464</c:v>
                </c:pt>
                <c:pt idx="1198">
                  <c:v>0.44674225517821525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6-423F-B1DC-C69523BC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399199"/>
        <c:axId val="1734373935"/>
      </c:lineChart>
      <c:catAx>
        <c:axId val="15683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73935"/>
        <c:crosses val="autoZero"/>
        <c:auto val="1"/>
        <c:lblAlgn val="ctr"/>
        <c:lblOffset val="100"/>
        <c:noMultiLvlLbl val="0"/>
      </c:catAx>
      <c:valAx>
        <c:axId val="173437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 Curve NAN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PAR!$V$2:$V$1201</c:f>
              <c:numCache>
                <c:formatCode>General</c:formatCode>
                <c:ptCount val="1200"/>
                <c:pt idx="0">
                  <c:v>0</c:v>
                </c:pt>
                <c:pt idx="1">
                  <c:v>7.1345733139696202E-3</c:v>
                </c:pt>
                <c:pt idx="2">
                  <c:v>1.4231645607166488E-2</c:v>
                </c:pt>
                <c:pt idx="3">
                  <c:v>2.129136471532974E-2</c:v>
                </c:pt>
                <c:pt idx="4">
                  <c:v>2.8313877956158525E-2</c:v>
                </c:pt>
                <c:pt idx="5">
                  <c:v>3.5299332131013911E-2</c:v>
                </c:pt>
                <c:pt idx="6">
                  <c:v>4.2247873526615298E-2</c:v>
                </c:pt>
                <c:pt idx="7">
                  <c:v>4.9159647916731525E-2</c:v>
                </c:pt>
                <c:pt idx="8">
                  <c:v>5.603480056386672E-2</c:v>
                </c:pt>
                <c:pt idx="9">
                  <c:v>6.2873476220940749E-2</c:v>
                </c:pt>
                <c:pt idx="10">
                  <c:v>6.967581913296432E-2</c:v>
                </c:pt>
                <c:pt idx="11">
                  <c:v>7.6441973038708963E-2</c:v>
                </c:pt>
                <c:pt idx="12">
                  <c:v>8.317208117237157E-2</c:v>
                </c:pt>
                <c:pt idx="13">
                  <c:v>8.9866286265233755E-2</c:v>
                </c:pt>
                <c:pt idx="14">
                  <c:v>9.6524730547316057E-2</c:v>
                </c:pt>
                <c:pt idx="15">
                  <c:v>0.10314755574902669</c:v>
                </c:pt>
                <c:pt idx="16">
                  <c:v>0.10973490310280547</c:v>
                </c:pt>
                <c:pt idx="17">
                  <c:v>0.1162869133447621</c:v>
                </c:pt>
                <c:pt idx="18">
                  <c:v>0.12280372671630953</c:v>
                </c:pt>
                <c:pt idx="19">
                  <c:v>0.12928548296579231</c:v>
                </c:pt>
                <c:pt idx="20">
                  <c:v>0.13573232135010949</c:v>
                </c:pt>
                <c:pt idx="21">
                  <c:v>0.1421443806363325</c:v>
                </c:pt>
                <c:pt idx="22">
                  <c:v>0.14852179910331806</c:v>
                </c:pt>
                <c:pt idx="23">
                  <c:v>0.15486471454331577</c:v>
                </c:pt>
                <c:pt idx="24">
                  <c:v>0.1611732642635709</c:v>
                </c:pt>
                <c:pt idx="25">
                  <c:v>0.16744758508792171</c:v>
                </c:pt>
                <c:pt idx="26">
                  <c:v>0.17368781335839234</c:v>
                </c:pt>
                <c:pt idx="27">
                  <c:v>0.17989408493677989</c:v>
                </c:pt>
                <c:pt idx="28">
                  <c:v>0.18606653520623712</c:v>
                </c:pt>
                <c:pt idx="29">
                  <c:v>0.19220529907284994</c:v>
                </c:pt>
                <c:pt idx="30">
                  <c:v>0.19831051096720964</c:v>
                </c:pt>
                <c:pt idx="31">
                  <c:v>0.20438230484598097</c:v>
                </c:pt>
                <c:pt idx="32">
                  <c:v>0.2104208141934639</c:v>
                </c:pt>
                <c:pt idx="33">
                  <c:v>0.21642617202315195</c:v>
                </c:pt>
                <c:pt idx="34">
                  <c:v>0.22239851087928453</c:v>
                </c:pt>
                <c:pt idx="35">
                  <c:v>0.22833796283839464</c:v>
                </c:pt>
                <c:pt idx="36">
                  <c:v>0.23424465951085224</c:v>
                </c:pt>
                <c:pt idx="37">
                  <c:v>0.24011873204240161</c:v>
                </c:pt>
                <c:pt idx="38">
                  <c:v>0.245960311115695</c:v>
                </c:pt>
                <c:pt idx="39">
                  <c:v>0.2517695269518207</c:v>
                </c:pt>
                <c:pt idx="40">
                  <c:v>0.2575465093118266</c:v>
                </c:pt>
                <c:pt idx="41">
                  <c:v>0.26329138749823888</c:v>
                </c:pt>
                <c:pt idx="42">
                  <c:v>0.26900429035657547</c:v>
                </c:pt>
                <c:pt idx="43">
                  <c:v>0.27468534627685559</c:v>
                </c:pt>
                <c:pt idx="44">
                  <c:v>0.28033468319510391</c:v>
                </c:pt>
                <c:pt idx="45">
                  <c:v>0.28595242859484976</c:v>
                </c:pt>
                <c:pt idx="46">
                  <c:v>0.29153870950862232</c:v>
                </c:pt>
                <c:pt idx="47">
                  <c:v>0.2970936525194402</c:v>
                </c:pt>
                <c:pt idx="48">
                  <c:v>0.30261738376229741</c:v>
                </c:pt>
                <c:pt idx="49">
                  <c:v>0.30811002892564299</c:v>
                </c:pt>
                <c:pt idx="50">
                  <c:v>0.31357171325285804</c:v>
                </c:pt>
                <c:pt idx="51">
                  <c:v>0.31900256154372619</c:v>
                </c:pt>
                <c:pt idx="52">
                  <c:v>0.32440269815590062</c:v>
                </c:pt>
                <c:pt idx="53">
                  <c:v>0.32977224700636565</c:v>
                </c:pt>
                <c:pt idx="54">
                  <c:v>0.33511133157289441</c:v>
                </c:pt>
                <c:pt idx="55">
                  <c:v>0.34042007489550147</c:v>
                </c:pt>
                <c:pt idx="56">
                  <c:v>0.34569859957789056</c:v>
                </c:pt>
                <c:pt idx="57">
                  <c:v>0.35094702778889858</c:v>
                </c:pt>
                <c:pt idx="58">
                  <c:v>0.35616548126393466</c:v>
                </c:pt>
                <c:pt idx="59">
                  <c:v>0.3613540813064135</c:v>
                </c:pt>
                <c:pt idx="60">
                  <c:v>0.36651294878918661</c:v>
                </c:pt>
                <c:pt idx="61">
                  <c:v>0.37164220415596672</c:v>
                </c:pt>
                <c:pt idx="62">
                  <c:v>0.37674196742274851</c:v>
                </c:pt>
                <c:pt idx="63">
                  <c:v>0.38181235817922565</c:v>
                </c:pt>
                <c:pt idx="64">
                  <c:v>0.38685349559020155</c:v>
                </c:pt>
                <c:pt idx="65">
                  <c:v>0.39186549839699775</c:v>
                </c:pt>
                <c:pt idx="66">
                  <c:v>0.39684848491885594</c:v>
                </c:pt>
                <c:pt idx="67">
                  <c:v>0.4018025730543367</c:v>
                </c:pt>
                <c:pt idx="68">
                  <c:v>0.40672788028271362</c:v>
                </c:pt>
                <c:pt idx="69">
                  <c:v>0.41162452366536229</c:v>
                </c:pt>
                <c:pt idx="70">
                  <c:v>0.41649261984714625</c:v>
                </c:pt>
                <c:pt idx="71">
                  <c:v>0.42133228505779713</c:v>
                </c:pt>
                <c:pt idx="72">
                  <c:v>0.4261436351132909</c:v>
                </c:pt>
                <c:pt idx="73">
                  <c:v>0.43092678541722068</c:v>
                </c:pt>
                <c:pt idx="74">
                  <c:v>0.43568185096216361</c:v>
                </c:pt>
                <c:pt idx="75">
                  <c:v>0.44040894633104405</c:v>
                </c:pt>
                <c:pt idx="76">
                  <c:v>0.44510818569849359</c:v>
                </c:pt>
                <c:pt idx="77">
                  <c:v>0.44977968283220432</c:v>
                </c:pt>
                <c:pt idx="78">
                  <c:v>0.45442355109428056</c:v>
                </c:pt>
                <c:pt idx="79">
                  <c:v>0.45903990344258366</c:v>
                </c:pt>
                <c:pt idx="80">
                  <c:v>0.46362885243207475</c:v>
                </c:pt>
                <c:pt idx="81">
                  <c:v>0.46819051021615221</c:v>
                </c:pt>
                <c:pt idx="82">
                  <c:v>0.47272498854798406</c:v>
                </c:pt>
                <c:pt idx="83">
                  <c:v>0.47723239878183787</c:v>
                </c:pt>
                <c:pt idx="84">
                  <c:v>0.48171285187440582</c:v>
                </c:pt>
                <c:pt idx="85">
                  <c:v>0.48616645838612432</c:v>
                </c:pt>
                <c:pt idx="86">
                  <c:v>0.49059332848249132</c:v>
                </c:pt>
                <c:pt idx="87">
                  <c:v>0.49499357193537818</c:v>
                </c:pt>
                <c:pt idx="88">
                  <c:v>0.49936729812433794</c:v>
                </c:pt>
                <c:pt idx="89">
                  <c:v>0.50371461603790868</c:v>
                </c:pt>
                <c:pt idx="90">
                  <c:v>0.50803563427491427</c:v>
                </c:pt>
                <c:pt idx="91">
                  <c:v>0.51233046104575941</c:v>
                </c:pt>
                <c:pt idx="92">
                  <c:v>0.51659920417372096</c:v>
                </c:pt>
                <c:pt idx="93">
                  <c:v>0.52084197109623587</c:v>
                </c:pt>
                <c:pt idx="94">
                  <c:v>0.52505886886618425</c:v>
                </c:pt>
                <c:pt idx="95">
                  <c:v>0.5292500041531687</c:v>
                </c:pt>
                <c:pt idx="96">
                  <c:v>0.53341548324478938</c:v>
                </c:pt>
                <c:pt idx="97">
                  <c:v>0.53755541204791502</c:v>
                </c:pt>
                <c:pt idx="98">
                  <c:v>0.54166989608995075</c:v>
                </c:pt>
                <c:pt idx="99">
                  <c:v>0.54575904052010016</c:v>
                </c:pt>
                <c:pt idx="100">
                  <c:v>0.54982295011062476</c:v>
                </c:pt>
                <c:pt idx="101">
                  <c:v>0.5538617292580994</c:v>
                </c:pt>
                <c:pt idx="102">
                  <c:v>0.55787548198466241</c:v>
                </c:pt>
                <c:pt idx="103">
                  <c:v>0.56186431193926356</c:v>
                </c:pt>
                <c:pt idx="104">
                  <c:v>0.56582832239890679</c:v>
                </c:pt>
                <c:pt idx="105">
                  <c:v>0.56976761626988892</c:v>
                </c:pt>
                <c:pt idx="106">
                  <c:v>0.57368229608903587</c:v>
                </c:pt>
                <c:pt idx="107">
                  <c:v>0.57757246402493267</c:v>
                </c:pt>
                <c:pt idx="108">
                  <c:v>0.58143822187915173</c:v>
                </c:pt>
                <c:pt idx="109">
                  <c:v>0.58527967108747592</c:v>
                </c:pt>
                <c:pt idx="110">
                  <c:v>0.58909691272111819</c:v>
                </c:pt>
                <c:pt idx="111">
                  <c:v>0.59289004748793694</c:v>
                </c:pt>
                <c:pt idx="112">
                  <c:v>0.59665917573364813</c:v>
                </c:pt>
                <c:pt idx="113">
                  <c:v>0.60040439744303331</c:v>
                </c:pt>
                <c:pt idx="114">
                  <c:v>0.60412581224114292</c:v>
                </c:pt>
                <c:pt idx="115">
                  <c:v>0.60782351939449786</c:v>
                </c:pt>
                <c:pt idx="116">
                  <c:v>0.61149761781228418</c:v>
                </c:pt>
                <c:pt idx="117">
                  <c:v>0.61514820604754739</c:v>
                </c:pt>
                <c:pt idx="118">
                  <c:v>0.61877538229837992</c:v>
                </c:pt>
                <c:pt idx="119">
                  <c:v>0.62237924440910719</c:v>
                </c:pt>
                <c:pt idx="120">
                  <c:v>0.62595988987146789</c:v>
                </c:pt>
                <c:pt idx="121">
                  <c:v>0.62951741582579213</c:v>
                </c:pt>
                <c:pt idx="122">
                  <c:v>0.63305191906217462</c:v>
                </c:pt>
                <c:pt idx="123">
                  <c:v>0.63656349602164553</c:v>
                </c:pt>
                <c:pt idx="124">
                  <c:v>0.64005224279733541</c:v>
                </c:pt>
                <c:pt idx="125">
                  <c:v>0.64351825513563887</c:v>
                </c:pt>
                <c:pt idx="126">
                  <c:v>0.64696162843737293</c:v>
                </c:pt>
                <c:pt idx="127">
                  <c:v>0.65038245775893189</c:v>
                </c:pt>
                <c:pt idx="128">
                  <c:v>0.65378083781343932</c:v>
                </c:pt>
                <c:pt idx="129">
                  <c:v>0.65715686297189535</c:v>
                </c:pt>
                <c:pt idx="130">
                  <c:v>0.6605106272643213</c:v>
                </c:pt>
                <c:pt idx="131">
                  <c:v>0.66384222438089913</c:v>
                </c:pt>
                <c:pt idx="132">
                  <c:v>0.66715174767310936</c:v>
                </c:pt>
                <c:pt idx="133">
                  <c:v>0.6704392901548637</c:v>
                </c:pt>
                <c:pt idx="134">
                  <c:v>0.67370494450363461</c:v>
                </c:pt>
                <c:pt idx="135">
                  <c:v>0.67694880306158134</c:v>
                </c:pt>
                <c:pt idx="136">
                  <c:v>0.6801709578366727</c:v>
                </c:pt>
                <c:pt idx="137">
                  <c:v>0.68337150050380446</c:v>
                </c:pt>
                <c:pt idx="138">
                  <c:v>0.68655052240591652</c:v>
                </c:pt>
                <c:pt idx="139">
                  <c:v>0.68970811455510317</c:v>
                </c:pt>
                <c:pt idx="140">
                  <c:v>0.69284436763372126</c:v>
                </c:pt>
                <c:pt idx="141">
                  <c:v>0.69595937199549585</c:v>
                </c:pt>
                <c:pt idx="142">
                  <c:v>0.69905321766661954</c:v>
                </c:pt>
                <c:pt idx="143">
                  <c:v>0.70212599434685152</c:v>
                </c:pt>
                <c:pt idx="144">
                  <c:v>0.70517779141061077</c:v>
                </c:pt>
                <c:pt idx="145">
                  <c:v>0.70820869790806673</c:v>
                </c:pt>
                <c:pt idx="146">
                  <c:v>0.71121880256622638</c:v>
                </c:pt>
                <c:pt idx="147">
                  <c:v>0.71420819379001776</c:v>
                </c:pt>
                <c:pt idx="148">
                  <c:v>0.7171769596633697</c:v>
                </c:pt>
                <c:pt idx="149">
                  <c:v>0.72012518795028957</c:v>
                </c:pt>
                <c:pt idx="150">
                  <c:v>0.72305296609593483</c:v>
                </c:pt>
                <c:pt idx="151">
                  <c:v>0.72596038122768436</c:v>
                </c:pt>
                <c:pt idx="152">
                  <c:v>0.72884752015620358</c:v>
                </c:pt>
                <c:pt idx="153">
                  <c:v>0.7317144693765083</c:v>
                </c:pt>
                <c:pt idx="154">
                  <c:v>0.73456131506902334</c:v>
                </c:pt>
                <c:pt idx="155">
                  <c:v>0.7373881431006396</c:v>
                </c:pt>
                <c:pt idx="156">
                  <c:v>0.74019503902576667</c:v>
                </c:pt>
                <c:pt idx="157">
                  <c:v>0.74298208808738109</c:v>
                </c:pt>
                <c:pt idx="158">
                  <c:v>0.74574937521807394</c:v>
                </c:pt>
                <c:pt idx="159">
                  <c:v>0.74849698504109241</c:v>
                </c:pt>
                <c:pt idx="160">
                  <c:v>0.75122500187138008</c:v>
                </c:pt>
                <c:pt idx="161">
                  <c:v>0.7539335097166121</c:v>
                </c:pt>
                <c:pt idx="162">
                  <c:v>0.75662259227822826</c:v>
                </c:pt>
                <c:pt idx="163">
                  <c:v>0.75929233295246223</c:v>
                </c:pt>
                <c:pt idx="164">
                  <c:v>0.7619428148313685</c:v>
                </c:pt>
                <c:pt idx="165">
                  <c:v>0.76457412070384345</c:v>
                </c:pt>
                <c:pt idx="166">
                  <c:v>0.76718633305664707</c:v>
                </c:pt>
                <c:pt idx="167">
                  <c:v>0.76977953407541722</c:v>
                </c:pt>
                <c:pt idx="168">
                  <c:v>0.77235380564568434</c:v>
                </c:pt>
                <c:pt idx="169">
                  <c:v>0.77490922935388007</c:v>
                </c:pt>
                <c:pt idx="170">
                  <c:v>0.77744588648834401</c:v>
                </c:pt>
                <c:pt idx="171">
                  <c:v>0.77996385804032786</c:v>
                </c:pt>
                <c:pt idx="172">
                  <c:v>0.7824632247049943</c:v>
                </c:pt>
                <c:pt idx="173">
                  <c:v>0.78494406688241491</c:v>
                </c:pt>
                <c:pt idx="174">
                  <c:v>0.78740646467856301</c:v>
                </c:pt>
                <c:pt idx="175">
                  <c:v>0.78985049790630535</c:v>
                </c:pt>
                <c:pt idx="176">
                  <c:v>0.79227624608638791</c:v>
                </c:pt>
                <c:pt idx="177">
                  <c:v>0.79468378844842158</c:v>
                </c:pt>
                <c:pt idx="178">
                  <c:v>0.79707320393186232</c:v>
                </c:pt>
                <c:pt idx="179">
                  <c:v>0.79944457118698931</c:v>
                </c:pt>
                <c:pt idx="180">
                  <c:v>0.80179796857587926</c:v>
                </c:pt>
                <c:pt idx="181">
                  <c:v>0.80413347417337899</c:v>
                </c:pt>
                <c:pt idx="182">
                  <c:v>0.80645116576807296</c:v>
                </c:pt>
                <c:pt idx="183">
                  <c:v>0.80875112086324918</c:v>
                </c:pt>
                <c:pt idx="184">
                  <c:v>0.81103341667786177</c:v>
                </c:pt>
                <c:pt idx="185">
                  <c:v>0.81329813014748897</c:v>
                </c:pt>
                <c:pt idx="186">
                  <c:v>0.81554533792529083</c:v>
                </c:pt>
                <c:pt idx="187">
                  <c:v>0.81777511638296119</c:v>
                </c:pt>
                <c:pt idx="188">
                  <c:v>0.81998754161167831</c:v>
                </c:pt>
                <c:pt idx="189">
                  <c:v>0.82218268942305106</c:v>
                </c:pt>
                <c:pt idx="190">
                  <c:v>0.8243606353500641</c:v>
                </c:pt>
                <c:pt idx="191">
                  <c:v>0.8265214546480173</c:v>
                </c:pt>
                <c:pt idx="192">
                  <c:v>0.82866522229546491</c:v>
                </c:pt>
                <c:pt idx="193">
                  <c:v>0.83079201299514915</c:v>
                </c:pt>
                <c:pt idx="194">
                  <c:v>0.83290190117493335</c:v>
                </c:pt>
                <c:pt idx="195">
                  <c:v>0.83499496098872994</c:v>
                </c:pt>
                <c:pt idx="196">
                  <c:v>0.83707126631742657</c:v>
                </c:pt>
                <c:pt idx="197">
                  <c:v>0.83913089076980896</c:v>
                </c:pt>
                <c:pt idx="198">
                  <c:v>0.84117390768348121</c:v>
                </c:pt>
                <c:pt idx="199">
                  <c:v>0.84320039012578207</c:v>
                </c:pt>
                <c:pt idx="200">
                  <c:v>0.8452104108946995</c:v>
                </c:pt>
                <c:pt idx="201">
                  <c:v>0.84720404251978187</c:v>
                </c:pt>
                <c:pt idx="202">
                  <c:v>0.84918135726304556</c:v>
                </c:pt>
                <c:pt idx="203">
                  <c:v>0.85114242711988064</c:v>
                </c:pt>
                <c:pt idx="204">
                  <c:v>0.85308732381995334</c:v>
                </c:pt>
                <c:pt idx="205">
                  <c:v>0.85501611882810491</c:v>
                </c:pt>
                <c:pt idx="206">
                  <c:v>0.85692888334524886</c:v>
                </c:pt>
                <c:pt idx="207">
                  <c:v>0.85882568830926398</c:v>
                </c:pt>
                <c:pt idx="208">
                  <c:v>0.86070660439588542</c:v>
                </c:pt>
                <c:pt idx="209">
                  <c:v>0.86257170201959288</c:v>
                </c:pt>
                <c:pt idx="210">
                  <c:v>0.86442105133449521</c:v>
                </c:pt>
                <c:pt idx="211">
                  <c:v>0.86625472223521272</c:v>
                </c:pt>
                <c:pt idx="212">
                  <c:v>0.86807278435775692</c:v>
                </c:pt>
                <c:pt idx="213">
                  <c:v>0.86987530708040639</c:v>
                </c:pt>
                <c:pt idx="214">
                  <c:v>0.87166235952458171</c:v>
                </c:pt>
                <c:pt idx="215">
                  <c:v>0.87343401055571446</c:v>
                </c:pt>
                <c:pt idx="216">
                  <c:v>0.87519032878411762</c:v>
                </c:pt>
                <c:pt idx="217">
                  <c:v>0.8769313825658489</c:v>
                </c:pt>
                <c:pt idx="218">
                  <c:v>0.87865724000357426</c:v>
                </c:pt>
                <c:pt idx="219">
                  <c:v>0.88036796894742786</c:v>
                </c:pt>
                <c:pt idx="220">
                  <c:v>0.88206363699586821</c:v>
                </c:pt>
                <c:pt idx="221">
                  <c:v>0.8837443114965331</c:v>
                </c:pt>
                <c:pt idx="222">
                  <c:v>0.88541005954709107</c:v>
                </c:pt>
                <c:pt idx="223">
                  <c:v>0.88706094799608914</c:v>
                </c:pt>
                <c:pt idx="224">
                  <c:v>0.88869704344380052</c:v>
                </c:pt>
                <c:pt idx="225">
                  <c:v>0.89031841224306618</c:v>
                </c:pt>
                <c:pt idx="226">
                  <c:v>0.89192512050013661</c:v>
                </c:pt>
                <c:pt idx="227">
                  <c:v>0.89351723407550887</c:v>
                </c:pt>
                <c:pt idx="228">
                  <c:v>0.89509481858476214</c:v>
                </c:pt>
                <c:pt idx="229">
                  <c:v>0.89665793939939054</c:v>
                </c:pt>
                <c:pt idx="230">
                  <c:v>0.89820666164763152</c:v>
                </c:pt>
                <c:pt idx="231">
                  <c:v>0.89974105021529482</c:v>
                </c:pt>
                <c:pt idx="232">
                  <c:v>0.90126116974658521</c:v>
                </c:pt>
                <c:pt idx="233">
                  <c:v>0.90276708464492539</c:v>
                </c:pt>
                <c:pt idx="234">
                  <c:v>0.90425885907377457</c:v>
                </c:pt>
                <c:pt idx="235">
                  <c:v>0.90573655695744504</c:v>
                </c:pt>
                <c:pt idx="236">
                  <c:v>0.90720024198191607</c:v>
                </c:pt>
                <c:pt idx="237">
                  <c:v>0.90864997759564503</c:v>
                </c:pt>
                <c:pt idx="238">
                  <c:v>0.9100858270103761</c:v>
                </c:pt>
                <c:pt idx="239">
                  <c:v>0.91150785320194605</c:v>
                </c:pt>
                <c:pt idx="240">
                  <c:v>0.91291611891108804</c:v>
                </c:pt>
                <c:pt idx="241">
                  <c:v>0.91431068664423187</c:v>
                </c:pt>
                <c:pt idx="242">
                  <c:v>0.91569161867430227</c:v>
                </c:pt>
                <c:pt idx="243">
                  <c:v>0.91705897704151496</c:v>
                </c:pt>
                <c:pt idx="244">
                  <c:v>0.91841282355416953</c:v>
                </c:pt>
                <c:pt idx="245">
                  <c:v>0.91975321978943958</c:v>
                </c:pt>
                <c:pt idx="246">
                  <c:v>0.92108022709416093</c:v>
                </c:pt>
                <c:pt idx="247">
                  <c:v>0.92239390658561715</c:v>
                </c:pt>
                <c:pt idx="248">
                  <c:v>0.92369431915232225</c:v>
                </c:pt>
                <c:pt idx="249">
                  <c:v>0.92498152545480106</c:v>
                </c:pt>
                <c:pt idx="250">
                  <c:v>0.92625558592636681</c:v>
                </c:pt>
                <c:pt idx="251">
                  <c:v>0.92751656077389666</c:v>
                </c:pt>
                <c:pt idx="252">
                  <c:v>0.92876450997860471</c:v>
                </c:pt>
                <c:pt idx="253">
                  <c:v>0.92999949329681175</c:v>
                </c:pt>
                <c:pt idx="254">
                  <c:v>0.93122157026071362</c:v>
                </c:pt>
                <c:pt idx="255">
                  <c:v>0.93243080017914592</c:v>
                </c:pt>
                <c:pt idx="256">
                  <c:v>0.93362724213834758</c:v>
                </c:pt>
                <c:pt idx="257">
                  <c:v>0.93481095500272049</c:v>
                </c:pt>
                <c:pt idx="258">
                  <c:v>0.93598199741558774</c:v>
                </c:pt>
                <c:pt idx="259">
                  <c:v>0.93714042779994966</c:v>
                </c:pt>
                <c:pt idx="260">
                  <c:v>0.93828630435923555</c:v>
                </c:pt>
                <c:pt idx="261">
                  <c:v>0.93941968507805551</c:v>
                </c:pt>
                <c:pt idx="262">
                  <c:v>0.94054062772294822</c:v>
                </c:pt>
                <c:pt idx="263">
                  <c:v>0.94164918984312596</c:v>
                </c:pt>
                <c:pt idx="264">
                  <c:v>0.94274542877121903</c:v>
                </c:pt>
                <c:pt idx="265">
                  <c:v>0.94382940162401585</c:v>
                </c:pt>
                <c:pt idx="266">
                  <c:v>0.94490116530320212</c:v>
                </c:pt>
                <c:pt idx="267">
                  <c:v>0.94596077649609656</c:v>
                </c:pt>
                <c:pt idx="268">
                  <c:v>0.94700829167638423</c:v>
                </c:pt>
                <c:pt idx="269">
                  <c:v>0.94804376710484906</c:v>
                </c:pt>
                <c:pt idx="270">
                  <c:v>0.94906725883010157</c:v>
                </c:pt>
                <c:pt idx="271">
                  <c:v>0.95007882268930677</c:v>
                </c:pt>
                <c:pt idx="272">
                  <c:v>0.951078514308907</c:v>
                </c:pt>
                <c:pt idx="273">
                  <c:v>0.95206638910534536</c:v>
                </c:pt>
                <c:pt idx="274">
                  <c:v>0.95304250228578391</c:v>
                </c:pt>
                <c:pt idx="275">
                  <c:v>0.95400690884882233</c:v>
                </c:pt>
                <c:pt idx="276">
                  <c:v>0.95495966358521156</c:v>
                </c:pt>
                <c:pt idx="277">
                  <c:v>0.95590082107856733</c:v>
                </c:pt>
                <c:pt idx="278">
                  <c:v>0.95683043570607995</c:v>
                </c:pt>
                <c:pt idx="279">
                  <c:v>0.95774856163922284</c:v>
                </c:pt>
                <c:pt idx="280">
                  <c:v>0.95865525284445752</c:v>
                </c:pt>
                <c:pt idx="281">
                  <c:v>0.95955056308393794</c:v>
                </c:pt>
                <c:pt idx="282">
                  <c:v>0.96043454591621047</c:v>
                </c:pt>
                <c:pt idx="283">
                  <c:v>0.96130725469691403</c:v>
                </c:pt>
                <c:pt idx="284">
                  <c:v>0.96216874257947604</c:v>
                </c:pt>
                <c:pt idx="285">
                  <c:v>0.96301906251580605</c:v>
                </c:pt>
                <c:pt idx="286">
                  <c:v>0.96385826725698986</c:v>
                </c:pt>
                <c:pt idx="287">
                  <c:v>0.9646864093539772</c:v>
                </c:pt>
                <c:pt idx="288">
                  <c:v>0.96550354115827031</c:v>
                </c:pt>
                <c:pt idx="289">
                  <c:v>0.96630971482260974</c:v>
                </c:pt>
                <c:pt idx="290">
                  <c:v>0.96710498230165642</c:v>
                </c:pt>
                <c:pt idx="291">
                  <c:v>0.9678893953526736</c:v>
                </c:pt>
                <c:pt idx="292">
                  <c:v>0.96866300553620488</c:v>
                </c:pt>
                <c:pt idx="293">
                  <c:v>0.96942586421675114</c:v>
                </c:pt>
                <c:pt idx="294">
                  <c:v>0.97017802256344465</c:v>
                </c:pt>
                <c:pt idx="295">
                  <c:v>0.9709195315507213</c:v>
                </c:pt>
                <c:pt idx="296">
                  <c:v>0.97165044195899064</c:v>
                </c:pt>
                <c:pt idx="297">
                  <c:v>0.97237080437530288</c:v>
                </c:pt>
                <c:pt idx="298">
                  <c:v>0.97308066919401603</c:v>
                </c:pt>
                <c:pt idx="299">
                  <c:v>0.97378008661745763</c:v>
                </c:pt>
                <c:pt idx="300">
                  <c:v>0.97446910665658759</c:v>
                </c:pt>
                <c:pt idx="301">
                  <c:v>0.97514777913165573</c:v>
                </c:pt>
                <c:pt idx="302">
                  <c:v>0.97581615367286034</c:v>
                </c:pt>
                <c:pt idx="303">
                  <c:v>0.97647427972100187</c:v>
                </c:pt>
                <c:pt idx="304">
                  <c:v>0.97712220652813597</c:v>
                </c:pt>
                <c:pt idx="305">
                  <c:v>0.97775998315822432</c:v>
                </c:pt>
                <c:pt idx="306">
                  <c:v>0.97838765848778331</c:v>
                </c:pt>
                <c:pt idx="307">
                  <c:v>0.97900528120652963</c:v>
                </c:pt>
                <c:pt idx="308">
                  <c:v>0.97961289981802524</c:v>
                </c:pt>
                <c:pt idx="309">
                  <c:v>0.98021056264031914</c:v>
                </c:pt>
                <c:pt idx="310">
                  <c:v>0.98079831780658755</c:v>
                </c:pt>
                <c:pt idx="311">
                  <c:v>0.9813762132657724</c:v>
                </c:pt>
                <c:pt idx="312">
                  <c:v>0.98194429678321626</c:v>
                </c:pt>
                <c:pt idx="313">
                  <c:v>0.98250261594129695</c:v>
                </c:pt>
                <c:pt idx="314">
                  <c:v>0.98305121814005958</c:v>
                </c:pt>
                <c:pt idx="315">
                  <c:v>0.98359015059784538</c:v>
                </c:pt>
                <c:pt idx="316">
                  <c:v>0.98411946035191966</c:v>
                </c:pt>
                <c:pt idx="317">
                  <c:v>0.98463919425909829</c:v>
                </c:pt>
                <c:pt idx="318">
                  <c:v>0.98514939899637044</c:v>
                </c:pt>
                <c:pt idx="319">
                  <c:v>0.98565012106151972</c:v>
                </c:pt>
                <c:pt idx="320">
                  <c:v>0.98614140677374529</c:v>
                </c:pt>
                <c:pt idx="321">
                  <c:v>0.98662330227427819</c:v>
                </c:pt>
                <c:pt idx="322">
                  <c:v>0.9870958535269968</c:v>
                </c:pt>
                <c:pt idx="323">
                  <c:v>0.98755910631904076</c:v>
                </c:pt>
                <c:pt idx="324">
                  <c:v>0.98801310626142258</c:v>
                </c:pt>
                <c:pt idx="325">
                  <c:v>0.9884578987896373</c:v>
                </c:pt>
                <c:pt idx="326">
                  <c:v>0.98889352916426865</c:v>
                </c:pt>
                <c:pt idx="327">
                  <c:v>0.98932004247159711</c:v>
                </c:pt>
                <c:pt idx="328">
                  <c:v>0.98973748362420066</c:v>
                </c:pt>
                <c:pt idx="329">
                  <c:v>0.99014589736155822</c:v>
                </c:pt>
                <c:pt idx="330">
                  <c:v>0.99054532825064923</c:v>
                </c:pt>
                <c:pt idx="331">
                  <c:v>0.99093582068655039</c:v>
                </c:pt>
                <c:pt idx="332">
                  <c:v>0.99131741889303171</c:v>
                </c:pt>
                <c:pt idx="333">
                  <c:v>0.99169016692315137</c:v>
                </c:pt>
                <c:pt idx="334">
                  <c:v>0.99205410865984611</c:v>
                </c:pt>
                <c:pt idx="335">
                  <c:v>0.99240928781652149</c:v>
                </c:pt>
                <c:pt idx="336">
                  <c:v>0.99275574793764065</c:v>
                </c:pt>
                <c:pt idx="337">
                  <c:v>0.99309353239930986</c:v>
                </c:pt>
                <c:pt idx="338">
                  <c:v>0.99342268440986248</c:v>
                </c:pt>
                <c:pt idx="339">
                  <c:v>0.99374324701044114</c:v>
                </c:pt>
                <c:pt idx="340">
                  <c:v>0.99405526307557923</c:v>
                </c:pt>
                <c:pt idx="341">
                  <c:v>0.99435877531377781</c:v>
                </c:pt>
                <c:pt idx="342">
                  <c:v>0.99465382626808274</c:v>
                </c:pt>
                <c:pt idx="343">
                  <c:v>0.99494045831666045</c:v>
                </c:pt>
                <c:pt idx="344">
                  <c:v>0.99521871367336912</c:v>
                </c:pt>
                <c:pt idx="345">
                  <c:v>0.99548863438833002</c:v>
                </c:pt>
                <c:pt idx="346">
                  <c:v>0.99575026234849728</c:v>
                </c:pt>
                <c:pt idx="347">
                  <c:v>0.99600363927822477</c:v>
                </c:pt>
                <c:pt idx="348">
                  <c:v>0.99624880673983096</c:v>
                </c:pt>
                <c:pt idx="349">
                  <c:v>0.99648580613416315</c:v>
                </c:pt>
                <c:pt idx="350">
                  <c:v>0.9967146787011586</c:v>
                </c:pt>
                <c:pt idx="351">
                  <c:v>0.99693546552040446</c:v>
                </c:pt>
                <c:pt idx="352">
                  <c:v>0.99714820751169631</c:v>
                </c:pt>
                <c:pt idx="353">
                  <c:v>0.99735294543559327</c:v>
                </c:pt>
                <c:pt idx="354">
                  <c:v>0.99754971989397334</c:v>
                </c:pt>
                <c:pt idx="355">
                  <c:v>0.99773857133058552</c:v>
                </c:pt>
                <c:pt idx="356">
                  <c:v>0.99791954003160033</c:v>
                </c:pt>
                <c:pt idx="357">
                  <c:v>0.9980926661261591</c:v>
                </c:pt>
                <c:pt idx="358">
                  <c:v>0.99825798958692102</c:v>
                </c:pt>
                <c:pt idx="359">
                  <c:v>0.99841555023060813</c:v>
                </c:pt>
                <c:pt idx="360">
                  <c:v>0.99856538771854964</c:v>
                </c:pt>
                <c:pt idx="361">
                  <c:v>0.99870754155722274</c:v>
                </c:pt>
                <c:pt idx="362">
                  <c:v>0.99884205109879354</c:v>
                </c:pt>
                <c:pt idx="363">
                  <c:v>0.99896895554165444</c:v>
                </c:pt>
                <c:pt idx="364">
                  <c:v>0.99908829393096066</c:v>
                </c:pt>
                <c:pt idx="365">
                  <c:v>0.99920010515916646</c:v>
                </c:pt>
                <c:pt idx="366">
                  <c:v>0.9993044279665555</c:v>
                </c:pt>
                <c:pt idx="367">
                  <c:v>0.99940130094177426</c:v>
                </c:pt>
                <c:pt idx="368">
                  <c:v>0.99949076252236058</c:v>
                </c:pt>
                <c:pt idx="369">
                  <c:v>0.99957285099527149</c:v>
                </c:pt>
                <c:pt idx="370">
                  <c:v>0.99964760449740897</c:v>
                </c:pt>
                <c:pt idx="371">
                  <c:v>0.99971506101614482</c:v>
                </c:pt>
                <c:pt idx="372">
                  <c:v>0.9997752583898426</c:v>
                </c:pt>
                <c:pt idx="373">
                  <c:v>0.99982823430837886</c:v>
                </c:pt>
                <c:pt idx="374">
                  <c:v>0.99987402631366218</c:v>
                </c:pt>
                <c:pt idx="375">
                  <c:v>0.99991267180015075</c:v>
                </c:pt>
                <c:pt idx="376">
                  <c:v>0.99994420801536732</c:v>
                </c:pt>
                <c:pt idx="377">
                  <c:v>0.99996867206041462</c:v>
                </c:pt>
                <c:pt idx="378">
                  <c:v>0.99998610089048667</c:v>
                </c:pt>
                <c:pt idx="379">
                  <c:v>0.99999653131537913</c:v>
                </c:pt>
                <c:pt idx="380">
                  <c:v>1</c:v>
                </c:pt>
                <c:pt idx="381">
                  <c:v>0.99999654346487499</c:v>
                </c:pt>
                <c:pt idx="382">
                  <c:v>0.99998619808665412</c:v>
                </c:pt>
                <c:pt idx="383">
                  <c:v>0.99996900009861611</c:v>
                </c:pt>
                <c:pt idx="384">
                  <c:v>0.99994498559116984</c:v>
                </c:pt>
                <c:pt idx="385">
                  <c:v>0.99991419051235542</c:v>
                </c:pt>
                <c:pt idx="386">
                  <c:v>0.99987665066834341</c:v>
                </c:pt>
                <c:pt idx="387">
                  <c:v>0.99983240172393184</c:v>
                </c:pt>
                <c:pt idx="388">
                  <c:v>0.99978147920304283</c:v>
                </c:pt>
                <c:pt idx="389">
                  <c:v>0.99972391848921516</c:v>
                </c:pt>
                <c:pt idx="390">
                  <c:v>0.9996597548260987</c:v>
                </c:pt>
                <c:pt idx="391">
                  <c:v>0.99958902331794364</c:v>
                </c:pt>
                <c:pt idx="392">
                  <c:v>0.99951175893009092</c:v>
                </c:pt>
                <c:pt idx="393">
                  <c:v>0.99942799648945935</c:v>
                </c:pt>
                <c:pt idx="394">
                  <c:v>0.99933777068503182</c:v>
                </c:pt>
                <c:pt idx="395">
                  <c:v>0.99924111606833954</c:v>
                </c:pt>
                <c:pt idx="396">
                  <c:v>0.99913806705394559</c:v>
                </c:pt>
                <c:pt idx="397">
                  <c:v>0.99902865791992568</c:v>
                </c:pt>
                <c:pt idx="398">
                  <c:v>0.99891292280834743</c:v>
                </c:pt>
                <c:pt idx="399">
                  <c:v>0.99879089572574975</c:v>
                </c:pt>
                <c:pt idx="400">
                  <c:v>0.99866261054361805</c:v>
                </c:pt>
                <c:pt idx="401">
                  <c:v>0.99852810099886036</c:v>
                </c:pt>
                <c:pt idx="402">
                  <c:v>0.99838740069427978</c:v>
                </c:pt>
                <c:pt idx="403">
                  <c:v>0.99824054309904708</c:v>
                </c:pt>
                <c:pt idx="404">
                  <c:v>0.99808756154917067</c:v>
                </c:pt>
                <c:pt idx="405">
                  <c:v>0.99792848924796529</c:v>
                </c:pt>
                <c:pt idx="406">
                  <c:v>0.99776335926651971</c:v>
                </c:pt>
                <c:pt idx="407">
                  <c:v>0.99759220454416153</c:v>
                </c:pt>
                <c:pt idx="408">
                  <c:v>0.99741505788892215</c:v>
                </c:pt>
                <c:pt idx="409">
                  <c:v>0.99723195197799908</c:v>
                </c:pt>
                <c:pt idx="410">
                  <c:v>0.99704291935821721</c:v>
                </c:pt>
                <c:pt idx="411">
                  <c:v>0.99684799244648759</c:v>
                </c:pt>
                <c:pt idx="412">
                  <c:v>0.99664720353026681</c:v>
                </c:pt>
                <c:pt idx="413">
                  <c:v>0.99644058476801234</c:v>
                </c:pt>
                <c:pt idx="414">
                  <c:v>0.99622816818963811</c:v>
                </c:pt>
                <c:pt idx="415">
                  <c:v>0.9960099856969683</c:v>
                </c:pt>
                <c:pt idx="416">
                  <c:v>0.99578606906418854</c:v>
                </c:pt>
                <c:pt idx="417">
                  <c:v>0.99555644993829773</c:v>
                </c:pt>
                <c:pt idx="418">
                  <c:v>0.9953211598395556</c:v>
                </c:pt>
                <c:pt idx="419">
                  <c:v>0.99508023016193137</c:v>
                </c:pt>
                <c:pt idx="420">
                  <c:v>0.99483369217354967</c:v>
                </c:pt>
                <c:pt idx="421">
                  <c:v>0.9945815770171349</c:v>
                </c:pt>
                <c:pt idx="422">
                  <c:v>0.99432391571045464</c:v>
                </c:pt>
                <c:pt idx="423">
                  <c:v>0.99406073914676096</c:v>
                </c:pt>
                <c:pt idx="424">
                  <c:v>0.99379207809523118</c:v>
                </c:pt>
                <c:pt idx="425">
                  <c:v>0.99351796320140651</c:v>
                </c:pt>
                <c:pt idx="426">
                  <c:v>0.99323842498762904</c:v>
                </c:pt>
                <c:pt idx="427">
                  <c:v>0.99295349385347786</c:v>
                </c:pt>
                <c:pt idx="428">
                  <c:v>0.99266320007620401</c:v>
                </c:pt>
                <c:pt idx="429">
                  <c:v>0.9923675738111627</c:v>
                </c:pt>
                <c:pt idx="430">
                  <c:v>0.99206664509224518</c:v>
                </c:pt>
                <c:pt idx="431">
                  <c:v>0.99176044383230888</c:v>
                </c:pt>
                <c:pt idx="432">
                  <c:v>0.99144899982360657</c:v>
                </c:pt>
                <c:pt idx="433">
                  <c:v>0.99113234273821305</c:v>
                </c:pt>
                <c:pt idx="434">
                  <c:v>0.99081050212845134</c:v>
                </c:pt>
                <c:pt idx="435">
                  <c:v>0.99048350742731739</c:v>
                </c:pt>
                <c:pt idx="436">
                  <c:v>0.99015138794890278</c:v>
                </c:pt>
                <c:pt idx="437">
                  <c:v>0.98981417288881646</c:v>
                </c:pt>
                <c:pt idx="438">
                  <c:v>0.98947189132460556</c:v>
                </c:pt>
                <c:pt idx="439">
                  <c:v>0.98912457221617367</c:v>
                </c:pt>
                <c:pt idx="440">
                  <c:v>0.9887722444061986</c:v>
                </c:pt>
                <c:pt idx="441">
                  <c:v>0.98841493662054858</c:v>
                </c:pt>
                <c:pt idx="442">
                  <c:v>0.98805267746869707</c:v>
                </c:pt>
                <c:pt idx="443">
                  <c:v>0.98768549544413597</c:v>
                </c:pt>
                <c:pt idx="444">
                  <c:v>0.98731341892478774</c:v>
                </c:pt>
                <c:pt idx="445">
                  <c:v>0.98693647617341584</c:v>
                </c:pt>
                <c:pt idx="446">
                  <c:v>0.98655469533803475</c:v>
                </c:pt>
                <c:pt idx="447">
                  <c:v>0.98616810445231673</c:v>
                </c:pt>
                <c:pt idx="448">
                  <c:v>0.98577673143599964</c:v>
                </c:pt>
                <c:pt idx="449">
                  <c:v>0.98538060409529127</c:v>
                </c:pt>
                <c:pt idx="450">
                  <c:v>0.98497975012327366</c:v>
                </c:pt>
                <c:pt idx="451">
                  <c:v>0.98457419710030558</c:v>
                </c:pt>
                <c:pt idx="452">
                  <c:v>0.98416397249442378</c:v>
                </c:pt>
                <c:pt idx="453">
                  <c:v>0.98374910366174273</c:v>
                </c:pt>
                <c:pt idx="454">
                  <c:v>0.98332961784685335</c:v>
                </c:pt>
                <c:pt idx="455">
                  <c:v>0.98290554218322057</c:v>
                </c:pt>
                <c:pt idx="456">
                  <c:v>0.98247690369357832</c:v>
                </c:pt>
                <c:pt idx="457">
                  <c:v>0.98204372929032491</c:v>
                </c:pt>
                <c:pt idx="458">
                  <c:v>0.98160604577591637</c:v>
                </c:pt>
                <c:pt idx="459">
                  <c:v>0.98116387984325804</c:v>
                </c:pt>
                <c:pt idx="460">
                  <c:v>0.98071725807609544</c:v>
                </c:pt>
                <c:pt idx="461">
                  <c:v>0.98026620694940403</c:v>
                </c:pt>
                <c:pt idx="462">
                  <c:v>0.97981075282977637</c:v>
                </c:pt>
                <c:pt idx="463">
                  <c:v>0.9793509219758102</c:v>
                </c:pt>
                <c:pt idx="464">
                  <c:v>0.97888674053849278</c:v>
                </c:pt>
                <c:pt idx="465">
                  <c:v>0.97841823456158605</c:v>
                </c:pt>
                <c:pt idx="466">
                  <c:v>0.97794542998200895</c:v>
                </c:pt>
                <c:pt idx="467">
                  <c:v>0.97746835263021969</c:v>
                </c:pt>
                <c:pt idx="468">
                  <c:v>0.97698702823059591</c:v>
                </c:pt>
                <c:pt idx="469">
                  <c:v>0.97650148240181367</c:v>
                </c:pt>
                <c:pt idx="470">
                  <c:v>0.97601174065722585</c:v>
                </c:pt>
                <c:pt idx="471">
                  <c:v>0.97551782840523804</c:v>
                </c:pt>
                <c:pt idx="472">
                  <c:v>0.97501977094968495</c:v>
                </c:pt>
                <c:pt idx="473">
                  <c:v>0.97451759349020384</c:v>
                </c:pt>
                <c:pt idx="474">
                  <c:v>0.97401132112260747</c:v>
                </c:pt>
                <c:pt idx="475">
                  <c:v>0.97350097883925613</c:v>
                </c:pt>
                <c:pt idx="476">
                  <c:v>0.97298659152942757</c:v>
                </c:pt>
                <c:pt idx="477">
                  <c:v>0.97246818397968726</c:v>
                </c:pt>
                <c:pt idx="478">
                  <c:v>0.97194578087425454</c:v>
                </c:pt>
                <c:pt idx="479">
                  <c:v>0.97141940679537131</c:v>
                </c:pt>
                <c:pt idx="480">
                  <c:v>0.97088908622366621</c:v>
                </c:pt>
                <c:pt idx="481">
                  <c:v>0.97035484353851964</c:v>
                </c:pt>
                <c:pt idx="482">
                  <c:v>0.9698167030184266</c:v>
                </c:pt>
                <c:pt idx="483">
                  <c:v>0.96927468884135859</c:v>
                </c:pt>
                <c:pt idx="484">
                  <c:v>0.96872882508512392</c:v>
                </c:pt>
                <c:pt idx="485">
                  <c:v>0.9681791357277284</c:v>
                </c:pt>
                <c:pt idx="486">
                  <c:v>0.96762564464773226</c:v>
                </c:pt>
                <c:pt idx="487">
                  <c:v>0.96706837562460779</c:v>
                </c:pt>
                <c:pt idx="488">
                  <c:v>0.96650735233909502</c:v>
                </c:pt>
                <c:pt idx="489">
                  <c:v>0.96594259837355756</c:v>
                </c:pt>
                <c:pt idx="490">
                  <c:v>0.96537413721233434</c:v>
                </c:pt>
                <c:pt idx="491">
                  <c:v>0.96480199224209295</c:v>
                </c:pt>
                <c:pt idx="492">
                  <c:v>0.96422618675218108</c:v>
                </c:pt>
                <c:pt idx="493">
                  <c:v>0.96364674393497585</c:v>
                </c:pt>
                <c:pt idx="494">
                  <c:v>0.96306368688623323</c:v>
                </c:pt>
                <c:pt idx="495">
                  <c:v>0.96247703860543521</c:v>
                </c:pt>
                <c:pt idx="496">
                  <c:v>0.96188682199613662</c:v>
                </c:pt>
                <c:pt idx="497">
                  <c:v>0.96129305986631031</c:v>
                </c:pt>
                <c:pt idx="498">
                  <c:v>0.96069577492869196</c:v>
                </c:pt>
                <c:pt idx="499">
                  <c:v>0.96009498980112185</c:v>
                </c:pt>
                <c:pt idx="500">
                  <c:v>0.9594907270068882</c:v>
                </c:pt>
                <c:pt idx="501">
                  <c:v>0.95888300897506695</c:v>
                </c:pt>
                <c:pt idx="502">
                  <c:v>0.95827185804086212</c:v>
                </c:pt>
                <c:pt idx="503">
                  <c:v>0.95765729644594333</c:v>
                </c:pt>
                <c:pt idx="504">
                  <c:v>0.95703934633878451</c:v>
                </c:pt>
                <c:pt idx="505">
                  <c:v>0.95641802977499868</c:v>
                </c:pt>
                <c:pt idx="506">
                  <c:v>0.95579336871767429</c:v>
                </c:pt>
                <c:pt idx="507">
                  <c:v>0.95516538503770843</c:v>
                </c:pt>
                <c:pt idx="508">
                  <c:v>0.95453410051414023</c:v>
                </c:pt>
                <c:pt idx="509">
                  <c:v>0.95389953683448225</c:v>
                </c:pt>
                <c:pt idx="510">
                  <c:v>0.95326171559505113</c:v>
                </c:pt>
                <c:pt idx="511">
                  <c:v>0.95262065830129738</c:v>
                </c:pt>
                <c:pt idx="512">
                  <c:v>0.95197638636813398</c:v>
                </c:pt>
                <c:pt idx="513">
                  <c:v>0.95132892112026302</c:v>
                </c:pt>
                <c:pt idx="514">
                  <c:v>0.95067828379250296</c:v>
                </c:pt>
                <c:pt idx="515">
                  <c:v>0.9500244955301127</c:v>
                </c:pt>
                <c:pt idx="516">
                  <c:v>0.9493675773891167</c:v>
                </c:pt>
                <c:pt idx="517">
                  <c:v>0.9487075503366269</c:v>
                </c:pt>
                <c:pt idx="518">
                  <c:v>0.94804443525116588</c:v>
                </c:pt>
                <c:pt idx="519">
                  <c:v>0.94737825292298616</c:v>
                </c:pt>
                <c:pt idx="520">
                  <c:v>0.94670902405439183</c:v>
                </c:pt>
                <c:pt idx="521">
                  <c:v>0.94603676926005542</c:v>
                </c:pt>
                <c:pt idx="522">
                  <c:v>0.9453615090673364</c:v>
                </c:pt>
                <c:pt idx="523">
                  <c:v>0.94468326391659829</c:v>
                </c:pt>
                <c:pt idx="524">
                  <c:v>0.9440020541615225</c:v>
                </c:pt>
                <c:pt idx="525">
                  <c:v>0.94331790006942462</c:v>
                </c:pt>
                <c:pt idx="526">
                  <c:v>0.94263082182156632</c:v>
                </c:pt>
                <c:pt idx="527">
                  <c:v>0.94194083951346896</c:v>
                </c:pt>
                <c:pt idx="528">
                  <c:v>0.94124797315522357</c:v>
                </c:pt>
                <c:pt idx="529">
                  <c:v>0.94055224267180215</c:v>
                </c:pt>
                <c:pt idx="530">
                  <c:v>0.93985366790336644</c:v>
                </c:pt>
                <c:pt idx="531">
                  <c:v>0.93915226860557588</c:v>
                </c:pt>
                <c:pt idx="532">
                  <c:v>0.93844806444989504</c:v>
                </c:pt>
                <c:pt idx="533">
                  <c:v>0.93774107502389981</c:v>
                </c:pt>
                <c:pt idx="534">
                  <c:v>0.93703131983158183</c:v>
                </c:pt>
                <c:pt idx="535">
                  <c:v>0.9363188182936536</c:v>
                </c:pt>
                <c:pt idx="536">
                  <c:v>0.93560358974785085</c:v>
                </c:pt>
                <c:pt idx="537">
                  <c:v>0.9348856534492338</c:v>
                </c:pt>
                <c:pt idx="538">
                  <c:v>0.93416502857048966</c:v>
                </c:pt>
                <c:pt idx="539">
                  <c:v>0.93344173420223198</c:v>
                </c:pt>
                <c:pt idx="540">
                  <c:v>0.93271578935329924</c:v>
                </c:pt>
                <c:pt idx="541">
                  <c:v>0.93198721295105313</c:v>
                </c:pt>
                <c:pt idx="542">
                  <c:v>0.9312560238416755</c:v>
                </c:pt>
                <c:pt idx="543">
                  <c:v>0.93052224079046453</c:v>
                </c:pt>
                <c:pt idx="544">
                  <c:v>0.92978588248212923</c:v>
                </c:pt>
                <c:pt idx="545">
                  <c:v>0.92904696752108418</c:v>
                </c:pt>
                <c:pt idx="546">
                  <c:v>0.92830551443174114</c:v>
                </c:pt>
                <c:pt idx="547">
                  <c:v>0.92756154165880311</c:v>
                </c:pt>
                <c:pt idx="548">
                  <c:v>0.9268150675675535</c:v>
                </c:pt>
                <c:pt idx="549">
                  <c:v>0.92606611044414688</c:v>
                </c:pt>
                <c:pt idx="550">
                  <c:v>0.92531468849589837</c:v>
                </c:pt>
                <c:pt idx="551">
                  <c:v>0.92456081985157135</c:v>
                </c:pt>
                <c:pt idx="552">
                  <c:v>0.92380452256166434</c:v>
                </c:pt>
                <c:pt idx="553">
                  <c:v>0.92304581459869783</c:v>
                </c:pt>
                <c:pt idx="554">
                  <c:v>0.92228471385749933</c:v>
                </c:pt>
                <c:pt idx="555">
                  <c:v>0.9215212381554867</c:v>
                </c:pt>
                <c:pt idx="556">
                  <c:v>0.92075540523295274</c:v>
                </c:pt>
                <c:pt idx="557">
                  <c:v>0.91998723275334693</c:v>
                </c:pt>
                <c:pt idx="558">
                  <c:v>0.91921673830355621</c:v>
                </c:pt>
                <c:pt idx="559">
                  <c:v>0.91844393939418678</c:v>
                </c:pt>
                <c:pt idx="560">
                  <c:v>0.91766885345984217</c:v>
                </c:pt>
                <c:pt idx="561">
                  <c:v>0.9168914978594026</c:v>
                </c:pt>
                <c:pt idx="562">
                  <c:v>0.91611188987630254</c:v>
                </c:pt>
                <c:pt idx="563">
                  <c:v>0.91533004671880724</c:v>
                </c:pt>
                <c:pt idx="564">
                  <c:v>0.91454598552028776</c:v>
                </c:pt>
                <c:pt idx="565">
                  <c:v>0.9137597233394974</c:v>
                </c:pt>
                <c:pt idx="566">
                  <c:v>0.91297127716084392</c:v>
                </c:pt>
                <c:pt idx="567">
                  <c:v>0.91218066389466368</c:v>
                </c:pt>
                <c:pt idx="568">
                  <c:v>0.91138790037749273</c:v>
                </c:pt>
                <c:pt idx="569">
                  <c:v>0.91059300337233839</c:v>
                </c:pt>
                <c:pt idx="570">
                  <c:v>0.90979598956895014</c:v>
                </c:pt>
                <c:pt idx="571">
                  <c:v>0.90899687558408715</c:v>
                </c:pt>
                <c:pt idx="572">
                  <c:v>0.90819567796178835</c:v>
                </c:pt>
                <c:pt idx="573">
                  <c:v>0.90739241317363895</c:v>
                </c:pt>
                <c:pt idx="574">
                  <c:v>0.90658709761903744</c:v>
                </c:pt>
                <c:pt idx="575">
                  <c:v>0.90577974762546132</c:v>
                </c:pt>
                <c:pt idx="576">
                  <c:v>0.90497037944873082</c:v>
                </c:pt>
                <c:pt idx="577">
                  <c:v>0.90415900927327431</c:v>
                </c:pt>
                <c:pt idx="578">
                  <c:v>0.90334565321239069</c:v>
                </c:pt>
                <c:pt idx="579">
                  <c:v>0.90253032730851046</c:v>
                </c:pt>
                <c:pt idx="580">
                  <c:v>0.90171304753345871</c:v>
                </c:pt>
                <c:pt idx="581">
                  <c:v>0.90089382978871435</c:v>
                </c:pt>
                <c:pt idx="582">
                  <c:v>0.90007268990566924</c:v>
                </c:pt>
                <c:pt idx="583">
                  <c:v>0.89924964364588766</c:v>
                </c:pt>
                <c:pt idx="584">
                  <c:v>0.89842470670136365</c:v>
                </c:pt>
                <c:pt idx="585">
                  <c:v>0.89759789469477747</c:v>
                </c:pt>
                <c:pt idx="586">
                  <c:v>0.89676922317975194</c:v>
                </c:pt>
                <c:pt idx="587">
                  <c:v>0.89593870764110728</c:v>
                </c:pt>
                <c:pt idx="588">
                  <c:v>0.89510636349511574</c:v>
                </c:pt>
                <c:pt idx="589">
                  <c:v>0.89427220608975433</c:v>
                </c:pt>
                <c:pt idx="590">
                  <c:v>0.89343625070495813</c:v>
                </c:pt>
                <c:pt idx="591">
                  <c:v>0.89259851255287059</c:v>
                </c:pt>
                <c:pt idx="592">
                  <c:v>0.89175900677809594</c:v>
                </c:pt>
                <c:pt idx="593">
                  <c:v>0.89091774845794824</c:v>
                </c:pt>
                <c:pt idx="594">
                  <c:v>0.89007475260270008</c:v>
                </c:pt>
                <c:pt idx="595">
                  <c:v>0.88923003415583213</c:v>
                </c:pt>
                <c:pt idx="596">
                  <c:v>0.88838360799427873</c:v>
                </c:pt>
                <c:pt idx="597">
                  <c:v>0.8875354889286764</c:v>
                </c:pt>
                <c:pt idx="598">
                  <c:v>0.886685691703608</c:v>
                </c:pt>
                <c:pt idx="599">
                  <c:v>0.88583423099784853</c:v>
                </c:pt>
                <c:pt idx="600">
                  <c:v>0.88498112142460894</c:v>
                </c:pt>
                <c:pt idx="601">
                  <c:v>0.88412637753177903</c:v>
                </c:pt>
                <c:pt idx="602">
                  <c:v>0.88327001380217063</c:v>
                </c:pt>
                <c:pt idx="603">
                  <c:v>0.88241204465375822</c:v>
                </c:pt>
                <c:pt idx="604">
                  <c:v>0.88155248443992074</c:v>
                </c:pt>
                <c:pt idx="605">
                  <c:v>0.88069134744968058</c:v>
                </c:pt>
                <c:pt idx="606">
                  <c:v>0.87982864790794302</c:v>
                </c:pt>
                <c:pt idx="607">
                  <c:v>0.87896439997573506</c:v>
                </c:pt>
                <c:pt idx="608">
                  <c:v>0.87809861775044229</c:v>
                </c:pt>
                <c:pt idx="609">
                  <c:v>0.87723131526604581</c:v>
                </c:pt>
                <c:pt idx="610">
                  <c:v>0.87636250649335834</c:v>
                </c:pt>
                <c:pt idx="611">
                  <c:v>0.87549220534025918</c:v>
                </c:pt>
                <c:pt idx="612">
                  <c:v>0.87462042565192766</c:v>
                </c:pt>
                <c:pt idx="613">
                  <c:v>0.87374718121107842</c:v>
                </c:pt>
                <c:pt idx="614">
                  <c:v>0.87287248573819276</c:v>
                </c:pt>
                <c:pt idx="615">
                  <c:v>0.8719963528917507</c:v>
                </c:pt>
                <c:pt idx="616">
                  <c:v>0.87111879626846267</c:v>
                </c:pt>
                <c:pt idx="617">
                  <c:v>0.87023982940349898</c:v>
                </c:pt>
                <c:pt idx="618">
                  <c:v>0.86935946577072065</c:v>
                </c:pt>
                <c:pt idx="619">
                  <c:v>0.86847771878290692</c:v>
                </c:pt>
                <c:pt idx="620">
                  <c:v>0.86759460179198389</c:v>
                </c:pt>
                <c:pt idx="621">
                  <c:v>0.86671012808925119</c:v>
                </c:pt>
                <c:pt idx="622">
                  <c:v>0.86582431090560963</c:v>
                </c:pt>
                <c:pt idx="623">
                  <c:v>0.86493716341178539</c:v>
                </c:pt>
                <c:pt idx="624">
                  <c:v>0.86404869871855594</c:v>
                </c:pt>
                <c:pt idx="625">
                  <c:v>0.86315892987697396</c:v>
                </c:pt>
                <c:pt idx="626">
                  <c:v>0.86226786987859005</c:v>
                </c:pt>
                <c:pt idx="627">
                  <c:v>0.86137553165567637</c:v>
                </c:pt>
                <c:pt idx="628">
                  <c:v>0.86048192808144808</c:v>
                </c:pt>
                <c:pt idx="629">
                  <c:v>0.85958707197028372</c:v>
                </c:pt>
                <c:pt idx="630">
                  <c:v>0.85869097607794709</c:v>
                </c:pt>
                <c:pt idx="631">
                  <c:v>0.85779365310180511</c:v>
                </c:pt>
                <c:pt idx="632">
                  <c:v>0.85689511568104781</c:v>
                </c:pt>
                <c:pt idx="633">
                  <c:v>0.85599537639690626</c:v>
                </c:pt>
                <c:pt idx="634">
                  <c:v>0.8550944477728698</c:v>
                </c:pt>
                <c:pt idx="635">
                  <c:v>0.85419234227490237</c:v>
                </c:pt>
                <c:pt idx="636">
                  <c:v>0.8532890723116584</c:v>
                </c:pt>
                <c:pt idx="637">
                  <c:v>0.85238465023469878</c:v>
                </c:pt>
                <c:pt idx="638">
                  <c:v>0.85147908833870378</c:v>
                </c:pt>
                <c:pt idx="639">
                  <c:v>0.85057239886168867</c:v>
                </c:pt>
                <c:pt idx="640">
                  <c:v>0.84966459398521454</c:v>
                </c:pt>
                <c:pt idx="641">
                  <c:v>0.84875568583460204</c:v>
                </c:pt>
                <c:pt idx="642">
                  <c:v>0.84784568647914194</c:v>
                </c:pt>
                <c:pt idx="643">
                  <c:v>0.84693460793230679</c:v>
                </c:pt>
                <c:pt idx="644">
                  <c:v>0.84602246215195964</c:v>
                </c:pt>
                <c:pt idx="645">
                  <c:v>0.84510926104056505</c:v>
                </c:pt>
                <c:pt idx="646">
                  <c:v>0.84419501644539607</c:v>
                </c:pt>
                <c:pt idx="647">
                  <c:v>0.84327974015874341</c:v>
                </c:pt>
                <c:pt idx="648">
                  <c:v>0.84236344391812146</c:v>
                </c:pt>
                <c:pt idx="649">
                  <c:v>0.84144613940647561</c:v>
                </c:pt>
                <c:pt idx="650">
                  <c:v>0.84052783825238797</c:v>
                </c:pt>
                <c:pt idx="651">
                  <c:v>0.83960855203028162</c:v>
                </c:pt>
                <c:pt idx="652">
                  <c:v>0.83868829226062636</c:v>
                </c:pt>
                <c:pt idx="653">
                  <c:v>0.83776707041014054</c:v>
                </c:pt>
                <c:pt idx="654">
                  <c:v>0.83684489789199556</c:v>
                </c:pt>
                <c:pt idx="655">
                  <c:v>0.83592178606601786</c:v>
                </c:pt>
                <c:pt idx="656">
                  <c:v>0.83499774623888945</c:v>
                </c:pt>
                <c:pt idx="657">
                  <c:v>0.83407278966435006</c:v>
                </c:pt>
                <c:pt idx="658">
                  <c:v>0.83314692754339681</c:v>
                </c:pt>
                <c:pt idx="659">
                  <c:v>0.83222017102448309</c:v>
                </c:pt>
                <c:pt idx="660">
                  <c:v>0.83129253120371882</c:v>
                </c:pt>
                <c:pt idx="661">
                  <c:v>0.83036401912506719</c:v>
                </c:pt>
                <c:pt idx="662">
                  <c:v>0.82943464578054293</c:v>
                </c:pt>
                <c:pt idx="663">
                  <c:v>0.82850442211040842</c:v>
                </c:pt>
                <c:pt idx="664">
                  <c:v>0.82757335900337048</c:v>
                </c:pt>
                <c:pt idx="665">
                  <c:v>0.82664146729677568</c:v>
                </c:pt>
                <c:pt idx="666">
                  <c:v>0.82570875777680453</c:v>
                </c:pt>
                <c:pt idx="667">
                  <c:v>0.82477524117866607</c:v>
                </c:pt>
                <c:pt idx="668">
                  <c:v>0.82384092818679133</c:v>
                </c:pt>
                <c:pt idx="669">
                  <c:v>0.82290582943502555</c:v>
                </c:pt>
                <c:pt idx="670">
                  <c:v>0.82196995550682128</c:v>
                </c:pt>
                <c:pt idx="671">
                  <c:v>0.82103331693542814</c:v>
                </c:pt>
                <c:pt idx="672">
                  <c:v>0.82009592420408595</c:v>
                </c:pt>
                <c:pt idx="673">
                  <c:v>0.81915778774621251</c:v>
                </c:pt>
                <c:pt idx="674">
                  <c:v>0.81821891794559398</c:v>
                </c:pt>
                <c:pt idx="675">
                  <c:v>0.81727932513657486</c:v>
                </c:pt>
                <c:pt idx="676">
                  <c:v>0.81633901960424404</c:v>
                </c:pt>
                <c:pt idx="677">
                  <c:v>0.81539801158462388</c:v>
                </c:pt>
                <c:pt idx="678">
                  <c:v>0.81445631126485629</c:v>
                </c:pt>
                <c:pt idx="679">
                  <c:v>0.81351392878338935</c:v>
                </c:pt>
                <c:pt idx="680">
                  <c:v>0.81257087423016283</c:v>
                </c:pt>
                <c:pt idx="681">
                  <c:v>0.81162715764679272</c:v>
                </c:pt>
                <c:pt idx="682">
                  <c:v>0.81068278902675628</c:v>
                </c:pt>
                <c:pt idx="683">
                  <c:v>0.80973777831557536</c:v>
                </c:pt>
                <c:pt idx="684">
                  <c:v>0.80879213541099881</c:v>
                </c:pt>
                <c:pt idx="685">
                  <c:v>0.80784587016318632</c:v>
                </c:pt>
                <c:pt idx="686">
                  <c:v>0.80689899237488838</c:v>
                </c:pt>
                <c:pt idx="687">
                  <c:v>0.80595151180162961</c:v>
                </c:pt>
                <c:pt idx="688">
                  <c:v>0.80500343815188702</c:v>
                </c:pt>
                <c:pt idx="689">
                  <c:v>0.80405478108727124</c:v>
                </c:pt>
                <c:pt idx="690">
                  <c:v>0.80310555022270613</c:v>
                </c:pt>
                <c:pt idx="691">
                  <c:v>0.8021557551266062</c:v>
                </c:pt>
                <c:pt idx="692">
                  <c:v>0.80120540532105566</c:v>
                </c:pt>
                <c:pt idx="693">
                  <c:v>0.80025451028198546</c:v>
                </c:pt>
                <c:pt idx="694">
                  <c:v>0.79930307943934997</c:v>
                </c:pt>
                <c:pt idx="695">
                  <c:v>0.79835112217730397</c:v>
                </c:pt>
                <c:pt idx="696">
                  <c:v>0.79739864783437686</c:v>
                </c:pt>
                <c:pt idx="697">
                  <c:v>0.79644566570364939</c:v>
                </c:pt>
                <c:pt idx="698">
                  <c:v>0.79549218503292629</c:v>
                </c:pt>
                <c:pt idx="699">
                  <c:v>0.79453821502491151</c:v>
                </c:pt>
                <c:pt idx="700">
                  <c:v>0.79358376483738069</c:v>
                </c:pt>
                <c:pt idx="701">
                  <c:v>0.7926288435833535</c:v>
                </c:pt>
                <c:pt idx="702">
                  <c:v>0.79167346033126684</c:v>
                </c:pt>
                <c:pt idx="703">
                  <c:v>0.79071762410514435</c:v>
                </c:pt>
                <c:pt idx="704">
                  <c:v>0.78976134388476893</c:v>
                </c:pt>
                <c:pt idx="705">
                  <c:v>0.78880462860585243</c:v>
                </c:pt>
                <c:pt idx="706">
                  <c:v>0.78784748716020436</c:v>
                </c:pt>
                <c:pt idx="707">
                  <c:v>0.78688992839590266</c:v>
                </c:pt>
                <c:pt idx="708">
                  <c:v>0.78593196111746066</c:v>
                </c:pt>
                <c:pt idx="709">
                  <c:v>0.78497359408599554</c:v>
                </c:pt>
                <c:pt idx="710">
                  <c:v>0.78401483601939548</c:v>
                </c:pt>
                <c:pt idx="711">
                  <c:v>0.78305569559248678</c:v>
                </c:pt>
                <c:pt idx="712">
                  <c:v>0.78209618143719939</c:v>
                </c:pt>
                <c:pt idx="713">
                  <c:v>0.781136302142733</c:v>
                </c:pt>
                <c:pt idx="714">
                  <c:v>0.78017606625572111</c:v>
                </c:pt>
                <c:pt idx="715">
                  <c:v>0.77921548228039716</c:v>
                </c:pt>
                <c:pt idx="716">
                  <c:v>0.77825455867875626</c:v>
                </c:pt>
                <c:pt idx="717">
                  <c:v>0.77729330387072038</c:v>
                </c:pt>
                <c:pt idx="718">
                  <c:v>0.77633172623429947</c:v>
                </c:pt>
                <c:pt idx="719">
                  <c:v>0.77536983410575444</c:v>
                </c:pt>
                <c:pt idx="720">
                  <c:v>0.77440763577975924</c:v>
                </c:pt>
                <c:pt idx="721">
                  <c:v>0.77344513950956006</c:v>
                </c:pt>
                <c:pt idx="722">
                  <c:v>0.77248235350713823</c:v>
                </c:pt>
                <c:pt idx="723">
                  <c:v>0.77151928594336805</c:v>
                </c:pt>
                <c:pt idx="724">
                  <c:v>0.77055594494817714</c:v>
                </c:pt>
                <c:pt idx="725">
                  <c:v>0.76959233861070508</c:v>
                </c:pt>
                <c:pt idx="726">
                  <c:v>0.76862847497946152</c:v>
                </c:pt>
                <c:pt idx="727">
                  <c:v>0.76766436206248412</c:v>
                </c:pt>
                <c:pt idx="728">
                  <c:v>0.76670000782749514</c:v>
                </c:pt>
                <c:pt idx="729">
                  <c:v>0.76573542020205876</c:v>
                </c:pt>
                <c:pt idx="730">
                  <c:v>0.76477060707373656</c:v>
                </c:pt>
                <c:pt idx="731">
                  <c:v>0.76380557629024337</c:v>
                </c:pt>
                <c:pt idx="732">
                  <c:v>0.76284033565960241</c:v>
                </c:pt>
                <c:pt idx="733">
                  <c:v>0.76187489295029864</c:v>
                </c:pt>
                <c:pt idx="734">
                  <c:v>0.76090925589143399</c:v>
                </c:pt>
                <c:pt idx="735">
                  <c:v>0.75994343217288018</c:v>
                </c:pt>
                <c:pt idx="736">
                  <c:v>0.75897742944543101</c:v>
                </c:pt>
                <c:pt idx="737">
                  <c:v>0.75801125532095592</c:v>
                </c:pt>
                <c:pt idx="738">
                  <c:v>0.75704491737255031</c:v>
                </c:pt>
                <c:pt idx="739">
                  <c:v>0.75607842313468743</c:v>
                </c:pt>
                <c:pt idx="740">
                  <c:v>0.75511178010336966</c:v>
                </c:pt>
                <c:pt idx="741">
                  <c:v>0.75414499573627725</c:v>
                </c:pt>
                <c:pt idx="742">
                  <c:v>0.75317807745291976</c:v>
                </c:pt>
                <c:pt idx="743">
                  <c:v>0.75221103263478351</c:v>
                </c:pt>
                <c:pt idx="744">
                  <c:v>0.7512438686254812</c:v>
                </c:pt>
                <c:pt idx="745">
                  <c:v>0.75027659273089975</c:v>
                </c:pt>
                <c:pt idx="746">
                  <c:v>0.74930921221934754</c:v>
                </c:pt>
                <c:pt idx="747">
                  <c:v>0.74834173432170259</c:v>
                </c:pt>
                <c:pt idx="748">
                  <c:v>0.74737416623155739</c:v>
                </c:pt>
                <c:pt idx="749">
                  <c:v>0.74640651510536604</c:v>
                </c:pt>
                <c:pt idx="750">
                  <c:v>0.74543878806259012</c:v>
                </c:pt>
                <c:pt idx="751">
                  <c:v>0.74447099218584245</c:v>
                </c:pt>
                <c:pt idx="752">
                  <c:v>0.74350313452103278</c:v>
                </c:pt>
                <c:pt idx="753">
                  <c:v>0.7425352220775111</c:v>
                </c:pt>
                <c:pt idx="754">
                  <c:v>0.7415672618282112</c:v>
                </c:pt>
                <c:pt idx="755">
                  <c:v>0.74059926070979432</c:v>
                </c:pt>
                <c:pt idx="756">
                  <c:v>0.73963122562279049</c:v>
                </c:pt>
                <c:pt idx="757">
                  <c:v>0.73866316343174188</c:v>
                </c:pt>
                <c:pt idx="758">
                  <c:v>0.7376950809653432</c:v>
                </c:pt>
                <c:pt idx="759">
                  <c:v>0.73672698501658296</c:v>
                </c:pt>
                <c:pt idx="760">
                  <c:v>0.73575888234288467</c:v>
                </c:pt>
                <c:pt idx="761">
                  <c:v>0.73479077966624562</c:v>
                </c:pt>
                <c:pt idx="762">
                  <c:v>0.73382268367337811</c:v>
                </c:pt>
                <c:pt idx="763">
                  <c:v>0.73285460101584654</c:v>
                </c:pt>
                <c:pt idx="764">
                  <c:v>0.73188653831020734</c:v>
                </c:pt>
                <c:pt idx="765">
                  <c:v>0.73091850213814691</c:v>
                </c:pt>
                <c:pt idx="766">
                  <c:v>0.72995049904661802</c:v>
                </c:pt>
                <c:pt idx="767">
                  <c:v>0.72898253554797909</c:v>
                </c:pt>
                <c:pt idx="768">
                  <c:v>0.72801461812012858</c:v>
                </c:pt>
                <c:pt idx="769">
                  <c:v>0.72704675320664269</c:v>
                </c:pt>
                <c:pt idx="770">
                  <c:v>0.72607894721690969</c:v>
                </c:pt>
                <c:pt idx="771">
                  <c:v>0.72511120652626659</c:v>
                </c:pt>
                <c:pt idx="772">
                  <c:v>0.72414353747613303</c:v>
                </c:pt>
                <c:pt idx="773">
                  <c:v>0.72317594637414495</c:v>
                </c:pt>
                <c:pt idx="774">
                  <c:v>0.72220843949429003</c:v>
                </c:pt>
                <c:pt idx="775">
                  <c:v>0.72124102307703952</c:v>
                </c:pt>
                <c:pt idx="776">
                  <c:v>0.72027370332948082</c:v>
                </c:pt>
                <c:pt idx="777">
                  <c:v>0.71930648642545159</c:v>
                </c:pt>
                <c:pt idx="778">
                  <c:v>0.71833937850567042</c:v>
                </c:pt>
                <c:pt idx="779">
                  <c:v>0.71737238567786843</c:v>
                </c:pt>
                <c:pt idx="780">
                  <c:v>0.71640551401691988</c:v>
                </c:pt>
                <c:pt idx="781">
                  <c:v>0.71543876956497354</c:v>
                </c:pt>
                <c:pt idx="782">
                  <c:v>0.71447215833158229</c:v>
                </c:pt>
                <c:pt idx="783">
                  <c:v>0.71350568629383215</c:v>
                </c:pt>
                <c:pt idx="784">
                  <c:v>0.71253935939647306</c:v>
                </c:pt>
                <c:pt idx="785">
                  <c:v>0.71157318355204557</c:v>
                </c:pt>
                <c:pt idx="786">
                  <c:v>0.71060716464101048</c:v>
                </c:pt>
                <c:pt idx="787">
                  <c:v>0.70964130851187635</c:v>
                </c:pt>
                <c:pt idx="788">
                  <c:v>0.70867562098132564</c:v>
                </c:pt>
                <c:pt idx="789">
                  <c:v>0.70771010783434385</c:v>
                </c:pt>
                <c:pt idx="790">
                  <c:v>0.70674477482434395</c:v>
                </c:pt>
                <c:pt idx="791">
                  <c:v>0.70577962767329339</c:v>
                </c:pt>
                <c:pt idx="792">
                  <c:v>0.70481467207183945</c:v>
                </c:pt>
                <c:pt idx="793">
                  <c:v>0.70384991367943395</c:v>
                </c:pt>
                <c:pt idx="794">
                  <c:v>0.70288535812445863</c:v>
                </c:pt>
                <c:pt idx="795">
                  <c:v>0.70192101100434856</c:v>
                </c:pt>
                <c:pt idx="796">
                  <c:v>0.7009568778857167</c:v>
                </c:pt>
                <c:pt idx="797">
                  <c:v>0.69999296430447711</c:v>
                </c:pt>
                <c:pt idx="798">
                  <c:v>0.69902927576596707</c:v>
                </c:pt>
                <c:pt idx="799">
                  <c:v>0.69806581774507048</c:v>
                </c:pt>
                <c:pt idx="800">
                  <c:v>0.69710259568633937</c:v>
                </c:pt>
                <c:pt idx="801">
                  <c:v>0.69613961500411592</c:v>
                </c:pt>
                <c:pt idx="802">
                  <c:v>0.69517688108265363</c:v>
                </c:pt>
                <c:pt idx="803">
                  <c:v>0.69421439927623718</c:v>
                </c:pt>
                <c:pt idx="804">
                  <c:v>0.69325217490930446</c:v>
                </c:pt>
                <c:pt idx="805">
                  <c:v>0.69229021327656481</c:v>
                </c:pt>
                <c:pt idx="806">
                  <c:v>0.69132851964311892</c:v>
                </c:pt>
                <c:pt idx="807">
                  <c:v>0.69036709924457906</c:v>
                </c:pt>
                <c:pt idx="808">
                  <c:v>0.6894059572871859</c:v>
                </c:pt>
                <c:pt idx="809">
                  <c:v>0.68844509894792827</c:v>
                </c:pt>
                <c:pt idx="810">
                  <c:v>0.68748452937465998</c:v>
                </c:pt>
                <c:pt idx="811">
                  <c:v>0.68652425368621761</c:v>
                </c:pt>
                <c:pt idx="812">
                  <c:v>0.68556427697253741</c:v>
                </c:pt>
                <c:pt idx="813">
                  <c:v>0.68460460429477166</c:v>
                </c:pt>
                <c:pt idx="814">
                  <c:v>0.68364524068540555</c:v>
                </c:pt>
                <c:pt idx="815">
                  <c:v>0.6826861911483717</c:v>
                </c:pt>
                <c:pt idx="816">
                  <c:v>0.68172746065916645</c:v>
                </c:pt>
                <c:pt idx="817">
                  <c:v>0.68076905416496447</c:v>
                </c:pt>
                <c:pt idx="818">
                  <c:v>0.67981097658473288</c:v>
                </c:pt>
                <c:pt idx="819">
                  <c:v>0.6788532328093464</c:v>
                </c:pt>
                <c:pt idx="820">
                  <c:v>0.67789582770169954</c:v>
                </c:pt>
                <c:pt idx="821">
                  <c:v>0.67693876609682102</c:v>
                </c:pt>
                <c:pt idx="822">
                  <c:v>0.67598205280198687</c:v>
                </c:pt>
                <c:pt idx="823">
                  <c:v>0.67502569259683132</c:v>
                </c:pt>
                <c:pt idx="824">
                  <c:v>0.67406969023346042</c:v>
                </c:pt>
                <c:pt idx="825">
                  <c:v>0.67311405043656336</c:v>
                </c:pt>
                <c:pt idx="826">
                  <c:v>0.67215877790352341</c:v>
                </c:pt>
                <c:pt idx="827">
                  <c:v>0.67120387730452924</c:v>
                </c:pt>
                <c:pt idx="828">
                  <c:v>0.67024935328268498</c:v>
                </c:pt>
                <c:pt idx="829">
                  <c:v>0.66929521045412044</c:v>
                </c:pt>
                <c:pt idx="830">
                  <c:v>0.66834145340810125</c:v>
                </c:pt>
                <c:pt idx="831">
                  <c:v>0.66738808670713756</c:v>
                </c:pt>
                <c:pt idx="832">
                  <c:v>0.66643511488709373</c:v>
                </c:pt>
                <c:pt idx="833">
                  <c:v>0.66548254245729566</c:v>
                </c:pt>
                <c:pt idx="834">
                  <c:v>0.66453037390064074</c:v>
                </c:pt>
                <c:pt idx="835">
                  <c:v>0.66357861367370341</c:v>
                </c:pt>
                <c:pt idx="836">
                  <c:v>0.66262726620684453</c:v>
                </c:pt>
                <c:pt idx="837">
                  <c:v>0.66167633590431763</c:v>
                </c:pt>
                <c:pt idx="838">
                  <c:v>0.66072582714437467</c:v>
                </c:pt>
                <c:pt idx="839">
                  <c:v>0.65977574427937447</c:v>
                </c:pt>
                <c:pt idx="840">
                  <c:v>0.65882609163588579</c:v>
                </c:pt>
                <c:pt idx="841">
                  <c:v>0.65787687351479518</c:v>
                </c:pt>
                <c:pt idx="842">
                  <c:v>0.65692809419141085</c:v>
                </c:pt>
                <c:pt idx="843">
                  <c:v>0.65597975791556751</c:v>
                </c:pt>
                <c:pt idx="844">
                  <c:v>0.65503186891173149</c:v>
                </c:pt>
                <c:pt idx="845">
                  <c:v>0.65408443137910377</c:v>
                </c:pt>
                <c:pt idx="846">
                  <c:v>0.65313744949172414</c:v>
                </c:pt>
                <c:pt idx="847">
                  <c:v>0.65219092739857409</c:v>
                </c:pt>
                <c:pt idx="848">
                  <c:v>0.65124486922368019</c:v>
                </c:pt>
                <c:pt idx="849">
                  <c:v>0.65029927906621643</c:v>
                </c:pt>
                <c:pt idx="850">
                  <c:v>0.64935416100060606</c:v>
                </c:pt>
                <c:pt idx="851">
                  <c:v>0.64840951907662359</c:v>
                </c:pt>
                <c:pt idx="852">
                  <c:v>0.64746535731949639</c:v>
                </c:pt>
                <c:pt idx="853">
                  <c:v>0.64652167973000518</c:v>
                </c:pt>
                <c:pt idx="854">
                  <c:v>0.64557849028458558</c:v>
                </c:pt>
                <c:pt idx="855">
                  <c:v>0.64463579293542772</c:v>
                </c:pt>
                <c:pt idx="856">
                  <c:v>0.64369359161057615</c:v>
                </c:pt>
                <c:pt idx="857">
                  <c:v>0.64275189021403067</c:v>
                </c:pt>
                <c:pt idx="858">
                  <c:v>0.64181069262584367</c:v>
                </c:pt>
                <c:pt idx="859">
                  <c:v>0.64087000270222061</c:v>
                </c:pt>
                <c:pt idx="860">
                  <c:v>0.63992982427561784</c:v>
                </c:pt>
                <c:pt idx="861">
                  <c:v>0.63899016115484097</c:v>
                </c:pt>
                <c:pt idx="862">
                  <c:v>0.63805101712514267</c:v>
                </c:pt>
                <c:pt idx="863">
                  <c:v>0.63711239594832036</c:v>
                </c:pt>
                <c:pt idx="864">
                  <c:v>0.63617430136281328</c:v>
                </c:pt>
                <c:pt idx="865">
                  <c:v>0.63523673708379846</c:v>
                </c:pt>
                <c:pt idx="866">
                  <c:v>0.63429970680328873</c:v>
                </c:pt>
                <c:pt idx="867">
                  <c:v>0.63336321419022779</c:v>
                </c:pt>
                <c:pt idx="868">
                  <c:v>0.6324272628905856</c:v>
                </c:pt>
                <c:pt idx="869">
                  <c:v>0.63149185652745554</c:v>
                </c:pt>
                <c:pt idx="870">
                  <c:v>0.63055699870114701</c:v>
                </c:pt>
                <c:pt idx="871">
                  <c:v>0.62962269298928197</c:v>
                </c:pt>
                <c:pt idx="872">
                  <c:v>0.62868894294688915</c:v>
                </c:pt>
                <c:pt idx="873">
                  <c:v>0.62775575210649692</c:v>
                </c:pt>
                <c:pt idx="874">
                  <c:v>0.62682312397822892</c:v>
                </c:pt>
                <c:pt idx="875">
                  <c:v>0.62589106204989531</c:v>
                </c:pt>
                <c:pt idx="876">
                  <c:v>0.62495956978708733</c:v>
                </c:pt>
                <c:pt idx="877">
                  <c:v>0.62402865063326929</c:v>
                </c:pt>
                <c:pt idx="878">
                  <c:v>0.6230983080098712</c:v>
                </c:pt>
                <c:pt idx="879">
                  <c:v>0.62216854531638111</c:v>
                </c:pt>
                <c:pt idx="880">
                  <c:v>0.62123936593043583</c:v>
                </c:pt>
                <c:pt idx="881">
                  <c:v>0.62031077320791339</c:v>
                </c:pt>
                <c:pt idx="882">
                  <c:v>0.61938277048302348</c:v>
                </c:pt>
                <c:pt idx="883">
                  <c:v>0.61845536106839805</c:v>
                </c:pt>
                <c:pt idx="884">
                  <c:v>0.61752854825518233</c:v>
                </c:pt>
                <c:pt idx="885">
                  <c:v>0.61660233531312425</c:v>
                </c:pt>
                <c:pt idx="886">
                  <c:v>0.61567672549066443</c:v>
                </c:pt>
                <c:pt idx="887">
                  <c:v>0.61475172201502593</c:v>
                </c:pt>
                <c:pt idx="888">
                  <c:v>0.61382732809230278</c:v>
                </c:pt>
                <c:pt idx="889">
                  <c:v>0.61290354690754856</c:v>
                </c:pt>
                <c:pt idx="890">
                  <c:v>0.61198038162486601</c:v>
                </c:pt>
                <c:pt idx="891">
                  <c:v>0.61105783538749359</c:v>
                </c:pt>
                <c:pt idx="892">
                  <c:v>0.61013591131789491</c:v>
                </c:pt>
                <c:pt idx="893">
                  <c:v>0.60921461251784503</c:v>
                </c:pt>
                <c:pt idx="894">
                  <c:v>0.60829394206851795</c:v>
                </c:pt>
                <c:pt idx="895">
                  <c:v>0.60737390303057359</c:v>
                </c:pt>
                <c:pt idx="896">
                  <c:v>0.60645449844424426</c:v>
                </c:pt>
                <c:pt idx="897">
                  <c:v>0.60553573132942118</c:v>
                </c:pt>
                <c:pt idx="898">
                  <c:v>0.60461760468573977</c:v>
                </c:pt>
                <c:pt idx="899">
                  <c:v>0.60370012149266594</c:v>
                </c:pt>
                <c:pt idx="900">
                  <c:v>0.60278328470958098</c:v>
                </c:pt>
                <c:pt idx="901">
                  <c:v>0.60186709727586618</c:v>
                </c:pt>
                <c:pt idx="902">
                  <c:v>0.60095156211098899</c:v>
                </c:pt>
                <c:pt idx="903">
                  <c:v>0.60003668211458505</c:v>
                </c:pt>
                <c:pt idx="904">
                  <c:v>0.59912246016654491</c:v>
                </c:pt>
                <c:pt idx="905">
                  <c:v>0.59820889912709585</c:v>
                </c:pt>
                <c:pt idx="906">
                  <c:v>0.59729600183688569</c:v>
                </c:pt>
                <c:pt idx="907">
                  <c:v>0.59638377111706675</c:v>
                </c:pt>
                <c:pt idx="908">
                  <c:v>0.59547220976937787</c:v>
                </c:pt>
                <c:pt idx="909">
                  <c:v>0.59456132057622735</c:v>
                </c:pt>
                <c:pt idx="910">
                  <c:v>0.59365110630077522</c:v>
                </c:pt>
                <c:pt idx="911">
                  <c:v>0.59274156968701508</c:v>
                </c:pt>
                <c:pt idx="912">
                  <c:v>0.59183271345985555</c:v>
                </c:pt>
                <c:pt idx="913">
                  <c:v>0.59092454032520203</c:v>
                </c:pt>
                <c:pt idx="914">
                  <c:v>0.5900170529700377</c:v>
                </c:pt>
                <c:pt idx="915">
                  <c:v>0.58911025406250417</c:v>
                </c:pt>
                <c:pt idx="916">
                  <c:v>0.58820414625198159</c:v>
                </c:pt>
                <c:pt idx="917">
                  <c:v>0.58729873216916983</c:v>
                </c:pt>
                <c:pt idx="918">
                  <c:v>0.58639401442616734</c:v>
                </c:pt>
                <c:pt idx="919">
                  <c:v>0.58548999561655135</c:v>
                </c:pt>
                <c:pt idx="920">
                  <c:v>0.58458667831545674</c:v>
                </c:pt>
                <c:pt idx="921">
                  <c:v>0.58368406507965565</c:v>
                </c:pt>
                <c:pt idx="922">
                  <c:v>0.5827821584476357</c:v>
                </c:pt>
                <c:pt idx="923">
                  <c:v>0.58188096093967878</c:v>
                </c:pt>
                <c:pt idx="924">
                  <c:v>0.58098047505793893</c:v>
                </c:pt>
                <c:pt idx="925">
                  <c:v>0.58008070328652028</c:v>
                </c:pt>
                <c:pt idx="926">
                  <c:v>0.5791816480915547</c:v>
                </c:pt>
                <c:pt idx="927">
                  <c:v>0.57828331192127969</c:v>
                </c:pt>
                <c:pt idx="928">
                  <c:v>0.57738569720611366</c:v>
                </c:pt>
                <c:pt idx="929">
                  <c:v>0.57648880635873534</c:v>
                </c:pt>
                <c:pt idx="930">
                  <c:v>0.57559264177415725</c:v>
                </c:pt>
                <c:pt idx="931">
                  <c:v>0.57469720582980421</c:v>
                </c:pt>
                <c:pt idx="932">
                  <c:v>0.5738025008855886</c:v>
                </c:pt>
                <c:pt idx="933">
                  <c:v>0.57290852928398506</c:v>
                </c:pt>
                <c:pt idx="934">
                  <c:v>0.57201529335010748</c:v>
                </c:pt>
                <c:pt idx="935">
                  <c:v>0.57112279539178268</c:v>
                </c:pt>
                <c:pt idx="936">
                  <c:v>0.57023103769962558</c:v>
                </c:pt>
                <c:pt idx="937">
                  <c:v>0.56934002254711424</c:v>
                </c:pt>
                <c:pt idx="938">
                  <c:v>0.5684497521906634</c:v>
                </c:pt>
                <c:pt idx="939">
                  <c:v>0.56756022886969926</c:v>
                </c:pt>
                <c:pt idx="940">
                  <c:v>0.56667145480673253</c:v>
                </c:pt>
                <c:pt idx="941">
                  <c:v>0.56578343220743188</c:v>
                </c:pt>
                <c:pt idx="942">
                  <c:v>0.56489616326069769</c:v>
                </c:pt>
                <c:pt idx="943">
                  <c:v>0.56400965013873405</c:v>
                </c:pt>
                <c:pt idx="944">
                  <c:v>0.56312389499712268</c:v>
                </c:pt>
                <c:pt idx="945">
                  <c:v>0.56223889997489418</c:v>
                </c:pt>
                <c:pt idx="946">
                  <c:v>0.56135466719460014</c:v>
                </c:pt>
                <c:pt idx="947">
                  <c:v>0.56047119876238638</c:v>
                </c:pt>
                <c:pt idx="948">
                  <c:v>0.55958849676806199</c:v>
                </c:pt>
                <c:pt idx="949">
                  <c:v>0.55870656328517376</c:v>
                </c:pt>
                <c:pt idx="950">
                  <c:v>0.55782540037107453</c:v>
                </c:pt>
                <c:pt idx="951">
                  <c:v>0.55694501006699548</c:v>
                </c:pt>
                <c:pt idx="952">
                  <c:v>0.55606539439811631</c:v>
                </c:pt>
                <c:pt idx="953">
                  <c:v>0.55518655537363548</c:v>
                </c:pt>
                <c:pt idx="954">
                  <c:v>0.55430849498683998</c:v>
                </c:pt>
                <c:pt idx="955">
                  <c:v>0.55343121521517535</c:v>
                </c:pt>
                <c:pt idx="956">
                  <c:v>0.55255471802031531</c:v>
                </c:pt>
                <c:pt idx="957">
                  <c:v>0.55167900534823089</c:v>
                </c:pt>
                <c:pt idx="958">
                  <c:v>0.55080407912925911</c:v>
                </c:pt>
                <c:pt idx="959">
                  <c:v>0.54992994127817252</c:v>
                </c:pt>
                <c:pt idx="960">
                  <c:v>0.5490565936942462</c:v>
                </c:pt>
                <c:pt idx="961">
                  <c:v>0.54818403826132744</c:v>
                </c:pt>
                <c:pt idx="962">
                  <c:v>0.54731227684790351</c:v>
                </c:pt>
                <c:pt idx="963">
                  <c:v>0.54644131130716844</c:v>
                </c:pt>
                <c:pt idx="964">
                  <c:v>0.5455711434770919</c:v>
                </c:pt>
                <c:pt idx="965">
                  <c:v>0.5447017751804849</c:v>
                </c:pt>
                <c:pt idx="966">
                  <c:v>0.54383320822506753</c:v>
                </c:pt>
                <c:pt idx="967">
                  <c:v>0.54296544440353645</c:v>
                </c:pt>
                <c:pt idx="968">
                  <c:v>0.54209848549362971</c:v>
                </c:pt>
                <c:pt idx="969">
                  <c:v>0.54123233325819475</c:v>
                </c:pt>
                <c:pt idx="970">
                  <c:v>0.54036698944525274</c:v>
                </c:pt>
                <c:pt idx="971">
                  <c:v>0.53950245578806555</c:v>
                </c:pt>
                <c:pt idx="972">
                  <c:v>0.53863873400520079</c:v>
                </c:pt>
                <c:pt idx="973">
                  <c:v>0.53777582580059691</c:v>
                </c:pt>
                <c:pt idx="974">
                  <c:v>0.53691373286362887</c:v>
                </c:pt>
                <c:pt idx="975">
                  <c:v>0.53605245686917202</c:v>
                </c:pt>
                <c:pt idx="976">
                  <c:v>0.53519199947766705</c:v>
                </c:pt>
                <c:pt idx="977">
                  <c:v>0.53433236233518522</c:v>
                </c:pt>
                <c:pt idx="978">
                  <c:v>0.53347354707349004</c:v>
                </c:pt>
                <c:pt idx="979">
                  <c:v>0.53261555531010407</c:v>
                </c:pt>
                <c:pt idx="980">
                  <c:v>0.53175838864837033</c:v>
                </c:pt>
                <c:pt idx="981">
                  <c:v>0.53090204867751634</c:v>
                </c:pt>
                <c:pt idx="982">
                  <c:v>0.53004653697271764</c:v>
                </c:pt>
                <c:pt idx="983">
                  <c:v>0.52919185509515998</c:v>
                </c:pt>
                <c:pt idx="984">
                  <c:v>0.52833800459210223</c:v>
                </c:pt>
                <c:pt idx="985">
                  <c:v>0.52748498699693935</c:v>
                </c:pt>
                <c:pt idx="986">
                  <c:v>0.52663280382926358</c:v>
                </c:pt>
                <c:pt idx="987">
                  <c:v>0.52578145659492725</c:v>
                </c:pt>
                <c:pt idx="988">
                  <c:v>0.52493094678610397</c:v>
                </c:pt>
                <c:pt idx="989">
                  <c:v>0.52408127588135056</c:v>
                </c:pt>
                <c:pt idx="990">
                  <c:v>0.52323244534566793</c:v>
                </c:pt>
                <c:pt idx="991">
                  <c:v>0.52238445663056199</c:v>
                </c:pt>
                <c:pt idx="992">
                  <c:v>0.5215373111741054</c:v>
                </c:pt>
                <c:pt idx="993">
                  <c:v>0.52069101040099675</c:v>
                </c:pt>
                <c:pt idx="994">
                  <c:v>0.51984555572262259</c:v>
                </c:pt>
                <c:pt idx="995">
                  <c:v>0.51900094853711598</c:v>
                </c:pt>
                <c:pt idx="996">
                  <c:v>0.51815719022941686</c:v>
                </c:pt>
                <c:pt idx="997">
                  <c:v>0.51731428217133268</c:v>
                </c:pt>
                <c:pt idx="998">
                  <c:v>0.51647222572159646</c:v>
                </c:pt>
                <c:pt idx="999">
                  <c:v>0.51563102222592738</c:v>
                </c:pt>
                <c:pt idx="1000">
                  <c:v>0.5147906730170887</c:v>
                </c:pt>
                <c:pt idx="1001">
                  <c:v>0.51395117941494683</c:v>
                </c:pt>
                <c:pt idx="1002">
                  <c:v>0.51311254272653062</c:v>
                </c:pt>
                <c:pt idx="1003">
                  <c:v>0.51227476424608842</c:v>
                </c:pt>
                <c:pt idx="1004">
                  <c:v>0.51143784525514779</c:v>
                </c:pt>
                <c:pt idx="1005">
                  <c:v>0.51060178702257242</c:v>
                </c:pt>
                <c:pt idx="1006">
                  <c:v>0.5097665908046195</c:v>
                </c:pt>
                <c:pt idx="1007">
                  <c:v>0.5089322578449984</c:v>
                </c:pt>
                <c:pt idx="1008">
                  <c:v>0.50809878937492692</c:v>
                </c:pt>
                <c:pt idx="1009">
                  <c:v>0.50726618661318912</c:v>
                </c:pt>
                <c:pt idx="1010">
                  <c:v>0.50643445076619154</c:v>
                </c:pt>
                <c:pt idx="1011">
                  <c:v>0.50560358302801989</c:v>
                </c:pt>
                <c:pt idx="1012">
                  <c:v>0.50477358458049626</c:v>
                </c:pt>
                <c:pt idx="1013">
                  <c:v>0.50394445659323428</c:v>
                </c:pt>
                <c:pt idx="1014">
                  <c:v>0.50311620022369596</c:v>
                </c:pt>
                <c:pt idx="1015">
                  <c:v>0.50228881661724678</c:v>
                </c:pt>
                <c:pt idx="1016">
                  <c:v>0.50146230690721172</c:v>
                </c:pt>
                <c:pt idx="1017">
                  <c:v>0.50063667221493091</c:v>
                </c:pt>
                <c:pt idx="1018">
                  <c:v>0.49981191364981403</c:v>
                </c:pt>
                <c:pt idx="1019">
                  <c:v>0.49898803230939576</c:v>
                </c:pt>
                <c:pt idx="1020">
                  <c:v>0.49816502927939066</c:v>
                </c:pt>
                <c:pt idx="1021">
                  <c:v>0.49734290563374706</c:v>
                </c:pt>
                <c:pt idx="1022">
                  <c:v>0.49652166243470258</c:v>
                </c:pt>
                <c:pt idx="1023">
                  <c:v>0.49570130073283669</c:v>
                </c:pt>
                <c:pt idx="1024">
                  <c:v>0.49488182156712651</c:v>
                </c:pt>
                <c:pt idx="1025">
                  <c:v>0.49406322596499846</c:v>
                </c:pt>
                <c:pt idx="1026">
                  <c:v>0.4932455149423835</c:v>
                </c:pt>
                <c:pt idx="1027">
                  <c:v>0.49242868950376995</c:v>
                </c:pt>
                <c:pt idx="1028">
                  <c:v>0.4916127506422559</c:v>
                </c:pt>
                <c:pt idx="1029">
                  <c:v>0.49079769933960354</c:v>
                </c:pt>
                <c:pt idx="1030">
                  <c:v>0.48998353656629046</c:v>
                </c:pt>
                <c:pt idx="1031">
                  <c:v>0.48917026328156299</c:v>
                </c:pt>
                <c:pt idx="1032">
                  <c:v>0.48835788043348832</c:v>
                </c:pt>
                <c:pt idx="1033">
                  <c:v>0.48754638895900659</c:v>
                </c:pt>
                <c:pt idx="1034">
                  <c:v>0.48673578978398341</c:v>
                </c:pt>
                <c:pt idx="1035">
                  <c:v>0.48592608382326041</c:v>
                </c:pt>
                <c:pt idx="1036">
                  <c:v>0.48511727198070792</c:v>
                </c:pt>
                <c:pt idx="1037">
                  <c:v>0.48430935514927559</c:v>
                </c:pt>
                <c:pt idx="1038">
                  <c:v>0.48350233421104394</c:v>
                </c:pt>
                <c:pt idx="1039">
                  <c:v>0.48269621003727531</c:v>
                </c:pt>
                <c:pt idx="1040">
                  <c:v>0.48189098348846454</c:v>
                </c:pt>
                <c:pt idx="1041">
                  <c:v>0.48108665541438916</c:v>
                </c:pt>
                <c:pt idx="1042">
                  <c:v>0.4802832266541609</c:v>
                </c:pt>
                <c:pt idx="1043">
                  <c:v>0.47948069803627413</c:v>
                </c:pt>
                <c:pt idx="1044">
                  <c:v>0.47867907037865787</c:v>
                </c:pt>
                <c:pt idx="1045">
                  <c:v>0.47787834448872413</c:v>
                </c:pt>
                <c:pt idx="1046">
                  <c:v>0.47707852116341787</c:v>
                </c:pt>
                <c:pt idx="1047">
                  <c:v>0.47627960118926704</c:v>
                </c:pt>
                <c:pt idx="1048">
                  <c:v>0.47548158534243123</c:v>
                </c:pt>
                <c:pt idx="1049">
                  <c:v>0.47468447438875061</c:v>
                </c:pt>
                <c:pt idx="1050">
                  <c:v>0.4738882690837955</c:v>
                </c:pt>
                <c:pt idx="1051">
                  <c:v>0.47309297017291413</c:v>
                </c:pt>
                <c:pt idx="1052">
                  <c:v>0.47229857839128253</c:v>
                </c:pt>
                <c:pt idx="1053">
                  <c:v>0.47150509446395095</c:v>
                </c:pt>
                <c:pt idx="1054">
                  <c:v>0.47071251910589418</c:v>
                </c:pt>
                <c:pt idx="1055">
                  <c:v>0.46992085302205722</c:v>
                </c:pt>
                <c:pt idx="1056">
                  <c:v>0.46913009690740493</c:v>
                </c:pt>
                <c:pt idx="1057">
                  <c:v>0.46834025144696889</c:v>
                </c:pt>
                <c:pt idx="1058">
                  <c:v>0.46755131731589433</c:v>
                </c:pt>
                <c:pt idx="1059">
                  <c:v>0.46676329517948867</c:v>
                </c:pt>
                <c:pt idx="1060">
                  <c:v>0.4659761856932671</c:v>
                </c:pt>
                <c:pt idx="1061">
                  <c:v>0.46518998950299995</c:v>
                </c:pt>
                <c:pt idx="1062">
                  <c:v>0.4644047072447603</c:v>
                </c:pt>
                <c:pt idx="1063">
                  <c:v>0.46362033954496895</c:v>
                </c:pt>
                <c:pt idx="1064">
                  <c:v>0.46283688702044223</c:v>
                </c:pt>
                <c:pt idx="1065">
                  <c:v>0.46205435027843705</c:v>
                </c:pt>
                <c:pt idx="1066">
                  <c:v>0.46127272991669732</c:v>
                </c:pt>
                <c:pt idx="1067">
                  <c:v>0.46049202652349991</c:v>
                </c:pt>
                <c:pt idx="1068">
                  <c:v>0.45971224067769978</c:v>
                </c:pt>
                <c:pt idx="1069">
                  <c:v>0.45893337294877645</c:v>
                </c:pt>
                <c:pt idx="1070">
                  <c:v>0.45815542389687786</c:v>
                </c:pt>
                <c:pt idx="1071">
                  <c:v>0.45737839407286662</c:v>
                </c:pt>
                <c:pt idx="1072">
                  <c:v>0.45660228401836483</c:v>
                </c:pt>
                <c:pt idx="1073">
                  <c:v>0.45582709426579776</c:v>
                </c:pt>
                <c:pt idx="1074">
                  <c:v>0.45505282533843999</c:v>
                </c:pt>
                <c:pt idx="1075">
                  <c:v>0.45427947775045896</c:v>
                </c:pt>
                <c:pt idx="1076">
                  <c:v>0.45350705200695901</c:v>
                </c:pt>
                <c:pt idx="1077">
                  <c:v>0.45273554860402654</c:v>
                </c:pt>
                <c:pt idx="1078">
                  <c:v>0.45196496802877245</c:v>
                </c:pt>
                <c:pt idx="1079">
                  <c:v>0.45119531075937708</c:v>
                </c:pt>
                <c:pt idx="1080">
                  <c:v>0.45042657726513324</c:v>
                </c:pt>
                <c:pt idx="1081">
                  <c:v>0.44965876800648974</c:v>
                </c:pt>
                <c:pt idx="1082">
                  <c:v>0.44889188343509473</c:v>
                </c:pt>
                <c:pt idx="1083">
                  <c:v>0.44812592399383872</c:v>
                </c:pt>
                <c:pt idx="1084">
                  <c:v>0.44736089011689706</c:v>
                </c:pt>
                <c:pt idx="1085">
                  <c:v>0.44659678222977361</c:v>
                </c:pt>
                <c:pt idx="1086">
                  <c:v>0.44583360074934231</c:v>
                </c:pt>
                <c:pt idx="1087">
                  <c:v>0.4450713460838906</c:v>
                </c:pt>
                <c:pt idx="1088">
                  <c:v>0.44431001863316077</c:v>
                </c:pt>
                <c:pt idx="1089">
                  <c:v>0.44354961878839266</c:v>
                </c:pt>
                <c:pt idx="1090">
                  <c:v>0.44279014693236535</c:v>
                </c:pt>
                <c:pt idx="1091">
                  <c:v>0.44203160343943865</c:v>
                </c:pt>
                <c:pt idx="1092">
                  <c:v>0.44127398867559547</c:v>
                </c:pt>
                <c:pt idx="1093">
                  <c:v>0.44051730299848246</c:v>
                </c:pt>
                <c:pt idx="1094">
                  <c:v>0.43976154675745205</c:v>
                </c:pt>
                <c:pt idx="1095">
                  <c:v>0.43900672029360277</c:v>
                </c:pt>
                <c:pt idx="1096">
                  <c:v>0.43825282393982085</c:v>
                </c:pt>
                <c:pt idx="1097">
                  <c:v>0.43749985802082064</c:v>
                </c:pt>
                <c:pt idx="1098">
                  <c:v>0.43674782285318559</c:v>
                </c:pt>
                <c:pt idx="1099">
                  <c:v>0.43599671874540857</c:v>
                </c:pt>
                <c:pt idx="1100">
                  <c:v>0.43524654599793222</c:v>
                </c:pt>
                <c:pt idx="1101">
                  <c:v>0.43449730490318905</c:v>
                </c:pt>
                <c:pt idx="1102">
                  <c:v>0.43374899574564169</c:v>
                </c:pt>
                <c:pt idx="1103">
                  <c:v>0.43300161880182236</c:v>
                </c:pt>
                <c:pt idx="1104">
                  <c:v>0.43225517434037342</c:v>
                </c:pt>
                <c:pt idx="1105">
                  <c:v>0.43150966262208584</c:v>
                </c:pt>
                <c:pt idx="1106">
                  <c:v>0.43076508389993917</c:v>
                </c:pt>
                <c:pt idx="1107">
                  <c:v>0.4300214384191412</c:v>
                </c:pt>
                <c:pt idx="1108">
                  <c:v>0.42927872641716619</c:v>
                </c:pt>
                <c:pt idx="1109">
                  <c:v>0.4285369481237945</c:v>
                </c:pt>
                <c:pt idx="1110">
                  <c:v>0.42779610376115113</c:v>
                </c:pt>
                <c:pt idx="1111">
                  <c:v>0.42705619354374413</c:v>
                </c:pt>
                <c:pt idx="1112">
                  <c:v>0.42631721767850389</c:v>
                </c:pt>
                <c:pt idx="1113">
                  <c:v>0.42557917636482062</c:v>
                </c:pt>
                <c:pt idx="1114">
                  <c:v>0.42484206979458294</c:v>
                </c:pt>
                <c:pt idx="1115">
                  <c:v>0.424105898152216</c:v>
                </c:pt>
                <c:pt idx="1116">
                  <c:v>0.42337066161471903</c:v>
                </c:pt>
                <c:pt idx="1117">
                  <c:v>0.42263636035170388</c:v>
                </c:pt>
                <c:pt idx="1118">
                  <c:v>0.4219029945254314</c:v>
                </c:pt>
                <c:pt idx="1119">
                  <c:v>0.42117056429085048</c:v>
                </c:pt>
                <c:pt idx="1120">
                  <c:v>0.4204390697956335</c:v>
                </c:pt>
                <c:pt idx="1121">
                  <c:v>0.41970851118021496</c:v>
                </c:pt>
                <c:pt idx="1122">
                  <c:v>0.41897888857782845</c:v>
                </c:pt>
                <c:pt idx="1123">
                  <c:v>0.41825020211454234</c:v>
                </c:pt>
                <c:pt idx="1124">
                  <c:v>0.4175224519092981</c:v>
                </c:pt>
                <c:pt idx="1125">
                  <c:v>0.41679563807394543</c:v>
                </c:pt>
                <c:pt idx="1126">
                  <c:v>0.41606976071327961</c:v>
                </c:pt>
                <c:pt idx="1127">
                  <c:v>0.4153448199250776</c:v>
                </c:pt>
                <c:pt idx="1128">
                  <c:v>0.4146208158001341</c:v>
                </c:pt>
                <c:pt idx="1129">
                  <c:v>0.41389774842229804</c:v>
                </c:pt>
                <c:pt idx="1130">
                  <c:v>0.41317561786850748</c:v>
                </c:pt>
                <c:pt idx="1131">
                  <c:v>0.41245442420882644</c:v>
                </c:pt>
                <c:pt idx="1132">
                  <c:v>0.41173416750647951</c:v>
                </c:pt>
                <c:pt idx="1133">
                  <c:v>0.41101484781788833</c:v>
                </c:pt>
                <c:pt idx="1134">
                  <c:v>0.41029646519270613</c:v>
                </c:pt>
                <c:pt idx="1135">
                  <c:v>0.4095790196738533</c:v>
                </c:pt>
                <c:pt idx="1136">
                  <c:v>0.40886251129755208</c:v>
                </c:pt>
                <c:pt idx="1137">
                  <c:v>0.40814694009336233</c:v>
                </c:pt>
                <c:pt idx="1138">
                  <c:v>0.40743230608421466</c:v>
                </c:pt>
                <c:pt idx="1139">
                  <c:v>0.4067186092864471</c:v>
                </c:pt>
                <c:pt idx="1140">
                  <c:v>0.40600584970983811</c:v>
                </c:pt>
                <c:pt idx="1141">
                  <c:v>0.40529402735764125</c:v>
                </c:pt>
                <c:pt idx="1142">
                  <c:v>0.40458314222662001</c:v>
                </c:pt>
                <c:pt idx="1143">
                  <c:v>0.40387319430708124</c:v>
                </c:pt>
                <c:pt idx="1144">
                  <c:v>0.4031641835829094</c:v>
                </c:pt>
                <c:pt idx="1145">
                  <c:v>0.40245611003160037</c:v>
                </c:pt>
                <c:pt idx="1146">
                  <c:v>0.40174897362429463</c:v>
                </c:pt>
                <c:pt idx="1147">
                  <c:v>0.40104277432581226</c:v>
                </c:pt>
                <c:pt idx="1148">
                  <c:v>0.40033751209468438</c:v>
                </c:pt>
                <c:pt idx="1149">
                  <c:v>0.39963318688318827</c:v>
                </c:pt>
                <c:pt idx="1150">
                  <c:v>0.39892979863737904</c:v>
                </c:pt>
                <c:pt idx="1151">
                  <c:v>0.39822734729712356</c:v>
                </c:pt>
                <c:pt idx="1152">
                  <c:v>0.39752583279613357</c:v>
                </c:pt>
                <c:pt idx="1153">
                  <c:v>0.39682525506199751</c:v>
                </c:pt>
                <c:pt idx="1154">
                  <c:v>0.39612561401621377</c:v>
                </c:pt>
                <c:pt idx="1155">
                  <c:v>0.39542690957422344</c:v>
                </c:pt>
                <c:pt idx="1156">
                  <c:v>0.39472914164544171</c:v>
                </c:pt>
                <c:pt idx="1157">
                  <c:v>0.39403231013329149</c:v>
                </c:pt>
                <c:pt idx="1158">
                  <c:v>0.39333641493523419</c:v>
                </c:pt>
                <c:pt idx="1159">
                  <c:v>0.39264145594280275</c:v>
                </c:pt>
                <c:pt idx="1160">
                  <c:v>0.39194743304163315</c:v>
                </c:pt>
                <c:pt idx="1161">
                  <c:v>0.39125434611149579</c:v>
                </c:pt>
                <c:pt idx="1162">
                  <c:v>0.3905621950263275</c:v>
                </c:pt>
                <c:pt idx="1163">
                  <c:v>0.38987097965426321</c:v>
                </c:pt>
                <c:pt idx="1164">
                  <c:v>0.38918069985766685</c:v>
                </c:pt>
                <c:pt idx="1165">
                  <c:v>0.38849135549316299</c:v>
                </c:pt>
                <c:pt idx="1166">
                  <c:v>0.38780294641166752</c:v>
                </c:pt>
                <c:pt idx="1167">
                  <c:v>0.38711547245841937</c:v>
                </c:pt>
                <c:pt idx="1168">
                  <c:v>0.38642893347301011</c:v>
                </c:pt>
                <c:pt idx="1169">
                  <c:v>0.38574332928941651</c:v>
                </c:pt>
                <c:pt idx="1170">
                  <c:v>0.38505865973602948</c:v>
                </c:pt>
                <c:pt idx="1171">
                  <c:v>0.38437492463568546</c:v>
                </c:pt>
                <c:pt idx="1172">
                  <c:v>0.38369212380569667</c:v>
                </c:pt>
                <c:pt idx="1173">
                  <c:v>0.38301025705788122</c:v>
                </c:pt>
                <c:pt idx="1174">
                  <c:v>0.38232932419859333</c:v>
                </c:pt>
                <c:pt idx="1175">
                  <c:v>0.38164932502875337</c:v>
                </c:pt>
                <c:pt idx="1176">
                  <c:v>0.38097025934387768</c:v>
                </c:pt>
                <c:pt idx="1177">
                  <c:v>0.38029212693410869</c:v>
                </c:pt>
                <c:pt idx="1178">
                  <c:v>0.37961492758424392</c:v>
                </c:pt>
                <c:pt idx="1179">
                  <c:v>0.37893866107376606</c:v>
                </c:pt>
                <c:pt idx="1180">
                  <c:v>0.37826332717687233</c:v>
                </c:pt>
                <c:pt idx="1181">
                  <c:v>0.37758892566250341</c:v>
                </c:pt>
                <c:pt idx="1182">
                  <c:v>0.3769154562943734</c:v>
                </c:pt>
                <c:pt idx="1183">
                  <c:v>0.37624291883099786</c:v>
                </c:pt>
                <c:pt idx="1184">
                  <c:v>0.37557131302572377</c:v>
                </c:pt>
                <c:pt idx="1185">
                  <c:v>0.37490063862675771</c:v>
                </c:pt>
                <c:pt idx="1186">
                  <c:v>0.37423089537719434</c:v>
                </c:pt>
                <c:pt idx="1187">
                  <c:v>0.37356208301504623</c:v>
                </c:pt>
                <c:pt idx="1188">
                  <c:v>0.37289420127327094</c:v>
                </c:pt>
                <c:pt idx="1189">
                  <c:v>0.37222724987980049</c:v>
                </c:pt>
                <c:pt idx="1190">
                  <c:v>0.37156122855756873</c:v>
                </c:pt>
                <c:pt idx="1191">
                  <c:v>0.37089613702454022</c:v>
                </c:pt>
                <c:pt idx="1192">
                  <c:v>0.37023197499373778</c:v>
                </c:pt>
                <c:pt idx="1193">
                  <c:v>0.36956874217327046</c:v>
                </c:pt>
                <c:pt idx="1194">
                  <c:v>0.36890643826636194</c:v>
                </c:pt>
                <c:pt idx="1195">
                  <c:v>0.36824506297137727</c:v>
                </c:pt>
                <c:pt idx="1196">
                  <c:v>0.36758461598185127</c:v>
                </c:pt>
                <c:pt idx="1197">
                  <c:v>0.36692509698651543</c:v>
                </c:pt>
                <c:pt idx="1198">
                  <c:v>0.36626650566932567</c:v>
                </c:pt>
                <c:pt idx="1199">
                  <c:v>0.36560884170948948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4F46-9C0B-8A9BF136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75216"/>
        <c:axId val="50477136"/>
      </c:lineChart>
      <c:catAx>
        <c:axId val="5047521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7136"/>
        <c:crosses val="autoZero"/>
        <c:auto val="1"/>
        <c:lblAlgn val="ctr"/>
        <c:lblOffset val="100"/>
        <c:noMultiLvlLbl val="0"/>
      </c:catAx>
      <c:valAx>
        <c:axId val="504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PAR!$Z$2:$Z$1201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2-46DB-AA75-46C6E44B4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28576"/>
        <c:axId val="161469520"/>
      </c:lineChart>
      <c:catAx>
        <c:axId val="1583285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9520"/>
        <c:crosses val="autoZero"/>
        <c:auto val="1"/>
        <c:lblAlgn val="ctr"/>
        <c:lblOffset val="100"/>
        <c:noMultiLvlLbl val="0"/>
      </c:catAx>
      <c:valAx>
        <c:axId val="1614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PAR!$I$1</c:f>
              <c:strCache>
                <c:ptCount val="1"/>
                <c:pt idx="0">
                  <c:v>PI Curve - DIA - original Follows 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PAR!$I$2:$I$1201</c:f>
              <c:numCache>
                <c:formatCode>General</c:formatCode>
                <c:ptCount val="1200"/>
                <c:pt idx="0">
                  <c:v>0</c:v>
                </c:pt>
                <c:pt idx="1">
                  <c:v>1.1257785263288687E-2</c:v>
                </c:pt>
                <c:pt idx="2">
                  <c:v>2.2394622755001002E-2</c:v>
                </c:pt>
                <c:pt idx="3">
                  <c:v>3.3411793987351966E-2</c:v>
                </c:pt>
                <c:pt idx="4">
                  <c:v>4.4310566896832757E-2</c:v>
                </c:pt>
                <c:pt idx="5">
                  <c:v>5.5092195988024374E-2</c:v>
                </c:pt>
                <c:pt idx="6">
                  <c:v>6.5757922475888839E-2</c:v>
                </c:pt>
                <c:pt idx="7">
                  <c:v>7.6308974426552448E-2</c:v>
                </c:pt>
                <c:pt idx="8">
                  <c:v>8.6746566896597752E-2</c:v>
                </c:pt>
                <c:pt idx="9">
                  <c:v>9.7071902070880386E-2</c:v>
                </c:pt>
                <c:pt idx="10">
                  <c:v>0.10728616939888505</c:v>
                </c:pt>
                <c:pt idx="11">
                  <c:v>0.1173905457296381</c:v>
                </c:pt>
                <c:pt idx="12">
                  <c:v>0.12738619544518984</c:v>
                </c:pt>
                <c:pt idx="13">
                  <c:v>0.13727427059268385</c:v>
                </c:pt>
                <c:pt idx="14">
                  <c:v>0.14705591101502613</c:v>
                </c:pt>
                <c:pt idx="15">
                  <c:v>0.15673224448017103</c:v>
                </c:pt>
                <c:pt idx="16">
                  <c:v>0.16630438680903697</c:v>
                </c:pt>
                <c:pt idx="17">
                  <c:v>0.1757734420020671</c:v>
                </c:pt>
                <c:pt idx="18">
                  <c:v>0.18514050236444965</c:v>
                </c:pt>
                <c:pt idx="19">
                  <c:v>0.1944066486300112</c:v>
                </c:pt>
                <c:pt idx="20">
                  <c:v>0.20357295008379819</c:v>
                </c:pt>
                <c:pt idx="21">
                  <c:v>0.21264046468335895</c:v>
                </c:pt>
                <c:pt idx="22">
                  <c:v>0.22161023917874187</c:v>
                </c:pt>
                <c:pt idx="23">
                  <c:v>0.23048330923122168</c:v>
                </c:pt>
                <c:pt idx="24">
                  <c:v>0.23926069953076851</c:v>
                </c:pt>
                <c:pt idx="25">
                  <c:v>0.24794342391227192</c:v>
                </c:pt>
                <c:pt idx="26">
                  <c:v>0.25653248547053453</c:v>
                </c:pt>
                <c:pt idx="27">
                  <c:v>0.26502887667404673</c:v>
                </c:pt>
                <c:pt idx="28">
                  <c:v>0.27343357947755642</c:v>
                </c:pt>
                <c:pt idx="29">
                  <c:v>0.28174756543344626</c:v>
                </c:pt>
                <c:pt idx="30">
                  <c:v>0.28997179580193116</c:v>
                </c:pt>
                <c:pt idx="31">
                  <c:v>0.29810722166008841</c:v>
                </c:pt>
                <c:pt idx="32">
                  <c:v>0.3061547840097319</c:v>
                </c:pt>
                <c:pt idx="33">
                  <c:v>0.31411541388414504</c:v>
                </c:pt>
                <c:pt idx="34">
                  <c:v>0.3219900324536823</c:v>
                </c:pt>
                <c:pt idx="35">
                  <c:v>0.32977955113025159</c:v>
                </c:pt>
                <c:pt idx="36">
                  <c:v>0.33748487167069052</c:v>
                </c:pt>
                <c:pt idx="37">
                  <c:v>0.3451068862790474</c:v>
                </c:pt>
                <c:pt idx="38">
                  <c:v>0.35264647770777818</c:v>
                </c:pt>
                <c:pt idx="39">
                  <c:v>0.36010451935787258</c:v>
                </c:pt>
                <c:pt idx="40">
                  <c:v>0.36748187537791788</c:v>
                </c:pt>
                <c:pt idx="41">
                  <c:v>0.37477940076211474</c:v>
                </c:pt>
                <c:pt idx="42">
                  <c:v>0.38199794144725396</c:v>
                </c:pt>
                <c:pt idx="43">
                  <c:v>0.38913833440866596</c:v>
                </c:pt>
                <c:pt idx="44">
                  <c:v>0.39620140775515422</c:v>
                </c:pt>
                <c:pt idx="45">
                  <c:v>0.40318798082292184</c:v>
                </c:pt>
                <c:pt idx="46">
                  <c:v>0.41009886426850578</c:v>
                </c:pt>
                <c:pt idx="47">
                  <c:v>0.41693486016072251</c:v>
                </c:pt>
                <c:pt idx="48">
                  <c:v>0.42369676207164403</c:v>
                </c:pt>
                <c:pt idx="49">
                  <c:v>0.4303853551666067</c:v>
                </c:pt>
                <c:pt idx="50">
                  <c:v>0.43700141629326861</c:v>
                </c:pt>
                <c:pt idx="51">
                  <c:v>0.44354571406972265</c:v>
                </c:pt>
                <c:pt idx="52">
                  <c:v>0.45001900897167585</c:v>
                </c:pt>
                <c:pt idx="53">
                  <c:v>0.45642205341870651</c:v>
                </c:pt>
                <c:pt idx="54">
                  <c:v>0.46275559185960619</c:v>
                </c:pt>
                <c:pt idx="55">
                  <c:v>0.46902036085681814</c:v>
                </c:pt>
                <c:pt idx="56">
                  <c:v>0.47521708916998162</c:v>
                </c:pt>
                <c:pt idx="57">
                  <c:v>0.48134649783859024</c:v>
                </c:pt>
                <c:pt idx="58">
                  <c:v>0.48740930026377582</c:v>
                </c:pt>
                <c:pt idx="59">
                  <c:v>0.49340620228922522</c:v>
                </c:pt>
                <c:pt idx="60">
                  <c:v>0.49933790228123948</c:v>
                </c:pt>
                <c:pt idx="61">
                  <c:v>0.50520509120794632</c:v>
                </c:pt>
                <c:pt idx="62">
                  <c:v>0.51100845271767203</c:v>
                </c:pt>
                <c:pt idx="63">
                  <c:v>0.51674866321648361</c:v>
                </c:pt>
                <c:pt idx="64">
                  <c:v>0.52242639194491014</c:v>
                </c:pt>
                <c:pt idx="65">
                  <c:v>0.52804230105385042</c:v>
                </c:pt>
                <c:pt idx="66">
                  <c:v>0.53359704567967714</c:v>
                </c:pt>
                <c:pt idx="67">
                  <c:v>0.5390912740185444</c:v>
                </c:pt>
                <c:pt idx="68">
                  <c:v>0.54452562739991039</c:v>
                </c:pt>
                <c:pt idx="69">
                  <c:v>0.54990074035927838</c:v>
                </c:pt>
                <c:pt idx="70">
                  <c:v>0.55521724071016831</c:v>
                </c:pt>
                <c:pt idx="71">
                  <c:v>0.56047574961532753</c:v>
                </c:pt>
                <c:pt idx="72">
                  <c:v>0.56567688165718411</c:v>
                </c:pt>
                <c:pt idx="73">
                  <c:v>0.57082124490755604</c:v>
                </c:pt>
                <c:pt idx="74">
                  <c:v>0.57590944099662156</c:v>
                </c:pt>
                <c:pt idx="75">
                  <c:v>0.58094206518115776</c:v>
                </c:pt>
                <c:pt idx="76">
                  <c:v>0.58591970641205837</c:v>
                </c:pt>
                <c:pt idx="77">
                  <c:v>0.59084294740113408</c:v>
                </c:pt>
                <c:pt idx="78">
                  <c:v>0.59571236468720645</c:v>
                </c:pt>
                <c:pt idx="79">
                  <c:v>0.60052852870150175</c:v>
                </c:pt>
                <c:pt idx="80">
                  <c:v>0.6052920038323516</c:v>
                </c:pt>
                <c:pt idx="81">
                  <c:v>0.61000334848920734</c:v>
                </c:pt>
                <c:pt idx="82">
                  <c:v>0.61466311516597927</c:v>
                </c:pt>
                <c:pt idx="83">
                  <c:v>0.61927185050370059</c:v>
                </c:pt>
                <c:pt idx="84">
                  <c:v>0.62383009535253164</c:v>
                </c:pt>
                <c:pt idx="85">
                  <c:v>0.62833838483310467</c:v>
                </c:pt>
                <c:pt idx="86">
                  <c:v>0.63279724839721896</c:v>
                </c:pt>
                <c:pt idx="87">
                  <c:v>0.63720720988789503</c:v>
                </c:pt>
                <c:pt idx="88">
                  <c:v>0.64156878759878988</c:v>
                </c:pt>
                <c:pt idx="89">
                  <c:v>0.64588249433298428</c:v>
                </c:pt>
                <c:pt idx="90">
                  <c:v>0.65014883746114804</c:v>
                </c:pt>
                <c:pt idx="91">
                  <c:v>0.6543683189790872</c:v>
                </c:pt>
                <c:pt idx="92">
                  <c:v>0.65854143556468325</c:v>
                </c:pt>
                <c:pt idx="93">
                  <c:v>0.66266867863422785</c:v>
                </c:pt>
                <c:pt idx="94">
                  <c:v>0.66675053439816223</c:v>
                </c:pt>
                <c:pt idx="95">
                  <c:v>0.67078748391622478</c:v>
                </c:pt>
                <c:pt idx="96">
                  <c:v>0.67478000315201536</c:v>
                </c:pt>
                <c:pt idx="97">
                  <c:v>0.67872856302698026</c:v>
                </c:pt>
                <c:pt idx="98">
                  <c:v>0.68263362947382755</c:v>
                </c:pt>
                <c:pt idx="99">
                  <c:v>0.68649566348937463</c:v>
                </c:pt>
                <c:pt idx="100">
                  <c:v>0.69031512118683591</c:v>
                </c:pt>
                <c:pt idx="101">
                  <c:v>0.69409245384755824</c:v>
                </c:pt>
                <c:pt idx="102">
                  <c:v>0.69782810797220685</c:v>
                </c:pt>
                <c:pt idx="103">
                  <c:v>0.70152252533140891</c:v>
                </c:pt>
                <c:pt idx="104">
                  <c:v>0.7051761430158624</c:v>
                </c:pt>
                <c:pt idx="105">
                  <c:v>0.70878939348591175</c:v>
                </c:pt>
                <c:pt idx="106">
                  <c:v>0.7123627046205997</c:v>
                </c:pt>
                <c:pt idx="107">
                  <c:v>0.71589649976619951</c:v>
                </c:pt>
                <c:pt idx="108">
                  <c:v>0.71939119778423311</c:v>
                </c:pt>
                <c:pt idx="109">
                  <c:v>0.72284721309897926</c:v>
                </c:pt>
                <c:pt idx="110">
                  <c:v>0.72626495574448047</c:v>
                </c:pt>
                <c:pt idx="111">
                  <c:v>0.72964483141105052</c:v>
                </c:pt>
                <c:pt idx="112">
                  <c:v>0.73298724149128958</c:v>
                </c:pt>
                <c:pt idx="113">
                  <c:v>0.73629258312561219</c:v>
                </c:pt>
                <c:pt idx="114">
                  <c:v>0.73956124924729272</c:v>
                </c:pt>
                <c:pt idx="115">
                  <c:v>0.74279362862703346</c:v>
                </c:pt>
                <c:pt idx="116">
                  <c:v>0.7459901059170615</c:v>
                </c:pt>
                <c:pt idx="117">
                  <c:v>0.74915106169475676</c:v>
                </c:pt>
                <c:pt idx="118">
                  <c:v>0.75227687250581932</c:v>
                </c:pt>
                <c:pt idx="119">
                  <c:v>0.75536791090697919</c:v>
                </c:pt>
                <c:pt idx="120">
                  <c:v>0.75842454550825311</c:v>
                </c:pt>
                <c:pt idx="121">
                  <c:v>0.76144714101475441</c:v>
                </c:pt>
                <c:pt idx="122">
                  <c:v>0.76443605826805894</c:v>
                </c:pt>
                <c:pt idx="123">
                  <c:v>0.76739165428713363</c:v>
                </c:pt>
                <c:pt idx="124">
                  <c:v>0.77031428230883214</c:v>
                </c:pt>
                <c:pt idx="125">
                  <c:v>0.77320429182795913</c:v>
                </c:pt>
                <c:pt idx="126">
                  <c:v>0.77606202863691287</c:v>
                </c:pt>
                <c:pt idx="127">
                  <c:v>0.77888783486490587</c:v>
                </c:pt>
                <c:pt idx="128">
                  <c:v>0.78168204901677163</c:v>
                </c:pt>
                <c:pt idx="129">
                  <c:v>0.78444500601135869</c:v>
                </c:pt>
                <c:pt idx="130">
                  <c:v>0.78717703721951837</c:v>
                </c:pt>
                <c:pt idx="131">
                  <c:v>0.78987847050169213</c:v>
                </c:pt>
                <c:pt idx="132">
                  <c:v>0.79254963024509728</c:v>
                </c:pt>
                <c:pt idx="133">
                  <c:v>0.79519083740052166</c:v>
                </c:pt>
                <c:pt idx="134">
                  <c:v>0.79780240951872672</c:v>
                </c:pt>
                <c:pt idx="135">
                  <c:v>0.8003846607864662</c:v>
                </c:pt>
                <c:pt idx="136">
                  <c:v>0.80293790206212257</c:v>
                </c:pt>
                <c:pt idx="137">
                  <c:v>0.80546244091096586</c:v>
                </c:pt>
                <c:pt idx="138">
                  <c:v>0.80795858164003964</c:v>
                </c:pt>
                <c:pt idx="139">
                  <c:v>0.8104266253326764</c:v>
                </c:pt>
                <c:pt idx="140">
                  <c:v>0.81286686988264867</c:v>
                </c:pt>
                <c:pt idx="141">
                  <c:v>0.81527961002795701</c:v>
                </c:pt>
                <c:pt idx="142">
                  <c:v>0.81766513738426061</c:v>
                </c:pt>
                <c:pt idx="143">
                  <c:v>0.82002374047795457</c:v>
                </c:pt>
                <c:pt idx="144">
                  <c:v>0.82235570477889519</c:v>
                </c:pt>
                <c:pt idx="145">
                  <c:v>0.82466131273277932</c:v>
                </c:pt>
                <c:pt idx="146">
                  <c:v>0.82694084379318133</c:v>
                </c:pt>
                <c:pt idx="147">
                  <c:v>0.82919457445325029</c:v>
                </c:pt>
                <c:pt idx="148">
                  <c:v>0.83142277827707023</c:v>
                </c:pt>
                <c:pt idx="149">
                  <c:v>0.83362572593069018</c:v>
                </c:pt>
                <c:pt idx="150">
                  <c:v>0.83580368521282333</c:v>
                </c:pt>
                <c:pt idx="151">
                  <c:v>0.8379569210852239</c:v>
                </c:pt>
                <c:pt idx="152">
                  <c:v>0.84008569570273872</c:v>
                </c:pt>
                <c:pt idx="153">
                  <c:v>0.84219026844304268</c:v>
                </c:pt>
                <c:pt idx="154">
                  <c:v>0.84427089593605942</c:v>
                </c:pt>
                <c:pt idx="155">
                  <c:v>0.84632783209306872</c:v>
                </c:pt>
                <c:pt idx="156">
                  <c:v>0.84836132813550669</c:v>
                </c:pt>
                <c:pt idx="157">
                  <c:v>0.8503716326234606</c:v>
                </c:pt>
                <c:pt idx="158">
                  <c:v>0.85235899148386207</c:v>
                </c:pt>
                <c:pt idx="159">
                  <c:v>0.85432364803838168</c:v>
                </c:pt>
                <c:pt idx="160">
                  <c:v>0.85626584303102626</c:v>
                </c:pt>
                <c:pt idx="161">
                  <c:v>0.85818581465544741</c:v>
                </c:pt>
                <c:pt idx="162">
                  <c:v>0.86008379858195705</c:v>
                </c:pt>
                <c:pt idx="163">
                  <c:v>0.8619600279842593</c:v>
                </c:pt>
                <c:pt idx="164">
                  <c:v>0.86381473356589833</c:v>
                </c:pt>
                <c:pt idx="165">
                  <c:v>0.8656481435864245</c:v>
                </c:pt>
                <c:pt idx="166">
                  <c:v>0.86746048388728747</c:v>
                </c:pt>
                <c:pt idx="167">
                  <c:v>0.86925197791744946</c:v>
                </c:pt>
                <c:pt idx="168">
                  <c:v>0.87102284675873243</c:v>
                </c:pt>
                <c:pt idx="169">
                  <c:v>0.87277330915089257</c:v>
                </c:pt>
                <c:pt idx="170">
                  <c:v>0.87450358151643215</c:v>
                </c:pt>
                <c:pt idx="171">
                  <c:v>0.87621387798514661</c:v>
                </c:pt>
                <c:pt idx="172">
                  <c:v>0.8779044104184125</c:v>
                </c:pt>
                <c:pt idx="173">
                  <c:v>0.87957538843321859</c:v>
                </c:pt>
                <c:pt idx="174">
                  <c:v>0.88122701942594073</c:v>
                </c:pt>
                <c:pt idx="175">
                  <c:v>0.88285950859586648</c:v>
                </c:pt>
                <c:pt idx="176">
                  <c:v>0.88447305896847028</c:v>
                </c:pt>
                <c:pt idx="177">
                  <c:v>0.88606787141844057</c:v>
                </c:pt>
                <c:pt idx="178">
                  <c:v>0.88764414469246578</c:v>
                </c:pt>
                <c:pt idx="179">
                  <c:v>0.88920207543177576</c:v>
                </c:pt>
                <c:pt idx="180">
                  <c:v>0.89074185819444651</c:v>
                </c:pt>
                <c:pt idx="181">
                  <c:v>0.89226368547746848</c:v>
                </c:pt>
                <c:pt idx="182">
                  <c:v>0.89376774773858003</c:v>
                </c:pt>
                <c:pt idx="183">
                  <c:v>0.89525423341787036</c:v>
                </c:pt>
                <c:pt idx="184">
                  <c:v>0.89672332895915408</c:v>
                </c:pt>
                <c:pt idx="185">
                  <c:v>0.89817521883111762</c:v>
                </c:pt>
                <c:pt idx="186">
                  <c:v>0.89961008554824373</c:v>
                </c:pt>
                <c:pt idx="187">
                  <c:v>0.90102810969151292</c:v>
                </c:pt>
                <c:pt idx="188">
                  <c:v>0.90242946992888584</c:v>
                </c:pt>
                <c:pt idx="189">
                  <c:v>0.90381434303556929</c:v>
                </c:pt>
                <c:pt idx="190">
                  <c:v>0.90518290391406642</c:v>
                </c:pt>
                <c:pt idx="191">
                  <c:v>0.90653532561401606</c:v>
                </c:pt>
                <c:pt idx="192">
                  <c:v>0.90787177935182017</c:v>
                </c:pt>
                <c:pt idx="193">
                  <c:v>0.90919243453006471</c:v>
                </c:pt>
                <c:pt idx="194">
                  <c:v>0.91049745875673471</c:v>
                </c:pt>
                <c:pt idx="195">
                  <c:v>0.91178701786422389</c:v>
                </c:pt>
                <c:pt idx="196">
                  <c:v>0.91306127592814645</c:v>
                </c:pt>
                <c:pt idx="197">
                  <c:v>0.91432039528594544</c:v>
                </c:pt>
                <c:pt idx="198">
                  <c:v>0.91556453655530756</c:v>
                </c:pt>
                <c:pt idx="199">
                  <c:v>0.9167938586523805</c:v>
                </c:pt>
                <c:pt idx="200">
                  <c:v>0.91800851880979861</c:v>
                </c:pt>
                <c:pt idx="201">
                  <c:v>0.91920867259451733</c:v>
                </c:pt>
                <c:pt idx="202">
                  <c:v>0.92039447392545826</c:v>
                </c:pt>
                <c:pt idx="203">
                  <c:v>0.92156607509096711</c:v>
                </c:pt>
                <c:pt idx="204">
                  <c:v>0.92272362676608866</c:v>
                </c:pt>
                <c:pt idx="205">
                  <c:v>0.92386727802965518</c:v>
                </c:pt>
                <c:pt idx="206">
                  <c:v>0.92499717638119805</c:v>
                </c:pt>
                <c:pt idx="207">
                  <c:v>0.92611346775767678</c:v>
                </c:pt>
                <c:pt idx="208">
                  <c:v>0.9272162965500319</c:v>
                </c:pt>
                <c:pt idx="209">
                  <c:v>0.92830580561956377</c:v>
                </c:pt>
                <c:pt idx="210">
                  <c:v>0.92938213631413613</c:v>
                </c:pt>
                <c:pt idx="211">
                  <c:v>0.93044542848420841</c:v>
                </c:pt>
                <c:pt idx="212">
                  <c:v>0.93149582049869917</c:v>
                </c:pt>
                <c:pt idx="213">
                  <c:v>0.93253344926068027</c:v>
                </c:pt>
                <c:pt idx="214">
                  <c:v>0.93355845022290584</c:v>
                </c:pt>
                <c:pt idx="215">
                  <c:v>0.93457095740317575</c:v>
                </c:pt>
                <c:pt idx="216">
                  <c:v>0.93557110339953631</c:v>
                </c:pt>
                <c:pt idx="217">
                  <c:v>0.93655901940532216</c:v>
                </c:pt>
                <c:pt idx="218">
                  <c:v>0.9375348352240348</c:v>
                </c:pt>
                <c:pt idx="219">
                  <c:v>0.93849867928406749</c:v>
                </c:pt>
                <c:pt idx="220">
                  <c:v>0.93945067865327225</c:v>
                </c:pt>
                <c:pt idx="221">
                  <c:v>0.94039095905337122</c:v>
                </c:pt>
                <c:pt idx="222">
                  <c:v>0.94131964487421937</c:v>
                </c:pt>
                <c:pt idx="223">
                  <c:v>0.94223685918791111</c:v>
                </c:pt>
                <c:pt idx="224">
                  <c:v>0.943142723762742</c:v>
                </c:pt>
                <c:pt idx="225">
                  <c:v>0.94403735907701924</c:v>
                </c:pt>
                <c:pt idx="226">
                  <c:v>0.94492088433272781</c:v>
                </c:pt>
                <c:pt idx="227">
                  <c:v>0.94579341746905077</c:v>
                </c:pt>
                <c:pt idx="228">
                  <c:v>0.94665507517574699</c:v>
                </c:pt>
                <c:pt idx="229">
                  <c:v>0.94750597290638738</c:v>
                </c:pt>
                <c:pt idx="230">
                  <c:v>0.94834622489144904</c:v>
                </c:pt>
                <c:pt idx="231">
                  <c:v>0.94917594415127371</c:v>
                </c:pt>
                <c:pt idx="232">
                  <c:v>0.94999524250888623</c:v>
                </c:pt>
                <c:pt idx="233">
                  <c:v>0.95080423060267871</c:v>
                </c:pt>
                <c:pt idx="234">
                  <c:v>0.9516030178989604</c:v>
                </c:pt>
                <c:pt idx="235">
                  <c:v>0.95239171270437273</c:v>
                </c:pt>
                <c:pt idx="236">
                  <c:v>0.95317042217817638</c:v>
                </c:pt>
                <c:pt idx="237">
                  <c:v>0.9539392523444038</c:v>
                </c:pt>
                <c:pt idx="238">
                  <c:v>0.95469830810388645</c:v>
                </c:pt>
                <c:pt idx="239">
                  <c:v>0.95544769324615375</c:v>
                </c:pt>
                <c:pt idx="240">
                  <c:v>0.95618751046120498</c:v>
                </c:pt>
                <c:pt idx="241">
                  <c:v>0.95691786135115708</c:v>
                </c:pt>
                <c:pt idx="242">
                  <c:v>0.95763884644176933</c:v>
                </c:pt>
                <c:pt idx="243">
                  <c:v>0.95835056519384632</c:v>
                </c:pt>
                <c:pt idx="244">
                  <c:v>0.95905311601451826</c:v>
                </c:pt>
                <c:pt idx="245">
                  <c:v>0.95974659626840475</c:v>
                </c:pt>
                <c:pt idx="246">
                  <c:v>0.9604311022886568</c:v>
                </c:pt>
                <c:pt idx="247">
                  <c:v>0.96110672938788477</c:v>
                </c:pt>
                <c:pt idx="248">
                  <c:v>0.96177357186896972</c:v>
                </c:pt>
                <c:pt idx="249">
                  <c:v>0.96243172303575908</c:v>
                </c:pt>
                <c:pt idx="250">
                  <c:v>0.96308127520365028</c:v>
                </c:pt>
                <c:pt idx="251">
                  <c:v>0.96372231971006217</c:v>
                </c:pt>
                <c:pt idx="252">
                  <c:v>0.96435494692479529</c:v>
                </c:pt>
                <c:pt idx="253">
                  <c:v>0.9649792462602812</c:v>
                </c:pt>
                <c:pt idx="254">
                  <c:v>0.96559530618172584</c:v>
                </c:pt>
                <c:pt idx="255">
                  <c:v>0.9662032142171435</c:v>
                </c:pt>
                <c:pt idx="256">
                  <c:v>0.96680305696728452</c:v>
                </c:pt>
                <c:pt idx="257">
                  <c:v>0.96739492011545791</c:v>
                </c:pt>
                <c:pt idx="258">
                  <c:v>0.96797888843725199</c:v>
                </c:pt>
                <c:pt idx="259">
                  <c:v>0.96855504581014884</c:v>
                </c:pt>
                <c:pt idx="260">
                  <c:v>0.9691234752230381</c:v>
                </c:pt>
                <c:pt idx="261">
                  <c:v>0.9696842587856318</c:v>
                </c:pt>
                <c:pt idx="262">
                  <c:v>0.9702374777377768</c:v>
                </c:pt>
                <c:pt idx="263">
                  <c:v>0.97078321245866916</c:v>
                </c:pt>
                <c:pt idx="264">
                  <c:v>0.97132154247597391</c:v>
                </c:pt>
                <c:pt idx="265">
                  <c:v>0.9718525464748422</c:v>
                </c:pt>
                <c:pt idx="266">
                  <c:v>0.97237630230683969</c:v>
                </c:pt>
                <c:pt idx="267">
                  <c:v>0.9728928869987753</c:v>
                </c:pt>
                <c:pt idx="268">
                  <c:v>0.97340237676143826</c:v>
                </c:pt>
                <c:pt idx="269">
                  <c:v>0.97390484699824398</c:v>
                </c:pt>
                <c:pt idx="270">
                  <c:v>0.97440037231378573</c:v>
                </c:pt>
                <c:pt idx="271">
                  <c:v>0.97488902652229692</c:v>
                </c:pt>
                <c:pt idx="272">
                  <c:v>0.97537088265602456</c:v>
                </c:pt>
                <c:pt idx="273">
                  <c:v>0.97584601297351303</c:v>
                </c:pt>
                <c:pt idx="274">
                  <c:v>0.97631448896779949</c:v>
                </c:pt>
                <c:pt idx="275">
                  <c:v>0.97677638137452416</c:v>
                </c:pt>
                <c:pt idx="276">
                  <c:v>0.97723176017995417</c:v>
                </c:pt>
                <c:pt idx="277">
                  <c:v>0.97768069462891993</c:v>
                </c:pt>
                <c:pt idx="278">
                  <c:v>0.97812325323267291</c:v>
                </c:pt>
                <c:pt idx="279">
                  <c:v>0.97855950377665291</c:v>
                </c:pt>
                <c:pt idx="280">
                  <c:v>0.97898951332818029</c:v>
                </c:pt>
                <c:pt idx="281">
                  <c:v>0.97941334824406201</c:v>
                </c:pt>
                <c:pt idx="282">
                  <c:v>0.97983107417811777</c:v>
                </c:pt>
                <c:pt idx="283">
                  <c:v>0.98024275608862754</c:v>
                </c:pt>
                <c:pt idx="284">
                  <c:v>0.98064845824570146</c:v>
                </c:pt>
                <c:pt idx="285">
                  <c:v>0.98104824423856707</c:v>
                </c:pt>
                <c:pt idx="286">
                  <c:v>0.98144217698278435</c:v>
                </c:pt>
                <c:pt idx="287">
                  <c:v>0.98183031872738147</c:v>
                </c:pt>
                <c:pt idx="288">
                  <c:v>0.98221273106191564</c:v>
                </c:pt>
                <c:pt idx="289">
                  <c:v>0.9825894749234596</c:v>
                </c:pt>
                <c:pt idx="290">
                  <c:v>0.98296061060351281</c:v>
                </c:pt>
                <c:pt idx="291">
                  <c:v>0.98332619775484187</c:v>
                </c:pt>
                <c:pt idx="292">
                  <c:v>0.9836862953982457</c:v>
                </c:pt>
                <c:pt idx="293">
                  <c:v>0.98404096192925028</c:v>
                </c:pt>
                <c:pt idx="294">
                  <c:v>0.9843902551247331</c:v>
                </c:pt>
                <c:pt idx="295">
                  <c:v>0.98473423214947642</c:v>
                </c:pt>
                <c:pt idx="296">
                  <c:v>0.98507294956265201</c:v>
                </c:pt>
                <c:pt idx="297">
                  <c:v>0.98540646332423576</c:v>
                </c:pt>
                <c:pt idx="298">
                  <c:v>0.98573482880135632</c:v>
                </c:pt>
                <c:pt idx="299">
                  <c:v>0.98605810077457423</c:v>
                </c:pt>
                <c:pt idx="300">
                  <c:v>0.98637633344409725</c:v>
                </c:pt>
                <c:pt idx="301">
                  <c:v>0.98668958043592658</c:v>
                </c:pt>
                <c:pt idx="302">
                  <c:v>0.98699789480794098</c:v>
                </c:pt>
                <c:pt idx="303">
                  <c:v>0.98730132905591528</c:v>
                </c:pt>
                <c:pt idx="304">
                  <c:v>0.98759993511947408</c:v>
                </c:pt>
                <c:pt idx="305">
                  <c:v>0.98789376438798371</c:v>
                </c:pt>
                <c:pt idx="306">
                  <c:v>0.98818286770638186</c:v>
                </c:pt>
                <c:pt idx="307">
                  <c:v>0.9884672953809438</c:v>
                </c:pt>
                <c:pt idx="308">
                  <c:v>0.98874709718499054</c:v>
                </c:pt>
                <c:pt idx="309">
                  <c:v>0.98902232236453336</c:v>
                </c:pt>
                <c:pt idx="310">
                  <c:v>0.98929301964385952</c:v>
                </c:pt>
                <c:pt idx="311">
                  <c:v>0.98955923723106065</c:v>
                </c:pt>
                <c:pt idx="312">
                  <c:v>0.98982102282349949</c:v>
                </c:pt>
                <c:pt idx="313">
                  <c:v>0.99007842361322129</c:v>
                </c:pt>
                <c:pt idx="314">
                  <c:v>0.99033148629230683</c:v>
                </c:pt>
                <c:pt idx="315">
                  <c:v>0.99058025705816832</c:v>
                </c:pt>
                <c:pt idx="316">
                  <c:v>0.99082478161878962</c:v>
                </c:pt>
                <c:pt idx="317">
                  <c:v>0.99106510519791202</c:v>
                </c:pt>
                <c:pt idx="318">
                  <c:v>0.99130127254016298</c:v>
                </c:pt>
                <c:pt idx="319">
                  <c:v>0.99153332791613125</c:v>
                </c:pt>
                <c:pt idx="320">
                  <c:v>0.99176131512739074</c:v>
                </c:pt>
                <c:pt idx="321">
                  <c:v>0.99198527751146659</c:v>
                </c:pt>
                <c:pt idx="322">
                  <c:v>0.99220525794675263</c:v>
                </c:pt>
                <c:pt idx="323">
                  <c:v>0.99242129885737429</c:v>
                </c:pt>
                <c:pt idx="324">
                  <c:v>0.99263344221800132</c:v>
                </c:pt>
                <c:pt idx="325">
                  <c:v>0.9928417295586095</c:v>
                </c:pt>
                <c:pt idx="326">
                  <c:v>0.99304620196919025</c:v>
                </c:pt>
                <c:pt idx="327">
                  <c:v>0.9932469001044133</c:v>
                </c:pt>
                <c:pt idx="328">
                  <c:v>0.99344386418823649</c:v>
                </c:pt>
                <c:pt idx="329">
                  <c:v>0.9936371340184702</c:v>
                </c:pt>
                <c:pt idx="330">
                  <c:v>0.99382674897129031</c:v>
                </c:pt>
                <c:pt idx="331">
                  <c:v>0.99401274800570616</c:v>
                </c:pt>
                <c:pt idx="332">
                  <c:v>0.99419516966797827</c:v>
                </c:pt>
                <c:pt idx="333">
                  <c:v>0.99437405209599183</c:v>
                </c:pt>
                <c:pt idx="334">
                  <c:v>0.99454943302358301</c:v>
                </c:pt>
                <c:pt idx="335">
                  <c:v>0.9947213497848183</c:v>
                </c:pt>
                <c:pt idx="336">
                  <c:v>0.99488983931823061</c:v>
                </c:pt>
                <c:pt idx="337">
                  <c:v>0.99505493817100799</c:v>
                </c:pt>
                <c:pt idx="338">
                  <c:v>0.99521668250314044</c:v>
                </c:pt>
                <c:pt idx="339">
                  <c:v>0.99537510809152185</c:v>
                </c:pt>
                <c:pt idx="340">
                  <c:v>0.99553025033400711</c:v>
                </c:pt>
                <c:pt idx="341">
                  <c:v>0.99568214425342838</c:v>
                </c:pt>
                <c:pt idx="342">
                  <c:v>0.99583082450156801</c:v>
                </c:pt>
                <c:pt idx="343">
                  <c:v>0.99597632536308867</c:v>
                </c:pt>
                <c:pt idx="344">
                  <c:v>0.99611868075942289</c:v>
                </c:pt>
                <c:pt idx="345">
                  <c:v>0.99625792425262061</c:v>
                </c:pt>
                <c:pt idx="346">
                  <c:v>0.9963940890491565</c:v>
                </c:pt>
                <c:pt idx="347">
                  <c:v>0.99652720800369665</c:v>
                </c:pt>
                <c:pt idx="348">
                  <c:v>0.99665731362282572</c:v>
                </c:pt>
                <c:pt idx="349">
                  <c:v>0.99678443806873407</c:v>
                </c:pt>
                <c:pt idx="350">
                  <c:v>0.99690861316286594</c:v>
                </c:pt>
                <c:pt idx="351">
                  <c:v>0.99702987038952973</c:v>
                </c:pt>
                <c:pt idx="352">
                  <c:v>0.99714824089946863</c:v>
                </c:pt>
                <c:pt idx="353">
                  <c:v>0.99726375551339519</c:v>
                </c:pt>
                <c:pt idx="354">
                  <c:v>0.9973764447254867</c:v>
                </c:pt>
                <c:pt idx="355">
                  <c:v>0.99748633870684489</c:v>
                </c:pt>
                <c:pt idx="356">
                  <c:v>0.99759346730891807</c:v>
                </c:pt>
                <c:pt idx="357">
                  <c:v>0.99769786006688754</c:v>
                </c:pt>
                <c:pt idx="358">
                  <c:v>0.99779954620301792</c:v>
                </c:pt>
                <c:pt idx="359">
                  <c:v>0.99789855462997201</c:v>
                </c:pt>
                <c:pt idx="360">
                  <c:v>0.99799491395409057</c:v>
                </c:pt>
                <c:pt idx="361">
                  <c:v>0.99808865247863776</c:v>
                </c:pt>
                <c:pt idx="362">
                  <c:v>0.99817979820701108</c:v>
                </c:pt>
                <c:pt idx="363">
                  <c:v>0.99826837884591835</c:v>
                </c:pt>
                <c:pt idx="364">
                  <c:v>0.99835442180852063</c:v>
                </c:pt>
                <c:pt idx="365">
                  <c:v>0.99843795421754222</c:v>
                </c:pt>
                <c:pt idx="366">
                  <c:v>0.99851900290834716</c:v>
                </c:pt>
                <c:pt idx="367">
                  <c:v>0.99859759443198259</c:v>
                </c:pt>
                <c:pt idx="368">
                  <c:v>0.99867375505819256</c:v>
                </c:pt>
                <c:pt idx="369">
                  <c:v>0.99874751077839619</c:v>
                </c:pt>
                <c:pt idx="370">
                  <c:v>0.9988188873086371</c:v>
                </c:pt>
                <c:pt idx="371">
                  <c:v>0.9988879100925</c:v>
                </c:pt>
                <c:pt idx="372">
                  <c:v>0.99895460430399785</c:v>
                </c:pt>
                <c:pt idx="373">
                  <c:v>0.99901899485042633</c:v>
                </c:pt>
                <c:pt idx="374">
                  <c:v>0.99908110637519076</c:v>
                </c:pt>
                <c:pt idx="375">
                  <c:v>0.99914096326060053</c:v>
                </c:pt>
                <c:pt idx="376">
                  <c:v>0.99919858963063468</c:v>
                </c:pt>
                <c:pt idx="377">
                  <c:v>0.99925400935368058</c:v>
                </c:pt>
                <c:pt idx="378">
                  <c:v>0.99930724604523924</c:v>
                </c:pt>
                <c:pt idx="379">
                  <c:v>0.99935832307060546</c:v>
                </c:pt>
                <c:pt idx="380">
                  <c:v>0.99940726354751797</c:v>
                </c:pt>
                <c:pt idx="381">
                  <c:v>0.99945409034878208</c:v>
                </c:pt>
                <c:pt idx="382">
                  <c:v>0.99949882610486473</c:v>
                </c:pt>
                <c:pt idx="383">
                  <c:v>0.99954149320646124</c:v>
                </c:pt>
                <c:pt idx="384">
                  <c:v>0.99958211380703477</c:v>
                </c:pt>
                <c:pt idx="385">
                  <c:v>0.99962070982533135</c:v>
                </c:pt>
                <c:pt idx="386">
                  <c:v>0.99965730294786415</c:v>
                </c:pt>
                <c:pt idx="387">
                  <c:v>0.99969191463137497</c:v>
                </c:pt>
                <c:pt idx="388">
                  <c:v>0.99972456610526805</c:v>
                </c:pt>
                <c:pt idx="389">
                  <c:v>0.99975527837401801</c:v>
                </c:pt>
                <c:pt idx="390">
                  <c:v>0.99978407221955323</c:v>
                </c:pt>
                <c:pt idx="391">
                  <c:v>0.99981096820361348</c:v>
                </c:pt>
                <c:pt idx="392">
                  <c:v>0.99983598667008089</c:v>
                </c:pt>
                <c:pt idx="393">
                  <c:v>0.99985914774729023</c:v>
                </c:pt>
                <c:pt idx="394">
                  <c:v>0.99988047135031066</c:v>
                </c:pt>
                <c:pt idx="395">
                  <c:v>0.99989997718320556</c:v>
                </c:pt>
                <c:pt idx="396">
                  <c:v>0.9999176847412673</c:v>
                </c:pt>
                <c:pt idx="397">
                  <c:v>0.99993361331323016</c:v>
                </c:pt>
                <c:pt idx="398">
                  <c:v>0.9999477819834568</c:v>
                </c:pt>
                <c:pt idx="399">
                  <c:v>0.99996020963410437</c:v>
                </c:pt>
                <c:pt idx="400">
                  <c:v>0.99997091494726609</c:v>
                </c:pt>
                <c:pt idx="401">
                  <c:v>0.99997991640709105</c:v>
                </c:pt>
                <c:pt idx="402">
                  <c:v>0.99998723230188125</c:v>
                </c:pt>
                <c:pt idx="403">
                  <c:v>0.99999288072616499</c:v>
                </c:pt>
                <c:pt idx="404">
                  <c:v>0.99999687958275174</c:v>
                </c:pt>
                <c:pt idx="405">
                  <c:v>0.99999924658476103</c:v>
                </c:pt>
                <c:pt idx="406">
                  <c:v>0.99999999925763339</c:v>
                </c:pt>
                <c:pt idx="407">
                  <c:v>0.99999915494111835</c:v>
                </c:pt>
                <c:pt idx="408">
                  <c:v>0.99999673079124018</c:v>
                </c:pt>
                <c:pt idx="409">
                  <c:v>0.99999274378224612</c:v>
                </c:pt>
                <c:pt idx="410">
                  <c:v>0.99998721070853069</c:v>
                </c:pt>
                <c:pt idx="411">
                  <c:v>0.99998014818654213</c:v>
                </c:pt>
                <c:pt idx="412">
                  <c:v>0.99997157265666581</c:v>
                </c:pt>
                <c:pt idx="413">
                  <c:v>0.99996150038509124</c:v>
                </c:pt>
                <c:pt idx="414">
                  <c:v>0.99994994746565558</c:v>
                </c:pt>
                <c:pt idx="415">
                  <c:v>0.99993692982167104</c:v>
                </c:pt>
                <c:pt idx="416">
                  <c:v>0.99992246320773048</c:v>
                </c:pt>
                <c:pt idx="417">
                  <c:v>0.99990656321149507</c:v>
                </c:pt>
                <c:pt idx="418">
                  <c:v>0.99988924525546241</c:v>
                </c:pt>
                <c:pt idx="419">
                  <c:v>0.99987052459871628</c:v>
                </c:pt>
                <c:pt idx="420">
                  <c:v>0.99985041633865779</c:v>
                </c:pt>
                <c:pt idx="421">
                  <c:v>0.99982893541271878</c:v>
                </c:pt>
                <c:pt idx="422">
                  <c:v>0.99980609660005515</c:v>
                </c:pt>
                <c:pt idx="423">
                  <c:v>0.9997819145232244</c:v>
                </c:pt>
                <c:pt idx="424">
                  <c:v>0.99975640364984497</c:v>
                </c:pt>
                <c:pt idx="425">
                  <c:v>0.99972957829423648</c:v>
                </c:pt>
                <c:pt idx="426">
                  <c:v>0.99970145261904497</c:v>
                </c:pt>
                <c:pt idx="427">
                  <c:v>0.99967204063684789</c:v>
                </c:pt>
                <c:pt idx="428">
                  <c:v>0.99964135621174643</c:v>
                </c:pt>
                <c:pt idx="429">
                  <c:v>0.9996094130609352</c:v>
                </c:pt>
                <c:pt idx="430">
                  <c:v>0.99957622475626229</c:v>
                </c:pt>
                <c:pt idx="431">
                  <c:v>0.99954180472576482</c:v>
                </c:pt>
                <c:pt idx="432">
                  <c:v>0.99950616625519595</c:v>
                </c:pt>
                <c:pt idx="433">
                  <c:v>0.99946932248953002</c:v>
                </c:pt>
                <c:pt idx="434">
                  <c:v>0.99943128643445522</c:v>
                </c:pt>
                <c:pt idx="435">
                  <c:v>0.99939207095784777</c:v>
                </c:pt>
                <c:pt idx="436">
                  <c:v>0.99935168879123304</c:v>
                </c:pt>
                <c:pt idx="437">
                  <c:v>0.99931015253122968</c:v>
                </c:pt>
                <c:pt idx="438">
                  <c:v>0.99926747464097809</c:v>
                </c:pt>
                <c:pt idx="439">
                  <c:v>0.99922366745155522</c:v>
                </c:pt>
                <c:pt idx="440">
                  <c:v>0.99917874316337341</c:v>
                </c:pt>
                <c:pt idx="441">
                  <c:v>0.99913271384756419</c:v>
                </c:pt>
                <c:pt idx="442">
                  <c:v>0.99908559144734854</c:v>
                </c:pt>
                <c:pt idx="443">
                  <c:v>0.999037387779391</c:v>
                </c:pt>
                <c:pt idx="444">
                  <c:v>0.99898811453514114</c:v>
                </c:pt>
                <c:pt idx="445">
                  <c:v>0.99893778328215954</c:v>
                </c:pt>
                <c:pt idx="446">
                  <c:v>0.99888640546543062</c:v>
                </c:pt>
                <c:pt idx="447">
                  <c:v>0.99883399240866089</c:v>
                </c:pt>
                <c:pt idx="448">
                  <c:v>0.99878055531556376</c:v>
                </c:pt>
                <c:pt idx="449">
                  <c:v>0.99872610527113004</c:v>
                </c:pt>
                <c:pt idx="450">
                  <c:v>0.99867065324288751</c:v>
                </c:pt>
                <c:pt idx="451">
                  <c:v>0.99861421008214313</c:v>
                </c:pt>
                <c:pt idx="452">
                  <c:v>0.9985567865252154</c:v>
                </c:pt>
                <c:pt idx="453">
                  <c:v>0.99849839319465217</c:v>
                </c:pt>
                <c:pt idx="454">
                  <c:v>0.99843904060043587</c:v>
                </c:pt>
                <c:pt idx="455">
                  <c:v>0.99837873914117636</c:v>
                </c:pt>
                <c:pt idx="456">
                  <c:v>0.99831749910529022</c:v>
                </c:pt>
                <c:pt idx="457">
                  <c:v>0.99825533067216798</c:v>
                </c:pt>
                <c:pt idx="458">
                  <c:v>0.99819224391333017</c:v>
                </c:pt>
                <c:pt idx="459">
                  <c:v>0.99812824879356854</c:v>
                </c:pt>
                <c:pt idx="460">
                  <c:v>0.99806335517207834</c:v>
                </c:pt>
                <c:pt idx="461">
                  <c:v>0.99799757280357448</c:v>
                </c:pt>
                <c:pt idx="462">
                  <c:v>0.99793091133940193</c:v>
                </c:pt>
                <c:pt idx="463">
                  <c:v>0.9978633803286272</c:v>
                </c:pt>
                <c:pt idx="464">
                  <c:v>0.99779498921912435</c:v>
                </c:pt>
                <c:pt idx="465">
                  <c:v>0.99772574735864583</c:v>
                </c:pt>
                <c:pt idx="466">
                  <c:v>0.99765566399588268</c:v>
                </c:pt>
                <c:pt idx="467">
                  <c:v>0.99758474828151555</c:v>
                </c:pt>
                <c:pt idx="468">
                  <c:v>0.99751300926925135</c:v>
                </c:pt>
                <c:pt idx="469">
                  <c:v>0.99744045591685149</c:v>
                </c:pt>
                <c:pt idx="470">
                  <c:v>0.9973670970871481</c:v>
                </c:pt>
                <c:pt idx="471">
                  <c:v>0.99729294154904935</c:v>
                </c:pt>
                <c:pt idx="472">
                  <c:v>0.99721799797853483</c:v>
                </c:pt>
                <c:pt idx="473">
                  <c:v>0.99714227495963947</c:v>
                </c:pt>
                <c:pt idx="474">
                  <c:v>0.99706578098542842</c:v>
                </c:pt>
                <c:pt idx="475">
                  <c:v>0.99698852445896002</c:v>
                </c:pt>
                <c:pt idx="476">
                  <c:v>0.99691051369423933</c:v>
                </c:pt>
                <c:pt idx="477">
                  <c:v>0.99683175691716197</c:v>
                </c:pt>
                <c:pt idx="478">
                  <c:v>0.99675226226644731</c:v>
                </c:pt>
                <c:pt idx="479">
                  <c:v>0.99667203779456137</c:v>
                </c:pt>
                <c:pt idx="480">
                  <c:v>0.99659109146863178</c:v>
                </c:pt>
                <c:pt idx="481">
                  <c:v>0.99650943117135027</c:v>
                </c:pt>
                <c:pt idx="482">
                  <c:v>0.99642706470186926</c:v>
                </c:pt>
                <c:pt idx="483">
                  <c:v>0.99634399977668442</c:v>
                </c:pt>
                <c:pt idx="484">
                  <c:v>0.99626024403051161</c:v>
                </c:pt>
                <c:pt idx="485">
                  <c:v>0.99617580501715386</c:v>
                </c:pt>
                <c:pt idx="486">
                  <c:v>0.99609069021035712</c:v>
                </c:pt>
                <c:pt idx="487">
                  <c:v>0.99600490700465882</c:v>
                </c:pt>
                <c:pt idx="488">
                  <c:v>0.99591846271622719</c:v>
                </c:pt>
                <c:pt idx="489">
                  <c:v>0.99583136458369192</c:v>
                </c:pt>
                <c:pt idx="490">
                  <c:v>0.99574361976896453</c:v>
                </c:pt>
                <c:pt idx="491">
                  <c:v>0.99565523535805156</c:v>
                </c:pt>
                <c:pt idx="492">
                  <c:v>0.99556621836185888</c:v>
                </c:pt>
                <c:pt idx="493">
                  <c:v>0.99547657571698722</c:v>
                </c:pt>
                <c:pt idx="494">
                  <c:v>0.99538631428651902</c:v>
                </c:pt>
                <c:pt idx="495">
                  <c:v>0.99529544086079746</c:v>
                </c:pt>
                <c:pt idx="496">
                  <c:v>0.99520396215819684</c:v>
                </c:pt>
                <c:pt idx="497">
                  <c:v>0.99511188482588564</c:v>
                </c:pt>
                <c:pt idx="498">
                  <c:v>0.99501921544057981</c:v>
                </c:pt>
                <c:pt idx="499">
                  <c:v>0.99492596050929027</c:v>
                </c:pt>
                <c:pt idx="500">
                  <c:v>0.99483212647005992</c:v>
                </c:pt>
                <c:pt idx="501">
                  <c:v>0.99473771969269587</c:v>
                </c:pt>
                <c:pt idx="502">
                  <c:v>0.9946427464794908</c:v>
                </c:pt>
                <c:pt idx="503">
                  <c:v>0.99454721306593941</c:v>
                </c:pt>
                <c:pt idx="504">
                  <c:v>0.99445112562144533</c:v>
                </c:pt>
                <c:pt idx="505">
                  <c:v>0.99435449025002143</c:v>
                </c:pt>
                <c:pt idx="506">
                  <c:v>0.9942573129909823</c:v>
                </c:pt>
                <c:pt idx="507">
                  <c:v>0.99415959981963054</c:v>
                </c:pt>
                <c:pt idx="508">
                  <c:v>0.99406135664793327</c:v>
                </c:pt>
                <c:pt idx="509">
                  <c:v>0.99396258932519499</c:v>
                </c:pt>
                <c:pt idx="510">
                  <c:v>0.99386330363871989</c:v>
                </c:pt>
                <c:pt idx="511">
                  <c:v>0.99376350531446922</c:v>
                </c:pt>
                <c:pt idx="512">
                  <c:v>0.99366320001771125</c:v>
                </c:pt>
                <c:pt idx="513">
                  <c:v>0.99356239335366447</c:v>
                </c:pt>
                <c:pt idx="514">
                  <c:v>0.99346109086813272</c:v>
                </c:pt>
                <c:pt idx="515">
                  <c:v>0.99335929804813528</c:v>
                </c:pt>
                <c:pt idx="516">
                  <c:v>0.99325702032253016</c:v>
                </c:pt>
                <c:pt idx="517">
                  <c:v>0.99315426306262911</c:v>
                </c:pt>
                <c:pt idx="518">
                  <c:v>0.99305103158280761</c:v>
                </c:pt>
                <c:pt idx="519">
                  <c:v>0.99294733114110911</c:v>
                </c:pt>
                <c:pt idx="520">
                  <c:v>0.99284316693984009</c:v>
                </c:pt>
                <c:pt idx="521">
                  <c:v>0.99273854412616147</c:v>
                </c:pt>
                <c:pt idx="522">
                  <c:v>0.99263346779267225</c:v>
                </c:pt>
                <c:pt idx="523">
                  <c:v>0.99252794297798919</c:v>
                </c:pt>
                <c:pt idx="524">
                  <c:v>0.99242197466731574</c:v>
                </c:pt>
                <c:pt idx="525">
                  <c:v>0.99231556779301067</c:v>
                </c:pt>
                <c:pt idx="526">
                  <c:v>0.99220872723514619</c:v>
                </c:pt>
                <c:pt idx="527">
                  <c:v>0.99210145782206249</c:v>
                </c:pt>
                <c:pt idx="528">
                  <c:v>0.99199376433091557</c:v>
                </c:pt>
                <c:pt idx="529">
                  <c:v>0.99188565148822017</c:v>
                </c:pt>
                <c:pt idx="530">
                  <c:v>0.99177712397038498</c:v>
                </c:pt>
                <c:pt idx="531">
                  <c:v>0.99166818640424426</c:v>
                </c:pt>
                <c:pt idx="532">
                  <c:v>0.99155884336758293</c:v>
                </c:pt>
                <c:pt idx="533">
                  <c:v>0.99144909938965597</c:v>
                </c:pt>
                <c:pt idx="534">
                  <c:v>0.99133895895170321</c:v>
                </c:pt>
                <c:pt idx="535">
                  <c:v>0.99122842648745657</c:v>
                </c:pt>
                <c:pt idx="536">
                  <c:v>0.9911175063836446</c:v>
                </c:pt>
                <c:pt idx="537">
                  <c:v>0.99100620298049047</c:v>
                </c:pt>
                <c:pt idx="538">
                  <c:v>0.99089452057220351</c:v>
                </c:pt>
                <c:pt idx="539">
                  <c:v>0.99078246340746767</c:v>
                </c:pt>
                <c:pt idx="540">
                  <c:v>0.99067003568992318</c:v>
                </c:pt>
                <c:pt idx="541">
                  <c:v>0.99055724157864433</c:v>
                </c:pt>
                <c:pt idx="542">
                  <c:v>0.99044408518861127</c:v>
                </c:pt>
                <c:pt idx="543">
                  <c:v>0.99033057059117668</c:v>
                </c:pt>
                <c:pt idx="544">
                  <c:v>0.99021670181452914</c:v>
                </c:pt>
                <c:pt idx="545">
                  <c:v>0.99010248284414848</c:v>
                </c:pt>
                <c:pt idx="546">
                  <c:v>0.98998791762326077</c:v>
                </c:pt>
                <c:pt idx="547">
                  <c:v>0.98987301005328343</c:v>
                </c:pt>
                <c:pt idx="548">
                  <c:v>0.98975776399426962</c:v>
                </c:pt>
                <c:pt idx="549">
                  <c:v>0.98964218326534603</c:v>
                </c:pt>
                <c:pt idx="550">
                  <c:v>0.98952627164514684</c:v>
                </c:pt>
                <c:pt idx="551">
                  <c:v>0.98941003287224194</c:v>
                </c:pt>
                <c:pt idx="552">
                  <c:v>0.98929347064556139</c:v>
                </c:pt>
                <c:pt idx="553">
                  <c:v>0.9891765886248165</c:v>
                </c:pt>
                <c:pt idx="554">
                  <c:v>0.98905939043091384</c:v>
                </c:pt>
                <c:pt idx="555">
                  <c:v>0.98894187964636748</c:v>
                </c:pt>
                <c:pt idx="556">
                  <c:v>0.98882405981570487</c:v>
                </c:pt>
                <c:pt idx="557">
                  <c:v>0.98870593444586907</c:v>
                </c:pt>
                <c:pt idx="558">
                  <c:v>0.98858750700661857</c:v>
                </c:pt>
                <c:pt idx="559">
                  <c:v>0.9884687809309195</c:v>
                </c:pt>
                <c:pt idx="560">
                  <c:v>0.98834975961533567</c:v>
                </c:pt>
                <c:pt idx="561">
                  <c:v>0.98823044642041491</c:v>
                </c:pt>
                <c:pt idx="562">
                  <c:v>0.98811084467106991</c:v>
                </c:pt>
                <c:pt idx="563">
                  <c:v>0.98799095765695621</c:v>
                </c:pt>
                <c:pt idx="564">
                  <c:v>0.98787078863284505</c:v>
                </c:pt>
                <c:pt idx="565">
                  <c:v>0.98775034081899427</c:v>
                </c:pt>
                <c:pt idx="566">
                  <c:v>0.98762961740151189</c:v>
                </c:pt>
                <c:pt idx="567">
                  <c:v>0.98750862153272001</c:v>
                </c:pt>
                <c:pt idx="568">
                  <c:v>0.98738735633151098</c:v>
                </c:pt>
                <c:pt idx="569">
                  <c:v>0.98726582488370318</c:v>
                </c:pt>
                <c:pt idx="570">
                  <c:v>0.98714403024238917</c:v>
                </c:pt>
                <c:pt idx="571">
                  <c:v>0.98702197542828507</c:v>
                </c:pt>
                <c:pt idx="572">
                  <c:v>0.98689966343007152</c:v>
                </c:pt>
                <c:pt idx="573">
                  <c:v>0.98677709720473372</c:v>
                </c:pt>
                <c:pt idx="574">
                  <c:v>0.98665427967789721</c:v>
                </c:pt>
                <c:pt idx="575">
                  <c:v>0.98653121374416053</c:v>
                </c:pt>
                <c:pt idx="576">
                  <c:v>0.98640790226742303</c:v>
                </c:pt>
                <c:pt idx="577">
                  <c:v>0.98628434808121046</c:v>
                </c:pt>
                <c:pt idx="578">
                  <c:v>0.98616055398899682</c:v>
                </c:pt>
                <c:pt idx="579">
                  <c:v>0.98603652276452314</c:v>
                </c:pt>
                <c:pt idx="580">
                  <c:v>0.98591225715211117</c:v>
                </c:pt>
                <c:pt idx="581">
                  <c:v>0.98578775986697686</c:v>
                </c:pt>
                <c:pt idx="582">
                  <c:v>0.98566303359553709</c:v>
                </c:pt>
                <c:pt idx="583">
                  <c:v>0.98553808099571538</c:v>
                </c:pt>
                <c:pt idx="584">
                  <c:v>0.98541290469724396</c:v>
                </c:pt>
                <c:pt idx="585">
                  <c:v>0.98528750730196235</c:v>
                </c:pt>
                <c:pt idx="586">
                  <c:v>0.98516189138411236</c:v>
                </c:pt>
                <c:pt idx="587">
                  <c:v>0.98503605949063056</c:v>
                </c:pt>
                <c:pt idx="588">
                  <c:v>0.98491001414143875</c:v>
                </c:pt>
                <c:pt idx="589">
                  <c:v>0.98478375782972805</c:v>
                </c:pt>
                <c:pt idx="590">
                  <c:v>0.98465729302224403</c:v>
                </c:pt>
                <c:pt idx="591">
                  <c:v>0.98453062215956522</c:v>
                </c:pt>
                <c:pt idx="592">
                  <c:v>0.98440374765638206</c:v>
                </c:pt>
                <c:pt idx="593">
                  <c:v>0.98427667190177004</c:v>
                </c:pt>
                <c:pt idx="594">
                  <c:v>0.98414939725946005</c:v>
                </c:pt>
                <c:pt idx="595">
                  <c:v>0.98402192606810945</c:v>
                </c:pt>
                <c:pt idx="596">
                  <c:v>0.98389426064156604</c:v>
                </c:pt>
                <c:pt idx="597">
                  <c:v>0.98376640326913067</c:v>
                </c:pt>
                <c:pt idx="598">
                  <c:v>0.98363835621581786</c:v>
                </c:pt>
                <c:pt idx="599">
                  <c:v>0.98351012172261354</c:v>
                </c:pt>
                <c:pt idx="600">
                  <c:v>0.98338170200672814</c:v>
                </c:pt>
                <c:pt idx="601">
                  <c:v>0.98325309926185023</c:v>
                </c:pt>
                <c:pt idx="602">
                  <c:v>0.98312431565839409</c:v>
                </c:pt>
                <c:pt idx="603">
                  <c:v>0.98299535334374788</c:v>
                </c:pt>
                <c:pt idx="604">
                  <c:v>0.98286621444251565</c:v>
                </c:pt>
                <c:pt idx="605">
                  <c:v>0.9827369010567607</c:v>
                </c:pt>
                <c:pt idx="606">
                  <c:v>0.98260741526624296</c:v>
                </c:pt>
                <c:pt idx="607">
                  <c:v>0.98247775912865587</c:v>
                </c:pt>
                <c:pt idx="608">
                  <c:v>0.98234793467985981</c:v>
                </c:pt>
                <c:pt idx="609">
                  <c:v>0.9822179439341141</c:v>
                </c:pt>
                <c:pt idx="610">
                  <c:v>0.98208778888430492</c:v>
                </c:pt>
                <c:pt idx="611">
                  <c:v>0.98195747150217216</c:v>
                </c:pt>
                <c:pt idx="612">
                  <c:v>0.98182699373853344</c:v>
                </c:pt>
                <c:pt idx="613">
                  <c:v>0.98169635752350615</c:v>
                </c:pt>
                <c:pt idx="614">
                  <c:v>0.98156556476672563</c:v>
                </c:pt>
                <c:pt idx="615">
                  <c:v>0.98143461735756377</c:v>
                </c:pt>
                <c:pt idx="616">
                  <c:v>0.9813035171653417</c:v>
                </c:pt>
                <c:pt idx="617">
                  <c:v>0.98117226603954399</c:v>
                </c:pt>
                <c:pt idx="618">
                  <c:v>0.98104086581002803</c:v>
                </c:pt>
                <c:pt idx="619">
                  <c:v>0.98090931828723171</c:v>
                </c:pt>
                <c:pt idx="620">
                  <c:v>0.98077762526237955</c:v>
                </c:pt>
                <c:pt idx="621">
                  <c:v>0.98064578850768624</c:v>
                </c:pt>
                <c:pt idx="622">
                  <c:v>0.98051380977655778</c:v>
                </c:pt>
                <c:pt idx="623">
                  <c:v>0.98038169080379101</c:v>
                </c:pt>
                <c:pt idx="624">
                  <c:v>0.9802494333057703</c:v>
                </c:pt>
                <c:pt idx="625">
                  <c:v>0.98011703898066316</c:v>
                </c:pt>
                <c:pt idx="626">
                  <c:v>0.97998450950861293</c:v>
                </c:pt>
                <c:pt idx="627">
                  <c:v>0.97985184655193014</c:v>
                </c:pt>
                <c:pt idx="628">
                  <c:v>0.97971905175527996</c:v>
                </c:pt>
                <c:pt idx="629">
                  <c:v>0.97958612674587153</c:v>
                </c:pt>
                <c:pt idx="630">
                  <c:v>0.97945307313364061</c:v>
                </c:pt>
                <c:pt idx="631">
                  <c:v>0.97931989251143414</c:v>
                </c:pt>
                <c:pt idx="632">
                  <c:v>0.97918658645519085</c:v>
                </c:pt>
                <c:pt idx="633">
                  <c:v>0.97905315652411917</c:v>
                </c:pt>
                <c:pt idx="634">
                  <c:v>0.97891960426087665</c:v>
                </c:pt>
                <c:pt idx="635">
                  <c:v>0.97878593119174351</c:v>
                </c:pt>
                <c:pt idx="636">
                  <c:v>0.97865213882679714</c:v>
                </c:pt>
                <c:pt idx="637">
                  <c:v>0.97851822866008309</c:v>
                </c:pt>
                <c:pt idx="638">
                  <c:v>0.97838420216978539</c:v>
                </c:pt>
                <c:pt idx="639">
                  <c:v>0.97825006081839416</c:v>
                </c:pt>
                <c:pt idx="640">
                  <c:v>0.97811580605287274</c:v>
                </c:pt>
                <c:pt idx="641">
                  <c:v>0.97798143930482084</c:v>
                </c:pt>
                <c:pt idx="642">
                  <c:v>0.97784696199063847</c:v>
                </c:pt>
                <c:pt idx="643">
                  <c:v>0.97771237551168622</c:v>
                </c:pt>
                <c:pt idx="644">
                  <c:v>0.97757768125444522</c:v>
                </c:pt>
                <c:pt idx="645">
                  <c:v>0.97744288059067364</c:v>
                </c:pt>
                <c:pt idx="646">
                  <c:v>0.97730797487756482</c:v>
                </c:pt>
                <c:pt idx="647">
                  <c:v>0.97717296545789878</c:v>
                </c:pt>
                <c:pt idx="648">
                  <c:v>0.97703785366019724</c:v>
                </c:pt>
                <c:pt idx="649">
                  <c:v>0.97690264079887323</c:v>
                </c:pt>
                <c:pt idx="650">
                  <c:v>0.97676732817438172</c:v>
                </c:pt>
                <c:pt idx="651">
                  <c:v>0.97663191707336583</c:v>
                </c:pt>
                <c:pt idx="652">
                  <c:v>0.97649640876880495</c:v>
                </c:pt>
                <c:pt idx="653">
                  <c:v>0.97636080452015872</c:v>
                </c:pt>
                <c:pt idx="654">
                  <c:v>0.97622510557351017</c:v>
                </c:pt>
                <c:pt idx="655">
                  <c:v>0.97608931316170711</c:v>
                </c:pt>
                <c:pt idx="656">
                  <c:v>0.97595342850450273</c:v>
                </c:pt>
                <c:pt idx="657">
                  <c:v>0.97581745280869536</c:v>
                </c:pt>
                <c:pt idx="658">
                  <c:v>0.9756813872682637</c:v>
                </c:pt>
                <c:pt idx="659">
                  <c:v>0.97554523306450358</c:v>
                </c:pt>
                <c:pt idx="660">
                  <c:v>0.9754089913661631</c:v>
                </c:pt>
                <c:pt idx="661">
                  <c:v>0.97527266332957396</c:v>
                </c:pt>
                <c:pt idx="662">
                  <c:v>0.97513625009878468</c:v>
                </c:pt>
                <c:pt idx="663">
                  <c:v>0.97499975280568929</c:v>
                </c:pt>
                <c:pt idx="664">
                  <c:v>0.97486317257015709</c:v>
                </c:pt>
                <c:pt idx="665">
                  <c:v>0.9747265105001589</c:v>
                </c:pt>
                <c:pt idx="666">
                  <c:v>0.97458976769189509</c:v>
                </c:pt>
                <c:pt idx="667">
                  <c:v>0.97445294522991832</c:v>
                </c:pt>
                <c:pt idx="668">
                  <c:v>0.97431604418725759</c:v>
                </c:pt>
                <c:pt idx="669">
                  <c:v>0.97417906562554046</c:v>
                </c:pt>
                <c:pt idx="670">
                  <c:v>0.97404201059511386</c:v>
                </c:pt>
                <c:pt idx="671">
                  <c:v>0.97390488013516396</c:v>
                </c:pt>
                <c:pt idx="672">
                  <c:v>0.97376767527383312</c:v>
                </c:pt>
                <c:pt idx="673">
                  <c:v>0.97363039702833831</c:v>
                </c:pt>
                <c:pt idx="674">
                  <c:v>0.97349304640508627</c:v>
                </c:pt>
                <c:pt idx="675">
                  <c:v>0.9733556243997874</c:v>
                </c:pt>
                <c:pt idx="676">
                  <c:v>0.97321813199757035</c:v>
                </c:pt>
                <c:pt idx="677">
                  <c:v>0.97308057017309346</c:v>
                </c:pt>
                <c:pt idx="678">
                  <c:v>0.97294293989065528</c:v>
                </c:pt>
                <c:pt idx="679">
                  <c:v>0.9728052421043053</c:v>
                </c:pt>
                <c:pt idx="680">
                  <c:v>0.97266747775795137</c:v>
                </c:pt>
                <c:pt idx="681">
                  <c:v>0.97252964778546835</c:v>
                </c:pt>
                <c:pt idx="682">
                  <c:v>0.97239175311080328</c:v>
                </c:pt>
                <c:pt idx="683">
                  <c:v>0.97225379464808126</c:v>
                </c:pt>
                <c:pt idx="684">
                  <c:v>0.97211577330170917</c:v>
                </c:pt>
                <c:pt idx="685">
                  <c:v>0.97197768996647949</c:v>
                </c:pt>
                <c:pt idx="686">
                  <c:v>0.97183954552767016</c:v>
                </c:pt>
                <c:pt idx="687">
                  <c:v>0.97170134086114812</c:v>
                </c:pt>
                <c:pt idx="688">
                  <c:v>0.97156307683346621</c:v>
                </c:pt>
                <c:pt idx="689">
                  <c:v>0.97142475430196407</c:v>
                </c:pt>
                <c:pt idx="690">
                  <c:v>0.97128637411486429</c:v>
                </c:pt>
                <c:pt idx="691">
                  <c:v>0.9711479371113696</c:v>
                </c:pt>
                <c:pt idx="692">
                  <c:v>0.97100944412175927</c:v>
                </c:pt>
                <c:pt idx="693">
                  <c:v>0.97087089596748155</c:v>
                </c:pt>
                <c:pt idx="694">
                  <c:v>0.97073229346124912</c:v>
                </c:pt>
                <c:pt idx="695">
                  <c:v>0.97059363740713067</c:v>
                </c:pt>
                <c:pt idx="696">
                  <c:v>0.97045492860064275</c:v>
                </c:pt>
                <c:pt idx="697">
                  <c:v>0.97031616782884056</c:v>
                </c:pt>
                <c:pt idx="698">
                  <c:v>0.97017735587040765</c:v>
                </c:pt>
                <c:pt idx="699">
                  <c:v>0.97003849349574378</c:v>
                </c:pt>
                <c:pt idx="700">
                  <c:v>0.96989958146705346</c:v>
                </c:pt>
                <c:pt idx="701">
                  <c:v>0.96976062053843304</c:v>
                </c:pt>
                <c:pt idx="702">
                  <c:v>0.96962161145595527</c:v>
                </c:pt>
                <c:pt idx="703">
                  <c:v>0.96948255495775604</c:v>
                </c:pt>
                <c:pt idx="704">
                  <c:v>0.96934345177411718</c:v>
                </c:pt>
                <c:pt idx="705">
                  <c:v>0.96920430262755031</c:v>
                </c:pt>
                <c:pt idx="706">
                  <c:v>0.96906510823287839</c:v>
                </c:pt>
                <c:pt idx="707">
                  <c:v>0.96892586929731839</c:v>
                </c:pt>
                <c:pt idx="708">
                  <c:v>0.96878658652056082</c:v>
                </c:pt>
                <c:pt idx="709">
                  <c:v>0.96864726059485007</c:v>
                </c:pt>
                <c:pt idx="710">
                  <c:v>0.96850789220506306</c:v>
                </c:pt>
                <c:pt idx="711">
                  <c:v>0.968368482028787</c:v>
                </c:pt>
                <c:pt idx="712">
                  <c:v>0.96822903073639743</c:v>
                </c:pt>
                <c:pt idx="713">
                  <c:v>0.9680895389911337</c:v>
                </c:pt>
                <c:pt idx="714">
                  <c:v>0.96795000744917492</c:v>
                </c:pt>
                <c:pt idx="715">
                  <c:v>0.96781043675971534</c:v>
                </c:pt>
                <c:pt idx="716">
                  <c:v>0.96767082756503775</c:v>
                </c:pt>
                <c:pt idx="717">
                  <c:v>0.96753118050058606</c:v>
                </c:pt>
                <c:pt idx="718">
                  <c:v>0.96739149619503917</c:v>
                </c:pt>
                <c:pt idx="719">
                  <c:v>0.96725177527038209</c:v>
                </c:pt>
                <c:pt idx="720">
                  <c:v>0.96711201834197613</c:v>
                </c:pt>
                <c:pt idx="721">
                  <c:v>0.96697222601862987</c:v>
                </c:pt>
                <c:pt idx="722">
                  <c:v>0.9668323989026687</c:v>
                </c:pt>
                <c:pt idx="723">
                  <c:v>0.96669253759000306</c:v>
                </c:pt>
                <c:pt idx="724">
                  <c:v>0.96655264267019614</c:v>
                </c:pt>
                <c:pt idx="725">
                  <c:v>0.9664127147265319</c:v>
                </c:pt>
                <c:pt idx="726">
                  <c:v>0.96627275433608095</c:v>
                </c:pt>
                <c:pt idx="727">
                  <c:v>0.96613276206976684</c:v>
                </c:pt>
                <c:pt idx="728">
                  <c:v>0.96599273849243061</c:v>
                </c:pt>
                <c:pt idx="729">
                  <c:v>0.96585268416289627</c:v>
                </c:pt>
                <c:pt idx="730">
                  <c:v>0.96571259963403311</c:v>
                </c:pt>
                <c:pt idx="731">
                  <c:v>0.96557248545282037</c:v>
                </c:pt>
                <c:pt idx="732">
                  <c:v>0.96543234216040774</c:v>
                </c:pt>
                <c:pt idx="733">
                  <c:v>0.96529217029217917</c:v>
                </c:pt>
                <c:pt idx="734">
                  <c:v>0.96515197037781242</c:v>
                </c:pt>
                <c:pt idx="735">
                  <c:v>0.96501174294134029</c:v>
                </c:pt>
                <c:pt idx="736">
                  <c:v>0.96487148850121029</c:v>
                </c:pt>
                <c:pt idx="737">
                  <c:v>0.96473120757034336</c:v>
                </c:pt>
                <c:pt idx="738">
                  <c:v>0.96459090065619302</c:v>
                </c:pt>
                <c:pt idx="739">
                  <c:v>0.96445056826080333</c:v>
                </c:pt>
                <c:pt idx="740">
                  <c:v>0.96431021088086577</c:v>
                </c:pt>
                <c:pt idx="741">
                  <c:v>0.96416982900777559</c:v>
                </c:pt>
                <c:pt idx="742">
                  <c:v>0.96402942312768913</c:v>
                </c:pt>
                <c:pt idx="743">
                  <c:v>0.96388899372157844</c:v>
                </c:pt>
                <c:pt idx="744">
                  <c:v>0.9637485412652862</c:v>
                </c:pt>
                <c:pt idx="745">
                  <c:v>0.96360806622958051</c:v>
                </c:pt>
                <c:pt idx="746">
                  <c:v>0.96346756908020836</c:v>
                </c:pt>
                <c:pt idx="747">
                  <c:v>0.96332705027794885</c:v>
                </c:pt>
                <c:pt idx="748">
                  <c:v>0.96318651027866575</c:v>
                </c:pt>
                <c:pt idx="749">
                  <c:v>0.96304594953335965</c:v>
                </c:pt>
                <c:pt idx="750">
                  <c:v>0.96290536848821973</c:v>
                </c:pt>
                <c:pt idx="751">
                  <c:v>0.96276476758467433</c:v>
                </c:pt>
                <c:pt idx="752">
                  <c:v>0.96262414725944179</c:v>
                </c:pt>
                <c:pt idx="753">
                  <c:v>0.9624835079445796</c:v>
                </c:pt>
                <c:pt idx="754">
                  <c:v>0.96234285006753495</c:v>
                </c:pt>
                <c:pt idx="755">
                  <c:v>0.96220217405119246</c:v>
                </c:pt>
                <c:pt idx="756">
                  <c:v>0.96206148031392369</c:v>
                </c:pt>
                <c:pt idx="757">
                  <c:v>0.96192076926963288</c:v>
                </c:pt>
                <c:pt idx="758">
                  <c:v>0.96178004132780737</c:v>
                </c:pt>
                <c:pt idx="759">
                  <c:v>0.96163929689356131</c:v>
                </c:pt>
                <c:pt idx="760">
                  <c:v>0.96149853636768423</c:v>
                </c:pt>
                <c:pt idx="761">
                  <c:v>0.96135776014668517</c:v>
                </c:pt>
                <c:pt idx="762">
                  <c:v>0.96121696862283978</c:v>
                </c:pt>
                <c:pt idx="763">
                  <c:v>0.96107616218423364</c:v>
                </c:pt>
                <c:pt idx="764">
                  <c:v>0.96093534121480728</c:v>
                </c:pt>
                <c:pt idx="765">
                  <c:v>0.96079450609440042</c:v>
                </c:pt>
                <c:pt idx="766">
                  <c:v>0.96065365719879503</c:v>
                </c:pt>
                <c:pt idx="767">
                  <c:v>0.9605127948997576</c:v>
                </c:pt>
                <c:pt idx="768">
                  <c:v>0.96037191956508339</c:v>
                </c:pt>
                <c:pt idx="769">
                  <c:v>0.9602310315586372</c:v>
                </c:pt>
                <c:pt idx="770">
                  <c:v>0.96009013124039533</c:v>
                </c:pt>
                <c:pt idx="771">
                  <c:v>0.95994921896648666</c:v>
                </c:pt>
                <c:pt idx="772">
                  <c:v>0.95980829508923404</c:v>
                </c:pt>
                <c:pt idx="773">
                  <c:v>0.95966735995719354</c:v>
                </c:pt>
                <c:pt idx="774">
                  <c:v>0.95952641391519577</c:v>
                </c:pt>
                <c:pt idx="775">
                  <c:v>0.9593854573043834</c:v>
                </c:pt>
                <c:pt idx="776">
                  <c:v>0.95924449046225235</c:v>
                </c:pt>
                <c:pt idx="777">
                  <c:v>0.95910351372268932</c:v>
                </c:pt>
                <c:pt idx="778">
                  <c:v>0.95896252741600985</c:v>
                </c:pt>
                <c:pt idx="779">
                  <c:v>0.95882153186899632</c:v>
                </c:pt>
                <c:pt idx="780">
                  <c:v>0.95868052740493614</c:v>
                </c:pt>
                <c:pt idx="781">
                  <c:v>0.95853951434365769</c:v>
                </c:pt>
                <c:pt idx="782">
                  <c:v>0.95839849300156754</c:v>
                </c:pt>
                <c:pt idx="783">
                  <c:v>0.95825746369168663</c:v>
                </c:pt>
                <c:pt idx="784">
                  <c:v>0.95811642672368658</c:v>
                </c:pt>
                <c:pt idx="785">
                  <c:v>0.95797538240392377</c:v>
                </c:pt>
                <c:pt idx="786">
                  <c:v>0.95783433103547622</c:v>
                </c:pt>
                <c:pt idx="787">
                  <c:v>0.95769327291817696</c:v>
                </c:pt>
                <c:pt idx="788">
                  <c:v>0.95755220834864974</c:v>
                </c:pt>
                <c:pt idx="789">
                  <c:v>0.95741113762034147</c:v>
                </c:pt>
                <c:pt idx="790">
                  <c:v>0.95727006102355683</c:v>
                </c:pt>
                <c:pt idx="791">
                  <c:v>0.95712897884549186</c:v>
                </c:pt>
                <c:pt idx="792">
                  <c:v>0.95698789137026585</c:v>
                </c:pt>
                <c:pt idx="793">
                  <c:v>0.95684679887895507</c:v>
                </c:pt>
                <c:pt idx="794">
                  <c:v>0.9567057016496241</c:v>
                </c:pt>
                <c:pt idx="795">
                  <c:v>0.95656459995735821</c:v>
                </c:pt>
                <c:pt idx="796">
                  <c:v>0.95642349407429483</c:v>
                </c:pt>
                <c:pt idx="797">
                  <c:v>0.95628238426965473</c:v>
                </c:pt>
                <c:pt idx="798">
                  <c:v>0.95614127080977296</c:v>
                </c:pt>
                <c:pt idx="799">
                  <c:v>0.95600015395812987</c:v>
                </c:pt>
                <c:pt idx="800">
                  <c:v>0.95585903397538019</c:v>
                </c:pt>
                <c:pt idx="801">
                  <c:v>0.95571791111938409</c:v>
                </c:pt>
                <c:pt idx="802">
                  <c:v>0.95557678564523629</c:v>
                </c:pt>
                <c:pt idx="803">
                  <c:v>0.95543565780529616</c:v>
                </c:pt>
                <c:pt idx="804">
                  <c:v>0.95529452784921465</c:v>
                </c:pt>
                <c:pt idx="805">
                  <c:v>0.95515339602396543</c:v>
                </c:pt>
                <c:pt idx="806">
                  <c:v>0.95501226257387206</c:v>
                </c:pt>
                <c:pt idx="807">
                  <c:v>0.95487112774063543</c:v>
                </c:pt>
                <c:pt idx="808">
                  <c:v>0.95472999176336337</c:v>
                </c:pt>
                <c:pt idx="809">
                  <c:v>0.95458885487859635</c:v>
                </c:pt>
                <c:pt idx="810">
                  <c:v>0.9544477173203354</c:v>
                </c:pt>
                <c:pt idx="811">
                  <c:v>0.95430657932006957</c:v>
                </c:pt>
                <c:pt idx="812">
                  <c:v>0.95416544110680124</c:v>
                </c:pt>
                <c:pt idx="813">
                  <c:v>0.95402430290707385</c:v>
                </c:pt>
                <c:pt idx="814">
                  <c:v>0.95388316494499681</c:v>
                </c:pt>
                <c:pt idx="815">
                  <c:v>0.95374202744227199</c:v>
                </c:pt>
                <c:pt idx="816">
                  <c:v>0.9536008906182194</c:v>
                </c:pt>
                <c:pt idx="817">
                  <c:v>0.95345975468980126</c:v>
                </c:pt>
                <c:pt idx="818">
                  <c:v>0.95331861987164845</c:v>
                </c:pt>
                <c:pt idx="819">
                  <c:v>0.95317748637608446</c:v>
                </c:pt>
                <c:pt idx="820">
                  <c:v>0.95303635441314971</c:v>
                </c:pt>
                <c:pt idx="821">
                  <c:v>0.952895224190626</c:v>
                </c:pt>
                <c:pt idx="822">
                  <c:v>0.95275409591406035</c:v>
                </c:pt>
                <c:pt idx="823">
                  <c:v>0.952612969786789</c:v>
                </c:pt>
                <c:pt idx="824">
                  <c:v>0.95247184600996038</c:v>
                </c:pt>
                <c:pt idx="825">
                  <c:v>0.95233072478255831</c:v>
                </c:pt>
                <c:pt idx="826">
                  <c:v>0.95218960630142513</c:v>
                </c:pt>
                <c:pt idx="827">
                  <c:v>0.95204849076128506</c:v>
                </c:pt>
                <c:pt idx="828">
                  <c:v>0.9519073783547648</c:v>
                </c:pt>
                <c:pt idx="829">
                  <c:v>0.95176626927241759</c:v>
                </c:pt>
                <c:pt idx="830">
                  <c:v>0.9516251637027443</c:v>
                </c:pt>
                <c:pt idx="831">
                  <c:v>0.95148406183221568</c:v>
                </c:pt>
                <c:pt idx="832">
                  <c:v>0.95134296384529315</c:v>
                </c:pt>
                <c:pt idx="833">
                  <c:v>0.95120186992445044</c:v>
                </c:pt>
                <c:pt idx="834">
                  <c:v>0.95106078025019525</c:v>
                </c:pt>
                <c:pt idx="835">
                  <c:v>0.95091969500108886</c:v>
                </c:pt>
                <c:pt idx="836">
                  <c:v>0.95077861435376787</c:v>
                </c:pt>
                <c:pt idx="837">
                  <c:v>0.95063753848296428</c:v>
                </c:pt>
                <c:pt idx="838">
                  <c:v>0.95049646756152517</c:v>
                </c:pt>
                <c:pt idx="839">
                  <c:v>0.95035540176043298</c:v>
                </c:pt>
                <c:pt idx="840">
                  <c:v>0.95021434124882576</c:v>
                </c:pt>
                <c:pt idx="841">
                  <c:v>0.9500732861940161</c:v>
                </c:pt>
                <c:pt idx="842">
                  <c:v>0.94993223676151073</c:v>
                </c:pt>
                <c:pt idx="843">
                  <c:v>0.94979119311502935</c:v>
                </c:pt>
                <c:pt idx="844">
                  <c:v>0.9496501554165242</c:v>
                </c:pt>
                <c:pt idx="845">
                  <c:v>0.94950912382619779</c:v>
                </c:pt>
                <c:pt idx="846">
                  <c:v>0.94936809850252313</c:v>
                </c:pt>
                <c:pt idx="847">
                  <c:v>0.94922707960225938</c:v>
                </c:pt>
                <c:pt idx="848">
                  <c:v>0.94908606728047329</c:v>
                </c:pt>
                <c:pt idx="849">
                  <c:v>0.94894506169055415</c:v>
                </c:pt>
                <c:pt idx="850">
                  <c:v>0.94880406298423359</c:v>
                </c:pt>
                <c:pt idx="851">
                  <c:v>0.94866307131160221</c:v>
                </c:pt>
                <c:pt idx="852">
                  <c:v>0.94852208682112715</c:v>
                </c:pt>
                <c:pt idx="853">
                  <c:v>0.94838110965966915</c:v>
                </c:pt>
                <c:pt idx="854">
                  <c:v>0.94824013997250023</c:v>
                </c:pt>
                <c:pt idx="855">
                  <c:v>0.94809917790331966</c:v>
                </c:pt>
                <c:pt idx="856">
                  <c:v>0.94795822359427084</c:v>
                </c:pt>
                <c:pt idx="857">
                  <c:v>0.94781727718595854</c:v>
                </c:pt>
                <c:pt idx="858">
                  <c:v>0.94767633881746416</c:v>
                </c:pt>
                <c:pt idx="859">
                  <c:v>0.9475354086263621</c:v>
                </c:pt>
                <c:pt idx="860">
                  <c:v>0.94739448674873683</c:v>
                </c:pt>
                <c:pt idx="861">
                  <c:v>0.94725357331919713</c:v>
                </c:pt>
                <c:pt idx="862">
                  <c:v>0.94711266847089204</c:v>
                </c:pt>
                <c:pt idx="863">
                  <c:v>0.94697177233552809</c:v>
                </c:pt>
                <c:pt idx="864">
                  <c:v>0.94683088504338164</c:v>
                </c:pt>
                <c:pt idx="865">
                  <c:v>0.94669000672331627</c:v>
                </c:pt>
                <c:pt idx="866">
                  <c:v>0.94654913750279746</c:v>
                </c:pt>
                <c:pt idx="867">
                  <c:v>0.94640827750790613</c:v>
                </c:pt>
                <c:pt idx="868">
                  <c:v>0.94626742686335497</c:v>
                </c:pt>
                <c:pt idx="869">
                  <c:v>0.94612658569250185</c:v>
                </c:pt>
                <c:pt idx="870">
                  <c:v>0.94598575411736396</c:v>
                </c:pt>
                <c:pt idx="871">
                  <c:v>0.94584493225863386</c:v>
                </c:pt>
                <c:pt idx="872">
                  <c:v>0.94570412023569106</c:v>
                </c:pt>
                <c:pt idx="873">
                  <c:v>0.94556331816661721</c:v>
                </c:pt>
                <c:pt idx="874">
                  <c:v>0.94542252616821032</c:v>
                </c:pt>
                <c:pt idx="875">
                  <c:v>0.94528174435599721</c:v>
                </c:pt>
                <c:pt idx="876">
                  <c:v>0.94514097284424781</c:v>
                </c:pt>
                <c:pt idx="877">
                  <c:v>0.94500021174598825</c:v>
                </c:pt>
                <c:pt idx="878">
                  <c:v>0.94485946117301367</c:v>
                </c:pt>
                <c:pt idx="879">
                  <c:v>0.94471872123590184</c:v>
                </c:pt>
                <c:pt idx="880">
                  <c:v>0.94457799204402582</c:v>
                </c:pt>
                <c:pt idx="881">
                  <c:v>0.94443727370556685</c:v>
                </c:pt>
                <c:pt idx="882">
                  <c:v>0.94429656632752657</c:v>
                </c:pt>
                <c:pt idx="883">
                  <c:v>0.94415587001573964</c:v>
                </c:pt>
                <c:pt idx="884">
                  <c:v>0.94401518487488711</c:v>
                </c:pt>
                <c:pt idx="885">
                  <c:v>0.94387451100850672</c:v>
                </c:pt>
                <c:pt idx="886">
                  <c:v>0.94373384851900699</c:v>
                </c:pt>
                <c:pt idx="887">
                  <c:v>0.94359319750767801</c:v>
                </c:pt>
                <c:pt idx="888">
                  <c:v>0.94345255807470318</c:v>
                </c:pt>
                <c:pt idx="889">
                  <c:v>0.94331193031917204</c:v>
                </c:pt>
                <c:pt idx="890">
                  <c:v>0.94317131433909052</c:v>
                </c:pt>
                <c:pt idx="891">
                  <c:v>0.94303071023139373</c:v>
                </c:pt>
                <c:pt idx="892">
                  <c:v>0.94289011809195611</c:v>
                </c:pt>
                <c:pt idx="893">
                  <c:v>0.94274953801560291</c:v>
                </c:pt>
                <c:pt idx="894">
                  <c:v>0.94260897009612299</c:v>
                </c:pt>
                <c:pt idx="895">
                  <c:v>0.94246841442627693</c:v>
                </c:pt>
                <c:pt idx="896">
                  <c:v>0.94232787109781047</c:v>
                </c:pt>
                <c:pt idx="897">
                  <c:v>0.94218734020146322</c:v>
                </c:pt>
                <c:pt idx="898">
                  <c:v>0.9420468218269813</c:v>
                </c:pt>
                <c:pt idx="899">
                  <c:v>0.94190631606312614</c:v>
                </c:pt>
                <c:pt idx="900">
                  <c:v>0.94176582299768608</c:v>
                </c:pt>
                <c:pt idx="901">
                  <c:v>0.94162534271748632</c:v>
                </c:pt>
                <c:pt idx="902">
                  <c:v>0.94148487530839897</c:v>
                </c:pt>
                <c:pt idx="903">
                  <c:v>0.94134442085535308</c:v>
                </c:pt>
                <c:pt idx="904">
                  <c:v>0.94120397944234502</c:v>
                </c:pt>
                <c:pt idx="905">
                  <c:v>0.941063551152448</c:v>
                </c:pt>
                <c:pt idx="906">
                  <c:v>0.9409231360678223</c:v>
                </c:pt>
                <c:pt idx="907">
                  <c:v>0.94078273426972447</c:v>
                </c:pt>
                <c:pt idx="908">
                  <c:v>0.9406423458385168</c:v>
                </c:pt>
                <c:pt idx="909">
                  <c:v>0.94050197085367782</c:v>
                </c:pt>
                <c:pt idx="910">
                  <c:v>0.9403616093938103</c:v>
                </c:pt>
                <c:pt idx="911">
                  <c:v>0.94022126153665175</c:v>
                </c:pt>
                <c:pt idx="912">
                  <c:v>0.94008092735908211</c:v>
                </c:pt>
                <c:pt idx="913">
                  <c:v>0.93994060693713477</c:v>
                </c:pt>
                <c:pt idx="914">
                  <c:v>0.9398003003460037</c:v>
                </c:pt>
                <c:pt idx="915">
                  <c:v>0.93966000766005386</c:v>
                </c:pt>
                <c:pt idx="916">
                  <c:v>0.9395197289528292</c:v>
                </c:pt>
                <c:pt idx="917">
                  <c:v>0.93937946429706065</c:v>
                </c:pt>
                <c:pt idx="918">
                  <c:v>0.93923921376467645</c:v>
                </c:pt>
                <c:pt idx="919">
                  <c:v>0.93909897742680926</c:v>
                </c:pt>
                <c:pt idx="920">
                  <c:v>0.93895875535380569</c:v>
                </c:pt>
                <c:pt idx="921">
                  <c:v>0.93881854761523309</c:v>
                </c:pt>
                <c:pt idx="922">
                  <c:v>0.93867835427988933</c:v>
                </c:pt>
                <c:pt idx="923">
                  <c:v>0.93853817541581075</c:v>
                </c:pt>
                <c:pt idx="924">
                  <c:v>0.93839801109027909</c:v>
                </c:pt>
                <c:pt idx="925">
                  <c:v>0.93825786136983047</c:v>
                </c:pt>
                <c:pt idx="926">
                  <c:v>0.93811772632026336</c:v>
                </c:pt>
                <c:pt idx="927">
                  <c:v>0.93797760600664615</c:v>
                </c:pt>
                <c:pt idx="928">
                  <c:v>0.93783750049332415</c:v>
                </c:pt>
                <c:pt idx="929">
                  <c:v>0.9376974098439288</c:v>
                </c:pt>
                <c:pt idx="930">
                  <c:v>0.93755733412138409</c:v>
                </c:pt>
                <c:pt idx="931">
                  <c:v>0.93741727338791447</c:v>
                </c:pt>
                <c:pt idx="932">
                  <c:v>0.93727722770505151</c:v>
                </c:pt>
                <c:pt idx="933">
                  <c:v>0.93713719713364318</c:v>
                </c:pt>
                <c:pt idx="934">
                  <c:v>0.93699718173385838</c:v>
                </c:pt>
                <c:pt idx="935">
                  <c:v>0.93685718156519671</c:v>
                </c:pt>
                <c:pt idx="936">
                  <c:v>0.93671719668649389</c:v>
                </c:pt>
                <c:pt idx="937">
                  <c:v>0.9365772271559295</c:v>
                </c:pt>
                <c:pt idx="938">
                  <c:v>0.93643727303103352</c:v>
                </c:pt>
                <c:pt idx="939">
                  <c:v>0.93629733436869378</c:v>
                </c:pt>
                <c:pt idx="940">
                  <c:v>0.93615741122516249</c:v>
                </c:pt>
                <c:pt idx="941">
                  <c:v>0.93601750365606273</c:v>
                </c:pt>
                <c:pt idx="942">
                  <c:v>0.93587761171639516</c:v>
                </c:pt>
                <c:pt idx="943">
                  <c:v>0.93573773546054539</c:v>
                </c:pt>
                <c:pt idx="944">
                  <c:v>0.93559787494228941</c:v>
                </c:pt>
                <c:pt idx="945">
                  <c:v>0.9354580302148009</c:v>
                </c:pt>
                <c:pt idx="946">
                  <c:v>0.93531820133065646</c:v>
                </c:pt>
                <c:pt idx="947">
                  <c:v>0.93517838834184408</c:v>
                </c:pt>
                <c:pt idx="948">
                  <c:v>0.93503859129976696</c:v>
                </c:pt>
                <c:pt idx="949">
                  <c:v>0.93489881025525101</c:v>
                </c:pt>
                <c:pt idx="950">
                  <c:v>0.93475904525855114</c:v>
                </c:pt>
                <c:pt idx="951">
                  <c:v>0.93461929635935681</c:v>
                </c:pt>
                <c:pt idx="952">
                  <c:v>0.93447956360679763</c:v>
                </c:pt>
                <c:pt idx="953">
                  <c:v>0.93433984704945061</c:v>
                </c:pt>
                <c:pt idx="954">
                  <c:v>0.93420014673534457</c:v>
                </c:pt>
                <c:pt idx="955">
                  <c:v>0.93406046271196685</c:v>
                </c:pt>
                <c:pt idx="956">
                  <c:v>0.93392079502626857</c:v>
                </c:pt>
                <c:pt idx="957">
                  <c:v>0.93378114372467114</c:v>
                </c:pt>
                <c:pt idx="958">
                  <c:v>0.93364150885307085</c:v>
                </c:pt>
                <c:pt idx="959">
                  <c:v>0.93350189045684473</c:v>
                </c:pt>
                <c:pt idx="960">
                  <c:v>0.93336228858085657</c:v>
                </c:pt>
                <c:pt idx="961">
                  <c:v>0.93322270326946166</c:v>
                </c:pt>
                <c:pt idx="962">
                  <c:v>0.93308313456651293</c:v>
                </c:pt>
                <c:pt idx="963">
                  <c:v>0.93294358251536513</c:v>
                </c:pt>
                <c:pt idx="964">
                  <c:v>0.93280404715888199</c:v>
                </c:pt>
                <c:pt idx="965">
                  <c:v>0.93266452853943904</c:v>
                </c:pt>
                <c:pt idx="966">
                  <c:v>0.93252502669893067</c:v>
                </c:pt>
                <c:pt idx="967">
                  <c:v>0.93238554167877463</c:v>
                </c:pt>
                <c:pt idx="968">
                  <c:v>0.93224607351991684</c:v>
                </c:pt>
                <c:pt idx="969">
                  <c:v>0.93210662226283658</c:v>
                </c:pt>
                <c:pt idx="970">
                  <c:v>0.93196718794755151</c:v>
                </c:pt>
                <c:pt idx="971">
                  <c:v>0.93182777061362287</c:v>
                </c:pt>
                <c:pt idx="972">
                  <c:v>0.93168837030015916</c:v>
                </c:pt>
                <c:pt idx="973">
                  <c:v>0.93154898704582245</c:v>
                </c:pt>
                <c:pt idx="974">
                  <c:v>0.93140962088883172</c:v>
                </c:pt>
                <c:pt idx="975">
                  <c:v>0.9312702718669692</c:v>
                </c:pt>
                <c:pt idx="976">
                  <c:v>0.93113094001758334</c:v>
                </c:pt>
                <c:pt idx="977">
                  <c:v>0.93099162537759383</c:v>
                </c:pt>
                <c:pt idx="978">
                  <c:v>0.93085232798349737</c:v>
                </c:pt>
                <c:pt idx="979">
                  <c:v>0.93071304787137066</c:v>
                </c:pt>
                <c:pt idx="980">
                  <c:v>0.93057378507687538</c:v>
                </c:pt>
                <c:pt idx="981">
                  <c:v>0.93043453963526235</c:v>
                </c:pt>
                <c:pt idx="982">
                  <c:v>0.93029531158137702</c:v>
                </c:pt>
                <c:pt idx="983">
                  <c:v>0.93015610094966206</c:v>
                </c:pt>
                <c:pt idx="984">
                  <c:v>0.93001690777416324</c:v>
                </c:pt>
                <c:pt idx="985">
                  <c:v>0.92987773208853186</c:v>
                </c:pt>
                <c:pt idx="986">
                  <c:v>0.92973857392603088</c:v>
                </c:pt>
                <c:pt idx="987">
                  <c:v>0.92959943331953754</c:v>
                </c:pt>
                <c:pt idx="988">
                  <c:v>0.92946031030154852</c:v>
                </c:pt>
                <c:pt idx="989">
                  <c:v>0.92932120490418324</c:v>
                </c:pt>
                <c:pt idx="990">
                  <c:v>0.92918211715918786</c:v>
                </c:pt>
                <c:pt idx="991">
                  <c:v>0.92904304709793961</c:v>
                </c:pt>
                <c:pt idx="992">
                  <c:v>0.92890399475145102</c:v>
                </c:pt>
                <c:pt idx="993">
                  <c:v>0.92876496015037269</c:v>
                </c:pt>
                <c:pt idx="994">
                  <c:v>0.92862594332499793</c:v>
                </c:pt>
                <c:pt idx="995">
                  <c:v>0.92848694430526679</c:v>
                </c:pt>
                <c:pt idx="996">
                  <c:v>0.92834796312076917</c:v>
                </c:pt>
                <c:pt idx="997">
                  <c:v>0.92820899980074845</c:v>
                </c:pt>
                <c:pt idx="998">
                  <c:v>0.92807005437410606</c:v>
                </c:pt>
                <c:pt idx="999">
                  <c:v>0.92793112686940438</c:v>
                </c:pt>
                <c:pt idx="1000">
                  <c:v>0.92779221731487027</c:v>
                </c:pt>
                <c:pt idx="1001">
                  <c:v>0.92765332573839887</c:v>
                </c:pt>
                <c:pt idx="1002">
                  <c:v>0.92751445216755724</c:v>
                </c:pt>
                <c:pt idx="1003">
                  <c:v>0.92737559662958802</c:v>
                </c:pt>
                <c:pt idx="1004">
                  <c:v>0.92723675915141202</c:v>
                </c:pt>
                <c:pt idx="1005">
                  <c:v>0.92709793975963239</c:v>
                </c:pt>
                <c:pt idx="1006">
                  <c:v>0.92695913848053768</c:v>
                </c:pt>
                <c:pt idx="1007">
                  <c:v>0.92682035534010576</c:v>
                </c:pt>
                <c:pt idx="1008">
                  <c:v>0.92668159036400577</c:v>
                </c:pt>
                <c:pt idx="1009">
                  <c:v>0.9265428435776033</c:v>
                </c:pt>
                <c:pt idx="1010">
                  <c:v>0.9264041150059612</c:v>
                </c:pt>
                <c:pt idx="1011">
                  <c:v>0.92626540467384577</c:v>
                </c:pt>
                <c:pt idx="1012">
                  <c:v>0.92612671260572699</c:v>
                </c:pt>
                <c:pt idx="1013">
                  <c:v>0.92598803882578373</c:v>
                </c:pt>
                <c:pt idx="1014">
                  <c:v>0.92584938335790523</c:v>
                </c:pt>
                <c:pt idx="1015">
                  <c:v>0.92571074622569616</c:v>
                </c:pt>
                <c:pt idx="1016">
                  <c:v>0.92557212745247797</c:v>
                </c:pt>
                <c:pt idx="1017">
                  <c:v>0.92543352706129178</c:v>
                </c:pt>
                <c:pt idx="1018">
                  <c:v>0.92529494507490284</c:v>
                </c:pt>
                <c:pt idx="1019">
                  <c:v>0.92515638151580259</c:v>
                </c:pt>
                <c:pt idx="1020">
                  <c:v>0.92501783640621138</c:v>
                </c:pt>
                <c:pt idx="1021">
                  <c:v>0.92487930976808119</c:v>
                </c:pt>
                <c:pt idx="1022">
                  <c:v>0.92474080162309957</c:v>
                </c:pt>
                <c:pt idx="1023">
                  <c:v>0.92460231199269105</c:v>
                </c:pt>
                <c:pt idx="1024">
                  <c:v>0.92446384089802103</c:v>
                </c:pt>
                <c:pt idx="1025">
                  <c:v>0.92432538835999789</c:v>
                </c:pt>
                <c:pt idx="1026">
                  <c:v>0.92418695439927612</c:v>
                </c:pt>
                <c:pt idx="1027">
                  <c:v>0.92404853903625872</c:v>
                </c:pt>
                <c:pt idx="1028">
                  <c:v>0.92391014229110002</c:v>
                </c:pt>
                <c:pt idx="1029">
                  <c:v>0.92377176418370788</c:v>
                </c:pt>
                <c:pt idx="1030">
                  <c:v>0.92363340473374733</c:v>
                </c:pt>
                <c:pt idx="1031">
                  <c:v>0.92349506396064218</c:v>
                </c:pt>
                <c:pt idx="1032">
                  <c:v>0.92335674188357786</c:v>
                </c:pt>
                <c:pt idx="1033">
                  <c:v>0.92321843852150431</c:v>
                </c:pt>
                <c:pt idx="1034">
                  <c:v>0.92308015389313758</c:v>
                </c:pt>
                <c:pt idx="1035">
                  <c:v>0.92294188801696397</c:v>
                </c:pt>
                <c:pt idx="1036">
                  <c:v>0.92280364091124012</c:v>
                </c:pt>
                <c:pt idx="1037">
                  <c:v>0.92266541259399759</c:v>
                </c:pt>
                <c:pt idx="1038">
                  <c:v>0.92252720308304403</c:v>
                </c:pt>
                <c:pt idx="1039">
                  <c:v>0.92238901239596627</c:v>
                </c:pt>
                <c:pt idx="1040">
                  <c:v>0.92225084055013185</c:v>
                </c:pt>
                <c:pt idx="1041">
                  <c:v>0.92211268756269216</c:v>
                </c:pt>
                <c:pt idx="1042">
                  <c:v>0.92197455345058432</c:v>
                </c:pt>
                <c:pt idx="1043">
                  <c:v>0.92183643823053341</c:v>
                </c:pt>
                <c:pt idx="1044">
                  <c:v>0.9216983419190552</c:v>
                </c:pt>
                <c:pt idx="1045">
                  <c:v>0.9215602645324571</c:v>
                </c:pt>
                <c:pt idx="1046">
                  <c:v>0.92142220608684233</c:v>
                </c:pt>
                <c:pt idx="1047">
                  <c:v>0.92128416659811063</c:v>
                </c:pt>
                <c:pt idx="1048">
                  <c:v>0.92114614608196066</c:v>
                </c:pt>
                <c:pt idx="1049">
                  <c:v>0.92100814455389202</c:v>
                </c:pt>
                <c:pt idx="1050">
                  <c:v>0.92087016202920902</c:v>
                </c:pt>
                <c:pt idx="1051">
                  <c:v>0.92073219852301957</c:v>
                </c:pt>
                <c:pt idx="1052">
                  <c:v>0.92059425405024031</c:v>
                </c:pt>
                <c:pt idx="1053">
                  <c:v>0.92045632862559701</c:v>
                </c:pt>
                <c:pt idx="1054">
                  <c:v>0.9203184222636267</c:v>
                </c:pt>
                <c:pt idx="1055">
                  <c:v>0.92018053497868069</c:v>
                </c:pt>
                <c:pt idx="1056">
                  <c:v>0.92004266678492497</c:v>
                </c:pt>
                <c:pt idx="1057">
                  <c:v>0.91990481769634358</c:v>
                </c:pt>
                <c:pt idx="1058">
                  <c:v>0.91976698772674015</c:v>
                </c:pt>
                <c:pt idx="1059">
                  <c:v>0.91962917688973889</c:v>
                </c:pt>
                <c:pt idx="1060">
                  <c:v>0.91949138519878826</c:v>
                </c:pt>
                <c:pt idx="1061">
                  <c:v>0.91935361266716087</c:v>
                </c:pt>
                <c:pt idx="1062">
                  <c:v>0.9192158593079568</c:v>
                </c:pt>
                <c:pt idx="1063">
                  <c:v>0.91907812513410503</c:v>
                </c:pt>
                <c:pt idx="1064">
                  <c:v>0.91894041015836503</c:v>
                </c:pt>
                <c:pt idx="1065">
                  <c:v>0.91880271439332883</c:v>
                </c:pt>
                <c:pt idx="1066">
                  <c:v>0.91866503785142217</c:v>
                </c:pt>
                <c:pt idx="1067">
                  <c:v>0.91852738054490757</c:v>
                </c:pt>
                <c:pt idx="1068">
                  <c:v>0.91838974248588467</c:v>
                </c:pt>
                <c:pt idx="1069">
                  <c:v>0.91825212368629283</c:v>
                </c:pt>
                <c:pt idx="1070">
                  <c:v>0.91811452415791228</c:v>
                </c:pt>
                <c:pt idx="1071">
                  <c:v>0.91797694391236673</c:v>
                </c:pt>
                <c:pt idx="1072">
                  <c:v>0.91783938296112322</c:v>
                </c:pt>
                <c:pt idx="1073">
                  <c:v>0.91770184131549648</c:v>
                </c:pt>
                <c:pt idx="1074">
                  <c:v>0.91756431898664748</c:v>
                </c:pt>
                <c:pt idx="1075">
                  <c:v>0.91742681598558784</c:v>
                </c:pt>
                <c:pt idx="1076">
                  <c:v>0.91728933232317933</c:v>
                </c:pt>
                <c:pt idx="1077">
                  <c:v>0.91715186801013715</c:v>
                </c:pt>
                <c:pt idx="1078">
                  <c:v>0.91701442305702974</c:v>
                </c:pt>
                <c:pt idx="1079">
                  <c:v>0.91687699747428197</c:v>
                </c:pt>
                <c:pt idx="1080">
                  <c:v>0.9167395912721753</c:v>
                </c:pt>
                <c:pt idx="1081">
                  <c:v>0.91660220446085094</c:v>
                </c:pt>
                <c:pt idx="1082">
                  <c:v>0.91646483705030912</c:v>
                </c:pt>
                <c:pt idx="1083">
                  <c:v>0.91632748905041284</c:v>
                </c:pt>
                <c:pt idx="1084">
                  <c:v>0.91619016047088775</c:v>
                </c:pt>
                <c:pt idx="1085">
                  <c:v>0.9160528513213243</c:v>
                </c:pt>
                <c:pt idx="1086">
                  <c:v>0.91591556161117915</c:v>
                </c:pt>
                <c:pt idx="1087">
                  <c:v>0.91577829134977651</c:v>
                </c:pt>
                <c:pt idx="1088">
                  <c:v>0.91564104054630935</c:v>
                </c:pt>
                <c:pt idx="1089">
                  <c:v>0.91550380920984109</c:v>
                </c:pt>
                <c:pt idx="1090">
                  <c:v>0.9153665973493067</c:v>
                </c:pt>
                <c:pt idx="1091">
                  <c:v>0.91522940497351457</c:v>
                </c:pt>
                <c:pt idx="1092">
                  <c:v>0.91509223209114732</c:v>
                </c:pt>
                <c:pt idx="1093">
                  <c:v>0.9149550787107632</c:v>
                </c:pt>
                <c:pt idx="1094">
                  <c:v>0.91481794484079737</c:v>
                </c:pt>
                <c:pt idx="1095">
                  <c:v>0.91468083048956439</c:v>
                </c:pt>
                <c:pt idx="1096">
                  <c:v>0.91454373566525715</c:v>
                </c:pt>
                <c:pt idx="1097">
                  <c:v>0.9144066603759502</c:v>
                </c:pt>
                <c:pt idx="1098">
                  <c:v>0.9142696046296005</c:v>
                </c:pt>
                <c:pt idx="1099">
                  <c:v>0.91413256843404789</c:v>
                </c:pt>
                <c:pt idx="1100">
                  <c:v>0.91399555179701786</c:v>
                </c:pt>
                <c:pt idx="1101">
                  <c:v>0.91385855472612054</c:v>
                </c:pt>
                <c:pt idx="1102">
                  <c:v>0.91372157722885416</c:v>
                </c:pt>
                <c:pt idx="1103">
                  <c:v>0.91358461931260526</c:v>
                </c:pt>
                <c:pt idx="1104">
                  <c:v>0.91344768098464935</c:v>
                </c:pt>
                <c:pt idx="1105">
                  <c:v>0.91331076225215369</c:v>
                </c:pt>
                <c:pt idx="1106">
                  <c:v>0.91317386312217608</c:v>
                </c:pt>
                <c:pt idx="1107">
                  <c:v>0.91303698360166852</c:v>
                </c:pt>
                <c:pt idx="1108">
                  <c:v>0.91290012369747642</c:v>
                </c:pt>
                <c:pt idx="1109">
                  <c:v>0.91276328341634105</c:v>
                </c:pt>
                <c:pt idx="1110">
                  <c:v>0.91262646276489956</c:v>
                </c:pt>
                <c:pt idx="1111">
                  <c:v>0.91248966174968682</c:v>
                </c:pt>
                <c:pt idx="1112">
                  <c:v>0.91235288037713669</c:v>
                </c:pt>
                <c:pt idx="1113">
                  <c:v>0.91221611865358221</c:v>
                </c:pt>
                <c:pt idx="1114">
                  <c:v>0.91207937658525717</c:v>
                </c:pt>
                <c:pt idx="1115">
                  <c:v>0.91194265417829723</c:v>
                </c:pt>
                <c:pt idx="1116">
                  <c:v>0.91180595143874144</c:v>
                </c:pt>
                <c:pt idx="1117">
                  <c:v>0.91166926837253204</c:v>
                </c:pt>
                <c:pt idx="1118">
                  <c:v>0.91153260498551636</c:v>
                </c:pt>
                <c:pt idx="1119">
                  <c:v>0.91139596128344791</c:v>
                </c:pt>
                <c:pt idx="1120">
                  <c:v>0.91125933727198671</c:v>
                </c:pt>
                <c:pt idx="1121">
                  <c:v>0.91112273295670099</c:v>
                </c:pt>
                <c:pt idx="1122">
                  <c:v>0.91098614834306768</c:v>
                </c:pt>
                <c:pt idx="1123">
                  <c:v>0.91084958343647404</c:v>
                </c:pt>
                <c:pt idx="1124">
                  <c:v>0.9107130382422175</c:v>
                </c:pt>
                <c:pt idx="1125">
                  <c:v>0.91057651276550744</c:v>
                </c:pt>
                <c:pt idx="1126">
                  <c:v>0.91044000701146632</c:v>
                </c:pt>
                <c:pt idx="1127">
                  <c:v>0.91030352098513001</c:v>
                </c:pt>
                <c:pt idx="1128">
                  <c:v>0.91016705469144876</c:v>
                </c:pt>
                <c:pt idx="1129">
                  <c:v>0.91003060813528847</c:v>
                </c:pt>
                <c:pt idx="1130">
                  <c:v>0.90989418132143152</c:v>
                </c:pt>
                <c:pt idx="1131">
                  <c:v>0.90975777425457716</c:v>
                </c:pt>
                <c:pt idx="1132">
                  <c:v>0.90962138693934325</c:v>
                </c:pt>
                <c:pt idx="1133">
                  <c:v>0.90948501938026638</c:v>
                </c:pt>
                <c:pt idx="1134">
                  <c:v>0.9093486715818031</c:v>
                </c:pt>
                <c:pt idx="1135">
                  <c:v>0.9092123435483308</c:v>
                </c:pt>
                <c:pt idx="1136">
                  <c:v>0.90907603528414793</c:v>
                </c:pt>
                <c:pt idx="1137">
                  <c:v>0.90893974679347633</c:v>
                </c:pt>
                <c:pt idx="1138">
                  <c:v>0.90880347808046014</c:v>
                </c:pt>
                <c:pt idx="1139">
                  <c:v>0.90866722914916798</c:v>
                </c:pt>
                <c:pt idx="1140">
                  <c:v>0.90853100000359333</c:v>
                </c:pt>
                <c:pt idx="1141">
                  <c:v>0.90839479064765505</c:v>
                </c:pt>
                <c:pt idx="1142">
                  <c:v>0.90825860108519885</c:v>
                </c:pt>
                <c:pt idx="1143">
                  <c:v>0.9081224313199977</c:v>
                </c:pt>
                <c:pt idx="1144">
                  <c:v>0.90798628135575199</c:v>
                </c:pt>
                <c:pt idx="1145">
                  <c:v>0.90785015119609169</c:v>
                </c:pt>
                <c:pt idx="1146">
                  <c:v>0.90771404084457541</c:v>
                </c:pt>
                <c:pt idx="1147">
                  <c:v>0.90757795030469324</c:v>
                </c:pt>
                <c:pt idx="1148">
                  <c:v>0.90744187957986522</c:v>
                </c:pt>
                <c:pt idx="1149">
                  <c:v>0.90730582867344356</c:v>
                </c:pt>
                <c:pt idx="1150">
                  <c:v>0.90716979758871297</c:v>
                </c:pt>
                <c:pt idx="1151">
                  <c:v>0.90703378632889187</c:v>
                </c:pt>
                <c:pt idx="1152">
                  <c:v>0.90689779489713163</c:v>
                </c:pt>
                <c:pt idx="1153">
                  <c:v>0.90676182329651889</c:v>
                </c:pt>
                <c:pt idx="1154">
                  <c:v>0.9066258715300759</c:v>
                </c:pt>
                <c:pt idx="1155">
                  <c:v>0.90648993960075996</c:v>
                </c:pt>
                <c:pt idx="1156">
                  <c:v>0.90635402751146599</c:v>
                </c:pt>
                <c:pt idx="1157">
                  <c:v>0.90621813526502604</c:v>
                </c:pt>
                <c:pt idx="1158">
                  <c:v>0.9060822628642099</c:v>
                </c:pt>
                <c:pt idx="1159">
                  <c:v>0.90594641031172629</c:v>
                </c:pt>
                <c:pt idx="1160">
                  <c:v>0.90581057761022354</c:v>
                </c:pt>
                <c:pt idx="1161">
                  <c:v>0.90567476476228981</c:v>
                </c:pt>
                <c:pt idx="1162">
                  <c:v>0.90553897177045362</c:v>
                </c:pt>
                <c:pt idx="1163">
                  <c:v>0.90540319863718521</c:v>
                </c:pt>
                <c:pt idx="1164">
                  <c:v>0.90526744536489645</c:v>
                </c:pt>
                <c:pt idx="1165">
                  <c:v>0.905131711955942</c:v>
                </c:pt>
                <c:pt idx="1166">
                  <c:v>0.90499599841261902</c:v>
                </c:pt>
                <c:pt idx="1167">
                  <c:v>0.90486030473716961</c:v>
                </c:pt>
                <c:pt idx="1168">
                  <c:v>0.90472463093177913</c:v>
                </c:pt>
                <c:pt idx="1169">
                  <c:v>0.90458897699857843</c:v>
                </c:pt>
                <c:pt idx="1170">
                  <c:v>0.90445334293964375</c:v>
                </c:pt>
                <c:pt idx="1171">
                  <c:v>0.90431772875699734</c:v>
                </c:pt>
                <c:pt idx="1172">
                  <c:v>0.90418213445260842</c:v>
                </c:pt>
                <c:pt idx="1173">
                  <c:v>0.90404656002839301</c:v>
                </c:pt>
                <c:pt idx="1174">
                  <c:v>0.90391100548621561</c:v>
                </c:pt>
                <c:pt idx="1175">
                  <c:v>0.90377547082788867</c:v>
                </c:pt>
                <c:pt idx="1176">
                  <c:v>0.90363995605517355</c:v>
                </c:pt>
                <c:pt idx="1177">
                  <c:v>0.90350446116978134</c:v>
                </c:pt>
                <c:pt idx="1178">
                  <c:v>0.90336898617337291</c:v>
                </c:pt>
                <c:pt idx="1179">
                  <c:v>0.90323353106755988</c:v>
                </c:pt>
                <c:pt idx="1180">
                  <c:v>0.90309809585390488</c:v>
                </c:pt>
                <c:pt idx="1181">
                  <c:v>0.90296268053392192</c:v>
                </c:pt>
                <c:pt idx="1182">
                  <c:v>0.90282728510907762</c:v>
                </c:pt>
                <c:pt idx="1183">
                  <c:v>0.90269190958079104</c:v>
                </c:pt>
                <c:pt idx="1184">
                  <c:v>0.90255655395043399</c:v>
                </c:pt>
                <c:pt idx="1185">
                  <c:v>0.90242121821933241</c:v>
                </c:pt>
                <c:pt idx="1186">
                  <c:v>0.90228590238876616</c:v>
                </c:pt>
                <c:pt idx="1187">
                  <c:v>0.90215060645996992</c:v>
                </c:pt>
                <c:pt idx="1188">
                  <c:v>0.90201533043413318</c:v>
                </c:pt>
                <c:pt idx="1189">
                  <c:v>0.90188007431240147</c:v>
                </c:pt>
                <c:pt idx="1190">
                  <c:v>0.90174483809587591</c:v>
                </c:pt>
                <c:pt idx="1191">
                  <c:v>0.90160962178561432</c:v>
                </c:pt>
                <c:pt idx="1192">
                  <c:v>0.90147442538263167</c:v>
                </c:pt>
                <c:pt idx="1193">
                  <c:v>0.9013392488879004</c:v>
                </c:pt>
                <c:pt idx="1194">
                  <c:v>0.90120409230235077</c:v>
                </c:pt>
                <c:pt idx="1195">
                  <c:v>0.90106895562687139</c:v>
                </c:pt>
                <c:pt idx="1196">
                  <c:v>0.9009338388623096</c:v>
                </c:pt>
                <c:pt idx="1197">
                  <c:v>0.9007987420094723</c:v>
                </c:pt>
                <c:pt idx="1198">
                  <c:v>0.90066366506912576</c:v>
                </c:pt>
                <c:pt idx="1199">
                  <c:v>0.90052860804199686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F-462B-9D33-EF3AFEA16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149040"/>
        <c:axId val="387151920"/>
      </c:lineChart>
      <c:catAx>
        <c:axId val="3871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51920"/>
        <c:crosses val="autoZero"/>
        <c:auto val="1"/>
        <c:lblAlgn val="ctr"/>
        <c:lblOffset val="100"/>
        <c:noMultiLvlLbl val="0"/>
      </c:catAx>
      <c:valAx>
        <c:axId val="3871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PAR!$AM$2:$AM$1201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F-4C57-BECE-0C047F633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70480"/>
        <c:axId val="50498448"/>
      </c:lineChart>
      <c:catAx>
        <c:axId val="1614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448"/>
        <c:crosses val="autoZero"/>
        <c:auto val="1"/>
        <c:lblAlgn val="ctr"/>
        <c:lblOffset val="100"/>
        <c:noMultiLvlLbl val="0"/>
      </c:catAx>
      <c:valAx>
        <c:axId val="504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Olson'!$ER$2:$ER$31</c:f>
              <c:numCache>
                <c:formatCode>General</c:formatCode>
                <c:ptCount val="30"/>
                <c:pt idx="6">
                  <c:v>-6.1775859387013757E-2</c:v>
                </c:pt>
                <c:pt idx="7">
                  <c:v>2.0023551063344171E-2</c:v>
                </c:pt>
                <c:pt idx="8">
                  <c:v>0.14418074164893499</c:v>
                </c:pt>
                <c:pt idx="9">
                  <c:v>0.26728180289107728</c:v>
                </c:pt>
                <c:pt idx="10">
                  <c:v>0.35502398044954409</c:v>
                </c:pt>
                <c:pt idx="11">
                  <c:v>0.40500626492986525</c:v>
                </c:pt>
                <c:pt idx="12">
                  <c:v>0.43314399553281713</c:v>
                </c:pt>
                <c:pt idx="13">
                  <c:v>0.45502450243679632</c:v>
                </c:pt>
                <c:pt idx="14">
                  <c:v>0.476648545568295</c:v>
                </c:pt>
                <c:pt idx="15">
                  <c:v>0.49078590188183085</c:v>
                </c:pt>
                <c:pt idx="16">
                  <c:v>0.47575049633456035</c:v>
                </c:pt>
                <c:pt idx="17">
                  <c:v>0.40265050821377862</c:v>
                </c:pt>
                <c:pt idx="18">
                  <c:v>0.26144714731295882</c:v>
                </c:pt>
                <c:pt idx="19">
                  <c:v>9.2161572239317369E-2</c:v>
                </c:pt>
                <c:pt idx="20">
                  <c:v>-3.3808155970633913E-2</c:v>
                </c:pt>
                <c:pt idx="21">
                  <c:v>-8.7361117607016842E-2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0-429B-BDE9-37ACFD52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232704"/>
        <c:axId val="262233184"/>
      </c:lineChart>
      <c:catAx>
        <c:axId val="2622327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62233184"/>
        <c:crosses val="autoZero"/>
        <c:auto val="1"/>
        <c:lblAlgn val="ctr"/>
        <c:lblOffset val="100"/>
        <c:noMultiLvlLbl val="0"/>
      </c:catAx>
      <c:valAx>
        <c:axId val="262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3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Olson'!$BZ$21:$BZ$1220</c:f>
              <c:numCache>
                <c:formatCode>General</c:formatCode>
                <c:ptCount val="12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</c:numCache>
            </c:numRef>
          </c:cat>
          <c:val>
            <c:numRef>
              <c:f>'Temp Khangoankar Olson'!$CF$21:$CF$1220</c:f>
              <c:numCache>
                <c:formatCode>General</c:formatCode>
                <c:ptCount val="1200"/>
                <c:pt idx="0">
                  <c:v>0.57099999999999995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C-4B8F-8949-2F7021624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900752"/>
        <c:axId val="222902672"/>
      </c:lineChart>
      <c:catAx>
        <c:axId val="2229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02672"/>
        <c:crosses val="autoZero"/>
        <c:auto val="1"/>
        <c:lblAlgn val="ctr"/>
        <c:lblOffset val="100"/>
        <c:noMultiLvlLbl val="0"/>
      </c:catAx>
      <c:valAx>
        <c:axId val="22290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90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DIA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Olson'!$C$17:$C$1216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Olson'!$F$17:$F$1216</c:f>
              <c:numCache>
                <c:formatCode>General</c:formatCode>
                <c:ptCount val="1200"/>
                <c:pt idx="0">
                  <c:v>0.20846168908963153</c:v>
                </c:pt>
                <c:pt idx="1">
                  <c:v>0.20963130117877851</c:v>
                </c:pt>
                <c:pt idx="2">
                  <c:v>0.21080536752432175</c:v>
                </c:pt>
                <c:pt idx="3">
                  <c:v>0.21198388952591743</c:v>
                </c:pt>
                <c:pt idx="4">
                  <c:v>0.21316686845701144</c:v>
                </c:pt>
                <c:pt idx="5">
                  <c:v>0.21435430546408216</c:v>
                </c:pt>
                <c:pt idx="6">
                  <c:v>0.21554620156588603</c:v>
                </c:pt>
                <c:pt idx="7">
                  <c:v>0.21674255765270553</c:v>
                </c:pt>
                <c:pt idx="8">
                  <c:v>0.21794337448559875</c:v>
                </c:pt>
                <c:pt idx="9">
                  <c:v>0.21914865269565195</c:v>
                </c:pt>
                <c:pt idx="10">
                  <c:v>0.22035839278323385</c:v>
                </c:pt>
                <c:pt idx="11">
                  <c:v>0.22157259511725283</c:v>
                </c:pt>
                <c:pt idx="12">
                  <c:v>0.22279125993441651</c:v>
                </c:pt>
                <c:pt idx="13">
                  <c:v>0.22401438733849352</c:v>
                </c:pt>
                <c:pt idx="14">
                  <c:v>0.22524197729957871</c:v>
                </c:pt>
                <c:pt idx="15">
                  <c:v>0.22647402965336003</c:v>
                </c:pt>
                <c:pt idx="16">
                  <c:v>0.22771054410038855</c:v>
                </c:pt>
                <c:pt idx="17">
                  <c:v>0.22895152020535148</c:v>
                </c:pt>
                <c:pt idx="18">
                  <c:v>0.23019695739634796</c:v>
                </c:pt>
                <c:pt idx="19">
                  <c:v>0.23144685496416745</c:v>
                </c:pt>
                <c:pt idx="20">
                  <c:v>0.23270121206157107</c:v>
                </c:pt>
                <c:pt idx="21">
                  <c:v>0.23396002770257632</c:v>
                </c:pt>
                <c:pt idx="22">
                  <c:v>0.23522330076174505</c:v>
                </c:pt>
                <c:pt idx="23">
                  <c:v>0.23649102997347318</c:v>
                </c:pt>
                <c:pt idx="24">
                  <c:v>0.23776321393128613</c:v>
                </c:pt>
                <c:pt idx="25">
                  <c:v>0.23903985108713452</c:v>
                </c:pt>
                <c:pt idx="26">
                  <c:v>0.24032093975069554</c:v>
                </c:pt>
                <c:pt idx="27">
                  <c:v>0.24160647808867675</c:v>
                </c:pt>
                <c:pt idx="28">
                  <c:v>0.24289646412412313</c:v>
                </c:pt>
                <c:pt idx="29">
                  <c:v>0.24419089573572786</c:v>
                </c:pt>
                <c:pt idx="30">
                  <c:v>0.2454897706571473</c:v>
                </c:pt>
                <c:pt idx="31">
                  <c:v>0.24679308647631806</c:v>
                </c:pt>
                <c:pt idx="32">
                  <c:v>0.2481008406347793</c:v>
                </c:pt>
                <c:pt idx="33">
                  <c:v>0.24941303042699775</c:v>
                </c:pt>
                <c:pt idx="34">
                  <c:v>0.25072965299969702</c:v>
                </c:pt>
                <c:pt idx="35">
                  <c:v>0.2520507053511909</c:v>
                </c:pt>
                <c:pt idx="36">
                  <c:v>0.25337618433071984</c:v>
                </c:pt>
                <c:pt idx="37">
                  <c:v>0.25470608663779198</c:v>
                </c:pt>
                <c:pt idx="38">
                  <c:v>0.25604040882152834</c:v>
                </c:pt>
                <c:pt idx="39">
                  <c:v>0.25737914728001182</c:v>
                </c:pt>
                <c:pt idx="40">
                  <c:v>0.25872229825964005</c:v>
                </c:pt>
                <c:pt idx="41">
                  <c:v>0.26006985785448361</c:v>
                </c:pt>
                <c:pt idx="42">
                  <c:v>0.26142182200564662</c:v>
                </c:pt>
                <c:pt idx="43">
                  <c:v>0.26277818650063384</c:v>
                </c:pt>
                <c:pt idx="44">
                  <c:v>0.26413894697272072</c:v>
                </c:pt>
                <c:pt idx="45">
                  <c:v>0.26550409890032806</c:v>
                </c:pt>
                <c:pt idx="46">
                  <c:v>0.26687363760640181</c:v>
                </c:pt>
                <c:pt idx="47">
                  <c:v>0.26824755825779711</c:v>
                </c:pt>
                <c:pt idx="48">
                  <c:v>0.26962585586466647</c:v>
                </c:pt>
                <c:pt idx="49">
                  <c:v>0.27100852527985403</c:v>
                </c:pt>
                <c:pt idx="50">
                  <c:v>0.27239556119829267</c:v>
                </c:pt>
                <c:pt idx="51">
                  <c:v>0.27378695815640769</c:v>
                </c:pt>
                <c:pt idx="52">
                  <c:v>0.27518271053152443</c:v>
                </c:pt>
                <c:pt idx="53">
                  <c:v>0.27658281254128109</c:v>
                </c:pt>
                <c:pt idx="54">
                  <c:v>0.27798725824304654</c:v>
                </c:pt>
                <c:pt idx="55">
                  <c:v>0.27939604153334313</c:v>
                </c:pt>
                <c:pt idx="56">
                  <c:v>0.28080915614727464</c:v>
                </c:pt>
                <c:pt idx="57">
                  <c:v>0.28222659565795988</c:v>
                </c:pt>
                <c:pt idx="58">
                  <c:v>0.28364835347597078</c:v>
                </c:pt>
                <c:pt idx="59">
                  <c:v>0.28507442284877577</c:v>
                </c:pt>
                <c:pt idx="60">
                  <c:v>0.28650479686018998</c:v>
                </c:pt>
                <c:pt idx="61">
                  <c:v>0.28793946842982876</c:v>
                </c:pt>
                <c:pt idx="62">
                  <c:v>0.28937843031256821</c:v>
                </c:pt>
                <c:pt idx="63">
                  <c:v>0.29082167509801077</c:v>
                </c:pt>
                <c:pt idx="64">
                  <c:v>0.29226919520995609</c:v>
                </c:pt>
                <c:pt idx="65">
                  <c:v>0.29372098290587867</c:v>
                </c:pt>
                <c:pt idx="66">
                  <c:v>0.29517703027640957</c:v>
                </c:pt>
                <c:pt idx="67">
                  <c:v>0.29663732924482517</c:v>
                </c:pt>
                <c:pt idx="68">
                  <c:v>0.29810187156654194</c:v>
                </c:pt>
                <c:pt idx="69">
                  <c:v>0.29957064882861567</c:v>
                </c:pt>
                <c:pt idx="70">
                  <c:v>0.30104365244924824</c:v>
                </c:pt>
                <c:pt idx="71">
                  <c:v>0.30252087367729963</c:v>
                </c:pt>
                <c:pt idx="72">
                  <c:v>0.30400230359180597</c:v>
                </c:pt>
                <c:pt idx="73">
                  <c:v>0.30548793310150424</c:v>
                </c:pt>
                <c:pt idx="74">
                  <c:v>0.30697775294436264</c:v>
                </c:pt>
                <c:pt idx="75">
                  <c:v>0.3084717536871176</c:v>
                </c:pt>
                <c:pt idx="76">
                  <c:v>0.30996992572481685</c:v>
                </c:pt>
                <c:pt idx="77">
                  <c:v>0.31147225928036892</c:v>
                </c:pt>
                <c:pt idx="78">
                  <c:v>0.31297874440409928</c:v>
                </c:pt>
                <c:pt idx="79">
                  <c:v>0.31448937097331264</c:v>
                </c:pt>
                <c:pt idx="80">
                  <c:v>0.31600412869186228</c:v>
                </c:pt>
                <c:pt idx="81">
                  <c:v>0.31752300708972558</c:v>
                </c:pt>
                <c:pt idx="82">
                  <c:v>0.31904599552258617</c:v>
                </c:pt>
                <c:pt idx="83">
                  <c:v>0.32057308317142308</c:v>
                </c:pt>
                <c:pt idx="84">
                  <c:v>0.32210425904210693</c:v>
                </c:pt>
                <c:pt idx="85">
                  <c:v>0.32363951196500185</c:v>
                </c:pt>
                <c:pt idx="86">
                  <c:v>0.32517883059457581</c:v>
                </c:pt>
                <c:pt idx="87">
                  <c:v>0.32672220340901653</c:v>
                </c:pt>
                <c:pt idx="88">
                  <c:v>0.3282696187098556</c:v>
                </c:pt>
                <c:pt idx="89">
                  <c:v>0.3298210646215986</c:v>
                </c:pt>
                <c:pt idx="90">
                  <c:v>0.33137652909136311</c:v>
                </c:pt>
                <c:pt idx="91">
                  <c:v>0.33293599988852318</c:v>
                </c:pt>
                <c:pt idx="92">
                  <c:v>0.33449946460436236</c:v>
                </c:pt>
                <c:pt idx="93">
                  <c:v>0.33606691065173178</c:v>
                </c:pt>
                <c:pt idx="94">
                  <c:v>0.3376383252647181</c:v>
                </c:pt>
                <c:pt idx="95">
                  <c:v>0.33921369549831693</c:v>
                </c:pt>
                <c:pt idx="96">
                  <c:v>0.34079300822811498</c:v>
                </c:pt>
                <c:pt idx="97">
                  <c:v>0.34237625014997863</c:v>
                </c:pt>
                <c:pt idx="98">
                  <c:v>0.34396340777975115</c:v>
                </c:pt>
                <c:pt idx="99">
                  <c:v>0.34555446745295587</c:v>
                </c:pt>
                <c:pt idx="100">
                  <c:v>0.34714941532451005</c:v>
                </c:pt>
                <c:pt idx="101">
                  <c:v>0.3487482373684424</c:v>
                </c:pt>
                <c:pt idx="102">
                  <c:v>0.35035091937762186</c:v>
                </c:pt>
                <c:pt idx="103">
                  <c:v>0.35195744696349268</c:v>
                </c:pt>
                <c:pt idx="104">
                  <c:v>0.35356780555581679</c:v>
                </c:pt>
                <c:pt idx="105">
                  <c:v>0.35518198040242599</c:v>
                </c:pt>
                <c:pt idx="106">
                  <c:v>0.35679995656898</c:v>
                </c:pt>
                <c:pt idx="107">
                  <c:v>0.35842171893873376</c:v>
                </c:pt>
                <c:pt idx="108">
                  <c:v>0.36004725221231321</c:v>
                </c:pt>
                <c:pt idx="109">
                  <c:v>0.3616765409074974</c:v>
                </c:pt>
                <c:pt idx="110">
                  <c:v>0.36330956935901093</c:v>
                </c:pt>
                <c:pt idx="111">
                  <c:v>0.36494632171832297</c:v>
                </c:pt>
                <c:pt idx="112">
                  <c:v>0.36658678195345556</c:v>
                </c:pt>
                <c:pt idx="113">
                  <c:v>0.3682309338487999</c:v>
                </c:pt>
                <c:pt idx="114">
                  <c:v>0.36987876100494071</c:v>
                </c:pt>
                <c:pt idx="115">
                  <c:v>0.3715302468384894</c:v>
                </c:pt>
                <c:pt idx="116">
                  <c:v>0.37318537458192591</c:v>
                </c:pt>
                <c:pt idx="117">
                  <c:v>0.37484412728344829</c:v>
                </c:pt>
                <c:pt idx="118">
                  <c:v>0.3765064878068316</c:v>
                </c:pt>
                <c:pt idx="119">
                  <c:v>0.3781724388312952</c:v>
                </c:pt>
                <c:pt idx="120">
                  <c:v>0.37984196285137822</c:v>
                </c:pt>
                <c:pt idx="121">
                  <c:v>0.38151504217682508</c:v>
                </c:pt>
                <c:pt idx="122">
                  <c:v>0.38319165893247775</c:v>
                </c:pt>
                <c:pt idx="123">
                  <c:v>0.38487179505817842</c:v>
                </c:pt>
                <c:pt idx="124">
                  <c:v>0.38655543230868089</c:v>
                </c:pt>
                <c:pt idx="125">
                  <c:v>0.38824255225356946</c:v>
                </c:pt>
                <c:pt idx="126">
                  <c:v>0.38993313627718851</c:v>
                </c:pt>
                <c:pt idx="127">
                  <c:v>0.39162716557858018</c:v>
                </c:pt>
                <c:pt idx="128">
                  <c:v>0.39332462117143047</c:v>
                </c:pt>
                <c:pt idx="129">
                  <c:v>0.39502548388402631</c:v>
                </c:pt>
                <c:pt idx="130">
                  <c:v>0.39672973435921932</c:v>
                </c:pt>
                <c:pt idx="131">
                  <c:v>0.39843735305440042</c:v>
                </c:pt>
                <c:pt idx="132">
                  <c:v>0.40014832024148317</c:v>
                </c:pt>
                <c:pt idx="133">
                  <c:v>0.40186261600689605</c:v>
                </c:pt>
                <c:pt idx="134">
                  <c:v>0.40358022025158413</c:v>
                </c:pt>
                <c:pt idx="135">
                  <c:v>0.40530111269102026</c:v>
                </c:pt>
                <c:pt idx="136">
                  <c:v>0.40702527285522544</c:v>
                </c:pt>
                <c:pt idx="137">
                  <c:v>0.40875268008879878</c:v>
                </c:pt>
                <c:pt idx="138">
                  <c:v>0.41048331355095613</c:v>
                </c:pt>
                <c:pt idx="139">
                  <c:v>0.41221715221557909</c:v>
                </c:pt>
                <c:pt idx="140">
                  <c:v>0.41395417487127351</c:v>
                </c:pt>
                <c:pt idx="141">
                  <c:v>0.41569436012143612</c:v>
                </c:pt>
                <c:pt idx="142">
                  <c:v>0.41743768638433287</c:v>
                </c:pt>
                <c:pt idx="143">
                  <c:v>0.41918413189318487</c:v>
                </c:pt>
                <c:pt idx="144">
                  <c:v>0.4209336746962653</c:v>
                </c:pt>
                <c:pt idx="145">
                  <c:v>0.42268629265700586</c:v>
                </c:pt>
                <c:pt idx="146">
                  <c:v>0.42444196345411156</c:v>
                </c:pt>
                <c:pt idx="147">
                  <c:v>0.42620066458168721</c:v>
                </c:pt>
                <c:pt idx="148">
                  <c:v>0.42796237334937276</c:v>
                </c:pt>
                <c:pt idx="149">
                  <c:v>0.42972706688248785</c:v>
                </c:pt>
                <c:pt idx="150">
                  <c:v>0.43149472212218709</c:v>
                </c:pt>
                <c:pt idx="151">
                  <c:v>0.43326531582562511</c:v>
                </c:pt>
                <c:pt idx="152">
                  <c:v>0.43503882456613091</c:v>
                </c:pt>
                <c:pt idx="153">
                  <c:v>0.43681522473339318</c:v>
                </c:pt>
                <c:pt idx="154">
                  <c:v>0.43859449253365401</c:v>
                </c:pt>
                <c:pt idx="155">
                  <c:v>0.44037660398991418</c:v>
                </c:pt>
                <c:pt idx="156">
                  <c:v>0.44216153494214788</c:v>
                </c:pt>
                <c:pt idx="157">
                  <c:v>0.44394926104752686</c:v>
                </c:pt>
                <c:pt idx="158">
                  <c:v>0.44573975778065533</c:v>
                </c:pt>
                <c:pt idx="159">
                  <c:v>0.44753300043381533</c:v>
                </c:pt>
                <c:pt idx="160">
                  <c:v>0.44932896411722084</c:v>
                </c:pt>
                <c:pt idx="161">
                  <c:v>0.45112762375928367</c:v>
                </c:pt>
                <c:pt idx="162">
                  <c:v>0.45292895410688844</c:v>
                </c:pt>
                <c:pt idx="163">
                  <c:v>0.4547329297256778</c:v>
                </c:pt>
                <c:pt idx="164">
                  <c:v>0.45653952500034856</c:v>
                </c:pt>
                <c:pt idx="165">
                  <c:v>0.45834871413495748</c:v>
                </c:pt>
                <c:pt idx="166">
                  <c:v>0.46016047115323744</c:v>
                </c:pt>
                <c:pt idx="167">
                  <c:v>0.46197476989892405</c:v>
                </c:pt>
                <c:pt idx="168">
                  <c:v>0.46379158403609239</c:v>
                </c:pt>
                <c:pt idx="169">
                  <c:v>0.46561088704950415</c:v>
                </c:pt>
                <c:pt idx="170">
                  <c:v>0.46743265224496527</c:v>
                </c:pt>
                <c:pt idx="171">
                  <c:v>0.4692568527496937</c:v>
                </c:pt>
                <c:pt idx="172">
                  <c:v>0.47108346151269764</c:v>
                </c:pt>
                <c:pt idx="173">
                  <c:v>0.47291245130516407</c:v>
                </c:pt>
                <c:pt idx="174">
                  <c:v>0.47474379472085826</c:v>
                </c:pt>
                <c:pt idx="175">
                  <c:v>0.47657746417653296</c:v>
                </c:pt>
                <c:pt idx="176">
                  <c:v>0.47841343191234831</c:v>
                </c:pt>
                <c:pt idx="177">
                  <c:v>0.48025166999230262</c:v>
                </c:pt>
                <c:pt idx="178">
                  <c:v>0.48209215030467306</c:v>
                </c:pt>
                <c:pt idx="179">
                  <c:v>0.4839348445624671</c:v>
                </c:pt>
                <c:pt idx="180">
                  <c:v>0.48577972430388472</c:v>
                </c:pt>
                <c:pt idx="181">
                  <c:v>0.48762676089279033</c:v>
                </c:pt>
                <c:pt idx="182">
                  <c:v>0.48947592551919661</c:v>
                </c:pt>
                <c:pt idx="183">
                  <c:v>0.49132718919975715</c:v>
                </c:pt>
                <c:pt idx="184">
                  <c:v>0.49318052277827124</c:v>
                </c:pt>
                <c:pt idx="185">
                  <c:v>0.49503589692619848</c:v>
                </c:pt>
                <c:pt idx="186">
                  <c:v>0.49689328214318357</c:v>
                </c:pt>
                <c:pt idx="187">
                  <c:v>0.49875264875759273</c:v>
                </c:pt>
                <c:pt idx="188">
                  <c:v>0.50061396692705984</c:v>
                </c:pt>
                <c:pt idx="189">
                  <c:v>0.50247720663904349</c:v>
                </c:pt>
                <c:pt idx="190">
                  <c:v>0.50434233771139481</c:v>
                </c:pt>
                <c:pt idx="191">
                  <c:v>0.50620932979293543</c:v>
                </c:pt>
                <c:pt idx="192">
                  <c:v>0.50807815236404663</c:v>
                </c:pt>
                <c:pt idx="193">
                  <c:v>0.50994877473726885</c:v>
                </c:pt>
                <c:pt idx="194">
                  <c:v>0.51182116605791139</c:v>
                </c:pt>
                <c:pt idx="195">
                  <c:v>0.51369529530467373</c:v>
                </c:pt>
                <c:pt idx="196">
                  <c:v>0.51557113129027643</c:v>
                </c:pt>
                <c:pt idx="197">
                  <c:v>0.51744864266210377</c:v>
                </c:pt>
                <c:pt idx="198">
                  <c:v>0.51932779790285533</c:v>
                </c:pt>
                <c:pt idx="199">
                  <c:v>0.5212085653312104</c:v>
                </c:pt>
                <c:pt idx="200">
                  <c:v>0.523090913102501</c:v>
                </c:pt>
                <c:pt idx="201">
                  <c:v>0.5249748092093971</c:v>
                </c:pt>
                <c:pt idx="202">
                  <c:v>0.52686022148260114</c:v>
                </c:pt>
                <c:pt idx="203">
                  <c:v>0.52874711759155402</c:v>
                </c:pt>
                <c:pt idx="204">
                  <c:v>0.53063546504515169</c:v>
                </c:pt>
                <c:pt idx="205">
                  <c:v>0.53252523119247175</c:v>
                </c:pt>
                <c:pt idx="206">
                  <c:v>0.5344163832235117</c:v>
                </c:pt>
                <c:pt idx="207">
                  <c:v>0.53630888816993605</c:v>
                </c:pt>
                <c:pt idx="208">
                  <c:v>0.53820271290583621</c:v>
                </c:pt>
                <c:pt idx="209">
                  <c:v>0.54009782414849905</c:v>
                </c:pt>
                <c:pt idx="210">
                  <c:v>0.54199418845918768</c:v>
                </c:pt>
                <c:pt idx="211">
                  <c:v>0.54389177224393059</c:v>
                </c:pt>
                <c:pt idx="212">
                  <c:v>0.5457905417543244</c:v>
                </c:pt>
                <c:pt idx="213">
                  <c:v>0.54769046308834424</c:v>
                </c:pt>
                <c:pt idx="214">
                  <c:v>0.54959150219116615</c:v>
                </c:pt>
                <c:pt idx="215">
                  <c:v>0.55149362485599995</c:v>
                </c:pt>
                <c:pt idx="216">
                  <c:v>0.55339679672493258</c:v>
                </c:pt>
                <c:pt idx="217">
                  <c:v>0.55530098328978106</c:v>
                </c:pt>
                <c:pt idx="218">
                  <c:v>0.55720614989295736</c:v>
                </c:pt>
                <c:pt idx="219">
                  <c:v>0.55911226172834227</c:v>
                </c:pt>
                <c:pt idx="220">
                  <c:v>0.56101928384217137</c:v>
                </c:pt>
                <c:pt idx="221">
                  <c:v>0.56292718113392926</c:v>
                </c:pt>
                <c:pt idx="222">
                  <c:v>0.56483591835725688</c:v>
                </c:pt>
                <c:pt idx="223">
                  <c:v>0.56674546012086613</c:v>
                </c:pt>
                <c:pt idx="224">
                  <c:v>0.56865577088946817</c:v>
                </c:pt>
                <c:pt idx="225">
                  <c:v>0.57056681498470918</c:v>
                </c:pt>
                <c:pt idx="226">
                  <c:v>0.57247855658611801</c:v>
                </c:pt>
                <c:pt idx="227">
                  <c:v>0.57439095973206411</c:v>
                </c:pt>
                <c:pt idx="228">
                  <c:v>0.57630398832072505</c:v>
                </c:pt>
                <c:pt idx="229">
                  <c:v>0.57821760611106465</c:v>
                </c:pt>
                <c:pt idx="230">
                  <c:v>0.58013177672382177</c:v>
                </c:pt>
                <c:pt idx="231">
                  <c:v>0.58204646364250867</c:v>
                </c:pt>
                <c:pt idx="232">
                  <c:v>0.5839616302144196</c:v>
                </c:pt>
                <c:pt idx="233">
                  <c:v>0.58587723965164995</c:v>
                </c:pt>
                <c:pt idx="234">
                  <c:v>0.58779325503212532</c:v>
                </c:pt>
                <c:pt idx="235">
                  <c:v>0.58970963930064058</c:v>
                </c:pt>
                <c:pt idx="236">
                  <c:v>0.59162635526990937</c:v>
                </c:pt>
                <c:pt idx="237">
                  <c:v>0.59354336562162302</c:v>
                </c:pt>
                <c:pt idx="238">
                  <c:v>0.59546063290752005</c:v>
                </c:pt>
                <c:pt idx="239">
                  <c:v>0.59737811955046538</c:v>
                </c:pt>
                <c:pt idx="240">
                  <c:v>0.59929578784553972</c:v>
                </c:pt>
                <c:pt idx="241">
                  <c:v>0.60121359996113843</c:v>
                </c:pt>
                <c:pt idx="242">
                  <c:v>0.60313151794008035</c:v>
                </c:pt>
                <c:pt idx="243">
                  <c:v>0.60504950370072763</c:v>
                </c:pt>
                <c:pt idx="244">
                  <c:v>0.60696751903811286</c:v>
                </c:pt>
                <c:pt idx="245">
                  <c:v>0.60888552562507881</c:v>
                </c:pt>
                <c:pt idx="246">
                  <c:v>0.61080348501342618</c:v>
                </c:pt>
                <c:pt idx="247">
                  <c:v>0.61272135863507105</c:v>
                </c:pt>
                <c:pt idx="248">
                  <c:v>0.61463910780321285</c:v>
                </c:pt>
                <c:pt idx="249">
                  <c:v>0.61655669371351141</c:v>
                </c:pt>
                <c:pt idx="250">
                  <c:v>0.61847407744527372</c:v>
                </c:pt>
                <c:pt idx="251">
                  <c:v>0.62039121996264968</c:v>
                </c:pt>
                <c:pt idx="252">
                  <c:v>0.62230808211583866</c:v>
                </c:pt>
                <c:pt idx="253">
                  <c:v>0.62422462464230388</c:v>
                </c:pt>
                <c:pt idx="254">
                  <c:v>0.62614080816799778</c:v>
                </c:pt>
                <c:pt idx="255">
                  <c:v>0.62805659320859497</c:v>
                </c:pt>
                <c:pt idx="256">
                  <c:v>0.62997194017073643</c:v>
                </c:pt>
                <c:pt idx="257">
                  <c:v>0.63188680935328179</c:v>
                </c:pt>
                <c:pt idx="258">
                  <c:v>0.63380116094857086</c:v>
                </c:pt>
                <c:pt idx="259">
                  <c:v>0.63571495504369446</c:v>
                </c:pt>
                <c:pt idx="260">
                  <c:v>0.63762815162177511</c:v>
                </c:pt>
                <c:pt idx="261">
                  <c:v>0.63954071056325568</c:v>
                </c:pt>
                <c:pt idx="262">
                  <c:v>0.64145259164719748</c:v>
                </c:pt>
                <c:pt idx="263">
                  <c:v>0.64336375455258765</c:v>
                </c:pt>
                <c:pt idx="264">
                  <c:v>0.64527415885965544</c:v>
                </c:pt>
                <c:pt idx="265">
                  <c:v>0.64718376405119638</c:v>
                </c:pt>
                <c:pt idx="266">
                  <c:v>0.64909252951390706</c:v>
                </c:pt>
                <c:pt idx="267">
                  <c:v>0.65100041453972668</c:v>
                </c:pt>
                <c:pt idx="268">
                  <c:v>0.65290737832718926</c:v>
                </c:pt>
                <c:pt idx="269">
                  <c:v>0.65481337998278244</c:v>
                </c:pt>
                <c:pt idx="270">
                  <c:v>0.65671837852231718</c:v>
                </c:pt>
                <c:pt idx="271">
                  <c:v>0.65862233287230365</c:v>
                </c:pt>
                <c:pt idx="272">
                  <c:v>0.66052520187133767</c:v>
                </c:pt>
                <c:pt idx="273">
                  <c:v>0.66242694427149407</c:v>
                </c:pt>
                <c:pt idx="274">
                  <c:v>0.66432751873972917</c:v>
                </c:pt>
                <c:pt idx="275">
                  <c:v>0.66622688385929185</c:v>
                </c:pt>
                <c:pt idx="276">
                  <c:v>0.66812499813114135</c:v>
                </c:pt>
                <c:pt idx="277">
                  <c:v>0.67002181997537547</c:v>
                </c:pt>
                <c:pt idx="278">
                  <c:v>0.67191730773266523</c:v>
                </c:pt>
                <c:pt idx="279">
                  <c:v>0.67381141966569791</c:v>
                </c:pt>
                <c:pt idx="280">
                  <c:v>0.67570411396062846</c:v>
                </c:pt>
                <c:pt idx="281">
                  <c:v>0.67759534872853899</c:v>
                </c:pt>
                <c:pt idx="282">
                  <c:v>0.67948508200690527</c:v>
                </c:pt>
                <c:pt idx="283">
                  <c:v>0.68137327176107165</c:v>
                </c:pt>
                <c:pt idx="284">
                  <c:v>0.68325987588573411</c:v>
                </c:pt>
                <c:pt idx="285">
                  <c:v>0.68514485220642984</c:v>
                </c:pt>
                <c:pt idx="286">
                  <c:v>0.68702815848103527</c:v>
                </c:pt>
                <c:pt idx="287">
                  <c:v>0.6889097524012715</c:v>
                </c:pt>
                <c:pt idx="288">
                  <c:v>0.69078959159421705</c:v>
                </c:pt>
                <c:pt idx="289">
                  <c:v>0.69266763362382822</c:v>
                </c:pt>
                <c:pt idx="290">
                  <c:v>0.69454383599246605</c:v>
                </c:pt>
                <c:pt idx="291">
                  <c:v>0.69641815614243185</c:v>
                </c:pt>
                <c:pt idx="292">
                  <c:v>0.69829055145750829</c:v>
                </c:pt>
                <c:pt idx="293">
                  <c:v>0.70016097926450915</c:v>
                </c:pt>
                <c:pt idx="294">
                  <c:v>0.7020293968348349</c:v>
                </c:pt>
                <c:pt idx="295">
                  <c:v>0.70389576138603571</c:v>
                </c:pt>
                <c:pt idx="296">
                  <c:v>0.70576003008338151</c:v>
                </c:pt>
                <c:pt idx="297">
                  <c:v>0.70762216004143885</c:v>
                </c:pt>
                <c:pt idx="298">
                  <c:v>0.70948210832565373</c:v>
                </c:pt>
                <c:pt idx="299">
                  <c:v>0.71133983195394168</c:v>
                </c:pt>
                <c:pt idx="300">
                  <c:v>0.71319528789828512</c:v>
                </c:pt>
                <c:pt idx="301">
                  <c:v>0.71504843308633559</c:v>
                </c:pt>
                <c:pt idx="302">
                  <c:v>0.71689922440302378</c:v>
                </c:pt>
                <c:pt idx="303">
                  <c:v>0.71874761869217485</c:v>
                </c:pt>
                <c:pt idx="304">
                  <c:v>0.72059357275813107</c:v>
                </c:pt>
                <c:pt idx="305">
                  <c:v>0.72243704336737968</c:v>
                </c:pt>
                <c:pt idx="306">
                  <c:v>0.72427798725018733</c:v>
                </c:pt>
                <c:pt idx="307">
                  <c:v>0.72611636110224054</c:v>
                </c:pt>
                <c:pt idx="308">
                  <c:v>0.72795212158629152</c:v>
                </c:pt>
                <c:pt idx="309">
                  <c:v>0.72978522533381085</c:v>
                </c:pt>
                <c:pt idx="310">
                  <c:v>0.73161562894664489</c:v>
                </c:pt>
                <c:pt idx="311">
                  <c:v>0.73344328899867928</c:v>
                </c:pt>
                <c:pt idx="312">
                  <c:v>0.73526816203750844</c:v>
                </c:pt>
                <c:pt idx="313">
                  <c:v>0.73709020458610952</c:v>
                </c:pt>
                <c:pt idx="314">
                  <c:v>0.73890937314452287</c:v>
                </c:pt>
                <c:pt idx="315">
                  <c:v>0.74072562419153709</c:v>
                </c:pt>
                <c:pt idx="316">
                  <c:v>0.74253891418637974</c:v>
                </c:pt>
                <c:pt idx="317">
                  <c:v>0.74434919957041301</c:v>
                </c:pt>
                <c:pt idx="318">
                  <c:v>0.74615643676883403</c:v>
                </c:pt>
                <c:pt idx="319">
                  <c:v>0.74796058219238137</c:v>
                </c:pt>
                <c:pt idx="320">
                  <c:v>0.74976159223904459</c:v>
                </c:pt>
                <c:pt idx="321">
                  <c:v>0.75155942329578063</c:v>
                </c:pt>
                <c:pt idx="322">
                  <c:v>0.75335403174023319</c:v>
                </c:pt>
                <c:pt idx="323">
                  <c:v>0.75514537394245729</c:v>
                </c:pt>
                <c:pt idx="324">
                  <c:v>0.75693340626664907</c:v>
                </c:pt>
                <c:pt idx="325">
                  <c:v>0.75871808507287863</c:v>
                </c:pt>
                <c:pt idx="326">
                  <c:v>0.76049936671882856</c:v>
                </c:pt>
                <c:pt idx="327">
                  <c:v>0.76227720756153527</c:v>
                </c:pt>
                <c:pt idx="328">
                  <c:v>0.76405156395913598</c:v>
                </c:pt>
                <c:pt idx="329">
                  <c:v>0.76582239227261872</c:v>
                </c:pt>
                <c:pt idx="330">
                  <c:v>0.7675896488675763</c:v>
                </c:pt>
                <c:pt idx="331">
                  <c:v>0.76935329011596476</c:v>
                </c:pt>
                <c:pt idx="332">
                  <c:v>0.77111327239786498</c:v>
                </c:pt>
                <c:pt idx="333">
                  <c:v>0.77286955210324793</c:v>
                </c:pt>
                <c:pt idx="334">
                  <c:v>0.77462208563374424</c:v>
                </c:pt>
                <c:pt idx="335">
                  <c:v>0.77637082940441604</c:v>
                </c:pt>
                <c:pt idx="336">
                  <c:v>0.77811573984553317</c:v>
                </c:pt>
                <c:pt idx="337">
                  <c:v>0.77985677340435211</c:v>
                </c:pt>
                <c:pt idx="338">
                  <c:v>0.78159388654689832</c:v>
                </c:pt>
                <c:pt idx="339">
                  <c:v>0.78332703575975127</c:v>
                </c:pt>
                <c:pt idx="340">
                  <c:v>0.78505617755183321</c:v>
                </c:pt>
                <c:pt idx="341">
                  <c:v>0.78678126845619945</c:v>
                </c:pt>
                <c:pt idx="342">
                  <c:v>0.78850226503183318</c:v>
                </c:pt>
                <c:pt idx="343">
                  <c:v>0.79021912386544102</c:v>
                </c:pt>
                <c:pt idx="344">
                  <c:v>0.79193180157325294</c:v>
                </c:pt>
                <c:pt idx="345">
                  <c:v>0.7936402548028233</c:v>
                </c:pt>
                <c:pt idx="346">
                  <c:v>0.79534444023483464</c:v>
                </c:pt>
                <c:pt idx="347">
                  <c:v>0.79704431458490388</c:v>
                </c:pt>
                <c:pt idx="348">
                  <c:v>0.79873983460539089</c:v>
                </c:pt>
                <c:pt idx="349">
                  <c:v>0.80043095708720835</c:v>
                </c:pt>
                <c:pt idx="350">
                  <c:v>0.80211763886163379</c:v>
                </c:pt>
                <c:pt idx="351">
                  <c:v>0.80379983680212419</c:v>
                </c:pt>
                <c:pt idx="352">
                  <c:v>0.80547750782613148</c:v>
                </c:pt>
                <c:pt idx="353">
                  <c:v>0.80715060889691947</c:v>
                </c:pt>
                <c:pt idx="354">
                  <c:v>0.80881909702538357</c:v>
                </c:pt>
                <c:pt idx="355">
                  <c:v>0.81048292927187027</c:v>
                </c:pt>
                <c:pt idx="356">
                  <c:v>0.81214206274799916</c:v>
                </c:pt>
                <c:pt idx="357">
                  <c:v>0.8137964546184856</c:v>
                </c:pt>
                <c:pt idx="358">
                  <c:v>0.81544606210296422</c:v>
                </c:pt>
                <c:pt idx="359">
                  <c:v>0.81709084247781461</c:v>
                </c:pt>
                <c:pt idx="360">
                  <c:v>0.81873075307798582</c:v>
                </c:pt>
                <c:pt idx="361">
                  <c:v>0.82036575129882394</c:v>
                </c:pt>
                <c:pt idx="362">
                  <c:v>0.82199579459789829</c:v>
                </c:pt>
                <c:pt idx="363">
                  <c:v>0.82362084049682982</c:v>
                </c:pt>
                <c:pt idx="364">
                  <c:v>0.82524084658311858</c:v>
                </c:pt>
                <c:pt idx="365">
                  <c:v>0.82685577051197245</c:v>
                </c:pt>
                <c:pt idx="366">
                  <c:v>0.8284655700081357</c:v>
                </c:pt>
                <c:pt idx="367">
                  <c:v>0.83007020286771749</c:v>
                </c:pt>
                <c:pt idx="368">
                  <c:v>0.83166962696002134</c:v>
                </c:pt>
                <c:pt idx="369">
                  <c:v>0.83326380022937252</c:v>
                </c:pt>
                <c:pt idx="370">
                  <c:v>0.83485268069694762</c:v>
                </c:pt>
                <c:pt idx="371">
                  <c:v>0.83643622646260196</c:v>
                </c:pt>
                <c:pt idx="372">
                  <c:v>0.83801439570669733</c:v>
                </c:pt>
                <c:pt idx="373">
                  <c:v>0.83958714669192913</c:v>
                </c:pt>
                <c:pt idx="374">
                  <c:v>0.84115443776515286</c:v>
                </c:pt>
                <c:pt idx="375">
                  <c:v>0.84271622735920926</c:v>
                </c:pt>
                <c:pt idx="376">
                  <c:v>0.84427247399474981</c:v>
                </c:pt>
                <c:pt idx="377">
                  <c:v>0.84582313628205974</c:v>
                </c:pt>
                <c:pt idx="378">
                  <c:v>0.84736817292288114</c:v>
                </c:pt>
                <c:pt idx="379">
                  <c:v>0.84890754271223412</c:v>
                </c:pt>
                <c:pt idx="380">
                  <c:v>0.85044120454023708</c:v>
                </c:pt>
                <c:pt idx="381">
                  <c:v>0.85196911739392522</c:v>
                </c:pt>
                <c:pt idx="382">
                  <c:v>0.85349124035906765</c:v>
                </c:pt>
                <c:pt idx="383">
                  <c:v>0.8550075326219827</c:v>
                </c:pt>
                <c:pt idx="384">
                  <c:v>0.85651795347135162</c:v>
                </c:pt>
                <c:pt idx="385">
                  <c:v>0.85802246230003065</c:v>
                </c:pt>
                <c:pt idx="386">
                  <c:v>0.85952101860686014</c:v>
                </c:pt>
                <c:pt idx="387">
                  <c:v>0.86101358199847267</c:v>
                </c:pt>
                <c:pt idx="388">
                  <c:v>0.86250011219109812</c:v>
                </c:pt>
                <c:pt idx="389">
                  <c:v>0.86398056901236708</c:v>
                </c:pt>
                <c:pt idx="390">
                  <c:v>0.86545491240311101</c:v>
                </c:pt>
                <c:pt idx="391">
                  <c:v>0.86692310241916071</c:v>
                </c:pt>
                <c:pt idx="392">
                  <c:v>0.86838509923314133</c:v>
                </c:pt>
                <c:pt idx="393">
                  <c:v>0.86984086313626507</c:v>
                </c:pt>
                <c:pt idx="394">
                  <c:v>0.87129035454012094</c:v>
                </c:pt>
                <c:pt idx="395">
                  <c:v>0.87273353397846143</c:v>
                </c:pt>
                <c:pt idx="396">
                  <c:v>0.87417036210898558</c:v>
                </c:pt>
                <c:pt idx="397">
                  <c:v>0.87560079971511995</c:v>
                </c:pt>
                <c:pt idx="398">
                  <c:v>0.87702480770779523</c:v>
                </c:pt>
                <c:pt idx="399">
                  <c:v>0.87844234712721936</c:v>
                </c:pt>
                <c:pt idx="400">
                  <c:v>0.87985337914464801</c:v>
                </c:pt>
                <c:pt idx="401">
                  <c:v>0.8812578650641506</c:v>
                </c:pt>
                <c:pt idx="402">
                  <c:v>0.88265576632437248</c:v>
                </c:pt>
                <c:pt idx="403">
                  <c:v>0.88404704450029359</c:v>
                </c:pt>
                <c:pt idx="404">
                  <c:v>0.88543166130498308</c:v>
                </c:pt>
                <c:pt idx="405">
                  <c:v>0.88680957859134923</c:v>
                </c:pt>
                <c:pt idx="406">
                  <c:v>0.8881807583538861</c:v>
                </c:pt>
                <c:pt idx="407">
                  <c:v>0.88954516273041462</c:v>
                </c:pt>
                <c:pt idx="408">
                  <c:v>0.89090275400382046</c:v>
                </c:pt>
                <c:pt idx="409">
                  <c:v>0.89225349460378633</c:v>
                </c:pt>
                <c:pt idx="410">
                  <c:v>0.8935973471085199</c:v>
                </c:pt>
                <c:pt idx="411">
                  <c:v>0.89493427424647731</c:v>
                </c:pt>
                <c:pt idx="412">
                  <c:v>0.89626423889808116</c:v>
                </c:pt>
                <c:pt idx="413">
                  <c:v>0.89758720409743398</c:v>
                </c:pt>
                <c:pt idx="414">
                  <c:v>0.89890313303402614</c:v>
                </c:pt>
                <c:pt idx="415">
                  <c:v>0.90021198905443878</c:v>
                </c:pt>
                <c:pt idx="416">
                  <c:v>0.90151373566404125</c:v>
                </c:pt>
                <c:pt idx="417">
                  <c:v>0.90280833652868331</c:v>
                </c:pt>
                <c:pt idx="418">
                  <c:v>0.90409575547638155</c:v>
                </c:pt>
                <c:pt idx="419">
                  <c:v>0.90537595649899982</c:v>
                </c:pt>
                <c:pt idx="420">
                  <c:v>0.90664890375392504</c:v>
                </c:pt>
                <c:pt idx="421">
                  <c:v>0.90791456156573536</c:v>
                </c:pt>
                <c:pt idx="422">
                  <c:v>0.90917289442786386</c:v>
                </c:pt>
                <c:pt idx="423">
                  <c:v>0.91042386700425504</c:v>
                </c:pt>
                <c:pt idx="424">
                  <c:v>0.91166744413101619</c:v>
                </c:pt>
                <c:pt idx="425">
                  <c:v>0.91290359081806116</c:v>
                </c:pt>
                <c:pt idx="426">
                  <c:v>0.91413227225074867</c:v>
                </c:pt>
                <c:pt idx="427">
                  <c:v>0.91535345379151356</c:v>
                </c:pt>
                <c:pt idx="428">
                  <c:v>0.91656710098149152</c:v>
                </c:pt>
                <c:pt idx="429">
                  <c:v>0.91777317954213733</c:v>
                </c:pt>
                <c:pt idx="430">
                  <c:v>0.91897165537683578</c:v>
                </c:pt>
                <c:pt idx="431">
                  <c:v>0.92016249457250576</c:v>
                </c:pt>
                <c:pt idx="432">
                  <c:v>0.92134566340119728</c:v>
                </c:pt>
                <c:pt idx="433">
                  <c:v>0.92252112832168187</c:v>
                </c:pt>
                <c:pt idx="434">
                  <c:v>0.92368885598103445</c:v>
                </c:pt>
                <c:pt idx="435">
                  <c:v>0.92484881321620882</c:v>
                </c:pt>
                <c:pt idx="436">
                  <c:v>0.92600096705560575</c:v>
                </c:pt>
                <c:pt idx="437">
                  <c:v>0.9271452847206324</c:v>
                </c:pt>
                <c:pt idx="438">
                  <c:v>0.92828173362725519</c:v>
                </c:pt>
                <c:pt idx="439">
                  <c:v>0.92941028138754411</c:v>
                </c:pt>
                <c:pt idx="440">
                  <c:v>0.93053089581120974</c:v>
                </c:pt>
                <c:pt idx="441">
                  <c:v>0.9316435449071313</c:v>
                </c:pt>
                <c:pt idx="442">
                  <c:v>0.93274819688487809</c:v>
                </c:pt>
                <c:pt idx="443">
                  <c:v>0.93384482015622094</c:v>
                </c:pt>
                <c:pt idx="444">
                  <c:v>0.93493338333663678</c:v>
                </c:pt>
                <c:pt idx="445">
                  <c:v>0.93601385524680392</c:v>
                </c:pt>
                <c:pt idx="446">
                  <c:v>0.93708620491408956</c:v>
                </c:pt>
                <c:pt idx="447">
                  <c:v>0.93815040157402785</c:v>
                </c:pt>
                <c:pt idx="448">
                  <c:v>0.93920641467178978</c:v>
                </c:pt>
                <c:pt idx="449">
                  <c:v>0.94025421386364405</c:v>
                </c:pt>
                <c:pt idx="450">
                  <c:v>0.94129376901840944</c:v>
                </c:pt>
                <c:pt idx="451">
                  <c:v>0.94232505021889756</c:v>
                </c:pt>
                <c:pt idx="452">
                  <c:v>0.9433480277633467</c:v>
                </c:pt>
                <c:pt idx="453">
                  <c:v>0.94436267216684677</c:v>
                </c:pt>
                <c:pt idx="454">
                  <c:v>0.94536895416275468</c:v>
                </c:pt>
                <c:pt idx="455">
                  <c:v>0.9463668447041006</c:v>
                </c:pt>
                <c:pt idx="456">
                  <c:v>0.94735631496498374</c:v>
                </c:pt>
                <c:pt idx="457">
                  <c:v>0.94833733634196049</c:v>
                </c:pt>
                <c:pt idx="458">
                  <c:v>0.94930988045542086</c:v>
                </c:pt>
                <c:pt idx="459">
                  <c:v>0.95027391915095638</c:v>
                </c:pt>
                <c:pt idx="460">
                  <c:v>0.95122942450071768</c:v>
                </c:pt>
                <c:pt idx="461">
                  <c:v>0.9521763688047622</c:v>
                </c:pt>
                <c:pt idx="462">
                  <c:v>0.95311472459239233</c:v>
                </c:pt>
                <c:pt idx="463">
                  <c:v>0.95404446462348214</c:v>
                </c:pt>
                <c:pt idx="464">
                  <c:v>0.95496556188979576</c:v>
                </c:pt>
                <c:pt idx="465">
                  <c:v>0.95587798961629344</c:v>
                </c:pt>
                <c:pt idx="466">
                  <c:v>0.956781721262429</c:v>
                </c:pt>
                <c:pt idx="467">
                  <c:v>0.9576767305234356</c:v>
                </c:pt>
                <c:pt idx="468">
                  <c:v>0.95856299133160128</c:v>
                </c:pt>
                <c:pt idx="469">
                  <c:v>0.95944047785753417</c:v>
                </c:pt>
                <c:pt idx="470">
                  <c:v>0.96030916451141646</c:v>
                </c:pt>
                <c:pt idx="471">
                  <c:v>0.9611690259442478</c:v>
                </c:pt>
                <c:pt idx="472">
                  <c:v>0.9620200370490779</c:v>
                </c:pt>
                <c:pt idx="473">
                  <c:v>0.96286217296222776</c:v>
                </c:pt>
                <c:pt idx="474">
                  <c:v>0.96369540906450024</c:v>
                </c:pt>
                <c:pt idx="475">
                  <c:v>0.96451972098237926</c:v>
                </c:pt>
                <c:pt idx="476">
                  <c:v>0.96533508458921735</c:v>
                </c:pt>
                <c:pt idx="477">
                  <c:v>0.96614147600641298</c:v>
                </c:pt>
                <c:pt idx="478">
                  <c:v>0.96693887160457526</c:v>
                </c:pt>
                <c:pt idx="479">
                  <c:v>0.96772724800467769</c:v>
                </c:pt>
                <c:pt idx="480">
                  <c:v>0.96850658207920082</c:v>
                </c:pt>
                <c:pt idx="481">
                  <c:v>0.9692768509532621</c:v>
                </c:pt>
                <c:pt idx="482">
                  <c:v>0.97003803200573524</c:v>
                </c:pt>
                <c:pt idx="483">
                  <c:v>0.97079010287035694</c:v>
                </c:pt>
                <c:pt idx="484">
                  <c:v>0.97153304143682218</c:v>
                </c:pt>
                <c:pt idx="485">
                  <c:v>0.97226682585186741</c:v>
                </c:pt>
                <c:pt idx="486">
                  <c:v>0.97299143452034131</c:v>
                </c:pt>
                <c:pt idx="487">
                  <c:v>0.97370684610626468</c:v>
                </c:pt>
                <c:pt idx="488">
                  <c:v>0.97441303953387648</c:v>
                </c:pt>
                <c:pt idx="489">
                  <c:v>0.97510999398866904</c:v>
                </c:pt>
                <c:pt idx="490">
                  <c:v>0.97579768891841023</c:v>
                </c:pt>
                <c:pt idx="491">
                  <c:v>0.97647610403415364</c:v>
                </c:pt>
                <c:pt idx="492">
                  <c:v>0.97714521931123555</c:v>
                </c:pt>
                <c:pt idx="493">
                  <c:v>0.97780501499026062</c:v>
                </c:pt>
                <c:pt idx="494">
                  <c:v>0.97845547157807389</c:v>
                </c:pt>
                <c:pt idx="495">
                  <c:v>0.97909656984872062</c:v>
                </c:pt>
                <c:pt idx="496">
                  <c:v>0.97972829084439306</c:v>
                </c:pt>
                <c:pt idx="497">
                  <c:v>0.98035061587636552</c:v>
                </c:pt>
                <c:pt idx="498">
                  <c:v>0.98096352652591468</c:v>
                </c:pt>
                <c:pt idx="499">
                  <c:v>0.98156700464522884</c:v>
                </c:pt>
                <c:pt idx="500">
                  <c:v>0.98216103235830332</c:v>
                </c:pt>
                <c:pt idx="501">
                  <c:v>0.98274559206182255</c:v>
                </c:pt>
                <c:pt idx="502">
                  <c:v>0.98332066642602978</c:v>
                </c:pt>
                <c:pt idx="503">
                  <c:v>0.98388623839558331</c:v>
                </c:pt>
                <c:pt idx="504">
                  <c:v>0.98444229119039917</c:v>
                </c:pt>
                <c:pt idx="505">
                  <c:v>0.98498880830648106</c:v>
                </c:pt>
                <c:pt idx="506">
                  <c:v>0.98552577351673687</c:v>
                </c:pt>
                <c:pt idx="507">
                  <c:v>0.98605317087178124</c:v>
                </c:pt>
                <c:pt idx="508">
                  <c:v>0.98657098470072546</c:v>
                </c:pt>
                <c:pt idx="509">
                  <c:v>0.98707919961195334</c:v>
                </c:pt>
                <c:pt idx="510">
                  <c:v>0.98757780049388366</c:v>
                </c:pt>
                <c:pt idx="511">
                  <c:v>0.98806677251571928</c:v>
                </c:pt>
                <c:pt idx="512">
                  <c:v>0.98854610112818209</c:v>
                </c:pt>
                <c:pt idx="513">
                  <c:v>0.98901577206423441</c:v>
                </c:pt>
                <c:pt idx="514">
                  <c:v>0.98947577133978726</c:v>
                </c:pt>
                <c:pt idx="515">
                  <c:v>0.98992608525439352</c:v>
                </c:pt>
                <c:pt idx="516">
                  <c:v>0.99036670039192876</c:v>
                </c:pt>
                <c:pt idx="517">
                  <c:v>0.99079760362125679</c:v>
                </c:pt>
                <c:pt idx="518">
                  <c:v>0.99121878209688219</c:v>
                </c:pt>
                <c:pt idx="519">
                  <c:v>0.99163022325958861</c:v>
                </c:pt>
                <c:pt idx="520">
                  <c:v>0.99203191483706255</c:v>
                </c:pt>
                <c:pt idx="521">
                  <c:v>0.99242384484450363</c:v>
                </c:pt>
                <c:pt idx="522">
                  <c:v>0.99280600158522092</c:v>
                </c:pt>
                <c:pt idx="523">
                  <c:v>0.99317837365121397</c:v>
                </c:pt>
                <c:pt idx="524">
                  <c:v>0.99354094992374098</c:v>
                </c:pt>
                <c:pt idx="525">
                  <c:v>0.99389371957387196</c:v>
                </c:pt>
                <c:pt idx="526">
                  <c:v>0.99423667206302757</c:v>
                </c:pt>
                <c:pt idx="527">
                  <c:v>0.99456979714350424</c:v>
                </c:pt>
                <c:pt idx="528">
                  <c:v>0.99489308485898398</c:v>
                </c:pt>
                <c:pt idx="529">
                  <c:v>0.99520652554503086</c:v>
                </c:pt>
                <c:pt idx="530">
                  <c:v>0.995510109829572</c:v>
                </c:pt>
                <c:pt idx="531">
                  <c:v>0.99580382863336514</c:v>
                </c:pt>
                <c:pt idx="532">
                  <c:v>0.99608767317045088</c:v>
                </c:pt>
                <c:pt idx="533">
                  <c:v>0.99636163494859065</c:v>
                </c:pt>
                <c:pt idx="534">
                  <c:v>0.99662570576969045</c:v>
                </c:pt>
                <c:pt idx="535">
                  <c:v>0.99687987773020936</c:v>
                </c:pt>
                <c:pt idx="536">
                  <c:v>0.99712414322155407</c:v>
                </c:pt>
                <c:pt idx="537">
                  <c:v>0.99735849493045836</c:v>
                </c:pt>
                <c:pt idx="538">
                  <c:v>0.99758292583934816</c:v>
                </c:pt>
                <c:pt idx="539">
                  <c:v>0.99779742922669135</c:v>
                </c:pt>
                <c:pt idx="540">
                  <c:v>0.99800199866733408</c:v>
                </c:pt>
                <c:pt idx="541">
                  <c:v>0.9981966280328205</c:v>
                </c:pt>
                <c:pt idx="542">
                  <c:v>0.99838131149169973</c:v>
                </c:pt>
                <c:pt idx="543">
                  <c:v>0.99855604350981642</c:v>
                </c:pt>
                <c:pt idx="544">
                  <c:v>0.99872081885058728</c:v>
                </c:pt>
                <c:pt idx="545">
                  <c:v>0.9988756325752628</c:v>
                </c:pt>
                <c:pt idx="546">
                  <c:v>0.99902048004317379</c:v>
                </c:pt>
                <c:pt idx="547">
                  <c:v>0.99915535691196333</c:v>
                </c:pt>
                <c:pt idx="548">
                  <c:v>0.99928025913780383</c:v>
                </c:pt>
                <c:pt idx="549">
                  <c:v>0.99939518297559859</c:v>
                </c:pt>
                <c:pt idx="550">
                  <c:v>0.99950012497916974</c:v>
                </c:pt>
                <c:pt idx="551">
                  <c:v>0.99959508200142988</c:v>
                </c:pt>
                <c:pt idx="552">
                  <c:v>0.99968005119453951</c:v>
                </c:pt>
                <c:pt idx="553">
                  <c:v>0.99975503001004951</c:v>
                </c:pt>
                <c:pt idx="554">
                  <c:v>0.99982001619902838</c:v>
                </c:pt>
                <c:pt idx="555">
                  <c:v>0.99987500781217475</c:v>
                </c:pt>
                <c:pt idx="556">
                  <c:v>0.99992000319991492</c:v>
                </c:pt>
                <c:pt idx="557">
                  <c:v>0.99995500101248502</c:v>
                </c:pt>
                <c:pt idx="558">
                  <c:v>0.99998000019999878</c:v>
                </c:pt>
                <c:pt idx="559">
                  <c:v>0.99999500001250008</c:v>
                </c:pt>
                <c:pt idx="560">
                  <c:v>1</c:v>
                </c:pt>
                <c:pt idx="561">
                  <c:v>0.9998750078121732</c:v>
                </c:pt>
                <c:pt idx="562">
                  <c:v>0.99950012497916663</c:v>
                </c:pt>
                <c:pt idx="563">
                  <c:v>0.99887563257525802</c:v>
                </c:pt>
                <c:pt idx="564">
                  <c:v>0.99800199866732775</c:v>
                </c:pt>
                <c:pt idx="565">
                  <c:v>0.99687987773020148</c:v>
                </c:pt>
                <c:pt idx="566">
                  <c:v>0.99551010982956256</c:v>
                </c:pt>
                <c:pt idx="567">
                  <c:v>0.99389371957386097</c:v>
                </c:pt>
                <c:pt idx="568">
                  <c:v>0.99203191483705</c:v>
                </c:pt>
                <c:pt idx="569">
                  <c:v>0.98992608525437942</c:v>
                </c:pt>
                <c:pt idx="570">
                  <c:v>0.98757780049386812</c:v>
                </c:pt>
                <c:pt idx="571">
                  <c:v>0.98498880830646396</c:v>
                </c:pt>
                <c:pt idx="572">
                  <c:v>0.98216103235828467</c:v>
                </c:pt>
                <c:pt idx="573">
                  <c:v>0.97909656984870053</c:v>
                </c:pt>
                <c:pt idx="574">
                  <c:v>0.97579768891838869</c:v>
                </c:pt>
                <c:pt idx="575">
                  <c:v>0.97226682585184443</c:v>
                </c:pt>
                <c:pt idx="576">
                  <c:v>0.96850658207917628</c:v>
                </c:pt>
                <c:pt idx="577">
                  <c:v>0.96451972098235339</c:v>
                </c:pt>
                <c:pt idx="578">
                  <c:v>0.96030916451138915</c:v>
                </c:pt>
                <c:pt idx="579">
                  <c:v>0.9558779896162648</c:v>
                </c:pt>
                <c:pt idx="580">
                  <c:v>0.95122942450068759</c:v>
                </c:pt>
                <c:pt idx="581">
                  <c:v>0.94636684470406918</c:v>
                </c:pt>
                <c:pt idx="582">
                  <c:v>0.9412937690183768</c:v>
                </c:pt>
                <c:pt idx="583">
                  <c:v>0.93601385524676994</c:v>
                </c:pt>
                <c:pt idx="584">
                  <c:v>0.93053089581117443</c:v>
                </c:pt>
                <c:pt idx="585">
                  <c:v>0.92484881321617241</c:v>
                </c:pt>
                <c:pt idx="586">
                  <c:v>0.91897165537679804</c:v>
                </c:pt>
                <c:pt idx="587">
                  <c:v>0.9129035908180223</c:v>
                </c:pt>
                <c:pt idx="588">
                  <c:v>0.90664890375388507</c:v>
                </c:pt>
                <c:pt idx="589">
                  <c:v>0.90021198905439759</c:v>
                </c:pt>
                <c:pt idx="590">
                  <c:v>0.8935973471084776</c:v>
                </c:pt>
                <c:pt idx="591">
                  <c:v>0.88680957859130594</c:v>
                </c:pt>
                <c:pt idx="592">
                  <c:v>0.8798533791446036</c:v>
                </c:pt>
                <c:pt idx="593">
                  <c:v>0.87273353397841591</c:v>
                </c:pt>
                <c:pt idx="594">
                  <c:v>0.8654549124030646</c:v>
                </c:pt>
                <c:pt idx="595">
                  <c:v>0.85802246229998325</c:v>
                </c:pt>
                <c:pt idx="596">
                  <c:v>0.85044120454018879</c:v>
                </c:pt>
                <c:pt idx="597">
                  <c:v>0.84271622735916007</c:v>
                </c:pt>
                <c:pt idx="598">
                  <c:v>0.83485268069689755</c:v>
                </c:pt>
                <c:pt idx="599">
                  <c:v>0.82685577051192161</c:v>
                </c:pt>
                <c:pt idx="600">
                  <c:v>0.81873075307793419</c:v>
                </c:pt>
                <c:pt idx="601">
                  <c:v>0.81048292927181786</c:v>
                </c:pt>
                <c:pt idx="602">
                  <c:v>0.80211763886158061</c:v>
                </c:pt>
                <c:pt idx="603">
                  <c:v>0.79364025480276945</c:v>
                </c:pt>
                <c:pt idx="604">
                  <c:v>0.7850561775517787</c:v>
                </c:pt>
                <c:pt idx="605">
                  <c:v>0.77637082940436086</c:v>
                </c:pt>
                <c:pt idx="606">
                  <c:v>0.76758964886752057</c:v>
                </c:pt>
                <c:pt idx="607">
                  <c:v>0.75871808507282246</c:v>
                </c:pt>
                <c:pt idx="608">
                  <c:v>0.74976159223898786</c:v>
                </c:pt>
                <c:pt idx="609">
                  <c:v>0.7407256241914798</c:v>
                </c:pt>
                <c:pt idx="610">
                  <c:v>0.73161562894658716</c:v>
                </c:pt>
                <c:pt idx="611">
                  <c:v>0.72243704336732162</c:v>
                </c:pt>
                <c:pt idx="612">
                  <c:v>0.71319528789822662</c:v>
                </c:pt>
                <c:pt idx="613">
                  <c:v>0.70389576138597676</c:v>
                </c:pt>
                <c:pt idx="614">
                  <c:v>0.69454383599240688</c:v>
                </c:pt>
                <c:pt idx="615">
                  <c:v>0.68514485220637034</c:v>
                </c:pt>
                <c:pt idx="616">
                  <c:v>0.67570411396056873</c:v>
                </c:pt>
                <c:pt idx="617">
                  <c:v>0.6662268838592319</c:v>
                </c:pt>
                <c:pt idx="618">
                  <c:v>0.65671837852225701</c:v>
                </c:pt>
                <c:pt idx="619">
                  <c:v>0.6471837640511362</c:v>
                </c:pt>
                <c:pt idx="620">
                  <c:v>0.63762815162171482</c:v>
                </c:pt>
                <c:pt idx="621">
                  <c:v>0.62805659320853446</c:v>
                </c:pt>
                <c:pt idx="622">
                  <c:v>0.61847407744521321</c:v>
                </c:pt>
                <c:pt idx="623">
                  <c:v>0.6088855256250183</c:v>
                </c:pt>
                <c:pt idx="624">
                  <c:v>0.59929578784547932</c:v>
                </c:pt>
                <c:pt idx="625">
                  <c:v>0.58970963930058007</c:v>
                </c:pt>
                <c:pt idx="626">
                  <c:v>0.58013177672376148</c:v>
                </c:pt>
                <c:pt idx="627">
                  <c:v>0.5705668149846489</c:v>
                </c:pt>
                <c:pt idx="628">
                  <c:v>0.56101928384211119</c:v>
                </c:pt>
                <c:pt idx="629">
                  <c:v>0.55149362485593989</c:v>
                </c:pt>
                <c:pt idx="630">
                  <c:v>0.54199418845912772</c:v>
                </c:pt>
                <c:pt idx="631">
                  <c:v>0.53252523119241213</c:v>
                </c:pt>
                <c:pt idx="632">
                  <c:v>0.52309091310244171</c:v>
                </c:pt>
                <c:pt idx="633">
                  <c:v>0.51369529530461444</c:v>
                </c:pt>
                <c:pt idx="634">
                  <c:v>0.50434233771133596</c:v>
                </c:pt>
                <c:pt idx="635">
                  <c:v>0.49503589692613986</c:v>
                </c:pt>
                <c:pt idx="636">
                  <c:v>0.48577972430382649</c:v>
                </c:pt>
                <c:pt idx="637">
                  <c:v>0.47657746417647501</c:v>
                </c:pt>
                <c:pt idx="638">
                  <c:v>0.46743265224490776</c:v>
                </c:pt>
                <c:pt idx="639">
                  <c:v>0.45834871413490036</c:v>
                </c:pt>
                <c:pt idx="640">
                  <c:v>0.44932896411716411</c:v>
                </c:pt>
                <c:pt idx="641">
                  <c:v>0.4403766039898584</c:v>
                </c:pt>
                <c:pt idx="642">
                  <c:v>0.43149472212213213</c:v>
                </c:pt>
                <c:pt idx="643">
                  <c:v>0.42268629265695185</c:v>
                </c:pt>
                <c:pt idx="644">
                  <c:v>0.41395417487122044</c:v>
                </c:pt>
                <c:pt idx="645">
                  <c:v>0.40530111269096813</c:v>
                </c:pt>
                <c:pt idx="646">
                  <c:v>0.3967297343591682</c:v>
                </c:pt>
                <c:pt idx="647">
                  <c:v>0.38824255225351928</c:v>
                </c:pt>
                <c:pt idx="648">
                  <c:v>0.37984196285132904</c:v>
                </c:pt>
                <c:pt idx="649">
                  <c:v>0.37153024683844121</c:v>
                </c:pt>
                <c:pt idx="650">
                  <c:v>0.36330956935896358</c:v>
                </c:pt>
                <c:pt idx="651">
                  <c:v>0.35518198040237969</c:v>
                </c:pt>
                <c:pt idx="652">
                  <c:v>0.34714941532446469</c:v>
                </c:pt>
                <c:pt idx="653">
                  <c:v>0.33921369549827257</c:v>
                </c:pt>
                <c:pt idx="654">
                  <c:v>0.3313765290913197</c:v>
                </c:pt>
                <c:pt idx="655">
                  <c:v>0.32363951196495944</c:v>
                </c:pt>
                <c:pt idx="656">
                  <c:v>0.31600412869182093</c:v>
                </c:pt>
                <c:pt idx="657">
                  <c:v>0.30847175368707719</c:v>
                </c:pt>
                <c:pt idx="658">
                  <c:v>0.30104365244920878</c:v>
                </c:pt>
                <c:pt idx="659">
                  <c:v>0.29372098290584009</c:v>
                </c:pt>
                <c:pt idx="660">
                  <c:v>0.28650479686015246</c:v>
                </c:pt>
                <c:pt idx="661">
                  <c:v>0.27939604153330638</c:v>
                </c:pt>
                <c:pt idx="662">
                  <c:v>0.27239556119825692</c:v>
                </c:pt>
                <c:pt idx="663">
                  <c:v>0.26550409890029325</c:v>
                </c:pt>
                <c:pt idx="664">
                  <c:v>0.25872229825960624</c:v>
                </c:pt>
                <c:pt idx="665">
                  <c:v>0.25205070535115798</c:v>
                </c:pt>
                <c:pt idx="666">
                  <c:v>0.2454897706571153</c:v>
                </c:pt>
                <c:pt idx="667">
                  <c:v>0.23903985108710341</c:v>
                </c:pt>
                <c:pt idx="668">
                  <c:v>0.23270121206154082</c:v>
                </c:pt>
                <c:pt idx="669">
                  <c:v>0.22647402965333069</c:v>
                </c:pt>
                <c:pt idx="670">
                  <c:v>0.22035839278320543</c:v>
                </c:pt>
                <c:pt idx="671">
                  <c:v>0.2143543054640546</c:v>
                </c:pt>
                <c:pt idx="672">
                  <c:v>0.20846168908960483</c:v>
                </c:pt>
                <c:pt idx="673">
                  <c:v>0.2026803847628684</c:v>
                </c:pt>
                <c:pt idx="674">
                  <c:v>0.19701015565983332</c:v>
                </c:pt>
                <c:pt idx="675">
                  <c:v>0.19145068942393079</c:v>
                </c:pt>
                <c:pt idx="676">
                  <c:v>0.18600160058688531</c:v>
                </c:pt>
                <c:pt idx="677">
                  <c:v>0.18066243301163126</c:v>
                </c:pt>
                <c:pt idx="678">
                  <c:v>0.17543266235306032</c:v>
                </c:pt>
                <c:pt idx="679">
                  <c:v>0.17031169853245612</c:v>
                </c:pt>
                <c:pt idx="680">
                  <c:v>0.16529888822156608</c:v>
                </c:pt>
                <c:pt idx="681">
                  <c:v>0.1603935173323599</c:v>
                </c:pt>
                <c:pt idx="682">
                  <c:v>0.15559481350863028</c:v>
                </c:pt>
                <c:pt idx="683">
                  <c:v>0.15090194861570067</c:v>
                </c:pt>
                <c:pt idx="684">
                  <c:v>0.14631404122461777</c:v>
                </c:pt>
                <c:pt idx="685">
                  <c:v>0.14183015908732549</c:v>
                </c:pt>
                <c:pt idx="686">
                  <c:v>0.1374493215994356</c:v>
                </c:pt>
                <c:pt idx="687">
                  <c:v>0.13317050224733604</c:v>
                </c:pt>
                <c:pt idx="688">
                  <c:v>0.12899263103650427</c:v>
                </c:pt>
                <c:pt idx="689">
                  <c:v>0.12491459689801966</c:v>
                </c:pt>
                <c:pt idx="690">
                  <c:v>0.12093525007040268</c:v>
                </c:pt>
                <c:pt idx="691">
                  <c:v>0.11705340445403836</c:v>
                </c:pt>
                <c:pt idx="692">
                  <c:v>0.11326783993557661</c:v>
                </c:pt>
                <c:pt idx="693">
                  <c:v>0.10957730467983562</c:v>
                </c:pt>
                <c:pt idx="694">
                  <c:v>0.10598051738686999</c:v>
                </c:pt>
                <c:pt idx="695">
                  <c:v>0.10247616951200039</c:v>
                </c:pt>
                <c:pt idx="696">
                  <c:v>9.906292744673649E-2</c:v>
                </c:pt>
                <c:pt idx="697">
                  <c:v>9.5739434658660499E-2</c:v>
                </c:pt>
                <c:pt idx="698">
                  <c:v>9.2504313788472486E-2</c:v>
                </c:pt>
                <c:pt idx="699">
                  <c:v>8.9356168702531755E-2</c:v>
                </c:pt>
                <c:pt idx="700">
                  <c:v>8.6293586499361488E-2</c:v>
                </c:pt>
                <c:pt idx="701">
                  <c:v>8.3315139468714161E-2</c:v>
                </c:pt>
                <c:pt idx="702">
                  <c:v>8.0419387001924289E-2</c:v>
                </c:pt>
                <c:pt idx="703">
                  <c:v>7.7604877452402882E-2</c:v>
                </c:pt>
                <c:pt idx="704">
                  <c:v>7.487014994525229E-2</c:v>
                </c:pt>
                <c:pt idx="705">
                  <c:v>7.2213736135103471E-2</c:v>
                </c:pt>
                <c:pt idx="706">
                  <c:v>6.963416191139829E-2</c:v>
                </c:pt>
                <c:pt idx="707">
                  <c:v>6.7129949050455981E-2</c:v>
                </c:pt>
                <c:pt idx="708">
                  <c:v>6.4699616813779406E-2</c:v>
                </c:pt>
                <c:pt idx="709">
                  <c:v>6.2341683492166441E-2</c:v>
                </c:pt>
                <c:pt idx="710">
                  <c:v>6.0054667895302505E-2</c:v>
                </c:pt>
                <c:pt idx="711">
                  <c:v>5.7837090786613886E-2</c:v>
                </c:pt>
                <c:pt idx="712">
                  <c:v>5.5687476263265048E-2</c:v>
                </c:pt>
                <c:pt idx="713">
                  <c:v>5.360435308128024E-2</c:v>
                </c:pt>
                <c:pt idx="714">
                  <c:v>5.1586255925865354E-2</c:v>
                </c:pt>
                <c:pt idx="715">
                  <c:v>4.9631726627097632E-2</c:v>
                </c:pt>
                <c:pt idx="716">
                  <c:v>4.7739315321237118E-2</c:v>
                </c:pt>
                <c:pt idx="717">
                  <c:v>4.5907581557999198E-2</c:v>
                </c:pt>
                <c:pt idx="718">
                  <c:v>4.4135095354205803E-2</c:v>
                </c:pt>
                <c:pt idx="719">
                  <c:v>4.2420438194310399E-2</c:v>
                </c:pt>
                <c:pt idx="720">
                  <c:v>4.07622039783632E-2</c:v>
                </c:pt>
                <c:pt idx="721">
                  <c:v>3.9158999918052051E-2</c:v>
                </c:pt>
                <c:pt idx="722">
                  <c:v>3.7609447381518245E-2</c:v>
                </c:pt>
                <c:pt idx="723">
                  <c:v>3.6112182687707668E-2</c:v>
                </c:pt>
                <c:pt idx="724">
                  <c:v>3.4665857851074129E-2</c:v>
                </c:pt>
                <c:pt idx="725">
                  <c:v>3.3269141277504931E-2</c:v>
                </c:pt>
                <c:pt idx="726">
                  <c:v>3.1920718412387292E-2</c:v>
                </c:pt>
                <c:pt idx="727">
                  <c:v>3.0619292341780208E-2</c:v>
                </c:pt>
                <c:pt idx="728">
                  <c:v>2.9363584347697612E-2</c:v>
                </c:pt>
                <c:pt idx="729">
                  <c:v>2.815233441854692E-2</c:v>
                </c:pt>
                <c:pt idx="730">
                  <c:v>2.6984301715801025E-2</c:v>
                </c:pt>
                <c:pt idx="731">
                  <c:v>2.585826499801341E-2</c:v>
                </c:pt>
                <c:pt idx="732">
                  <c:v>2.4773023003312959E-2</c:v>
                </c:pt>
                <c:pt idx="733">
                  <c:v>2.3727394791539153E-2</c:v>
                </c:pt>
                <c:pt idx="734">
                  <c:v>2.272022004719966E-2</c:v>
                </c:pt>
                <c:pt idx="735">
                  <c:v>2.1750359344449396E-2</c:v>
                </c:pt>
                <c:pt idx="736">
                  <c:v>2.0816694375305023E-2</c:v>
                </c:pt>
                <c:pt idx="737">
                  <c:v>1.9918128142320437E-2</c:v>
                </c:pt>
                <c:pt idx="738">
                  <c:v>1.9053585116957313E-2</c:v>
                </c:pt>
                <c:pt idx="739">
                  <c:v>1.822201136489067E-2</c:v>
                </c:pt>
                <c:pt idx="740">
                  <c:v>1.7422374639492956E-2</c:v>
                </c:pt>
                <c:pt idx="741">
                  <c:v>1.6653664444740396E-2</c:v>
                </c:pt>
                <c:pt idx="742">
                  <c:v>1.591489206878376E-2</c:v>
                </c:pt>
                <c:pt idx="743">
                  <c:v>1.5205090589421448E-2</c:v>
                </c:pt>
                <c:pt idx="744">
                  <c:v>1.452331485270658E-2</c:v>
                </c:pt>
                <c:pt idx="745">
                  <c:v>1.3868641425910964E-2</c:v>
                </c:pt>
                <c:pt idx="746">
                  <c:v>1.3240168526058468E-2</c:v>
                </c:pt>
                <c:pt idx="747">
                  <c:v>1.2637015925227925E-2</c:v>
                </c:pt>
                <c:pt idx="748">
                  <c:v>1.2058324833811309E-2</c:v>
                </c:pt>
                <c:pt idx="749">
                  <c:v>1.1503257762897094E-2</c:v>
                </c:pt>
                <c:pt idx="750">
                  <c:v>1.0970998366931399E-2</c:v>
                </c:pt>
                <c:pt idx="751">
                  <c:v>1.0460751267790253E-2</c:v>
                </c:pt>
                <c:pt idx="752">
                  <c:v>9.9717418613764486E-3</c:v>
                </c:pt>
                <c:pt idx="753">
                  <c:v>9.5032161078326006E-3</c:v>
                </c:pt>
                <c:pt idx="754">
                  <c:v>9.0544403064396189E-3</c:v>
                </c:pt>
                <c:pt idx="755">
                  <c:v>8.6247008562459881E-3</c:v>
                </c:pt>
                <c:pt idx="756">
                  <c:v>8.2133040034486505E-3</c:v>
                </c:pt>
                <c:pt idx="757">
                  <c:v>7.8195755765209651E-3</c:v>
                </c:pt>
                <c:pt idx="758">
                  <c:v>7.4428607100567564E-3</c:v>
                </c:pt>
                <c:pt idx="759">
                  <c:v>7.0825235582729421E-3</c:v>
                </c:pt>
                <c:pt idx="760">
                  <c:v>6.737946999085611E-3</c:v>
                </c:pt>
                <c:pt idx="761">
                  <c:v>6.4085323296465824E-3</c:v>
                </c:pt>
                <c:pt idx="762">
                  <c:v>6.0936989541993652E-3</c:v>
                </c:pt>
                <c:pt idx="763">
                  <c:v>5.7928840650845834E-3</c:v>
                </c:pt>
                <c:pt idx="764">
                  <c:v>5.505542317696531E-3</c:v>
                </c:pt>
                <c:pt idx="765">
                  <c:v>5.2311455001631431E-3</c:v>
                </c:pt>
                <c:pt idx="766">
                  <c:v>4.9691821984929989E-3</c:v>
                </c:pt>
                <c:pt idx="767">
                  <c:v>4.7191574579036602E-3</c:v>
                </c:pt>
                <c:pt idx="768">
                  <c:v>4.4805924410168223E-3</c:v>
                </c:pt>
                <c:pt idx="769">
                  <c:v>4.253024083576749E-3</c:v>
                </c:pt>
                <c:pt idx="770">
                  <c:v>4.03600474831977E-3</c:v>
                </c:pt>
                <c:pt idx="771">
                  <c:v>3.829101877594152E-3</c:v>
                </c:pt>
                <c:pt idx="772">
                  <c:v>3.6318976453013898E-3</c:v>
                </c:pt>
                <c:pt idx="773">
                  <c:v>3.4439886087020018E-3</c:v>
                </c:pt>
                <c:pt idx="774">
                  <c:v>3.2649853606015015E-3</c:v>
                </c:pt>
                <c:pt idx="775">
                  <c:v>3.0945121824049334E-3</c:v>
                </c:pt>
                <c:pt idx="776">
                  <c:v>2.9322066985017969E-3</c:v>
                </c:pt>
                <c:pt idx="777">
                  <c:v>2.7777195324168581E-3</c:v>
                </c:pt>
                <c:pt idx="778">
                  <c:v>2.6307139651367772E-3</c:v>
                </c:pt>
                <c:pt idx="779">
                  <c:v>2.4908655959971905E-3</c:v>
                </c:pt>
                <c:pt idx="780">
                  <c:v>2.3578620064904337E-3</c:v>
                </c:pt>
                <c:pt idx="781">
                  <c:v>2.2314024273300298E-3</c:v>
                </c:pt>
                <c:pt idx="782">
                  <c:v>2.1111974090847045E-3</c:v>
                </c:pt>
                <c:pt idx="783">
                  <c:v>1.9969684966719544E-3</c:v>
                </c:pt>
                <c:pt idx="784">
                  <c:v>1.888447907979164E-3</c:v>
                </c:pt>
                <c:pt idx="785">
                  <c:v>1.7853782168586946E-3</c:v>
                </c:pt>
                <c:pt idx="786">
                  <c:v>1.6875120407228196E-3</c:v>
                </c:pt>
                <c:pt idx="787">
                  <c:v>1.5946117329441098E-3</c:v>
                </c:pt>
                <c:pt idx="788">
                  <c:v>1.5064490802476742E-3</c:v>
                </c:pt>
                <c:pt idx="789">
                  <c:v>1.4228050052628265E-3</c:v>
                </c:pt>
                <c:pt idx="790">
                  <c:v>1.3434692743838901E-3</c:v>
                </c:pt>
                <c:pt idx="791">
                  <c:v>1.2682402110724745E-3</c:v>
                </c:pt>
                <c:pt idx="792">
                  <c:v>1.1969244147170372E-3</c:v>
                </c:pt>
                <c:pt idx="793">
                  <c:v>1.129336485149604E-3</c:v>
                </c:pt>
                <c:pt idx="794">
                  <c:v>1.0652987529043668E-3</c:v>
                </c:pt>
                <c:pt idx="795">
                  <c:v>1.0046410152883074E-3</c:v>
                </c:pt>
                <c:pt idx="796">
                  <c:v>9.4720027832024861E-4</c:v>
                </c:pt>
                <c:pt idx="797">
                  <c:v>8.92820504581467E-4</c:v>
                </c:pt>
                <c:pt idx="798">
                  <c:v>8.4135236700859806E-4</c:v>
                </c:pt>
                <c:pt idx="799">
                  <c:v>7.9265300864765262E-4</c:v>
                </c:pt>
                <c:pt idx="800">
                  <c:v>7.4658580837679987E-4</c:v>
                </c:pt>
                <c:pt idx="801">
                  <c:v>7.030201525949504E-4</c:v>
                </c:pt>
                <c:pt idx="802">
                  <c:v>6.6183121286326639E-4</c:v>
                </c:pt>
                <c:pt idx="803">
                  <c:v>6.2289972947729736E-4</c:v>
                </c:pt>
                <c:pt idx="804">
                  <c:v>5.8611180093874312E-4</c:v>
                </c:pt>
                <c:pt idx="805">
                  <c:v>5.5135867928756245E-4</c:v>
                </c:pt>
                <c:pt idx="806">
                  <c:v>5.1853657124756954E-4</c:v>
                </c:pt>
                <c:pt idx="807">
                  <c:v>4.8754644513152083E-4</c:v>
                </c:pt>
                <c:pt idx="808">
                  <c:v>4.5829384344510794E-4</c:v>
                </c:pt>
                <c:pt idx="809">
                  <c:v>4.3068870112323768E-4</c:v>
                </c:pt>
                <c:pt idx="810">
                  <c:v>4.0464516932634719E-4</c:v>
                </c:pt>
                <c:pt idx="811">
                  <c:v>3.8008144471944318E-4</c:v>
                </c:pt>
                <c:pt idx="812">
                  <c:v>3.5691960415186057E-4</c:v>
                </c:pt>
                <c:pt idx="813">
                  <c:v>3.3508544465155385E-4</c:v>
                </c:pt>
                <c:pt idx="814">
                  <c:v>3.1450832864392644E-4</c:v>
                </c:pt>
                <c:pt idx="815">
                  <c:v>2.9512103430181683E-4</c:v>
                </c:pt>
                <c:pt idx="816">
                  <c:v>2.7685961093027643E-4</c:v>
                </c:pt>
                <c:pt idx="817">
                  <c:v>2.5966323928711859E-4</c:v>
                </c:pt>
                <c:pt idx="818">
                  <c:v>2.4347409673797341E-4</c:v>
                </c:pt>
                <c:pt idx="819">
                  <c:v>2.2823722714261245E-4</c:v>
                </c:pt>
                <c:pt idx="820">
                  <c:v>2.1390041536771469E-4</c:v>
                </c:pt>
                <c:pt idx="821">
                  <c:v>2.0041406631990792E-4</c:v>
                </c:pt>
                <c:pt idx="822">
                  <c:v>1.8773108839190866E-4</c:v>
                </c:pt>
                <c:pt idx="823">
                  <c:v>1.7580678121381047E-4</c:v>
                </c:pt>
                <c:pt idx="824">
                  <c:v>1.6459872760108896E-4</c:v>
                </c:pt>
                <c:pt idx="825">
                  <c:v>1.5406668959061376E-4</c:v>
                </c:pt>
                <c:pt idx="826">
                  <c:v>1.4417250845594274E-4</c:v>
                </c:pt>
                <c:pt idx="827">
                  <c:v>1.3488000859334143E-4</c:v>
                </c:pt>
                <c:pt idx="828">
                  <c:v>1.2615490517035876E-4</c:v>
                </c:pt>
                <c:pt idx="829">
                  <c:v>1.1796471542934996E-4</c:v>
                </c:pt>
                <c:pt idx="830">
                  <c:v>1.1027867353907113E-4</c:v>
                </c:pt>
                <c:pt idx="831">
                  <c:v>1.0306764888837498E-4</c:v>
                </c:pt>
                <c:pt idx="832">
                  <c:v>9.6304067717064234E-5</c:v>
                </c:pt>
                <c:pt idx="833">
                  <c:v>8.996183798015311E-5</c:v>
                </c:pt>
                <c:pt idx="834">
                  <c:v>8.4016277343078235E-5</c:v>
                </c:pt>
                <c:pt idx="835">
                  <c:v>7.8444044206815098E-5</c:v>
                </c:pt>
                <c:pt idx="836">
                  <c:v>7.3223071663381325E-5</c:v>
                </c:pt>
                <c:pt idx="837">
                  <c:v>6.8332504283806942E-5</c:v>
                </c:pt>
                <c:pt idx="838">
                  <c:v>6.375263764235173E-5</c:v>
                </c:pt>
                <c:pt idx="839">
                  <c:v>5.9464860482512912E-5</c:v>
                </c:pt>
                <c:pt idx="840">
                  <c:v>5.5451599432196251E-5</c:v>
                </c:pt>
                <c:pt idx="841">
                  <c:v>5.169626617731422E-5</c:v>
                </c:pt>
                <c:pt idx="842">
                  <c:v>4.8183207005008691E-5</c:v>
                </c:pt>
                <c:pt idx="843">
                  <c:v>4.4897654629675453E-5</c:v>
                </c:pt>
                <c:pt idx="844">
                  <c:v>4.1825682216976494E-5</c:v>
                </c:pt>
                <c:pt idx="845">
                  <c:v>3.8954159523070067E-5</c:v>
                </c:pt>
                <c:pt idx="846">
                  <c:v>3.6270711068345294E-5</c:v>
                </c:pt>
                <c:pt idx="847">
                  <c:v>3.3763676267025339E-5</c:v>
                </c:pt>
                <c:pt idx="848">
                  <c:v>3.14220714360896E-5</c:v>
                </c:pt>
                <c:pt idx="849">
                  <c:v>2.9235553609054904E-5</c:v>
                </c:pt>
                <c:pt idx="850">
                  <c:v>2.7194386082245405E-5</c:v>
                </c:pt>
                <c:pt idx="851">
                  <c:v>2.528940562326696E-5</c:v>
                </c:pt>
                <c:pt idx="852">
                  <c:v>2.3511991273477411E-5</c:v>
                </c:pt>
                <c:pt idx="853">
                  <c:v>2.1854034678307421E-5</c:v>
                </c:pt>
                <c:pt idx="854">
                  <c:v>2.0307911881333078E-5</c:v>
                </c:pt>
                <c:pt idx="855">
                  <c:v>1.8866456520030385E-5</c:v>
                </c:pt>
                <c:pt idx="856">
                  <c:v>1.7522934363142893E-5</c:v>
                </c:pt>
                <c:pt idx="857">
                  <c:v>1.6271019131575607E-5</c:v>
                </c:pt>
                <c:pt idx="858">
                  <c:v>1.5104769546677509E-5</c:v>
                </c:pt>
                <c:pt idx="859">
                  <c:v>1.4018607551695773E-5</c:v>
                </c:pt>
                <c:pt idx="860">
                  <c:v>1.300729765407356E-5</c:v>
                </c:pt>
                <c:pt idx="861">
                  <c:v>1.2065927338117248E-5</c:v>
                </c:pt>
                <c:pt idx="862">
                  <c:v>1.118988849937728E-5</c:v>
                </c:pt>
                <c:pt idx="863">
                  <c:v>1.0374859853869422E-5</c:v>
                </c:pt>
                <c:pt idx="864">
                  <c:v>9.6167902770051357E-6</c:v>
                </c:pt>
                <c:pt idx="865">
                  <c:v>8.9118830288055004E-6</c:v>
                </c:pt>
                <c:pt idx="866">
                  <c:v>8.2565808236362287E-6</c:v>
                </c:pt>
                <c:pt idx="867">
                  <c:v>7.6475517043246504E-6</c:v>
                </c:pt>
                <c:pt idx="868">
                  <c:v>7.0816756821022741E-6</c:v>
                </c:pt>
                <c:pt idx="869">
                  <c:v>6.5560321053560913E-6</c:v>
                </c:pt>
                <c:pt idx="870">
                  <c:v>6.0678877216703383E-6</c:v>
                </c:pt>
                <c:pt idx="871">
                  <c:v>5.6146853990968683E-6</c:v>
                </c:pt>
                <c:pt idx="872">
                  <c:v>5.1940334740055979E-6</c:v>
                </c:pt>
                <c:pt idx="873">
                  <c:v>4.8036956942393521E-6</c:v>
                </c:pt>
                <c:pt idx="874">
                  <c:v>4.4415817276261821E-6</c:v>
                </c:pt>
                <c:pt idx="875">
                  <c:v>4.105738207191463E-6</c:v>
                </c:pt>
                <c:pt idx="876">
                  <c:v>3.7943402856581913E-6</c:v>
                </c:pt>
                <c:pt idx="877">
                  <c:v>3.5056836730301414E-6</c:v>
                </c:pt>
                <c:pt idx="878">
                  <c:v>3.2381771322177868E-6</c:v>
                </c:pt>
                <c:pt idx="879">
                  <c:v>2.990335408792277E-6</c:v>
                </c:pt>
                <c:pt idx="880">
                  <c:v>2.7607725720387974E-6</c:v>
                </c:pt>
                <c:pt idx="881">
                  <c:v>2.5481957455281112E-6</c:v>
                </c:pt>
                <c:pt idx="882">
                  <c:v>2.3513992064340539E-6</c:v>
                </c:pt>
                <c:pt idx="883">
                  <c:v>2.1692588337970849E-6</c:v>
                </c:pt>
                <c:pt idx="884">
                  <c:v>2.0007268868689996E-6</c:v>
                </c:pt>
                <c:pt idx="885">
                  <c:v>1.8448270955739553E-6</c:v>
                </c:pt>
                <c:pt idx="886">
                  <c:v>1.7006500459852442E-6</c:v>
                </c:pt>
                <c:pt idx="887">
                  <c:v>1.5673488445481355E-6</c:v>
                </c:pt>
                <c:pt idx="888">
                  <c:v>1.4441350455761917E-6</c:v>
                </c:pt>
                <c:pt idx="889">
                  <c:v>1.3302748273134073E-6</c:v>
                </c:pt>
                <c:pt idx="890">
                  <c:v>1.2250854025879212E-6</c:v>
                </c:pt>
                <c:pt idx="891">
                  <c:v>1.1279316507856924E-6</c:v>
                </c:pt>
                <c:pt idx="892">
                  <c:v>1.0382229585455482E-6</c:v>
                </c:pt>
                <c:pt idx="893">
                  <c:v>9.5541025722106526E-7</c:v>
                </c:pt>
                <c:pt idx="894">
                  <c:v>8.7898324577088825E-7</c:v>
                </c:pt>
                <c:pt idx="895">
                  <c:v>8.0846778832804158E-7</c:v>
                </c:pt>
                <c:pt idx="896">
                  <c:v>7.4342347626168086E-7</c:v>
                </c:pt>
                <c:pt idx="897">
                  <c:v>6.8344134508214392E-7</c:v>
                </c:pt>
                <c:pt idx="898">
                  <c:v>6.281417370530887E-7</c:v>
                </c:pt>
                <c:pt idx="899">
                  <c:v>5.7717230086400458E-7</c:v>
                </c:pt>
                <c:pt idx="900">
                  <c:v>5.3020612018280675E-7</c:v>
                </c:pt>
                <c:pt idx="901">
                  <c:v>4.8693996335295012E-7</c:v>
                </c:pt>
                <c:pt idx="902">
                  <c:v>4.4709264692295524E-7</c:v>
                </c:pt>
                <c:pt idx="903">
                  <c:v>4.1040350609935176E-7</c:v>
                </c:pt>
                <c:pt idx="904">
                  <c:v>3.7663096559768488E-7</c:v>
                </c:pt>
                <c:pt idx="905">
                  <c:v>3.4555120473099091E-7</c:v>
                </c:pt>
                <c:pt idx="906">
                  <c:v>3.1695691092191825E-7</c:v>
                </c:pt>
                <c:pt idx="907">
                  <c:v>2.9065611615411587E-7</c:v>
                </c:pt>
                <c:pt idx="908">
                  <c:v>2.6647111119134886E-7</c:v>
                </c:pt>
                <c:pt idx="909">
                  <c:v>2.4423743268975589E-7</c:v>
                </c:pt>
                <c:pt idx="910">
                  <c:v>2.238029186103558E-7</c:v>
                </c:pt>
                <c:pt idx="911">
                  <c:v>2.0502682760606505E-7</c:v>
                </c:pt>
                <c:pt idx="912">
                  <c:v>1.8777901831066025E-7</c:v>
                </c:pt>
                <c:pt idx="913">
                  <c:v>1.7193918469699892E-7</c:v>
                </c:pt>
                <c:pt idx="914">
                  <c:v>1.5739614389895655E-7</c:v>
                </c:pt>
                <c:pt idx="915">
                  <c:v>1.4404717310651284E-7</c:v>
                </c:pt>
                <c:pt idx="916">
                  <c:v>1.3179739234682645E-7</c:v>
                </c:pt>
                <c:pt idx="917">
                  <c:v>1.2055919015647302E-7</c:v>
                </c:pt>
                <c:pt idx="918">
                  <c:v>1.1025168933183046E-7</c:v>
                </c:pt>
                <c:pt idx="919">
                  <c:v>1.0080025011635749E-7</c:v>
                </c:pt>
                <c:pt idx="920">
                  <c:v>9.2136008345740229E-8</c:v>
                </c:pt>
                <c:pt idx="921">
                  <c:v>8.4195446225000244E-8</c:v>
                </c:pt>
                <c:pt idx="922">
                  <c:v>7.6919993556158396E-8</c:v>
                </c:pt>
                <c:pt idx="923">
                  <c:v>7.0255657371311322E-8</c:v>
                </c:pt>
                <c:pt idx="924">
                  <c:v>6.4152678054463109E-8</c:v>
                </c:pt>
                <c:pt idx="925">
                  <c:v>5.8565210156514665E-8</c:v>
                </c:pt>
                <c:pt idx="926">
                  <c:v>5.3451026221857373E-8</c:v>
                </c:pt>
                <c:pt idx="927">
                  <c:v>4.877124205239657E-8</c:v>
                </c:pt>
                <c:pt idx="928">
                  <c:v>4.4490061935879073E-8</c:v>
                </c:pt>
                <c:pt idx="929">
                  <c:v>4.057454246048625E-8</c:v>
                </c:pt>
                <c:pt idx="930">
                  <c:v>3.6994373627043459E-8</c:v>
                </c:pt>
                <c:pt idx="931">
                  <c:v>3.3721676054250612E-8</c:v>
                </c:pt>
                <c:pt idx="932">
                  <c:v>3.0730813151294943E-8</c:v>
                </c:pt>
                <c:pt idx="933">
                  <c:v>2.799821720637921E-8</c:v>
                </c:pt>
                <c:pt idx="934">
                  <c:v>2.5502228409329435E-8</c:v>
                </c:pt>
                <c:pt idx="935">
                  <c:v>2.3222945891789663E-8</c:v>
                </c:pt>
                <c:pt idx="936">
                  <c:v>2.1142089929821908E-8</c:v>
                </c:pt>
                <c:pt idx="937">
                  <c:v>1.9242874511206038E-8</c:v>
                </c:pt>
                <c:pt idx="938">
                  <c:v>1.750988952362384E-8</c:v>
                </c:pt>
                <c:pt idx="939">
                  <c:v>1.5928991870396601E-8</c:v>
                </c:pt>
                <c:pt idx="940">
                  <c:v>1.4487204867735183E-8</c:v>
                </c:pt>
                <c:pt idx="941">
                  <c:v>1.3172625321734251E-8</c:v>
                </c:pt>
                <c:pt idx="942">
                  <c:v>1.197433772477846E-8</c:v>
                </c:pt>
                <c:pt idx="943">
                  <c:v>1.0882335049790435E-8</c:v>
                </c:pt>
                <c:pt idx="944">
                  <c:v>9.8874456570026117E-9</c:v>
                </c:pt>
                <c:pt idx="945">
                  <c:v>8.9812658618199782E-9</c:v>
                </c:pt>
                <c:pt idx="946">
                  <c:v>8.1560977440085018E-9</c:v>
                </c:pt>
                <c:pt idx="947">
                  <c:v>7.4048918080216363E-9</c:v>
                </c:pt>
                <c:pt idx="948">
                  <c:v>6.7211941318965171E-9</c:v>
                </c:pt>
                <c:pt idx="949">
                  <c:v>6.0990976679307456E-9</c:v>
                </c:pt>
                <c:pt idx="950">
                  <c:v>5.5331973824040675E-9</c:v>
                </c:pt>
                <c:pt idx="951">
                  <c:v>5.0185489440421418E-9</c:v>
                </c:pt>
                <c:pt idx="952">
                  <c:v>4.5506306918374043E-9</c:v>
                </c:pt>
                <c:pt idx="953">
                  <c:v>4.1253086323340018E-9</c:v>
                </c:pt>
                <c:pt idx="954">
                  <c:v>3.7388042346467173E-9</c:v>
                </c:pt>
                <c:pt idx="955">
                  <c:v>3.3876648083965964E-9</c:v>
                </c:pt>
                <c:pt idx="956">
                  <c:v>3.0687362654929154E-9</c:v>
                </c:pt>
                <c:pt idx="957">
                  <c:v>2.7791380813445628E-9</c:v>
                </c:pt>
                <c:pt idx="958">
                  <c:v>2.5162402847163837E-9</c:v>
                </c:pt>
                <c:pt idx="959">
                  <c:v>2.2776423181234448E-9</c:v>
                </c:pt>
                <c:pt idx="960">
                  <c:v>2.061153622440989E-9</c:v>
                </c:pt>
                <c:pt idx="961">
                  <c:v>1.8647758103595225E-9</c:v>
                </c:pt>
                <c:pt idx="962">
                  <c:v>1.6866863034878728E-9</c:v>
                </c:pt>
                <c:pt idx="963">
                  <c:v>1.525223317354002E-9</c:v>
                </c:pt>
                <c:pt idx="964">
                  <c:v>1.3788720873229797E-9</c:v>
                </c:pt>
                <c:pt idx="965">
                  <c:v>1.2462522365892074E-9</c:v>
                </c:pt>
                <c:pt idx="966">
                  <c:v>1.1261061949485389E-9</c:v>
                </c:pt>
                <c:pt idx="967">
                  <c:v>1.01728858405579E-9</c:v>
                </c:pt>
                <c:pt idx="968">
                  <c:v>9.1875649136170764E-10</c:v>
                </c:pt>
                <c:pt idx="969">
                  <c:v>8.2956056093591225E-10</c:v>
                </c:pt>
                <c:pt idx="970">
                  <c:v>7.4883683495186619E-10</c:v>
                </c:pt>
                <c:pt idx="971">
                  <c:v>6.7579928476719943E-10</c:v>
                </c:pt>
                <c:pt idx="972">
                  <c:v>6.0973297530658595E-10</c:v>
                </c:pt>
                <c:pt idx="973">
                  <c:v>5.4998781087189949E-10</c:v>
                </c:pt>
                <c:pt idx="974">
                  <c:v>4.9597281459067538E-10</c:v>
                </c:pt>
                <c:pt idx="975">
                  <c:v>4.4715089749250969E-10</c:v>
                </c:pt>
                <c:pt idx="976">
                  <c:v>4.0303407669586357E-10</c:v>
                </c:pt>
                <c:pt idx="977">
                  <c:v>3.6317910541548235E-10</c:v>
                </c:pt>
                <c:pt idx="978">
                  <c:v>3.2718348048209202E-10</c:v>
                </c:pt>
                <c:pt idx="979">
                  <c:v>2.9468179581936297E-10</c:v>
                </c:pt>
                <c:pt idx="980">
                  <c:v>2.653424128646411E-10</c:v>
                </c:pt>
                <c:pt idx="981">
                  <c:v>2.3886442126538382E-10</c:v>
                </c:pt>
                <c:pt idx="982">
                  <c:v>2.1497486534678828E-10</c:v>
                </c:pt>
                <c:pt idx="983">
                  <c:v>1.9342621384131532E-10</c:v>
                </c:pt>
                <c:pt idx="984">
                  <c:v>1.7399405221014011E-10</c:v>
                </c:pt>
                <c:pt idx="985">
                  <c:v>1.5647497858157616E-10</c:v>
                </c:pt>
                <c:pt idx="986">
                  <c:v>1.4068468589308443E-10</c:v>
                </c:pt>
                <c:pt idx="987">
                  <c:v>1.2645621426152147E-10</c:v>
                </c:pt>
                <c:pt idx="988">
                  <c:v>1.1363835893024479E-10</c:v>
                </c:pt>
                <c:pt idx="989">
                  <c:v>1.0209422036012385E-10</c:v>
                </c:pt>
                <c:pt idx="990">
                  <c:v>9.1699884152490386E-11</c:v>
                </c:pt>
                <c:pt idx="991">
                  <c:v>8.2343219523037133E-11</c:v>
                </c:pt>
                <c:pt idx="992">
                  <c:v>7.3922785993559501E-11</c:v>
                </c:pt>
                <c:pt idx="993">
                  <c:v>6.6346838839629635E-11</c:v>
                </c:pt>
                <c:pt idx="994">
                  <c:v>5.9532424632740711E-11</c:v>
                </c:pt>
                <c:pt idx="995">
                  <c:v>5.3404558950667975E-11</c:v>
                </c:pt>
                <c:pt idx="996">
                  <c:v>4.7895479004849842E-11</c:v>
                </c:pt>
                <c:pt idx="997">
                  <c:v>4.2943964553214474E-11</c:v>
                </c:pt>
                <c:pt idx="998">
                  <c:v>3.8494721035447254E-11</c:v>
                </c:pt>
                <c:pt idx="999">
                  <c:v>3.4497819389217376E-11</c:v>
                </c:pt>
                <c:pt idx="1000">
                  <c:v>3.0908187484131086E-11</c:v>
                </c:pt>
                <c:pt idx="1001">
                  <c:v>2.7685148548562036E-11</c:v>
                </c:pt>
                <c:pt idx="1002">
                  <c:v>2.4792002366264303E-11</c:v>
                </c:pt>
                <c:pt idx="1003">
                  <c:v>2.2195645387694465E-11</c:v>
                </c:pt>
                <c:pt idx="1004">
                  <c:v>1.9866226238017238E-11</c:v>
                </c:pt>
                <c:pt idx="1005">
                  <c:v>1.7776833412328568E-11</c:v>
                </c:pt>
                <c:pt idx="1006">
                  <c:v>1.5903212231028279E-11</c:v>
                </c:pt>
                <c:pt idx="1007">
                  <c:v>1.4223508386639933E-11</c:v>
                </c:pt>
                <c:pt idx="1008">
                  <c:v>1.2718035649684465E-11</c:v>
                </c:pt>
                <c:pt idx="1009">
                  <c:v>1.1369065517271129E-11</c:v>
                </c:pt>
                <c:pt idx="1010">
                  <c:v>1.0160636785558021E-11</c:v>
                </c:pt>
                <c:pt idx="1011">
                  <c:v>9.0783832076791439E-12</c:v>
                </c:pt>
                <c:pt idx="1012">
                  <c:v>8.1093775635684465E-12</c:v>
                </c:pt>
                <c:pt idx="1013">
                  <c:v>7.2419906186234766E-12</c:v>
                </c:pt>
                <c:pt idx="1014">
                  <c:v>6.465763585552193E-12</c:v>
                </c:pt>
                <c:pt idx="1015">
                  <c:v>5.7712928291314155E-12</c:v>
                </c:pt>
                <c:pt idx="1016">
                  <c:v>5.1501256679944712E-12</c:v>
                </c:pt>
                <c:pt idx="1017">
                  <c:v>4.5946662318860008E-12</c:v>
                </c:pt>
                <c:pt idx="1018">
                  <c:v>4.0980904279310994E-12</c:v>
                </c:pt>
                <c:pt idx="1019">
                  <c:v>3.6542691561513495E-12</c:v>
                </c:pt>
                <c:pt idx="1020">
                  <c:v>3.2576989934407966E-12</c:v>
                </c:pt>
                <c:pt idx="1021">
                  <c:v>2.903439637153811E-12</c:v>
                </c:pt>
                <c:pt idx="1022">
                  <c:v>2.5870574649614813E-12</c:v>
                </c:pt>
                <c:pt idx="1023">
                  <c:v>2.3045746272600622E-12</c:v>
                </c:pt>
                <c:pt idx="1024">
                  <c:v>2.0524231426740637E-12</c:v>
                </c:pt>
                <c:pt idx="1025">
                  <c:v>1.8274035165568585E-12</c:v>
                </c:pt>
                <c:pt idx="1026">
                  <c:v>1.6266474472798936E-12</c:v>
                </c:pt>
                <c:pt idx="1027">
                  <c:v>1.4475842259114383E-12</c:v>
                </c:pt>
                <c:pt idx="1028">
                  <c:v>1.2879104719753676E-12</c:v>
                </c:pt>
                <c:pt idx="1029">
                  <c:v>1.1455628816791012E-12</c:v>
                </c:pt>
                <c:pt idx="1030">
                  <c:v>1.0186936956076416E-12</c:v>
                </c:pt>
                <c:pt idx="1031">
                  <c:v>9.0564862067221274E-13</c:v>
                </c:pt>
                <c:pt idx="1032">
                  <c:v>8.0494696632968082E-13</c:v>
                </c:pt>
                <c:pt idx="1033">
                  <c:v>7.1526377798082822E-13</c:v>
                </c:pt>
                <c:pt idx="1034">
                  <c:v>6.3541377122246221E-13</c:v>
                </c:pt>
                <c:pt idx="1035">
                  <c:v>5.6433688946144629E-13</c:v>
                </c:pt>
                <c:pt idx="1036">
                  <c:v>5.0108532447260518E-13</c:v>
                </c:pt>
                <c:pt idx="1037">
                  <c:v>4.4481185495700928E-13</c:v>
                </c:pt>
                <c:pt idx="1038">
                  <c:v>3.9475937217767461E-13</c:v>
                </c:pt>
                <c:pt idx="1039">
                  <c:v>3.5025147444895901E-13</c:v>
                </c:pt>
                <c:pt idx="1040">
                  <c:v>3.1068402375495383E-13</c:v>
                </c:pt>
                <c:pt idx="1041">
                  <c:v>2.7551756818119653E-13</c:v>
                </c:pt>
                <c:pt idx="1042">
                  <c:v>2.442705432633754E-13</c:v>
                </c:pt>
                <c:pt idx="1043">
                  <c:v>2.1651317387807805E-13</c:v>
                </c:pt>
                <c:pt idx="1044">
                  <c:v>1.9186200600710877E-13</c:v>
                </c:pt>
                <c:pt idx="1045">
                  <c:v>1.6997500467434265E-13</c:v>
                </c:pt>
                <c:pt idx="1046">
                  <c:v>1.5054716065151258E-13</c:v>
                </c:pt>
                <c:pt idx="1047">
                  <c:v>1.3330655421927712E-13</c:v>
                </c:pt>
                <c:pt idx="1048">
                  <c:v>1.1801082940965652E-13</c:v>
                </c:pt>
                <c:pt idx="1049">
                  <c:v>1.0444403679699808E-13</c:v>
                </c:pt>
                <c:pt idx="1050">
                  <c:v>9.2413807094373194E-14</c:v>
                </c:pt>
                <c:pt idx="1051">
                  <c:v>8.1748821593312444E-14</c:v>
                </c:pt>
                <c:pt idx="1052">
                  <c:v>7.22965488959533E-14</c:v>
                </c:pt>
                <c:pt idx="1053">
                  <c:v>6.3921220465280438E-14</c:v>
                </c:pt>
                <c:pt idx="1054">
                  <c:v>5.6502020293082363E-14</c:v>
                </c:pt>
                <c:pt idx="1055">
                  <c:v>4.9931466485622069E-14</c:v>
                </c:pt>
                <c:pt idx="1056">
                  <c:v>4.4113964820088299E-14</c:v>
                </c:pt>
                <c:pt idx="1057">
                  <c:v>3.8964516354510172E-14</c:v>
                </c:pt>
                <c:pt idx="1058">
                  <c:v>3.4407563001610947E-14</c:v>
                </c:pt>
                <c:pt idx="1059">
                  <c:v>3.0375956622597446E-14</c:v>
                </c:pt>
                <c:pt idx="1060">
                  <c:v>2.6810038677876513E-14</c:v>
                </c:pt>
                <c:pt idx="1061">
                  <c:v>2.3656818804222421E-14</c:v>
                </c:pt>
                <c:pt idx="1062">
                  <c:v>2.0869241886472049E-14</c:v>
                </c:pt>
                <c:pt idx="1063">
                  <c:v>1.84055342696021E-14</c:v>
                </c:pt>
                <c:pt idx="1064">
                  <c:v>1.6228620725872249E-14</c:v>
                </c:pt>
                <c:pt idx="1065">
                  <c:v>1.4305604662396269E-14</c:v>
                </c:pt>
                <c:pt idx="1066">
                  <c:v>1.2607304836707001E-14</c:v>
                </c:pt>
                <c:pt idx="1067">
                  <c:v>1.1107842550418814E-14</c:v>
                </c:pt>
                <c:pt idx="1068">
                  <c:v>9.7842739218651977E-15</c:v>
                </c:pt>
                <c:pt idx="1069">
                  <c:v>8.6162624047831584E-15</c:v>
                </c:pt>
                <c:pt idx="1070">
                  <c:v>7.5857872281726245E-15</c:v>
                </c:pt>
                <c:pt idx="1071">
                  <c:v>6.6768838882284123E-15</c:v>
                </c:pt>
                <c:pt idx="1072">
                  <c:v>5.8754132319685045E-15</c:v>
                </c:pt>
                <c:pt idx="1073">
                  <c:v>5.1688560386304941E-15</c:v>
                </c:pt>
                <c:pt idx="1074">
                  <c:v>4.5461303333365601E-15</c:v>
                </c:pt>
                <c:pt idx="1075">
                  <c:v>3.9974289618065145E-15</c:v>
                </c:pt>
                <c:pt idx="1076">
                  <c:v>3.5140752184956259E-15</c:v>
                </c:pt>
                <c:pt idx="1077">
                  <c:v>3.0883945565779396E-15</c:v>
                </c:pt>
                <c:pt idx="1078">
                  <c:v>2.7136006195085231E-15</c:v>
                </c:pt>
                <c:pt idx="1079">
                  <c:v>2.3836940230097705E-15</c:v>
                </c:pt>
                <c:pt idx="1080">
                  <c:v>2.0933724855244484E-15</c:v>
                </c:pt>
                <c:pt idx="1081">
                  <c:v>1.8379510565122089E-15</c:v>
                </c:pt>
                <c:pt idx="1082">
                  <c:v>1.6132913272825412E-15</c:v>
                </c:pt>
                <c:pt idx="1083">
                  <c:v>1.4157386300177569E-15</c:v>
                </c:pt>
                <c:pt idx="1084">
                  <c:v>1.2420663387327269E-15</c:v>
                </c:pt>
                <c:pt idx="1085">
                  <c:v>1.0894264824873554E-15</c:v>
                </c:pt>
                <c:pt idx="1086">
                  <c:v>9.553059674141012E-16</c:v>
                </c:pt>
                <c:pt idx="1087">
                  <c:v>8.3748778112837257E-16</c:v>
                </c:pt>
                <c:pt idx="1088">
                  <c:v>7.340166218243264E-16</c:v>
                </c:pt>
                <c:pt idx="1089">
                  <c:v>6.4316845569241353E-16</c:v>
                </c:pt>
                <c:pt idx="1090">
                  <c:v>5.6342356100910973E-16</c:v>
                </c:pt>
                <c:pt idx="1091">
                  <c:v>4.9344266604401589E-16</c:v>
                </c:pt>
                <c:pt idx="1092">
                  <c:v>4.3204583143233731E-16</c:v>
                </c:pt>
                <c:pt idx="1093">
                  <c:v>3.7819376643455835E-16</c:v>
                </c:pt>
                <c:pt idx="1094">
                  <c:v>3.3097130305362642E-16</c:v>
                </c:pt>
                <c:pt idx="1095">
                  <c:v>2.8957278275501598E-16</c:v>
                </c:pt>
                <c:pt idx="1096">
                  <c:v>2.5328913794058303E-16</c:v>
                </c:pt>
                <c:pt idx="1097">
                  <c:v>2.2149647472492711E-16</c:v>
                </c:pt>
                <c:pt idx="1098">
                  <c:v>1.9364598527717198E-16</c:v>
                </c:pt>
                <c:pt idx="1099">
                  <c:v>1.6925503731090868E-16</c:v>
                </c:pt>
                <c:pt idx="1100">
                  <c:v>1.478993054896648E-16</c:v>
                </c:pt>
                <c:pt idx="1101">
                  <c:v>1.2920582479636904E-16</c:v>
                </c:pt>
                <c:pt idx="1102">
                  <c:v>1.1284685949951701E-16</c:v>
                </c:pt>
                <c:pt idx="1103">
                  <c:v>9.8534493421336401E-17</c:v>
                </c:pt>
                <c:pt idx="1104">
                  <c:v>8.6015857939094497E-17</c:v>
                </c:pt>
                <c:pt idx="1105">
                  <c:v>7.5068923677375421E-17</c:v>
                </c:pt>
                <c:pt idx="1106">
                  <c:v>6.5498790308330932E-17</c:v>
                </c:pt>
                <c:pt idx="1107">
                  <c:v>5.7134416385919215E-17</c:v>
                </c:pt>
                <c:pt idx="1108">
                  <c:v>4.9825737803934743E-17</c:v>
                </c:pt>
                <c:pt idx="1109">
                  <c:v>4.3441129379526493E-17</c:v>
                </c:pt>
                <c:pt idx="1110">
                  <c:v>3.7865169307282479E-17</c:v>
                </c:pt>
                <c:pt idx="1111">
                  <c:v>3.2996670878098245E-17</c:v>
                </c:pt>
                <c:pt idx="1112">
                  <c:v>2.8746949978049507E-17</c:v>
                </c:pt>
                <c:pt idx="1113">
                  <c:v>2.5038300534374464E-17</c:v>
                </c:pt>
                <c:pt idx="1114">
                  <c:v>2.180265331084968E-17</c:v>
                </c:pt>
                <c:pt idx="1115">
                  <c:v>1.8980396320087526E-17</c:v>
                </c:pt>
                <c:pt idx="1116">
                  <c:v>1.6519337657141472E-17</c:v>
                </c:pt>
                <c:pt idx="1117">
                  <c:v>1.4373793804284999E-17</c:v>
                </c:pt>
                <c:pt idx="1118">
                  <c:v>1.2503788443819566E-17</c:v>
                </c:pt>
                <c:pt idx="1119">
                  <c:v>1.0874348573527093E-17</c:v>
                </c:pt>
                <c:pt idx="1120">
                  <c:v>9.4548862739141533E-18</c:v>
                </c:pt>
                <c:pt idx="1121">
                  <c:v>8.2186558507942621E-18</c:v>
                </c:pt>
                <c:pt idx="1122">
                  <c:v>7.142277291558194E-18</c:v>
                </c:pt>
                <c:pt idx="1123">
                  <c:v>6.2053180469100475E-18</c:v>
                </c:pt>
                <c:pt idx="1124">
                  <c:v>5.3899260980813109E-18</c:v>
                </c:pt>
                <c:pt idx="1125">
                  <c:v>4.6805081069426295E-18</c:v>
                </c:pt>
                <c:pt idx="1126">
                  <c:v>4.0634471857524969E-18</c:v>
                </c:pt>
                <c:pt idx="1127">
                  <c:v>3.5268554758191925E-18</c:v>
                </c:pt>
                <c:pt idx="1128">
                  <c:v>3.0603573001289917E-18</c:v>
                </c:pt>
                <c:pt idx="1129">
                  <c:v>2.6548991628961671E-18</c:v>
                </c:pt>
                <c:pt idx="1130">
                  <c:v>2.3025833168909405E-18</c:v>
                </c:pt>
                <c:pt idx="1131">
                  <c:v>1.9965220142785636E-18</c:v>
                </c:pt>
                <c:pt idx="1132">
                  <c:v>1.7307099047328647E-18</c:v>
                </c:pt>
                <c:pt idx="1133">
                  <c:v>1.4999123512425004E-18</c:v>
                </c:pt>
                <c:pt idx="1134">
                  <c:v>1.2995677041497236E-18</c:v>
                </c:pt>
                <c:pt idx="1135">
                  <c:v>1.1257018118351136E-18</c:v>
                </c:pt>
                <c:pt idx="1136">
                  <c:v>9.7485325587734694E-19</c:v>
                </c:pt>
                <c:pt idx="1137">
                  <c:v>8.4400798282788923E-19</c:v>
                </c:pt>
                <c:pt idx="1138">
                  <c:v>7.3054216690958223E-19</c:v>
                </c:pt>
                <c:pt idx="1139">
                  <c:v>6.3217228059539259E-19</c:v>
                </c:pt>
                <c:pt idx="1140">
                  <c:v>5.4691147546354689E-19</c:v>
                </c:pt>
                <c:pt idx="1141">
                  <c:v>4.7303148600260014E-19</c:v>
                </c:pt>
                <c:pt idx="1142">
                  <c:v>4.0902936595984836E-19</c:v>
                </c:pt>
                <c:pt idx="1143">
                  <c:v>3.5359845198314738E-19</c:v>
                </c:pt>
                <c:pt idx="1144">
                  <c:v>3.0560302410599413E-19</c:v>
                </c:pt>
                <c:pt idx="1145">
                  <c:v>2.6405619830990747E-19</c:v>
                </c:pt>
                <c:pt idx="1146">
                  <c:v>2.2810064406130715E-19</c:v>
                </c:pt>
                <c:pt idx="1147">
                  <c:v>1.9699177032753295E-19</c:v>
                </c:pt>
                <c:pt idx="1148">
                  <c:v>1.7008306797912018E-19</c:v>
                </c:pt>
                <c:pt idx="1149">
                  <c:v>1.4681333543291051E-19</c:v>
                </c:pt>
                <c:pt idx="1150">
                  <c:v>1.2669554854353668E-19</c:v>
                </c:pt>
                <c:pt idx="1151">
                  <c:v>1.0930716569103282E-19</c:v>
                </c:pt>
                <c:pt idx="1152">
                  <c:v>9.4281685252185313E-20</c:v>
                </c:pt>
                <c:pt idx="1153">
                  <c:v>8.1301295633510706E-20</c:v>
                </c:pt>
                <c:pt idx="1154">
                  <c:v>7.0090478181272063E-20</c:v>
                </c:pt>
                <c:pt idx="1155">
                  <c:v>6.041044091774995E-20</c:v>
                </c:pt>
                <c:pt idx="1156">
                  <c:v>5.2054276490066711E-20</c:v>
                </c:pt>
                <c:pt idx="1157">
                  <c:v>4.4842751228000747E-20</c:v>
                </c:pt>
                <c:pt idx="1158">
                  <c:v>3.8620644027779439E-20</c:v>
                </c:pt>
                <c:pt idx="1159">
                  <c:v>3.3253564118078291E-20</c:v>
                </c:pt>
                <c:pt idx="1160">
                  <c:v>2.8625185805593194E-20</c:v>
                </c:pt>
                <c:pt idx="1161">
                  <c:v>2.4634846201280949E-20</c:v>
                </c:pt>
                <c:pt idx="1162">
                  <c:v>2.11954588358918E-20</c:v>
                </c:pt>
                <c:pt idx="1163">
                  <c:v>1.823170210860218E-20</c:v>
                </c:pt>
                <c:pt idx="1164">
                  <c:v>1.5678446784087251E-20</c:v>
                </c:pt>
                <c:pt idx="1165">
                  <c:v>1.3479391356616721E-20</c:v>
                </c:pt>
                <c:pt idx="1166">
                  <c:v>1.1585878118285651E-20</c:v>
                </c:pt>
                <c:pt idx="1167">
                  <c:v>9.9558662756215126E-21</c:v>
                </c:pt>
                <c:pt idx="1168">
                  <c:v>8.5530415187567351E-21</c:v>
                </c:pt>
                <c:pt idx="1169">
                  <c:v>7.3460441163965038E-21</c:v>
                </c:pt>
                <c:pt idx="1170">
                  <c:v>6.3077999372429233E-21</c:v>
                </c:pt>
                <c:pt idx="1171">
                  <c:v>5.4149408275081093E-21</c:v>
                </c:pt>
                <c:pt idx="1172">
                  <c:v>4.6473025424470514E-21</c:v>
                </c:pt>
                <c:pt idx="1173">
                  <c:v>3.9874899705236661E-21</c:v>
                </c:pt>
                <c:pt idx="1174">
                  <c:v>3.4205007308231487E-21</c:v>
                </c:pt>
                <c:pt idx="1175">
                  <c:v>2.9333993929274577E-21</c:v>
                </c:pt>
                <c:pt idx="1176">
                  <c:v>2.5150355858090708E-21</c:v>
                </c:pt>
                <c:pt idx="1177">
                  <c:v>2.1558001477009535E-21</c:v>
                </c:pt>
                <c:pt idx="1178">
                  <c:v>1.8474142392641416E-21</c:v>
                </c:pt>
                <c:pt idx="1179">
                  <c:v>1.5827470124618559E-21</c:v>
                </c:pt>
                <c:pt idx="1180">
                  <c:v>1.3556580102498567E-21</c:v>
                </c:pt>
                <c:pt idx="1181">
                  <c:v>1.160860978763274E-21</c:v>
                </c:pt>
                <c:pt idx="1182">
                  <c:v>9.9380621394540105E-22</c:v>
                </c:pt>
                <c:pt idx="1183">
                  <c:v>8.5057894709512971E-22</c:v>
                </c:pt>
                <c:pt idx="1184">
                  <c:v>7.2781160608832647E-22</c:v>
                </c:pt>
                <c:pt idx="1185">
                  <c:v>6.2260807757354122E-22</c:v>
                </c:pt>
                <c:pt idx="1186">
                  <c:v>5.3247834594299165E-22</c:v>
                </c:pt>
                <c:pt idx="1187">
                  <c:v>4.5528210229034681E-22</c:v>
                </c:pt>
                <c:pt idx="1188">
                  <c:v>3.8918010520742172E-22</c:v>
                </c:pt>
                <c:pt idx="1189">
                  <c:v>3.3259223890353349E-22</c:v>
                </c:pt>
                <c:pt idx="1190">
                  <c:v>2.8416135603101003E-22</c:v>
                </c:pt>
                <c:pt idx="1191">
                  <c:v>2.4272211562004234E-22</c:v>
                </c:pt>
                <c:pt idx="1192">
                  <c:v>2.0727413314848718E-22</c:v>
                </c:pt>
                <c:pt idx="1193">
                  <c:v>1.7695885215747633E-22</c:v>
                </c:pt>
                <c:pt idx="1194">
                  <c:v>1.5103962685068578E-22</c:v>
                </c:pt>
                <c:pt idx="1195">
                  <c:v>1.2888457441803577E-22</c:v>
                </c:pt>
                <c:pt idx="1196">
                  <c:v>1.0995181582388718E-22</c:v>
                </c:pt>
                <c:pt idx="1197">
                  <c:v>9.3776775730194142E-23</c:v>
                </c:pt>
                <c:pt idx="1198">
                  <c:v>7.9961257159308298E-23</c:v>
                </c:pt>
                <c:pt idx="1199">
                  <c:v>6.8164045371063915E-23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4-451A-9ED5-979720A56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654976"/>
        <c:axId val="1945648256"/>
      </c:lineChart>
      <c:catAx>
        <c:axId val="19456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48256"/>
        <c:crosses val="autoZero"/>
        <c:auto val="1"/>
        <c:lblAlgn val="ctr"/>
        <c:lblOffset val="100"/>
        <c:noMultiLvlLbl val="0"/>
      </c:catAx>
      <c:valAx>
        <c:axId val="19456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5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Olson'!$AP$4:$AP$1203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Olson'!$AT$4:$AT$1203</c:f>
              <c:numCache>
                <c:formatCode>General</c:formatCode>
                <c:ptCount val="1200"/>
                <c:pt idx="0">
                  <c:v>0.20200000000000001</c:v>
                </c:pt>
                <c:pt idx="1">
                  <c:v>0.20300000000000001</c:v>
                </c:pt>
                <c:pt idx="2">
                  <c:v>0.20399999999999999</c:v>
                </c:pt>
                <c:pt idx="3">
                  <c:v>0.20399999999999999</c:v>
                </c:pt>
                <c:pt idx="4">
                  <c:v>0.20499999999999999</c:v>
                </c:pt>
                <c:pt idx="5">
                  <c:v>0.20599999999999999</c:v>
                </c:pt>
                <c:pt idx="6">
                  <c:v>0.20699999999999999</c:v>
                </c:pt>
                <c:pt idx="7">
                  <c:v>0.20799999999999999</c:v>
                </c:pt>
                <c:pt idx="8">
                  <c:v>0.20799999999999999</c:v>
                </c:pt>
                <c:pt idx="9">
                  <c:v>0.20899999999999999</c:v>
                </c:pt>
                <c:pt idx="10">
                  <c:v>0.21</c:v>
                </c:pt>
                <c:pt idx="11">
                  <c:v>0.21099999999999999</c:v>
                </c:pt>
                <c:pt idx="12">
                  <c:v>0.21199999999999999</c:v>
                </c:pt>
                <c:pt idx="13">
                  <c:v>0.21299999999999999</c:v>
                </c:pt>
                <c:pt idx="14">
                  <c:v>0.21299999999999999</c:v>
                </c:pt>
                <c:pt idx="15">
                  <c:v>0.214</c:v>
                </c:pt>
                <c:pt idx="16">
                  <c:v>0.215</c:v>
                </c:pt>
                <c:pt idx="17">
                  <c:v>0.216</c:v>
                </c:pt>
                <c:pt idx="18">
                  <c:v>0.217</c:v>
                </c:pt>
                <c:pt idx="19">
                  <c:v>0.218</c:v>
                </c:pt>
                <c:pt idx="20">
                  <c:v>0.218</c:v>
                </c:pt>
                <c:pt idx="21">
                  <c:v>0.219</c:v>
                </c:pt>
                <c:pt idx="22">
                  <c:v>0.22</c:v>
                </c:pt>
                <c:pt idx="23">
                  <c:v>0.221</c:v>
                </c:pt>
                <c:pt idx="24">
                  <c:v>0.222</c:v>
                </c:pt>
                <c:pt idx="25">
                  <c:v>0.223</c:v>
                </c:pt>
                <c:pt idx="26">
                  <c:v>0.224</c:v>
                </c:pt>
                <c:pt idx="27">
                  <c:v>0.22500000000000001</c:v>
                </c:pt>
                <c:pt idx="28">
                  <c:v>0.22500000000000001</c:v>
                </c:pt>
                <c:pt idx="29">
                  <c:v>0.22600000000000001</c:v>
                </c:pt>
                <c:pt idx="30">
                  <c:v>0.22700000000000001</c:v>
                </c:pt>
                <c:pt idx="31">
                  <c:v>0.22800000000000001</c:v>
                </c:pt>
                <c:pt idx="32">
                  <c:v>0.22900000000000001</c:v>
                </c:pt>
                <c:pt idx="33">
                  <c:v>0.23</c:v>
                </c:pt>
                <c:pt idx="34">
                  <c:v>0.23100000000000001</c:v>
                </c:pt>
                <c:pt idx="35">
                  <c:v>0.23200000000000001</c:v>
                </c:pt>
                <c:pt idx="36">
                  <c:v>0.23200000000000001</c:v>
                </c:pt>
                <c:pt idx="37">
                  <c:v>0.23300000000000001</c:v>
                </c:pt>
                <c:pt idx="38">
                  <c:v>0.23400000000000001</c:v>
                </c:pt>
                <c:pt idx="39">
                  <c:v>0.23499999999999999</c:v>
                </c:pt>
                <c:pt idx="40">
                  <c:v>0.23599999999999999</c:v>
                </c:pt>
                <c:pt idx="41">
                  <c:v>0.23699999999999999</c:v>
                </c:pt>
                <c:pt idx="42">
                  <c:v>0.23799999999999999</c:v>
                </c:pt>
                <c:pt idx="43">
                  <c:v>0.23899999999999999</c:v>
                </c:pt>
                <c:pt idx="44">
                  <c:v>0.24</c:v>
                </c:pt>
                <c:pt idx="45">
                  <c:v>0.24</c:v>
                </c:pt>
                <c:pt idx="46">
                  <c:v>0.24099999999999999</c:v>
                </c:pt>
                <c:pt idx="47">
                  <c:v>0.24199999999999999</c:v>
                </c:pt>
                <c:pt idx="48">
                  <c:v>0.24299999999999999</c:v>
                </c:pt>
                <c:pt idx="49">
                  <c:v>0.24399999999999999</c:v>
                </c:pt>
                <c:pt idx="50">
                  <c:v>0.245</c:v>
                </c:pt>
                <c:pt idx="51">
                  <c:v>0.246</c:v>
                </c:pt>
                <c:pt idx="52">
                  <c:v>0.247</c:v>
                </c:pt>
                <c:pt idx="53">
                  <c:v>0.248</c:v>
                </c:pt>
                <c:pt idx="54">
                  <c:v>0.249</c:v>
                </c:pt>
                <c:pt idx="55">
                  <c:v>0.25</c:v>
                </c:pt>
                <c:pt idx="56">
                  <c:v>0.251</c:v>
                </c:pt>
                <c:pt idx="57">
                  <c:v>0.252</c:v>
                </c:pt>
                <c:pt idx="58">
                  <c:v>0.252</c:v>
                </c:pt>
                <c:pt idx="59">
                  <c:v>0.253</c:v>
                </c:pt>
                <c:pt idx="60">
                  <c:v>0.254</c:v>
                </c:pt>
                <c:pt idx="61">
                  <c:v>0.255</c:v>
                </c:pt>
                <c:pt idx="62">
                  <c:v>0.25600000000000001</c:v>
                </c:pt>
                <c:pt idx="63">
                  <c:v>0.25700000000000001</c:v>
                </c:pt>
                <c:pt idx="64">
                  <c:v>0.25800000000000001</c:v>
                </c:pt>
                <c:pt idx="65">
                  <c:v>0.25900000000000001</c:v>
                </c:pt>
                <c:pt idx="66">
                  <c:v>0.26</c:v>
                </c:pt>
                <c:pt idx="67">
                  <c:v>0.26100000000000001</c:v>
                </c:pt>
                <c:pt idx="68">
                  <c:v>0.26200000000000001</c:v>
                </c:pt>
                <c:pt idx="69">
                  <c:v>0.26300000000000001</c:v>
                </c:pt>
                <c:pt idx="70">
                  <c:v>0.26400000000000001</c:v>
                </c:pt>
                <c:pt idx="71">
                  <c:v>0.26500000000000001</c:v>
                </c:pt>
                <c:pt idx="72">
                  <c:v>0.26600000000000001</c:v>
                </c:pt>
                <c:pt idx="73">
                  <c:v>0.26700000000000002</c:v>
                </c:pt>
                <c:pt idx="74">
                  <c:v>0.26800000000000002</c:v>
                </c:pt>
                <c:pt idx="75">
                  <c:v>0.26900000000000002</c:v>
                </c:pt>
                <c:pt idx="76">
                  <c:v>0.27</c:v>
                </c:pt>
                <c:pt idx="77">
                  <c:v>0.27100000000000002</c:v>
                </c:pt>
                <c:pt idx="78">
                  <c:v>0.27200000000000002</c:v>
                </c:pt>
                <c:pt idx="79">
                  <c:v>0.27300000000000002</c:v>
                </c:pt>
                <c:pt idx="80">
                  <c:v>0.27400000000000002</c:v>
                </c:pt>
                <c:pt idx="81">
                  <c:v>0.27500000000000002</c:v>
                </c:pt>
                <c:pt idx="82">
                  <c:v>0.27600000000000002</c:v>
                </c:pt>
                <c:pt idx="83">
                  <c:v>0.27700000000000002</c:v>
                </c:pt>
                <c:pt idx="84">
                  <c:v>0.27800000000000002</c:v>
                </c:pt>
                <c:pt idx="85">
                  <c:v>0.27900000000000003</c:v>
                </c:pt>
                <c:pt idx="86">
                  <c:v>0.28000000000000003</c:v>
                </c:pt>
                <c:pt idx="87">
                  <c:v>0.28100000000000003</c:v>
                </c:pt>
                <c:pt idx="88">
                  <c:v>0.28199999999999997</c:v>
                </c:pt>
                <c:pt idx="89">
                  <c:v>0.28299999999999997</c:v>
                </c:pt>
                <c:pt idx="90">
                  <c:v>0.28399999999999997</c:v>
                </c:pt>
                <c:pt idx="91">
                  <c:v>0.28499999999999998</c:v>
                </c:pt>
                <c:pt idx="92">
                  <c:v>0.28599999999999998</c:v>
                </c:pt>
                <c:pt idx="93">
                  <c:v>0.28699999999999998</c:v>
                </c:pt>
                <c:pt idx="94">
                  <c:v>0.28799999999999998</c:v>
                </c:pt>
                <c:pt idx="95">
                  <c:v>0.28899999999999998</c:v>
                </c:pt>
                <c:pt idx="96">
                  <c:v>0.28999999999999998</c:v>
                </c:pt>
                <c:pt idx="97">
                  <c:v>0.29099999999999998</c:v>
                </c:pt>
                <c:pt idx="98">
                  <c:v>0.29199999999999998</c:v>
                </c:pt>
                <c:pt idx="99">
                  <c:v>0.29299999999999998</c:v>
                </c:pt>
                <c:pt idx="100">
                  <c:v>0.29399999999999998</c:v>
                </c:pt>
                <c:pt idx="101">
                  <c:v>0.29499999999999998</c:v>
                </c:pt>
                <c:pt idx="102">
                  <c:v>0.29599999999999999</c:v>
                </c:pt>
                <c:pt idx="103">
                  <c:v>0.29699999999999999</c:v>
                </c:pt>
                <c:pt idx="104">
                  <c:v>0.29799999999999999</c:v>
                </c:pt>
                <c:pt idx="105">
                  <c:v>0.29899999999999999</c:v>
                </c:pt>
                <c:pt idx="106">
                  <c:v>0.3</c:v>
                </c:pt>
                <c:pt idx="107">
                  <c:v>0.30099999999999999</c:v>
                </c:pt>
                <c:pt idx="108">
                  <c:v>0.30199999999999999</c:v>
                </c:pt>
                <c:pt idx="109">
                  <c:v>0.30299999999999999</c:v>
                </c:pt>
                <c:pt idx="110">
                  <c:v>0.30399999999999999</c:v>
                </c:pt>
                <c:pt idx="111">
                  <c:v>0.30499999999999999</c:v>
                </c:pt>
                <c:pt idx="112">
                  <c:v>0.30599999999999999</c:v>
                </c:pt>
                <c:pt idx="113">
                  <c:v>0.307</c:v>
                </c:pt>
                <c:pt idx="114">
                  <c:v>0.308</c:v>
                </c:pt>
                <c:pt idx="115">
                  <c:v>0.309</c:v>
                </c:pt>
                <c:pt idx="116">
                  <c:v>0.31</c:v>
                </c:pt>
                <c:pt idx="117">
                  <c:v>0.312</c:v>
                </c:pt>
                <c:pt idx="118">
                  <c:v>0.313</c:v>
                </c:pt>
                <c:pt idx="119">
                  <c:v>0.314</c:v>
                </c:pt>
                <c:pt idx="120">
                  <c:v>0.315</c:v>
                </c:pt>
                <c:pt idx="121">
                  <c:v>0.316</c:v>
                </c:pt>
                <c:pt idx="122">
                  <c:v>0.317</c:v>
                </c:pt>
                <c:pt idx="123">
                  <c:v>0.318</c:v>
                </c:pt>
                <c:pt idx="124">
                  <c:v>0.31900000000000001</c:v>
                </c:pt>
                <c:pt idx="125">
                  <c:v>0.32</c:v>
                </c:pt>
                <c:pt idx="126">
                  <c:v>0.32100000000000001</c:v>
                </c:pt>
                <c:pt idx="127">
                  <c:v>0.32200000000000001</c:v>
                </c:pt>
                <c:pt idx="128">
                  <c:v>0.32300000000000001</c:v>
                </c:pt>
                <c:pt idx="129">
                  <c:v>0.32400000000000001</c:v>
                </c:pt>
                <c:pt idx="130">
                  <c:v>0.32600000000000001</c:v>
                </c:pt>
                <c:pt idx="131">
                  <c:v>0.32700000000000001</c:v>
                </c:pt>
                <c:pt idx="132">
                  <c:v>0.32800000000000001</c:v>
                </c:pt>
                <c:pt idx="133">
                  <c:v>0.32900000000000001</c:v>
                </c:pt>
                <c:pt idx="134">
                  <c:v>0.33</c:v>
                </c:pt>
                <c:pt idx="135">
                  <c:v>0.33100000000000002</c:v>
                </c:pt>
                <c:pt idx="136">
                  <c:v>0.33200000000000002</c:v>
                </c:pt>
                <c:pt idx="137">
                  <c:v>0.33300000000000002</c:v>
                </c:pt>
                <c:pt idx="138">
                  <c:v>0.33400000000000002</c:v>
                </c:pt>
                <c:pt idx="139">
                  <c:v>0.33500000000000002</c:v>
                </c:pt>
                <c:pt idx="140">
                  <c:v>0.33700000000000002</c:v>
                </c:pt>
                <c:pt idx="141">
                  <c:v>0.33800000000000002</c:v>
                </c:pt>
                <c:pt idx="142">
                  <c:v>0.33900000000000002</c:v>
                </c:pt>
                <c:pt idx="143">
                  <c:v>0.34</c:v>
                </c:pt>
                <c:pt idx="144">
                  <c:v>0.34100000000000003</c:v>
                </c:pt>
                <c:pt idx="145">
                  <c:v>0.34200000000000003</c:v>
                </c:pt>
                <c:pt idx="146">
                  <c:v>0.34300000000000003</c:v>
                </c:pt>
                <c:pt idx="147">
                  <c:v>0.34399999999999997</c:v>
                </c:pt>
                <c:pt idx="148">
                  <c:v>0.34599999999999997</c:v>
                </c:pt>
                <c:pt idx="149">
                  <c:v>0.34699999999999998</c:v>
                </c:pt>
                <c:pt idx="150">
                  <c:v>0.34799999999999998</c:v>
                </c:pt>
                <c:pt idx="151">
                  <c:v>0.34899999999999998</c:v>
                </c:pt>
                <c:pt idx="152">
                  <c:v>0.35</c:v>
                </c:pt>
                <c:pt idx="153">
                  <c:v>0.35099999999999998</c:v>
                </c:pt>
                <c:pt idx="154">
                  <c:v>0.35199999999999998</c:v>
                </c:pt>
                <c:pt idx="155">
                  <c:v>0.35299999999999998</c:v>
                </c:pt>
                <c:pt idx="156">
                  <c:v>0.35499999999999998</c:v>
                </c:pt>
                <c:pt idx="157">
                  <c:v>0.35599999999999998</c:v>
                </c:pt>
                <c:pt idx="158">
                  <c:v>0.35699999999999998</c:v>
                </c:pt>
                <c:pt idx="159">
                  <c:v>0.35799999999999998</c:v>
                </c:pt>
                <c:pt idx="160">
                  <c:v>0.35899999999999999</c:v>
                </c:pt>
                <c:pt idx="161">
                  <c:v>0.36</c:v>
                </c:pt>
                <c:pt idx="162">
                  <c:v>0.36099999999999999</c:v>
                </c:pt>
                <c:pt idx="163">
                  <c:v>0.36299999999999999</c:v>
                </c:pt>
                <c:pt idx="164">
                  <c:v>0.36399999999999999</c:v>
                </c:pt>
                <c:pt idx="165">
                  <c:v>0.36499999999999999</c:v>
                </c:pt>
                <c:pt idx="166">
                  <c:v>0.36599999999999999</c:v>
                </c:pt>
                <c:pt idx="167">
                  <c:v>0.36699999999999999</c:v>
                </c:pt>
                <c:pt idx="168">
                  <c:v>0.36799999999999999</c:v>
                </c:pt>
                <c:pt idx="169">
                  <c:v>0.37</c:v>
                </c:pt>
                <c:pt idx="170">
                  <c:v>0.371</c:v>
                </c:pt>
                <c:pt idx="171">
                  <c:v>0.372</c:v>
                </c:pt>
                <c:pt idx="172">
                  <c:v>0.373</c:v>
                </c:pt>
                <c:pt idx="173">
                  <c:v>0.374</c:v>
                </c:pt>
                <c:pt idx="174">
                  <c:v>0.375</c:v>
                </c:pt>
                <c:pt idx="175">
                  <c:v>0.377</c:v>
                </c:pt>
                <c:pt idx="176">
                  <c:v>0.378</c:v>
                </c:pt>
                <c:pt idx="177">
                  <c:v>0.379</c:v>
                </c:pt>
                <c:pt idx="178">
                  <c:v>0.38</c:v>
                </c:pt>
                <c:pt idx="179">
                  <c:v>0.38100000000000001</c:v>
                </c:pt>
                <c:pt idx="180">
                  <c:v>0.38300000000000001</c:v>
                </c:pt>
                <c:pt idx="181">
                  <c:v>0.38400000000000001</c:v>
                </c:pt>
                <c:pt idx="182">
                  <c:v>0.38500000000000001</c:v>
                </c:pt>
                <c:pt idx="183">
                  <c:v>0.38600000000000001</c:v>
                </c:pt>
                <c:pt idx="184">
                  <c:v>0.38700000000000001</c:v>
                </c:pt>
                <c:pt idx="185">
                  <c:v>0.38800000000000001</c:v>
                </c:pt>
                <c:pt idx="186">
                  <c:v>0.39</c:v>
                </c:pt>
                <c:pt idx="187">
                  <c:v>0.39100000000000001</c:v>
                </c:pt>
                <c:pt idx="188">
                  <c:v>0.39200000000000002</c:v>
                </c:pt>
                <c:pt idx="189">
                  <c:v>0.39300000000000002</c:v>
                </c:pt>
                <c:pt idx="190">
                  <c:v>0.39400000000000002</c:v>
                </c:pt>
                <c:pt idx="191">
                  <c:v>0.39600000000000002</c:v>
                </c:pt>
                <c:pt idx="192">
                  <c:v>0.39700000000000002</c:v>
                </c:pt>
                <c:pt idx="193">
                  <c:v>0.39800000000000002</c:v>
                </c:pt>
                <c:pt idx="194">
                  <c:v>0.39900000000000002</c:v>
                </c:pt>
                <c:pt idx="195">
                  <c:v>0.4</c:v>
                </c:pt>
                <c:pt idx="196">
                  <c:v>0.40200000000000002</c:v>
                </c:pt>
                <c:pt idx="197">
                  <c:v>0.40300000000000002</c:v>
                </c:pt>
                <c:pt idx="198">
                  <c:v>0.40400000000000003</c:v>
                </c:pt>
                <c:pt idx="199">
                  <c:v>0.40500000000000003</c:v>
                </c:pt>
                <c:pt idx="200">
                  <c:v>0.40699999999999997</c:v>
                </c:pt>
                <c:pt idx="201">
                  <c:v>0.40799999999999997</c:v>
                </c:pt>
                <c:pt idx="202">
                  <c:v>0.40899999999999997</c:v>
                </c:pt>
                <c:pt idx="203">
                  <c:v>0.41</c:v>
                </c:pt>
                <c:pt idx="204">
                  <c:v>0.41099999999999998</c:v>
                </c:pt>
                <c:pt idx="205">
                  <c:v>0.41299999999999998</c:v>
                </c:pt>
                <c:pt idx="206">
                  <c:v>0.41399999999999998</c:v>
                </c:pt>
                <c:pt idx="207">
                  <c:v>0.41499999999999998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0.41899999999999998</c:v>
                </c:pt>
                <c:pt idx="211">
                  <c:v>0.42</c:v>
                </c:pt>
                <c:pt idx="212">
                  <c:v>0.42099999999999999</c:v>
                </c:pt>
                <c:pt idx="213">
                  <c:v>0.42299999999999999</c:v>
                </c:pt>
                <c:pt idx="214">
                  <c:v>0.42399999999999999</c:v>
                </c:pt>
                <c:pt idx="215">
                  <c:v>0.42499999999999999</c:v>
                </c:pt>
                <c:pt idx="216">
                  <c:v>0.42599999999999999</c:v>
                </c:pt>
                <c:pt idx="217">
                  <c:v>0.42799999999999999</c:v>
                </c:pt>
                <c:pt idx="218">
                  <c:v>0.42899999999999999</c:v>
                </c:pt>
                <c:pt idx="219">
                  <c:v>0.43</c:v>
                </c:pt>
                <c:pt idx="220">
                  <c:v>0.43099999999999999</c:v>
                </c:pt>
                <c:pt idx="221">
                  <c:v>0.433</c:v>
                </c:pt>
                <c:pt idx="222">
                  <c:v>0.434</c:v>
                </c:pt>
                <c:pt idx="223">
                  <c:v>0.435</c:v>
                </c:pt>
                <c:pt idx="224">
                  <c:v>0.436</c:v>
                </c:pt>
                <c:pt idx="225">
                  <c:v>0.438</c:v>
                </c:pt>
                <c:pt idx="226">
                  <c:v>0.439</c:v>
                </c:pt>
                <c:pt idx="227">
                  <c:v>0.44</c:v>
                </c:pt>
                <c:pt idx="228">
                  <c:v>0.441</c:v>
                </c:pt>
                <c:pt idx="229">
                  <c:v>0.443</c:v>
                </c:pt>
                <c:pt idx="230">
                  <c:v>0.44400000000000001</c:v>
                </c:pt>
                <c:pt idx="231">
                  <c:v>0.44500000000000001</c:v>
                </c:pt>
                <c:pt idx="232">
                  <c:v>0.44600000000000001</c:v>
                </c:pt>
                <c:pt idx="233">
                  <c:v>0.44800000000000001</c:v>
                </c:pt>
                <c:pt idx="234">
                  <c:v>0.44900000000000001</c:v>
                </c:pt>
                <c:pt idx="235">
                  <c:v>0.45</c:v>
                </c:pt>
                <c:pt idx="236">
                  <c:v>0.45100000000000001</c:v>
                </c:pt>
                <c:pt idx="237">
                  <c:v>0.45300000000000001</c:v>
                </c:pt>
                <c:pt idx="238">
                  <c:v>0.45400000000000001</c:v>
                </c:pt>
                <c:pt idx="239">
                  <c:v>0.45500000000000002</c:v>
                </c:pt>
                <c:pt idx="240">
                  <c:v>0.45700000000000002</c:v>
                </c:pt>
                <c:pt idx="241">
                  <c:v>0.45800000000000002</c:v>
                </c:pt>
                <c:pt idx="242">
                  <c:v>0.45900000000000002</c:v>
                </c:pt>
                <c:pt idx="243">
                  <c:v>0.46</c:v>
                </c:pt>
                <c:pt idx="244">
                  <c:v>0.46200000000000002</c:v>
                </c:pt>
                <c:pt idx="245">
                  <c:v>0.46300000000000002</c:v>
                </c:pt>
                <c:pt idx="246">
                  <c:v>0.46400000000000002</c:v>
                </c:pt>
                <c:pt idx="247">
                  <c:v>0.46600000000000003</c:v>
                </c:pt>
                <c:pt idx="248">
                  <c:v>0.46700000000000003</c:v>
                </c:pt>
                <c:pt idx="249">
                  <c:v>0.46800000000000003</c:v>
                </c:pt>
                <c:pt idx="250">
                  <c:v>0.46899999999999997</c:v>
                </c:pt>
                <c:pt idx="251">
                  <c:v>0.47099999999999997</c:v>
                </c:pt>
                <c:pt idx="252">
                  <c:v>0.47199999999999998</c:v>
                </c:pt>
                <c:pt idx="253">
                  <c:v>0.47299999999999998</c:v>
                </c:pt>
                <c:pt idx="254">
                  <c:v>0.47499999999999998</c:v>
                </c:pt>
                <c:pt idx="255">
                  <c:v>0.47599999999999998</c:v>
                </c:pt>
                <c:pt idx="256">
                  <c:v>0.47699999999999998</c:v>
                </c:pt>
                <c:pt idx="257">
                  <c:v>0.47799999999999998</c:v>
                </c:pt>
                <c:pt idx="258">
                  <c:v>0.48</c:v>
                </c:pt>
                <c:pt idx="259">
                  <c:v>0.48099999999999998</c:v>
                </c:pt>
                <c:pt idx="260">
                  <c:v>0.48199999999999998</c:v>
                </c:pt>
                <c:pt idx="261">
                  <c:v>0.48399999999999999</c:v>
                </c:pt>
                <c:pt idx="262">
                  <c:v>0.48499999999999999</c:v>
                </c:pt>
                <c:pt idx="263">
                  <c:v>0.48599999999999999</c:v>
                </c:pt>
                <c:pt idx="264">
                  <c:v>0.48799999999999999</c:v>
                </c:pt>
                <c:pt idx="265">
                  <c:v>0.48899999999999999</c:v>
                </c:pt>
                <c:pt idx="266">
                  <c:v>0.49</c:v>
                </c:pt>
                <c:pt idx="267">
                  <c:v>0.49199999999999999</c:v>
                </c:pt>
                <c:pt idx="268">
                  <c:v>0.49299999999999999</c:v>
                </c:pt>
                <c:pt idx="269">
                  <c:v>0.49399999999999999</c:v>
                </c:pt>
                <c:pt idx="270">
                  <c:v>0.495</c:v>
                </c:pt>
                <c:pt idx="271">
                  <c:v>0.497</c:v>
                </c:pt>
                <c:pt idx="272">
                  <c:v>0.498</c:v>
                </c:pt>
                <c:pt idx="273">
                  <c:v>0.499</c:v>
                </c:pt>
                <c:pt idx="274">
                  <c:v>0.501</c:v>
                </c:pt>
                <c:pt idx="275">
                  <c:v>0.502</c:v>
                </c:pt>
                <c:pt idx="276">
                  <c:v>0.503</c:v>
                </c:pt>
                <c:pt idx="277">
                  <c:v>0.505</c:v>
                </c:pt>
                <c:pt idx="278">
                  <c:v>0.50600000000000001</c:v>
                </c:pt>
                <c:pt idx="279">
                  <c:v>0.50700000000000001</c:v>
                </c:pt>
                <c:pt idx="280">
                  <c:v>0.50900000000000001</c:v>
                </c:pt>
                <c:pt idx="281">
                  <c:v>0.51</c:v>
                </c:pt>
                <c:pt idx="282">
                  <c:v>0.51100000000000001</c:v>
                </c:pt>
                <c:pt idx="283">
                  <c:v>0.51300000000000001</c:v>
                </c:pt>
                <c:pt idx="284">
                  <c:v>0.51400000000000001</c:v>
                </c:pt>
                <c:pt idx="285">
                  <c:v>0.51500000000000001</c:v>
                </c:pt>
                <c:pt idx="286">
                  <c:v>0.51700000000000002</c:v>
                </c:pt>
                <c:pt idx="287">
                  <c:v>0.51800000000000002</c:v>
                </c:pt>
                <c:pt idx="288">
                  <c:v>0.51900000000000002</c:v>
                </c:pt>
                <c:pt idx="289">
                  <c:v>0.52100000000000002</c:v>
                </c:pt>
                <c:pt idx="290">
                  <c:v>0.52200000000000002</c:v>
                </c:pt>
                <c:pt idx="291">
                  <c:v>0.52300000000000002</c:v>
                </c:pt>
                <c:pt idx="292">
                  <c:v>0.52500000000000002</c:v>
                </c:pt>
                <c:pt idx="293">
                  <c:v>0.52600000000000002</c:v>
                </c:pt>
                <c:pt idx="294">
                  <c:v>0.52700000000000002</c:v>
                </c:pt>
                <c:pt idx="295">
                  <c:v>0.52900000000000003</c:v>
                </c:pt>
                <c:pt idx="296">
                  <c:v>0.53</c:v>
                </c:pt>
                <c:pt idx="297">
                  <c:v>0.53100000000000003</c:v>
                </c:pt>
                <c:pt idx="298">
                  <c:v>0.53300000000000003</c:v>
                </c:pt>
                <c:pt idx="299">
                  <c:v>0.53400000000000003</c:v>
                </c:pt>
                <c:pt idx="300">
                  <c:v>0.53500000000000003</c:v>
                </c:pt>
                <c:pt idx="301">
                  <c:v>0.53700000000000003</c:v>
                </c:pt>
                <c:pt idx="302">
                  <c:v>0.53800000000000003</c:v>
                </c:pt>
                <c:pt idx="303">
                  <c:v>0.53900000000000003</c:v>
                </c:pt>
                <c:pt idx="304">
                  <c:v>0.54100000000000004</c:v>
                </c:pt>
                <c:pt idx="305">
                  <c:v>0.54200000000000004</c:v>
                </c:pt>
                <c:pt idx="306">
                  <c:v>0.54300000000000004</c:v>
                </c:pt>
                <c:pt idx="307">
                  <c:v>0.54500000000000004</c:v>
                </c:pt>
                <c:pt idx="308">
                  <c:v>0.54600000000000004</c:v>
                </c:pt>
                <c:pt idx="309">
                  <c:v>0.54700000000000004</c:v>
                </c:pt>
                <c:pt idx="310">
                  <c:v>0.54900000000000004</c:v>
                </c:pt>
                <c:pt idx="311">
                  <c:v>0.55000000000000004</c:v>
                </c:pt>
                <c:pt idx="312">
                  <c:v>0.55100000000000005</c:v>
                </c:pt>
                <c:pt idx="313">
                  <c:v>0.55300000000000005</c:v>
                </c:pt>
                <c:pt idx="314">
                  <c:v>0.55400000000000005</c:v>
                </c:pt>
                <c:pt idx="315">
                  <c:v>0.55500000000000005</c:v>
                </c:pt>
                <c:pt idx="316">
                  <c:v>0.55700000000000005</c:v>
                </c:pt>
                <c:pt idx="317">
                  <c:v>0.55800000000000005</c:v>
                </c:pt>
                <c:pt idx="318">
                  <c:v>0.55900000000000005</c:v>
                </c:pt>
                <c:pt idx="319">
                  <c:v>0.56100000000000005</c:v>
                </c:pt>
                <c:pt idx="320">
                  <c:v>0.56200000000000006</c:v>
                </c:pt>
                <c:pt idx="321">
                  <c:v>0.56299999999999994</c:v>
                </c:pt>
                <c:pt idx="322">
                  <c:v>0.56499999999999995</c:v>
                </c:pt>
                <c:pt idx="323">
                  <c:v>0.56599999999999995</c:v>
                </c:pt>
                <c:pt idx="324">
                  <c:v>0.56799999999999995</c:v>
                </c:pt>
                <c:pt idx="325">
                  <c:v>0.56899999999999995</c:v>
                </c:pt>
                <c:pt idx="326">
                  <c:v>0.56999999999999995</c:v>
                </c:pt>
                <c:pt idx="327">
                  <c:v>0.57199999999999995</c:v>
                </c:pt>
                <c:pt idx="328">
                  <c:v>0.57299999999999995</c:v>
                </c:pt>
                <c:pt idx="329">
                  <c:v>0.57399999999999995</c:v>
                </c:pt>
                <c:pt idx="330">
                  <c:v>0.57599999999999996</c:v>
                </c:pt>
                <c:pt idx="331">
                  <c:v>0.57699999999999996</c:v>
                </c:pt>
                <c:pt idx="332">
                  <c:v>0.57799999999999996</c:v>
                </c:pt>
                <c:pt idx="333">
                  <c:v>0.57999999999999996</c:v>
                </c:pt>
                <c:pt idx="334">
                  <c:v>0.58099999999999996</c:v>
                </c:pt>
                <c:pt idx="335">
                  <c:v>0.58199999999999996</c:v>
                </c:pt>
                <c:pt idx="336">
                  <c:v>0.58399999999999996</c:v>
                </c:pt>
                <c:pt idx="337">
                  <c:v>0.58499999999999996</c:v>
                </c:pt>
                <c:pt idx="338">
                  <c:v>0.58599999999999997</c:v>
                </c:pt>
                <c:pt idx="339">
                  <c:v>0.58799999999999997</c:v>
                </c:pt>
                <c:pt idx="340">
                  <c:v>0.58899999999999997</c:v>
                </c:pt>
                <c:pt idx="341">
                  <c:v>0.59099999999999997</c:v>
                </c:pt>
                <c:pt idx="342">
                  <c:v>0.59199999999999997</c:v>
                </c:pt>
                <c:pt idx="343">
                  <c:v>0.59299999999999997</c:v>
                </c:pt>
                <c:pt idx="344">
                  <c:v>0.59499999999999997</c:v>
                </c:pt>
                <c:pt idx="345">
                  <c:v>0.59599999999999997</c:v>
                </c:pt>
                <c:pt idx="346">
                  <c:v>0.59699999999999998</c:v>
                </c:pt>
                <c:pt idx="347">
                  <c:v>0.59899999999999998</c:v>
                </c:pt>
                <c:pt idx="348">
                  <c:v>0.6</c:v>
                </c:pt>
                <c:pt idx="349">
                  <c:v>0.60099999999999998</c:v>
                </c:pt>
                <c:pt idx="350">
                  <c:v>0.60299999999999998</c:v>
                </c:pt>
                <c:pt idx="351">
                  <c:v>0.60399999999999998</c:v>
                </c:pt>
                <c:pt idx="352">
                  <c:v>0.60499999999999998</c:v>
                </c:pt>
                <c:pt idx="353">
                  <c:v>0.60699999999999998</c:v>
                </c:pt>
                <c:pt idx="354">
                  <c:v>0.60799999999999998</c:v>
                </c:pt>
                <c:pt idx="355">
                  <c:v>0.61</c:v>
                </c:pt>
                <c:pt idx="356">
                  <c:v>0.61099999999999999</c:v>
                </c:pt>
                <c:pt idx="357">
                  <c:v>0.61199999999999999</c:v>
                </c:pt>
                <c:pt idx="358">
                  <c:v>0.61399999999999999</c:v>
                </c:pt>
                <c:pt idx="359">
                  <c:v>0.61499999999999999</c:v>
                </c:pt>
                <c:pt idx="360">
                  <c:v>0.61599999999999999</c:v>
                </c:pt>
                <c:pt idx="361">
                  <c:v>0.61799999999999999</c:v>
                </c:pt>
                <c:pt idx="362">
                  <c:v>0.61899999999999999</c:v>
                </c:pt>
                <c:pt idx="363">
                  <c:v>0.62</c:v>
                </c:pt>
                <c:pt idx="364">
                  <c:v>0.622</c:v>
                </c:pt>
                <c:pt idx="365">
                  <c:v>0.623</c:v>
                </c:pt>
                <c:pt idx="366">
                  <c:v>0.624</c:v>
                </c:pt>
                <c:pt idx="367">
                  <c:v>0.626</c:v>
                </c:pt>
                <c:pt idx="368">
                  <c:v>0.627</c:v>
                </c:pt>
                <c:pt idx="369">
                  <c:v>0.629</c:v>
                </c:pt>
                <c:pt idx="370">
                  <c:v>0.63</c:v>
                </c:pt>
                <c:pt idx="371">
                  <c:v>0.63100000000000001</c:v>
                </c:pt>
                <c:pt idx="372">
                  <c:v>0.63300000000000001</c:v>
                </c:pt>
                <c:pt idx="373">
                  <c:v>0.63400000000000001</c:v>
                </c:pt>
                <c:pt idx="374">
                  <c:v>0.63500000000000001</c:v>
                </c:pt>
                <c:pt idx="375">
                  <c:v>0.63700000000000001</c:v>
                </c:pt>
                <c:pt idx="376">
                  <c:v>0.63800000000000001</c:v>
                </c:pt>
                <c:pt idx="377">
                  <c:v>0.63900000000000001</c:v>
                </c:pt>
                <c:pt idx="378">
                  <c:v>0.64100000000000001</c:v>
                </c:pt>
                <c:pt idx="379">
                  <c:v>0.64200000000000002</c:v>
                </c:pt>
                <c:pt idx="380">
                  <c:v>0.64300000000000002</c:v>
                </c:pt>
                <c:pt idx="381">
                  <c:v>0.64500000000000002</c:v>
                </c:pt>
                <c:pt idx="382">
                  <c:v>0.64600000000000002</c:v>
                </c:pt>
                <c:pt idx="383">
                  <c:v>0.64700000000000002</c:v>
                </c:pt>
                <c:pt idx="384">
                  <c:v>0.64900000000000002</c:v>
                </c:pt>
                <c:pt idx="385">
                  <c:v>0.65</c:v>
                </c:pt>
                <c:pt idx="386">
                  <c:v>0.65100000000000002</c:v>
                </c:pt>
                <c:pt idx="387">
                  <c:v>0.65300000000000002</c:v>
                </c:pt>
                <c:pt idx="388">
                  <c:v>0.65400000000000003</c:v>
                </c:pt>
                <c:pt idx="389">
                  <c:v>0.65600000000000003</c:v>
                </c:pt>
                <c:pt idx="390">
                  <c:v>0.65700000000000003</c:v>
                </c:pt>
                <c:pt idx="391">
                  <c:v>0.65800000000000003</c:v>
                </c:pt>
                <c:pt idx="392">
                  <c:v>0.66</c:v>
                </c:pt>
                <c:pt idx="393">
                  <c:v>0.66100000000000003</c:v>
                </c:pt>
                <c:pt idx="394">
                  <c:v>0.66200000000000003</c:v>
                </c:pt>
                <c:pt idx="395">
                  <c:v>0.66400000000000003</c:v>
                </c:pt>
                <c:pt idx="396">
                  <c:v>0.66500000000000004</c:v>
                </c:pt>
                <c:pt idx="397">
                  <c:v>0.66600000000000004</c:v>
                </c:pt>
                <c:pt idx="398">
                  <c:v>0.66800000000000004</c:v>
                </c:pt>
                <c:pt idx="399">
                  <c:v>0.66900000000000004</c:v>
                </c:pt>
                <c:pt idx="400">
                  <c:v>0.67</c:v>
                </c:pt>
                <c:pt idx="401">
                  <c:v>0.67200000000000004</c:v>
                </c:pt>
                <c:pt idx="402">
                  <c:v>0.67300000000000004</c:v>
                </c:pt>
                <c:pt idx="403">
                  <c:v>0.67400000000000004</c:v>
                </c:pt>
                <c:pt idx="404">
                  <c:v>0.67600000000000005</c:v>
                </c:pt>
                <c:pt idx="405">
                  <c:v>0.67700000000000005</c:v>
                </c:pt>
                <c:pt idx="406">
                  <c:v>0.67800000000000005</c:v>
                </c:pt>
                <c:pt idx="407">
                  <c:v>0.68</c:v>
                </c:pt>
                <c:pt idx="408">
                  <c:v>0.68100000000000005</c:v>
                </c:pt>
                <c:pt idx="409">
                  <c:v>0.68200000000000005</c:v>
                </c:pt>
                <c:pt idx="410">
                  <c:v>0.68400000000000005</c:v>
                </c:pt>
                <c:pt idx="411">
                  <c:v>0.68500000000000005</c:v>
                </c:pt>
                <c:pt idx="412">
                  <c:v>0.68600000000000005</c:v>
                </c:pt>
                <c:pt idx="413">
                  <c:v>0.68799999999999994</c:v>
                </c:pt>
                <c:pt idx="414">
                  <c:v>0.68899999999999995</c:v>
                </c:pt>
                <c:pt idx="415">
                  <c:v>0.69</c:v>
                </c:pt>
                <c:pt idx="416">
                  <c:v>0.69199999999999995</c:v>
                </c:pt>
                <c:pt idx="417">
                  <c:v>0.69299999999999995</c:v>
                </c:pt>
                <c:pt idx="418">
                  <c:v>0.69399999999999995</c:v>
                </c:pt>
                <c:pt idx="419">
                  <c:v>0.69599999999999995</c:v>
                </c:pt>
                <c:pt idx="420">
                  <c:v>0.69699999999999995</c:v>
                </c:pt>
                <c:pt idx="421">
                  <c:v>0.69799999999999995</c:v>
                </c:pt>
                <c:pt idx="422">
                  <c:v>0.7</c:v>
                </c:pt>
                <c:pt idx="423">
                  <c:v>0.70099999999999996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0.70499999999999996</c:v>
                </c:pt>
                <c:pt idx="427">
                  <c:v>0.70599999999999996</c:v>
                </c:pt>
                <c:pt idx="428">
                  <c:v>0.70799999999999996</c:v>
                </c:pt>
                <c:pt idx="429">
                  <c:v>0.70899999999999996</c:v>
                </c:pt>
                <c:pt idx="430">
                  <c:v>0.71</c:v>
                </c:pt>
                <c:pt idx="431">
                  <c:v>0.71099999999999997</c:v>
                </c:pt>
                <c:pt idx="432">
                  <c:v>0.71299999999999997</c:v>
                </c:pt>
                <c:pt idx="433">
                  <c:v>0.71399999999999997</c:v>
                </c:pt>
                <c:pt idx="434">
                  <c:v>0.71499999999999997</c:v>
                </c:pt>
                <c:pt idx="435">
                  <c:v>0.71699999999999997</c:v>
                </c:pt>
                <c:pt idx="436">
                  <c:v>0.71799999999999997</c:v>
                </c:pt>
                <c:pt idx="437">
                  <c:v>0.71899999999999997</c:v>
                </c:pt>
                <c:pt idx="438">
                  <c:v>0.72099999999999997</c:v>
                </c:pt>
                <c:pt idx="439">
                  <c:v>0.72199999999999998</c:v>
                </c:pt>
                <c:pt idx="440">
                  <c:v>0.72299999999999998</c:v>
                </c:pt>
                <c:pt idx="441">
                  <c:v>0.72499999999999998</c:v>
                </c:pt>
                <c:pt idx="442">
                  <c:v>0.72599999999999998</c:v>
                </c:pt>
                <c:pt idx="443">
                  <c:v>0.72699999999999998</c:v>
                </c:pt>
                <c:pt idx="444">
                  <c:v>0.72799999999999998</c:v>
                </c:pt>
                <c:pt idx="445">
                  <c:v>0.73</c:v>
                </c:pt>
                <c:pt idx="446">
                  <c:v>0.73099999999999998</c:v>
                </c:pt>
                <c:pt idx="447">
                  <c:v>0.73199999999999998</c:v>
                </c:pt>
                <c:pt idx="448">
                  <c:v>0.73399999999999999</c:v>
                </c:pt>
                <c:pt idx="449">
                  <c:v>0.73499999999999999</c:v>
                </c:pt>
                <c:pt idx="450">
                  <c:v>0.73599999999999999</c:v>
                </c:pt>
                <c:pt idx="451">
                  <c:v>0.73699999999999999</c:v>
                </c:pt>
                <c:pt idx="452">
                  <c:v>0.73899999999999999</c:v>
                </c:pt>
                <c:pt idx="453">
                  <c:v>0.74</c:v>
                </c:pt>
                <c:pt idx="454">
                  <c:v>0.74099999999999999</c:v>
                </c:pt>
                <c:pt idx="455">
                  <c:v>0.74299999999999999</c:v>
                </c:pt>
                <c:pt idx="456">
                  <c:v>0.74399999999999999</c:v>
                </c:pt>
                <c:pt idx="457">
                  <c:v>0.745</c:v>
                </c:pt>
                <c:pt idx="458">
                  <c:v>0.746</c:v>
                </c:pt>
                <c:pt idx="459">
                  <c:v>0.748</c:v>
                </c:pt>
                <c:pt idx="460">
                  <c:v>0.749</c:v>
                </c:pt>
                <c:pt idx="461">
                  <c:v>0.75</c:v>
                </c:pt>
                <c:pt idx="462">
                  <c:v>0.752</c:v>
                </c:pt>
                <c:pt idx="463">
                  <c:v>0.753</c:v>
                </c:pt>
                <c:pt idx="464">
                  <c:v>0.754</c:v>
                </c:pt>
                <c:pt idx="465">
                  <c:v>0.755</c:v>
                </c:pt>
                <c:pt idx="466">
                  <c:v>0.75700000000000001</c:v>
                </c:pt>
                <c:pt idx="467">
                  <c:v>0.75800000000000001</c:v>
                </c:pt>
                <c:pt idx="468">
                  <c:v>0.75900000000000001</c:v>
                </c:pt>
                <c:pt idx="469">
                  <c:v>0.76</c:v>
                </c:pt>
                <c:pt idx="470">
                  <c:v>0.76200000000000001</c:v>
                </c:pt>
                <c:pt idx="471">
                  <c:v>0.76300000000000001</c:v>
                </c:pt>
                <c:pt idx="472">
                  <c:v>0.76400000000000001</c:v>
                </c:pt>
                <c:pt idx="473">
                  <c:v>0.76500000000000001</c:v>
                </c:pt>
                <c:pt idx="474">
                  <c:v>0.76700000000000002</c:v>
                </c:pt>
                <c:pt idx="475">
                  <c:v>0.76800000000000002</c:v>
                </c:pt>
                <c:pt idx="476">
                  <c:v>0.76900000000000002</c:v>
                </c:pt>
                <c:pt idx="477">
                  <c:v>0.77</c:v>
                </c:pt>
                <c:pt idx="478">
                  <c:v>0.77200000000000002</c:v>
                </c:pt>
                <c:pt idx="479">
                  <c:v>0.77300000000000002</c:v>
                </c:pt>
                <c:pt idx="480">
                  <c:v>0.77400000000000002</c:v>
                </c:pt>
                <c:pt idx="481">
                  <c:v>0.77500000000000002</c:v>
                </c:pt>
                <c:pt idx="482">
                  <c:v>0.77700000000000002</c:v>
                </c:pt>
                <c:pt idx="483">
                  <c:v>0.77800000000000002</c:v>
                </c:pt>
                <c:pt idx="484">
                  <c:v>0.77900000000000003</c:v>
                </c:pt>
                <c:pt idx="485">
                  <c:v>0.78</c:v>
                </c:pt>
                <c:pt idx="486">
                  <c:v>0.78200000000000003</c:v>
                </c:pt>
                <c:pt idx="487">
                  <c:v>0.78300000000000003</c:v>
                </c:pt>
                <c:pt idx="488">
                  <c:v>0.78400000000000003</c:v>
                </c:pt>
                <c:pt idx="489">
                  <c:v>0.78500000000000003</c:v>
                </c:pt>
                <c:pt idx="490">
                  <c:v>0.78600000000000003</c:v>
                </c:pt>
                <c:pt idx="491">
                  <c:v>0.78800000000000003</c:v>
                </c:pt>
                <c:pt idx="492">
                  <c:v>0.78900000000000003</c:v>
                </c:pt>
                <c:pt idx="493">
                  <c:v>0.79</c:v>
                </c:pt>
                <c:pt idx="494">
                  <c:v>0.79100000000000004</c:v>
                </c:pt>
                <c:pt idx="495">
                  <c:v>0.79300000000000004</c:v>
                </c:pt>
                <c:pt idx="496">
                  <c:v>0.79400000000000004</c:v>
                </c:pt>
                <c:pt idx="497">
                  <c:v>0.79500000000000004</c:v>
                </c:pt>
                <c:pt idx="498">
                  <c:v>0.79600000000000004</c:v>
                </c:pt>
                <c:pt idx="499">
                  <c:v>0.79700000000000004</c:v>
                </c:pt>
                <c:pt idx="500">
                  <c:v>0.79900000000000004</c:v>
                </c:pt>
                <c:pt idx="501">
                  <c:v>0.8</c:v>
                </c:pt>
                <c:pt idx="502">
                  <c:v>0.80100000000000005</c:v>
                </c:pt>
                <c:pt idx="503">
                  <c:v>0.80200000000000005</c:v>
                </c:pt>
                <c:pt idx="504">
                  <c:v>0.80300000000000005</c:v>
                </c:pt>
                <c:pt idx="505">
                  <c:v>0.80400000000000005</c:v>
                </c:pt>
                <c:pt idx="506">
                  <c:v>0.80600000000000005</c:v>
                </c:pt>
                <c:pt idx="507">
                  <c:v>0.80700000000000005</c:v>
                </c:pt>
                <c:pt idx="508">
                  <c:v>0.80800000000000005</c:v>
                </c:pt>
                <c:pt idx="509">
                  <c:v>0.80900000000000005</c:v>
                </c:pt>
                <c:pt idx="510">
                  <c:v>0.81</c:v>
                </c:pt>
                <c:pt idx="511">
                  <c:v>0.81200000000000006</c:v>
                </c:pt>
                <c:pt idx="512">
                  <c:v>0.81299999999999994</c:v>
                </c:pt>
                <c:pt idx="513">
                  <c:v>0.81399999999999995</c:v>
                </c:pt>
                <c:pt idx="514">
                  <c:v>0.81499999999999995</c:v>
                </c:pt>
                <c:pt idx="515">
                  <c:v>0.81599999999999995</c:v>
                </c:pt>
                <c:pt idx="516">
                  <c:v>0.81699999999999995</c:v>
                </c:pt>
                <c:pt idx="517">
                  <c:v>0.81899999999999995</c:v>
                </c:pt>
                <c:pt idx="518">
                  <c:v>0.82</c:v>
                </c:pt>
                <c:pt idx="519">
                  <c:v>0.82099999999999995</c:v>
                </c:pt>
                <c:pt idx="520">
                  <c:v>0.82199999999999995</c:v>
                </c:pt>
                <c:pt idx="521">
                  <c:v>0.82299999999999995</c:v>
                </c:pt>
                <c:pt idx="522">
                  <c:v>0.82399999999999995</c:v>
                </c:pt>
                <c:pt idx="523">
                  <c:v>0.82499999999999996</c:v>
                </c:pt>
                <c:pt idx="524">
                  <c:v>0.82699999999999996</c:v>
                </c:pt>
                <c:pt idx="525">
                  <c:v>0.82799999999999996</c:v>
                </c:pt>
                <c:pt idx="526">
                  <c:v>0.82899999999999996</c:v>
                </c:pt>
                <c:pt idx="527">
                  <c:v>0.83</c:v>
                </c:pt>
                <c:pt idx="528">
                  <c:v>0.83099999999999996</c:v>
                </c:pt>
                <c:pt idx="529">
                  <c:v>0.83199999999999996</c:v>
                </c:pt>
                <c:pt idx="530">
                  <c:v>0.83299999999999996</c:v>
                </c:pt>
                <c:pt idx="531">
                  <c:v>0.83499999999999996</c:v>
                </c:pt>
                <c:pt idx="532">
                  <c:v>0.83599999999999997</c:v>
                </c:pt>
                <c:pt idx="533">
                  <c:v>0.83699999999999997</c:v>
                </c:pt>
                <c:pt idx="534">
                  <c:v>0.83799999999999997</c:v>
                </c:pt>
                <c:pt idx="535">
                  <c:v>0.83899999999999997</c:v>
                </c:pt>
                <c:pt idx="536">
                  <c:v>0.84</c:v>
                </c:pt>
                <c:pt idx="537">
                  <c:v>0.84099999999999997</c:v>
                </c:pt>
                <c:pt idx="538">
                  <c:v>0.84199999999999997</c:v>
                </c:pt>
                <c:pt idx="539">
                  <c:v>0.84299999999999997</c:v>
                </c:pt>
                <c:pt idx="540">
                  <c:v>0.84499999999999997</c:v>
                </c:pt>
                <c:pt idx="541">
                  <c:v>0.84599999999999997</c:v>
                </c:pt>
                <c:pt idx="542">
                  <c:v>0.84699999999999998</c:v>
                </c:pt>
                <c:pt idx="543">
                  <c:v>0.84799999999999998</c:v>
                </c:pt>
                <c:pt idx="544">
                  <c:v>0.84899999999999998</c:v>
                </c:pt>
                <c:pt idx="545">
                  <c:v>0.85</c:v>
                </c:pt>
                <c:pt idx="546">
                  <c:v>0.85099999999999998</c:v>
                </c:pt>
                <c:pt idx="547">
                  <c:v>0.85199999999999998</c:v>
                </c:pt>
                <c:pt idx="548">
                  <c:v>0.85299999999999998</c:v>
                </c:pt>
                <c:pt idx="549">
                  <c:v>0.85399999999999998</c:v>
                </c:pt>
                <c:pt idx="550">
                  <c:v>0.85499999999999998</c:v>
                </c:pt>
                <c:pt idx="551">
                  <c:v>0.85599999999999998</c:v>
                </c:pt>
                <c:pt idx="552">
                  <c:v>0.85699999999999998</c:v>
                </c:pt>
                <c:pt idx="553">
                  <c:v>0.85899999999999999</c:v>
                </c:pt>
                <c:pt idx="554">
                  <c:v>0.86</c:v>
                </c:pt>
                <c:pt idx="555">
                  <c:v>0.86099999999999999</c:v>
                </c:pt>
                <c:pt idx="556">
                  <c:v>0.86199999999999999</c:v>
                </c:pt>
                <c:pt idx="557">
                  <c:v>0.86299999999999999</c:v>
                </c:pt>
                <c:pt idx="558">
                  <c:v>0.86399999999999999</c:v>
                </c:pt>
                <c:pt idx="559">
                  <c:v>0.86499999999999999</c:v>
                </c:pt>
                <c:pt idx="560">
                  <c:v>0.86599999999999999</c:v>
                </c:pt>
                <c:pt idx="561">
                  <c:v>0.86699999999999999</c:v>
                </c:pt>
                <c:pt idx="562">
                  <c:v>0.86799999999999999</c:v>
                </c:pt>
                <c:pt idx="563">
                  <c:v>0.86899999999999999</c:v>
                </c:pt>
                <c:pt idx="564">
                  <c:v>0.87</c:v>
                </c:pt>
                <c:pt idx="565">
                  <c:v>0.871</c:v>
                </c:pt>
                <c:pt idx="566">
                  <c:v>0.872</c:v>
                </c:pt>
                <c:pt idx="567">
                  <c:v>0.873</c:v>
                </c:pt>
                <c:pt idx="568">
                  <c:v>0.874</c:v>
                </c:pt>
                <c:pt idx="569">
                  <c:v>0.875</c:v>
                </c:pt>
                <c:pt idx="570">
                  <c:v>0.876</c:v>
                </c:pt>
                <c:pt idx="571">
                  <c:v>0.877</c:v>
                </c:pt>
                <c:pt idx="572">
                  <c:v>0.878</c:v>
                </c:pt>
                <c:pt idx="573">
                  <c:v>0.879</c:v>
                </c:pt>
                <c:pt idx="574">
                  <c:v>0.88</c:v>
                </c:pt>
                <c:pt idx="575">
                  <c:v>0.88100000000000001</c:v>
                </c:pt>
                <c:pt idx="576">
                  <c:v>0.88200000000000001</c:v>
                </c:pt>
                <c:pt idx="577">
                  <c:v>0.88300000000000001</c:v>
                </c:pt>
                <c:pt idx="578">
                  <c:v>0.88400000000000001</c:v>
                </c:pt>
                <c:pt idx="579">
                  <c:v>0.88500000000000001</c:v>
                </c:pt>
                <c:pt idx="580">
                  <c:v>0.88600000000000001</c:v>
                </c:pt>
                <c:pt idx="581">
                  <c:v>0.88700000000000001</c:v>
                </c:pt>
                <c:pt idx="582">
                  <c:v>0.88800000000000001</c:v>
                </c:pt>
                <c:pt idx="583">
                  <c:v>0.88900000000000001</c:v>
                </c:pt>
                <c:pt idx="584">
                  <c:v>0.89</c:v>
                </c:pt>
                <c:pt idx="585">
                  <c:v>0.89100000000000001</c:v>
                </c:pt>
                <c:pt idx="586">
                  <c:v>0.89200000000000002</c:v>
                </c:pt>
                <c:pt idx="587">
                  <c:v>0.89300000000000002</c:v>
                </c:pt>
                <c:pt idx="588">
                  <c:v>0.89400000000000002</c:v>
                </c:pt>
                <c:pt idx="589">
                  <c:v>0.89500000000000002</c:v>
                </c:pt>
                <c:pt idx="590">
                  <c:v>0.89600000000000002</c:v>
                </c:pt>
                <c:pt idx="591">
                  <c:v>0.89700000000000002</c:v>
                </c:pt>
                <c:pt idx="592">
                  <c:v>0.89700000000000002</c:v>
                </c:pt>
                <c:pt idx="593">
                  <c:v>0.89800000000000002</c:v>
                </c:pt>
                <c:pt idx="594">
                  <c:v>0.89900000000000002</c:v>
                </c:pt>
                <c:pt idx="595">
                  <c:v>0.9</c:v>
                </c:pt>
                <c:pt idx="596">
                  <c:v>0.90100000000000002</c:v>
                </c:pt>
                <c:pt idx="597">
                  <c:v>0.90200000000000002</c:v>
                </c:pt>
                <c:pt idx="598">
                  <c:v>0.90300000000000002</c:v>
                </c:pt>
                <c:pt idx="599">
                  <c:v>0.90400000000000003</c:v>
                </c:pt>
                <c:pt idx="600">
                  <c:v>0.90500000000000003</c:v>
                </c:pt>
                <c:pt idx="601">
                  <c:v>0.90600000000000003</c:v>
                </c:pt>
                <c:pt idx="602">
                  <c:v>0.90700000000000003</c:v>
                </c:pt>
                <c:pt idx="603">
                  <c:v>0.90800000000000003</c:v>
                </c:pt>
                <c:pt idx="604">
                  <c:v>0.90800000000000003</c:v>
                </c:pt>
                <c:pt idx="605">
                  <c:v>0.90900000000000003</c:v>
                </c:pt>
                <c:pt idx="606">
                  <c:v>0.91</c:v>
                </c:pt>
                <c:pt idx="607">
                  <c:v>0.91100000000000003</c:v>
                </c:pt>
                <c:pt idx="608">
                  <c:v>0.91200000000000003</c:v>
                </c:pt>
                <c:pt idx="609">
                  <c:v>0.91300000000000003</c:v>
                </c:pt>
                <c:pt idx="610">
                  <c:v>0.91400000000000003</c:v>
                </c:pt>
                <c:pt idx="611">
                  <c:v>0.91500000000000004</c:v>
                </c:pt>
                <c:pt idx="612">
                  <c:v>0.91500000000000004</c:v>
                </c:pt>
                <c:pt idx="613">
                  <c:v>0.91600000000000004</c:v>
                </c:pt>
                <c:pt idx="614">
                  <c:v>0.91700000000000004</c:v>
                </c:pt>
                <c:pt idx="615">
                  <c:v>0.91800000000000004</c:v>
                </c:pt>
                <c:pt idx="616">
                  <c:v>0.91900000000000004</c:v>
                </c:pt>
                <c:pt idx="617">
                  <c:v>0.92</c:v>
                </c:pt>
                <c:pt idx="618">
                  <c:v>0.92100000000000004</c:v>
                </c:pt>
                <c:pt idx="619">
                  <c:v>0.92100000000000004</c:v>
                </c:pt>
                <c:pt idx="620">
                  <c:v>0.92200000000000004</c:v>
                </c:pt>
                <c:pt idx="621">
                  <c:v>0.92300000000000004</c:v>
                </c:pt>
                <c:pt idx="622">
                  <c:v>0.92400000000000004</c:v>
                </c:pt>
                <c:pt idx="623">
                  <c:v>0.92500000000000004</c:v>
                </c:pt>
                <c:pt idx="624">
                  <c:v>0.92500000000000004</c:v>
                </c:pt>
                <c:pt idx="625">
                  <c:v>0.92600000000000005</c:v>
                </c:pt>
                <c:pt idx="626">
                  <c:v>0.92700000000000005</c:v>
                </c:pt>
                <c:pt idx="627">
                  <c:v>0.92800000000000005</c:v>
                </c:pt>
                <c:pt idx="628">
                  <c:v>0.92900000000000005</c:v>
                </c:pt>
                <c:pt idx="629">
                  <c:v>0.93</c:v>
                </c:pt>
                <c:pt idx="630">
                  <c:v>0.93</c:v>
                </c:pt>
                <c:pt idx="631">
                  <c:v>0.93100000000000005</c:v>
                </c:pt>
                <c:pt idx="632">
                  <c:v>0.93200000000000005</c:v>
                </c:pt>
                <c:pt idx="633">
                  <c:v>0.93300000000000005</c:v>
                </c:pt>
                <c:pt idx="634">
                  <c:v>0.93300000000000005</c:v>
                </c:pt>
                <c:pt idx="635">
                  <c:v>0.93400000000000005</c:v>
                </c:pt>
                <c:pt idx="636">
                  <c:v>0.93500000000000005</c:v>
                </c:pt>
                <c:pt idx="637">
                  <c:v>0.93600000000000005</c:v>
                </c:pt>
                <c:pt idx="638">
                  <c:v>0.93600000000000005</c:v>
                </c:pt>
                <c:pt idx="639">
                  <c:v>0.93700000000000006</c:v>
                </c:pt>
                <c:pt idx="640">
                  <c:v>0.93799999999999994</c:v>
                </c:pt>
                <c:pt idx="641">
                  <c:v>0.93899999999999995</c:v>
                </c:pt>
                <c:pt idx="642">
                  <c:v>0.93899999999999995</c:v>
                </c:pt>
                <c:pt idx="643">
                  <c:v>0.94</c:v>
                </c:pt>
                <c:pt idx="644">
                  <c:v>0.94099999999999995</c:v>
                </c:pt>
                <c:pt idx="645">
                  <c:v>0.94199999999999995</c:v>
                </c:pt>
                <c:pt idx="646">
                  <c:v>0.94199999999999995</c:v>
                </c:pt>
                <c:pt idx="647">
                  <c:v>0.94299999999999995</c:v>
                </c:pt>
                <c:pt idx="648">
                  <c:v>0.94399999999999995</c:v>
                </c:pt>
                <c:pt idx="649">
                  <c:v>0.94499999999999995</c:v>
                </c:pt>
                <c:pt idx="650">
                  <c:v>0.94499999999999995</c:v>
                </c:pt>
                <c:pt idx="651">
                  <c:v>0.94599999999999995</c:v>
                </c:pt>
                <c:pt idx="652">
                  <c:v>0.94699999999999995</c:v>
                </c:pt>
                <c:pt idx="653">
                  <c:v>0.94699999999999995</c:v>
                </c:pt>
                <c:pt idx="654">
                  <c:v>0.94799999999999995</c:v>
                </c:pt>
                <c:pt idx="655">
                  <c:v>0.94899999999999995</c:v>
                </c:pt>
                <c:pt idx="656">
                  <c:v>0.94899999999999995</c:v>
                </c:pt>
                <c:pt idx="657">
                  <c:v>0.95</c:v>
                </c:pt>
                <c:pt idx="658">
                  <c:v>0.95099999999999996</c:v>
                </c:pt>
                <c:pt idx="659">
                  <c:v>0.95199999999999996</c:v>
                </c:pt>
                <c:pt idx="660">
                  <c:v>0.95199999999999996</c:v>
                </c:pt>
                <c:pt idx="661">
                  <c:v>0.95299999999999996</c:v>
                </c:pt>
                <c:pt idx="662">
                  <c:v>0.95399999999999996</c:v>
                </c:pt>
                <c:pt idx="663">
                  <c:v>0.95399999999999996</c:v>
                </c:pt>
                <c:pt idx="664">
                  <c:v>0.95499999999999996</c:v>
                </c:pt>
                <c:pt idx="665">
                  <c:v>0.95499999999999996</c:v>
                </c:pt>
                <c:pt idx="666">
                  <c:v>0.95599999999999996</c:v>
                </c:pt>
                <c:pt idx="667">
                  <c:v>0.95699999999999996</c:v>
                </c:pt>
                <c:pt idx="668">
                  <c:v>0.95699999999999996</c:v>
                </c:pt>
                <c:pt idx="669">
                  <c:v>0.95799999999999996</c:v>
                </c:pt>
                <c:pt idx="670">
                  <c:v>0.95899999999999996</c:v>
                </c:pt>
                <c:pt idx="671">
                  <c:v>0.95899999999999996</c:v>
                </c:pt>
                <c:pt idx="672">
                  <c:v>0.96</c:v>
                </c:pt>
                <c:pt idx="673">
                  <c:v>0.96</c:v>
                </c:pt>
                <c:pt idx="674">
                  <c:v>0.96099999999999997</c:v>
                </c:pt>
                <c:pt idx="675">
                  <c:v>0.96199999999999997</c:v>
                </c:pt>
                <c:pt idx="676">
                  <c:v>0.96199999999999997</c:v>
                </c:pt>
                <c:pt idx="677">
                  <c:v>0.96299999999999997</c:v>
                </c:pt>
                <c:pt idx="678">
                  <c:v>0.96299999999999997</c:v>
                </c:pt>
                <c:pt idx="679">
                  <c:v>0.96399999999999997</c:v>
                </c:pt>
                <c:pt idx="680">
                  <c:v>0.96499999999999997</c:v>
                </c:pt>
                <c:pt idx="681">
                  <c:v>0.96499999999999997</c:v>
                </c:pt>
                <c:pt idx="682">
                  <c:v>0.96599999999999997</c:v>
                </c:pt>
                <c:pt idx="683">
                  <c:v>0.96599999999999997</c:v>
                </c:pt>
                <c:pt idx="684">
                  <c:v>0.96699999999999997</c:v>
                </c:pt>
                <c:pt idx="685">
                  <c:v>0.96699999999999997</c:v>
                </c:pt>
                <c:pt idx="686">
                  <c:v>0.96799999999999997</c:v>
                </c:pt>
                <c:pt idx="687">
                  <c:v>0.96899999999999997</c:v>
                </c:pt>
                <c:pt idx="688">
                  <c:v>0.96899999999999997</c:v>
                </c:pt>
                <c:pt idx="689">
                  <c:v>0.97</c:v>
                </c:pt>
                <c:pt idx="690">
                  <c:v>0.97</c:v>
                </c:pt>
                <c:pt idx="691">
                  <c:v>0.97099999999999997</c:v>
                </c:pt>
                <c:pt idx="692">
                  <c:v>0.97099999999999997</c:v>
                </c:pt>
                <c:pt idx="693">
                  <c:v>0.97199999999999998</c:v>
                </c:pt>
                <c:pt idx="694">
                  <c:v>0.97199999999999998</c:v>
                </c:pt>
                <c:pt idx="695">
                  <c:v>0.97299999999999998</c:v>
                </c:pt>
                <c:pt idx="696">
                  <c:v>0.97299999999999998</c:v>
                </c:pt>
                <c:pt idx="697">
                  <c:v>0.97399999999999998</c:v>
                </c:pt>
                <c:pt idx="698">
                  <c:v>0.97399999999999998</c:v>
                </c:pt>
                <c:pt idx="699">
                  <c:v>0.97499999999999998</c:v>
                </c:pt>
                <c:pt idx="700">
                  <c:v>0.97499999999999998</c:v>
                </c:pt>
                <c:pt idx="701">
                  <c:v>0.97599999999999998</c:v>
                </c:pt>
                <c:pt idx="702">
                  <c:v>0.97599999999999998</c:v>
                </c:pt>
                <c:pt idx="703">
                  <c:v>0.97699999999999998</c:v>
                </c:pt>
                <c:pt idx="704">
                  <c:v>0.97699999999999998</c:v>
                </c:pt>
                <c:pt idx="705">
                  <c:v>0.97799999999999998</c:v>
                </c:pt>
                <c:pt idx="706">
                  <c:v>0.97799999999999998</c:v>
                </c:pt>
                <c:pt idx="707">
                  <c:v>0.97899999999999998</c:v>
                </c:pt>
                <c:pt idx="708">
                  <c:v>0.97899999999999998</c:v>
                </c:pt>
                <c:pt idx="709">
                  <c:v>0.98</c:v>
                </c:pt>
                <c:pt idx="710">
                  <c:v>0.98</c:v>
                </c:pt>
                <c:pt idx="711">
                  <c:v>0.98</c:v>
                </c:pt>
                <c:pt idx="712">
                  <c:v>0.98099999999999998</c:v>
                </c:pt>
                <c:pt idx="713">
                  <c:v>0.98099999999999998</c:v>
                </c:pt>
                <c:pt idx="714">
                  <c:v>0.98199999999999998</c:v>
                </c:pt>
                <c:pt idx="715">
                  <c:v>0.98199999999999998</c:v>
                </c:pt>
                <c:pt idx="716">
                  <c:v>0.98299999999999998</c:v>
                </c:pt>
                <c:pt idx="717">
                  <c:v>0.98299999999999998</c:v>
                </c:pt>
                <c:pt idx="718">
                  <c:v>0.98299999999999998</c:v>
                </c:pt>
                <c:pt idx="719">
                  <c:v>0.98399999999999999</c:v>
                </c:pt>
                <c:pt idx="720">
                  <c:v>0.98399999999999999</c:v>
                </c:pt>
                <c:pt idx="721">
                  <c:v>0.98499999999999999</c:v>
                </c:pt>
                <c:pt idx="722">
                  <c:v>0.98499999999999999</c:v>
                </c:pt>
                <c:pt idx="723">
                  <c:v>0.98499999999999999</c:v>
                </c:pt>
                <c:pt idx="724">
                  <c:v>0.98599999999999999</c:v>
                </c:pt>
                <c:pt idx="725">
                  <c:v>0.98599999999999999</c:v>
                </c:pt>
                <c:pt idx="726">
                  <c:v>0.98599999999999999</c:v>
                </c:pt>
                <c:pt idx="727">
                  <c:v>0.98699999999999999</c:v>
                </c:pt>
                <c:pt idx="728">
                  <c:v>0.98699999999999999</c:v>
                </c:pt>
                <c:pt idx="729">
                  <c:v>0.98699999999999999</c:v>
                </c:pt>
                <c:pt idx="730">
                  <c:v>0.98799999999999999</c:v>
                </c:pt>
                <c:pt idx="731">
                  <c:v>0.98799999999999999</c:v>
                </c:pt>
                <c:pt idx="732">
                  <c:v>0.98899999999999999</c:v>
                </c:pt>
                <c:pt idx="733">
                  <c:v>0.98899999999999999</c:v>
                </c:pt>
                <c:pt idx="734">
                  <c:v>0.98899999999999999</c:v>
                </c:pt>
                <c:pt idx="735">
                  <c:v>0.98899999999999999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0.99099999999999999</c:v>
                </c:pt>
                <c:pt idx="740">
                  <c:v>0.99099999999999999</c:v>
                </c:pt>
                <c:pt idx="741">
                  <c:v>0.99099999999999999</c:v>
                </c:pt>
                <c:pt idx="742">
                  <c:v>0.99199999999999999</c:v>
                </c:pt>
                <c:pt idx="743">
                  <c:v>0.99199999999999999</c:v>
                </c:pt>
                <c:pt idx="744">
                  <c:v>0.99199999999999999</c:v>
                </c:pt>
                <c:pt idx="745">
                  <c:v>0.99199999999999999</c:v>
                </c:pt>
                <c:pt idx="746">
                  <c:v>0.99299999999999999</c:v>
                </c:pt>
                <c:pt idx="747">
                  <c:v>0.99299999999999999</c:v>
                </c:pt>
                <c:pt idx="748">
                  <c:v>0.99299999999999999</c:v>
                </c:pt>
                <c:pt idx="749">
                  <c:v>0.99399999999999999</c:v>
                </c:pt>
                <c:pt idx="750">
                  <c:v>0.99399999999999999</c:v>
                </c:pt>
                <c:pt idx="751">
                  <c:v>0.99399999999999999</c:v>
                </c:pt>
                <c:pt idx="752">
                  <c:v>0.99399999999999999</c:v>
                </c:pt>
                <c:pt idx="753">
                  <c:v>0.99399999999999999</c:v>
                </c:pt>
                <c:pt idx="754">
                  <c:v>0.995</c:v>
                </c:pt>
                <c:pt idx="755">
                  <c:v>0.995</c:v>
                </c:pt>
                <c:pt idx="756">
                  <c:v>0.995</c:v>
                </c:pt>
                <c:pt idx="757">
                  <c:v>0.995</c:v>
                </c:pt>
                <c:pt idx="758">
                  <c:v>0.996</c:v>
                </c:pt>
                <c:pt idx="759">
                  <c:v>0.996</c:v>
                </c:pt>
                <c:pt idx="760">
                  <c:v>0.996</c:v>
                </c:pt>
                <c:pt idx="761">
                  <c:v>0.996</c:v>
                </c:pt>
                <c:pt idx="762">
                  <c:v>0.996</c:v>
                </c:pt>
                <c:pt idx="763">
                  <c:v>0.997</c:v>
                </c:pt>
                <c:pt idx="764">
                  <c:v>0.997</c:v>
                </c:pt>
                <c:pt idx="765">
                  <c:v>0.997</c:v>
                </c:pt>
                <c:pt idx="766">
                  <c:v>0.997</c:v>
                </c:pt>
                <c:pt idx="767">
                  <c:v>0.997</c:v>
                </c:pt>
                <c:pt idx="768">
                  <c:v>0.997</c:v>
                </c:pt>
                <c:pt idx="769">
                  <c:v>0.998</c:v>
                </c:pt>
                <c:pt idx="770">
                  <c:v>0.998</c:v>
                </c:pt>
                <c:pt idx="771">
                  <c:v>0.998</c:v>
                </c:pt>
                <c:pt idx="772">
                  <c:v>0.998</c:v>
                </c:pt>
                <c:pt idx="773">
                  <c:v>0.998</c:v>
                </c:pt>
                <c:pt idx="774">
                  <c:v>0.998</c:v>
                </c:pt>
                <c:pt idx="775">
                  <c:v>0.998</c:v>
                </c:pt>
                <c:pt idx="776">
                  <c:v>0.999</c:v>
                </c:pt>
                <c:pt idx="777">
                  <c:v>0.999</c:v>
                </c:pt>
                <c:pt idx="778">
                  <c:v>0.999</c:v>
                </c:pt>
                <c:pt idx="779">
                  <c:v>0.999</c:v>
                </c:pt>
                <c:pt idx="780">
                  <c:v>0.999</c:v>
                </c:pt>
                <c:pt idx="781">
                  <c:v>0.999</c:v>
                </c:pt>
                <c:pt idx="782">
                  <c:v>0.999</c:v>
                </c:pt>
                <c:pt idx="783">
                  <c:v>0.999</c:v>
                </c:pt>
                <c:pt idx="784">
                  <c:v>0.999</c:v>
                </c:pt>
                <c:pt idx="785">
                  <c:v>0.999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0.999</c:v>
                </c:pt>
                <c:pt idx="810">
                  <c:v>0.999</c:v>
                </c:pt>
                <c:pt idx="811">
                  <c:v>0.999</c:v>
                </c:pt>
                <c:pt idx="812">
                  <c:v>0.999</c:v>
                </c:pt>
                <c:pt idx="813">
                  <c:v>0.999</c:v>
                </c:pt>
                <c:pt idx="814">
                  <c:v>0.999</c:v>
                </c:pt>
                <c:pt idx="815">
                  <c:v>0.998</c:v>
                </c:pt>
                <c:pt idx="816">
                  <c:v>0.998</c:v>
                </c:pt>
                <c:pt idx="817">
                  <c:v>0.998</c:v>
                </c:pt>
                <c:pt idx="818">
                  <c:v>0.998</c:v>
                </c:pt>
                <c:pt idx="819">
                  <c:v>0.997</c:v>
                </c:pt>
                <c:pt idx="820">
                  <c:v>0.997</c:v>
                </c:pt>
                <c:pt idx="821">
                  <c:v>0.997</c:v>
                </c:pt>
                <c:pt idx="822">
                  <c:v>0.996</c:v>
                </c:pt>
                <c:pt idx="823">
                  <c:v>0.996</c:v>
                </c:pt>
                <c:pt idx="824">
                  <c:v>0.996</c:v>
                </c:pt>
                <c:pt idx="825">
                  <c:v>0.995</c:v>
                </c:pt>
                <c:pt idx="826">
                  <c:v>0.995</c:v>
                </c:pt>
                <c:pt idx="827">
                  <c:v>0.995</c:v>
                </c:pt>
                <c:pt idx="828">
                  <c:v>0.99399999999999999</c:v>
                </c:pt>
                <c:pt idx="829">
                  <c:v>0.99399999999999999</c:v>
                </c:pt>
                <c:pt idx="830">
                  <c:v>0.99299999999999999</c:v>
                </c:pt>
                <c:pt idx="831">
                  <c:v>0.99299999999999999</c:v>
                </c:pt>
                <c:pt idx="832">
                  <c:v>0.99199999999999999</c:v>
                </c:pt>
                <c:pt idx="833">
                  <c:v>0.99199999999999999</c:v>
                </c:pt>
                <c:pt idx="834">
                  <c:v>0.99099999999999999</c:v>
                </c:pt>
                <c:pt idx="835">
                  <c:v>0.99099999999999999</c:v>
                </c:pt>
                <c:pt idx="836">
                  <c:v>0.99</c:v>
                </c:pt>
                <c:pt idx="837">
                  <c:v>0.99</c:v>
                </c:pt>
                <c:pt idx="838">
                  <c:v>0.98899999999999999</c:v>
                </c:pt>
                <c:pt idx="839">
                  <c:v>0.98899999999999999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0.98699999999999999</c:v>
                </c:pt>
                <c:pt idx="843">
                  <c:v>0.98599999999999999</c:v>
                </c:pt>
                <c:pt idx="844">
                  <c:v>0.98599999999999999</c:v>
                </c:pt>
                <c:pt idx="845">
                  <c:v>0.98499999999999999</c:v>
                </c:pt>
                <c:pt idx="846">
                  <c:v>0.98399999999999999</c:v>
                </c:pt>
                <c:pt idx="847">
                  <c:v>0.98399999999999999</c:v>
                </c:pt>
                <c:pt idx="848">
                  <c:v>0.98299999999999998</c:v>
                </c:pt>
                <c:pt idx="849">
                  <c:v>0.98199999999999998</c:v>
                </c:pt>
                <c:pt idx="850">
                  <c:v>0.98099999999999998</c:v>
                </c:pt>
                <c:pt idx="851">
                  <c:v>0.98099999999999998</c:v>
                </c:pt>
                <c:pt idx="852">
                  <c:v>0.98</c:v>
                </c:pt>
                <c:pt idx="853">
                  <c:v>0.97899999999999998</c:v>
                </c:pt>
                <c:pt idx="854">
                  <c:v>0.97799999999999998</c:v>
                </c:pt>
                <c:pt idx="855">
                  <c:v>0.97799999999999998</c:v>
                </c:pt>
                <c:pt idx="856">
                  <c:v>0.97699999999999998</c:v>
                </c:pt>
                <c:pt idx="857">
                  <c:v>0.97599999999999998</c:v>
                </c:pt>
                <c:pt idx="858">
                  <c:v>0.97499999999999998</c:v>
                </c:pt>
                <c:pt idx="859">
                  <c:v>0.97399999999999998</c:v>
                </c:pt>
                <c:pt idx="860">
                  <c:v>0.97299999999999998</c:v>
                </c:pt>
                <c:pt idx="861">
                  <c:v>0.97199999999999998</c:v>
                </c:pt>
                <c:pt idx="862">
                  <c:v>0.97199999999999998</c:v>
                </c:pt>
                <c:pt idx="863">
                  <c:v>0.97099999999999997</c:v>
                </c:pt>
                <c:pt idx="864">
                  <c:v>0.97</c:v>
                </c:pt>
                <c:pt idx="865">
                  <c:v>0.96899999999999997</c:v>
                </c:pt>
                <c:pt idx="866">
                  <c:v>0.96799999999999997</c:v>
                </c:pt>
                <c:pt idx="867">
                  <c:v>0.96699999999999997</c:v>
                </c:pt>
                <c:pt idx="868">
                  <c:v>0.96599999999999997</c:v>
                </c:pt>
                <c:pt idx="869">
                  <c:v>0.96499999999999997</c:v>
                </c:pt>
                <c:pt idx="870">
                  <c:v>0.96399999999999997</c:v>
                </c:pt>
                <c:pt idx="871">
                  <c:v>0.96299999999999997</c:v>
                </c:pt>
                <c:pt idx="872">
                  <c:v>0.96199999999999997</c:v>
                </c:pt>
                <c:pt idx="873">
                  <c:v>0.96099999999999997</c:v>
                </c:pt>
                <c:pt idx="874">
                  <c:v>0.96</c:v>
                </c:pt>
                <c:pt idx="875">
                  <c:v>0.95899999999999996</c:v>
                </c:pt>
                <c:pt idx="876">
                  <c:v>0.95799999999999996</c:v>
                </c:pt>
                <c:pt idx="877">
                  <c:v>0.95699999999999996</c:v>
                </c:pt>
                <c:pt idx="878">
                  <c:v>0.95499999999999996</c:v>
                </c:pt>
                <c:pt idx="879">
                  <c:v>0.95399999999999996</c:v>
                </c:pt>
                <c:pt idx="880">
                  <c:v>0.95299999999999996</c:v>
                </c:pt>
                <c:pt idx="881">
                  <c:v>0.95199999999999996</c:v>
                </c:pt>
                <c:pt idx="882">
                  <c:v>0.95099999999999996</c:v>
                </c:pt>
                <c:pt idx="883">
                  <c:v>0.95</c:v>
                </c:pt>
                <c:pt idx="884">
                  <c:v>0.94799999999999995</c:v>
                </c:pt>
                <c:pt idx="885">
                  <c:v>0.94699999999999995</c:v>
                </c:pt>
                <c:pt idx="886">
                  <c:v>0.94599999999999995</c:v>
                </c:pt>
                <c:pt idx="887">
                  <c:v>0.94499999999999995</c:v>
                </c:pt>
                <c:pt idx="888">
                  <c:v>0.94399999999999995</c:v>
                </c:pt>
                <c:pt idx="889">
                  <c:v>0.94199999999999995</c:v>
                </c:pt>
                <c:pt idx="890">
                  <c:v>0.94099999999999995</c:v>
                </c:pt>
                <c:pt idx="891">
                  <c:v>0.94</c:v>
                </c:pt>
                <c:pt idx="892">
                  <c:v>0.93799999999999994</c:v>
                </c:pt>
                <c:pt idx="893">
                  <c:v>0.93700000000000006</c:v>
                </c:pt>
                <c:pt idx="894">
                  <c:v>0.93600000000000005</c:v>
                </c:pt>
                <c:pt idx="895">
                  <c:v>0.93500000000000005</c:v>
                </c:pt>
                <c:pt idx="896">
                  <c:v>0.93300000000000005</c:v>
                </c:pt>
                <c:pt idx="897">
                  <c:v>0.93200000000000005</c:v>
                </c:pt>
                <c:pt idx="898">
                  <c:v>0.93100000000000005</c:v>
                </c:pt>
                <c:pt idx="899">
                  <c:v>0.92900000000000005</c:v>
                </c:pt>
                <c:pt idx="900">
                  <c:v>0.92800000000000005</c:v>
                </c:pt>
                <c:pt idx="901">
                  <c:v>0.92600000000000005</c:v>
                </c:pt>
                <c:pt idx="902">
                  <c:v>0.92500000000000004</c:v>
                </c:pt>
                <c:pt idx="903">
                  <c:v>0.92400000000000004</c:v>
                </c:pt>
                <c:pt idx="904">
                  <c:v>0.92200000000000004</c:v>
                </c:pt>
                <c:pt idx="905">
                  <c:v>0.92100000000000004</c:v>
                </c:pt>
                <c:pt idx="906">
                  <c:v>0.91900000000000004</c:v>
                </c:pt>
                <c:pt idx="907">
                  <c:v>0.91800000000000004</c:v>
                </c:pt>
                <c:pt idx="908">
                  <c:v>0.91600000000000004</c:v>
                </c:pt>
                <c:pt idx="909">
                  <c:v>0.91500000000000004</c:v>
                </c:pt>
                <c:pt idx="910">
                  <c:v>0.91300000000000003</c:v>
                </c:pt>
                <c:pt idx="911">
                  <c:v>0.91200000000000003</c:v>
                </c:pt>
                <c:pt idx="912">
                  <c:v>0.91</c:v>
                </c:pt>
                <c:pt idx="913">
                  <c:v>0.90900000000000003</c:v>
                </c:pt>
                <c:pt idx="914">
                  <c:v>0.90700000000000003</c:v>
                </c:pt>
                <c:pt idx="915">
                  <c:v>0.90600000000000003</c:v>
                </c:pt>
                <c:pt idx="916">
                  <c:v>0.90400000000000003</c:v>
                </c:pt>
                <c:pt idx="917">
                  <c:v>0.90200000000000002</c:v>
                </c:pt>
                <c:pt idx="918">
                  <c:v>0.90100000000000002</c:v>
                </c:pt>
                <c:pt idx="919">
                  <c:v>0.89900000000000002</c:v>
                </c:pt>
                <c:pt idx="920">
                  <c:v>0.89800000000000002</c:v>
                </c:pt>
                <c:pt idx="921">
                  <c:v>0.89600000000000002</c:v>
                </c:pt>
                <c:pt idx="922">
                  <c:v>0.89400000000000002</c:v>
                </c:pt>
                <c:pt idx="923">
                  <c:v>0.89300000000000002</c:v>
                </c:pt>
                <c:pt idx="924">
                  <c:v>0.89100000000000001</c:v>
                </c:pt>
                <c:pt idx="925">
                  <c:v>0.88900000000000001</c:v>
                </c:pt>
                <c:pt idx="926">
                  <c:v>0.88800000000000001</c:v>
                </c:pt>
                <c:pt idx="927">
                  <c:v>0.88600000000000001</c:v>
                </c:pt>
                <c:pt idx="928">
                  <c:v>0.88400000000000001</c:v>
                </c:pt>
                <c:pt idx="929">
                  <c:v>0.88300000000000001</c:v>
                </c:pt>
                <c:pt idx="930">
                  <c:v>0.88100000000000001</c:v>
                </c:pt>
                <c:pt idx="931">
                  <c:v>0.879</c:v>
                </c:pt>
                <c:pt idx="932">
                  <c:v>0.877</c:v>
                </c:pt>
                <c:pt idx="933">
                  <c:v>0.876</c:v>
                </c:pt>
                <c:pt idx="934">
                  <c:v>0.874</c:v>
                </c:pt>
                <c:pt idx="935">
                  <c:v>0.872</c:v>
                </c:pt>
                <c:pt idx="936">
                  <c:v>0.87</c:v>
                </c:pt>
                <c:pt idx="937">
                  <c:v>0.86899999999999999</c:v>
                </c:pt>
                <c:pt idx="938">
                  <c:v>0.86699999999999999</c:v>
                </c:pt>
                <c:pt idx="939">
                  <c:v>0.86499999999999999</c:v>
                </c:pt>
                <c:pt idx="940">
                  <c:v>0.86299999999999999</c:v>
                </c:pt>
                <c:pt idx="941">
                  <c:v>0.86099999999999999</c:v>
                </c:pt>
                <c:pt idx="942">
                  <c:v>0.86</c:v>
                </c:pt>
                <c:pt idx="943">
                  <c:v>0.85799999999999998</c:v>
                </c:pt>
                <c:pt idx="944">
                  <c:v>0.85599999999999998</c:v>
                </c:pt>
                <c:pt idx="945">
                  <c:v>0.85399999999999998</c:v>
                </c:pt>
                <c:pt idx="946">
                  <c:v>0.85199999999999998</c:v>
                </c:pt>
                <c:pt idx="947">
                  <c:v>0.85</c:v>
                </c:pt>
                <c:pt idx="948">
                  <c:v>0.84899999999999998</c:v>
                </c:pt>
                <c:pt idx="949">
                  <c:v>0.84699999999999998</c:v>
                </c:pt>
                <c:pt idx="950">
                  <c:v>0.84499999999999997</c:v>
                </c:pt>
                <c:pt idx="951">
                  <c:v>0.84299999999999997</c:v>
                </c:pt>
                <c:pt idx="952">
                  <c:v>0.84099999999999997</c:v>
                </c:pt>
                <c:pt idx="953">
                  <c:v>0.83899999999999997</c:v>
                </c:pt>
                <c:pt idx="954">
                  <c:v>0.83699999999999997</c:v>
                </c:pt>
                <c:pt idx="955">
                  <c:v>0.83499999999999996</c:v>
                </c:pt>
                <c:pt idx="956">
                  <c:v>0.83299999999999996</c:v>
                </c:pt>
                <c:pt idx="957">
                  <c:v>0.83099999999999996</c:v>
                </c:pt>
                <c:pt idx="958">
                  <c:v>0.82899999999999996</c:v>
                </c:pt>
                <c:pt idx="959">
                  <c:v>0.82699999999999996</c:v>
                </c:pt>
                <c:pt idx="960">
                  <c:v>0.82499999999999996</c:v>
                </c:pt>
                <c:pt idx="961">
                  <c:v>0.82299999999999995</c:v>
                </c:pt>
                <c:pt idx="962">
                  <c:v>0.82099999999999995</c:v>
                </c:pt>
                <c:pt idx="963">
                  <c:v>0.81899999999999995</c:v>
                </c:pt>
                <c:pt idx="964">
                  <c:v>0.81699999999999995</c:v>
                </c:pt>
                <c:pt idx="965">
                  <c:v>0.81499999999999995</c:v>
                </c:pt>
                <c:pt idx="966">
                  <c:v>0.81299999999999994</c:v>
                </c:pt>
                <c:pt idx="967">
                  <c:v>0.81100000000000005</c:v>
                </c:pt>
                <c:pt idx="968">
                  <c:v>0.80900000000000005</c:v>
                </c:pt>
                <c:pt idx="969">
                  <c:v>0.80700000000000005</c:v>
                </c:pt>
                <c:pt idx="970">
                  <c:v>0.80500000000000005</c:v>
                </c:pt>
                <c:pt idx="971">
                  <c:v>0.80300000000000005</c:v>
                </c:pt>
                <c:pt idx="972">
                  <c:v>0.80100000000000005</c:v>
                </c:pt>
                <c:pt idx="973">
                  <c:v>0.79900000000000004</c:v>
                </c:pt>
                <c:pt idx="974">
                  <c:v>0.79700000000000004</c:v>
                </c:pt>
                <c:pt idx="975">
                  <c:v>0.79500000000000004</c:v>
                </c:pt>
                <c:pt idx="976">
                  <c:v>0.79300000000000004</c:v>
                </c:pt>
                <c:pt idx="977">
                  <c:v>0.79100000000000004</c:v>
                </c:pt>
                <c:pt idx="978">
                  <c:v>0.78800000000000003</c:v>
                </c:pt>
                <c:pt idx="979">
                  <c:v>0.78600000000000003</c:v>
                </c:pt>
                <c:pt idx="980">
                  <c:v>0.78400000000000003</c:v>
                </c:pt>
                <c:pt idx="981">
                  <c:v>0.78200000000000003</c:v>
                </c:pt>
                <c:pt idx="982">
                  <c:v>0.78</c:v>
                </c:pt>
                <c:pt idx="983">
                  <c:v>0.77800000000000002</c:v>
                </c:pt>
                <c:pt idx="984">
                  <c:v>0.77600000000000002</c:v>
                </c:pt>
                <c:pt idx="985">
                  <c:v>0.77400000000000002</c:v>
                </c:pt>
                <c:pt idx="986">
                  <c:v>0.77100000000000002</c:v>
                </c:pt>
                <c:pt idx="987">
                  <c:v>0.76900000000000002</c:v>
                </c:pt>
                <c:pt idx="988">
                  <c:v>0.76700000000000002</c:v>
                </c:pt>
                <c:pt idx="989">
                  <c:v>0.76500000000000001</c:v>
                </c:pt>
                <c:pt idx="990">
                  <c:v>0.76300000000000001</c:v>
                </c:pt>
                <c:pt idx="991">
                  <c:v>0.76100000000000001</c:v>
                </c:pt>
                <c:pt idx="992">
                  <c:v>0.75800000000000001</c:v>
                </c:pt>
                <c:pt idx="993">
                  <c:v>0.75600000000000001</c:v>
                </c:pt>
                <c:pt idx="994">
                  <c:v>0.754</c:v>
                </c:pt>
                <c:pt idx="995">
                  <c:v>0.752</c:v>
                </c:pt>
                <c:pt idx="996">
                  <c:v>0.75</c:v>
                </c:pt>
                <c:pt idx="997">
                  <c:v>0.747</c:v>
                </c:pt>
                <c:pt idx="998">
                  <c:v>0.745</c:v>
                </c:pt>
                <c:pt idx="999">
                  <c:v>0.74299999999999999</c:v>
                </c:pt>
                <c:pt idx="1000">
                  <c:v>0.74099999999999999</c:v>
                </c:pt>
                <c:pt idx="1001">
                  <c:v>0.73899999999999999</c:v>
                </c:pt>
                <c:pt idx="1002">
                  <c:v>0.73599999999999999</c:v>
                </c:pt>
                <c:pt idx="1003">
                  <c:v>0.73399999999999999</c:v>
                </c:pt>
                <c:pt idx="1004">
                  <c:v>0.73199999999999998</c:v>
                </c:pt>
                <c:pt idx="1005">
                  <c:v>0.73</c:v>
                </c:pt>
                <c:pt idx="1006">
                  <c:v>0.72699999999999998</c:v>
                </c:pt>
                <c:pt idx="1007">
                  <c:v>0.72499999999999998</c:v>
                </c:pt>
                <c:pt idx="1008">
                  <c:v>0.72299999999999998</c:v>
                </c:pt>
                <c:pt idx="1009">
                  <c:v>0.72099999999999997</c:v>
                </c:pt>
                <c:pt idx="1010">
                  <c:v>0.71799999999999997</c:v>
                </c:pt>
                <c:pt idx="1011">
                  <c:v>0.71599999999999997</c:v>
                </c:pt>
                <c:pt idx="1012">
                  <c:v>0.71399999999999997</c:v>
                </c:pt>
                <c:pt idx="1013">
                  <c:v>0.71199999999999997</c:v>
                </c:pt>
                <c:pt idx="1014">
                  <c:v>0.70899999999999996</c:v>
                </c:pt>
                <c:pt idx="1015">
                  <c:v>0.70699999999999996</c:v>
                </c:pt>
                <c:pt idx="1016">
                  <c:v>0.70499999999999996</c:v>
                </c:pt>
                <c:pt idx="1017">
                  <c:v>0.70199999999999996</c:v>
                </c:pt>
                <c:pt idx="1018">
                  <c:v>0.7</c:v>
                </c:pt>
                <c:pt idx="1019">
                  <c:v>0.69799999999999995</c:v>
                </c:pt>
                <c:pt idx="1020">
                  <c:v>0.69599999999999995</c:v>
                </c:pt>
                <c:pt idx="1021">
                  <c:v>0.69299999999999995</c:v>
                </c:pt>
                <c:pt idx="1022">
                  <c:v>0.69099999999999995</c:v>
                </c:pt>
                <c:pt idx="1023">
                  <c:v>0.68899999999999995</c:v>
                </c:pt>
                <c:pt idx="1024">
                  <c:v>0.68600000000000005</c:v>
                </c:pt>
                <c:pt idx="1025">
                  <c:v>0.68400000000000005</c:v>
                </c:pt>
                <c:pt idx="1026">
                  <c:v>0.68200000000000005</c:v>
                </c:pt>
                <c:pt idx="1027">
                  <c:v>0.67900000000000005</c:v>
                </c:pt>
                <c:pt idx="1028">
                  <c:v>0.67700000000000005</c:v>
                </c:pt>
                <c:pt idx="1029">
                  <c:v>0.67500000000000004</c:v>
                </c:pt>
                <c:pt idx="1030">
                  <c:v>0.67300000000000004</c:v>
                </c:pt>
                <c:pt idx="1031">
                  <c:v>0.67</c:v>
                </c:pt>
                <c:pt idx="1032">
                  <c:v>0.66800000000000004</c:v>
                </c:pt>
                <c:pt idx="1033">
                  <c:v>0.66600000000000004</c:v>
                </c:pt>
                <c:pt idx="1034">
                  <c:v>0.66300000000000003</c:v>
                </c:pt>
                <c:pt idx="1035">
                  <c:v>0.66100000000000003</c:v>
                </c:pt>
                <c:pt idx="1036">
                  <c:v>0.65900000000000003</c:v>
                </c:pt>
                <c:pt idx="1037">
                  <c:v>0.65600000000000003</c:v>
                </c:pt>
                <c:pt idx="1038">
                  <c:v>0.65400000000000003</c:v>
                </c:pt>
                <c:pt idx="1039">
                  <c:v>0.65200000000000002</c:v>
                </c:pt>
                <c:pt idx="1040">
                  <c:v>0.64900000000000002</c:v>
                </c:pt>
                <c:pt idx="1041">
                  <c:v>0.64700000000000002</c:v>
                </c:pt>
                <c:pt idx="1042">
                  <c:v>0.64500000000000002</c:v>
                </c:pt>
                <c:pt idx="1043">
                  <c:v>0.64200000000000002</c:v>
                </c:pt>
                <c:pt idx="1044">
                  <c:v>0.64</c:v>
                </c:pt>
                <c:pt idx="1045">
                  <c:v>0.63800000000000001</c:v>
                </c:pt>
                <c:pt idx="1046">
                  <c:v>0.63500000000000001</c:v>
                </c:pt>
                <c:pt idx="1047">
                  <c:v>0.63300000000000001</c:v>
                </c:pt>
                <c:pt idx="1048">
                  <c:v>0.63</c:v>
                </c:pt>
                <c:pt idx="1049">
                  <c:v>0.628</c:v>
                </c:pt>
                <c:pt idx="1050">
                  <c:v>0.626</c:v>
                </c:pt>
                <c:pt idx="1051">
                  <c:v>0.623</c:v>
                </c:pt>
                <c:pt idx="1052">
                  <c:v>0.621</c:v>
                </c:pt>
                <c:pt idx="1053">
                  <c:v>0.61899999999999999</c:v>
                </c:pt>
                <c:pt idx="1054">
                  <c:v>0.61599999999999999</c:v>
                </c:pt>
                <c:pt idx="1055">
                  <c:v>0.61399999999999999</c:v>
                </c:pt>
                <c:pt idx="1056">
                  <c:v>0.61199999999999999</c:v>
                </c:pt>
                <c:pt idx="1057">
                  <c:v>0.60899999999999999</c:v>
                </c:pt>
                <c:pt idx="1058">
                  <c:v>0.60699999999999998</c:v>
                </c:pt>
                <c:pt idx="1059">
                  <c:v>0.60499999999999998</c:v>
                </c:pt>
                <c:pt idx="1060">
                  <c:v>0.60199999999999998</c:v>
                </c:pt>
                <c:pt idx="1061">
                  <c:v>0.6</c:v>
                </c:pt>
                <c:pt idx="1062">
                  <c:v>0.59799999999999998</c:v>
                </c:pt>
                <c:pt idx="1063">
                  <c:v>0.59499999999999997</c:v>
                </c:pt>
                <c:pt idx="1064">
                  <c:v>0.59299999999999997</c:v>
                </c:pt>
                <c:pt idx="1065">
                  <c:v>0.59099999999999997</c:v>
                </c:pt>
                <c:pt idx="1066">
                  <c:v>0.58799999999999997</c:v>
                </c:pt>
                <c:pt idx="1067">
                  <c:v>0.58599999999999997</c:v>
                </c:pt>
                <c:pt idx="1068">
                  <c:v>0.58399999999999996</c:v>
                </c:pt>
                <c:pt idx="1069">
                  <c:v>0.58099999999999996</c:v>
                </c:pt>
                <c:pt idx="1070">
                  <c:v>0.57899999999999996</c:v>
                </c:pt>
                <c:pt idx="1071">
                  <c:v>0.57599999999999996</c:v>
                </c:pt>
                <c:pt idx="1072">
                  <c:v>0.57399999999999995</c:v>
                </c:pt>
                <c:pt idx="1073">
                  <c:v>0.57199999999999995</c:v>
                </c:pt>
                <c:pt idx="1074">
                  <c:v>0.56899999999999995</c:v>
                </c:pt>
                <c:pt idx="1075">
                  <c:v>0.56699999999999995</c:v>
                </c:pt>
                <c:pt idx="1076">
                  <c:v>0.56499999999999995</c:v>
                </c:pt>
                <c:pt idx="1077">
                  <c:v>0.56200000000000006</c:v>
                </c:pt>
                <c:pt idx="1078">
                  <c:v>0.56000000000000005</c:v>
                </c:pt>
                <c:pt idx="1079">
                  <c:v>0.55800000000000005</c:v>
                </c:pt>
                <c:pt idx="1080">
                  <c:v>0.55500000000000005</c:v>
                </c:pt>
                <c:pt idx="1081">
                  <c:v>0.55300000000000005</c:v>
                </c:pt>
                <c:pt idx="1082">
                  <c:v>0.55100000000000005</c:v>
                </c:pt>
                <c:pt idx="1083">
                  <c:v>0.54800000000000004</c:v>
                </c:pt>
                <c:pt idx="1084">
                  <c:v>0.54600000000000004</c:v>
                </c:pt>
                <c:pt idx="1085">
                  <c:v>0.54400000000000004</c:v>
                </c:pt>
                <c:pt idx="1086">
                  <c:v>0.54100000000000004</c:v>
                </c:pt>
                <c:pt idx="1087">
                  <c:v>0.53900000000000003</c:v>
                </c:pt>
                <c:pt idx="1088">
                  <c:v>0.53700000000000003</c:v>
                </c:pt>
                <c:pt idx="1089">
                  <c:v>0.53500000000000003</c:v>
                </c:pt>
                <c:pt idx="1090">
                  <c:v>0.53200000000000003</c:v>
                </c:pt>
                <c:pt idx="1091">
                  <c:v>0.53</c:v>
                </c:pt>
                <c:pt idx="1092">
                  <c:v>0.52800000000000002</c:v>
                </c:pt>
                <c:pt idx="1093">
                  <c:v>0.52500000000000002</c:v>
                </c:pt>
                <c:pt idx="1094">
                  <c:v>0.52300000000000002</c:v>
                </c:pt>
                <c:pt idx="1095">
                  <c:v>0.52100000000000002</c:v>
                </c:pt>
                <c:pt idx="1096">
                  <c:v>0.51800000000000002</c:v>
                </c:pt>
                <c:pt idx="1097">
                  <c:v>0.51600000000000001</c:v>
                </c:pt>
                <c:pt idx="1098">
                  <c:v>0.51400000000000001</c:v>
                </c:pt>
                <c:pt idx="1099">
                  <c:v>0.51100000000000001</c:v>
                </c:pt>
                <c:pt idx="1100">
                  <c:v>0.50900000000000001</c:v>
                </c:pt>
                <c:pt idx="1101">
                  <c:v>0.50700000000000001</c:v>
                </c:pt>
                <c:pt idx="1102">
                  <c:v>0.505</c:v>
                </c:pt>
                <c:pt idx="1103">
                  <c:v>0.502</c:v>
                </c:pt>
                <c:pt idx="1104">
                  <c:v>0.5</c:v>
                </c:pt>
                <c:pt idx="1105">
                  <c:v>0.498</c:v>
                </c:pt>
                <c:pt idx="1106">
                  <c:v>0.495</c:v>
                </c:pt>
                <c:pt idx="1107">
                  <c:v>0.49299999999999999</c:v>
                </c:pt>
                <c:pt idx="1108">
                  <c:v>0.49099999999999999</c:v>
                </c:pt>
                <c:pt idx="1109">
                  <c:v>0.48899999999999999</c:v>
                </c:pt>
                <c:pt idx="1110">
                  <c:v>0.48599999999999999</c:v>
                </c:pt>
                <c:pt idx="1111">
                  <c:v>0.48399999999999999</c:v>
                </c:pt>
                <c:pt idx="1112">
                  <c:v>0.48199999999999998</c:v>
                </c:pt>
                <c:pt idx="1113">
                  <c:v>0.48</c:v>
                </c:pt>
                <c:pt idx="1114">
                  <c:v>0.47699999999999998</c:v>
                </c:pt>
                <c:pt idx="1115">
                  <c:v>0.47499999999999998</c:v>
                </c:pt>
                <c:pt idx="1116">
                  <c:v>0.47299999999999998</c:v>
                </c:pt>
                <c:pt idx="1117">
                  <c:v>0.47099999999999997</c:v>
                </c:pt>
                <c:pt idx="1118">
                  <c:v>0.46800000000000003</c:v>
                </c:pt>
                <c:pt idx="1119">
                  <c:v>0.46600000000000003</c:v>
                </c:pt>
                <c:pt idx="1120">
                  <c:v>0.46400000000000002</c:v>
                </c:pt>
                <c:pt idx="1121">
                  <c:v>0.46200000000000002</c:v>
                </c:pt>
                <c:pt idx="1122">
                  <c:v>0.45900000000000002</c:v>
                </c:pt>
                <c:pt idx="1123">
                  <c:v>0.45700000000000002</c:v>
                </c:pt>
                <c:pt idx="1124">
                  <c:v>0.45500000000000002</c:v>
                </c:pt>
                <c:pt idx="1125">
                  <c:v>0.45300000000000001</c:v>
                </c:pt>
                <c:pt idx="1126">
                  <c:v>0.45100000000000001</c:v>
                </c:pt>
                <c:pt idx="1127">
                  <c:v>0.44800000000000001</c:v>
                </c:pt>
                <c:pt idx="1128">
                  <c:v>0.44600000000000001</c:v>
                </c:pt>
                <c:pt idx="1129">
                  <c:v>0.44400000000000001</c:v>
                </c:pt>
                <c:pt idx="1130">
                  <c:v>0.442</c:v>
                </c:pt>
                <c:pt idx="1131">
                  <c:v>0.44</c:v>
                </c:pt>
                <c:pt idx="1132">
                  <c:v>0.437</c:v>
                </c:pt>
                <c:pt idx="1133">
                  <c:v>0.435</c:v>
                </c:pt>
                <c:pt idx="1134">
                  <c:v>0.433</c:v>
                </c:pt>
                <c:pt idx="1135">
                  <c:v>0.43099999999999999</c:v>
                </c:pt>
                <c:pt idx="1136">
                  <c:v>0.42899999999999999</c:v>
                </c:pt>
                <c:pt idx="1137">
                  <c:v>0.42699999999999999</c:v>
                </c:pt>
                <c:pt idx="1138">
                  <c:v>0.42499999999999999</c:v>
                </c:pt>
                <c:pt idx="1139">
                  <c:v>0.42199999999999999</c:v>
                </c:pt>
                <c:pt idx="1140">
                  <c:v>0.42</c:v>
                </c:pt>
                <c:pt idx="1141">
                  <c:v>0.41799999999999998</c:v>
                </c:pt>
                <c:pt idx="1142">
                  <c:v>0.41599999999999998</c:v>
                </c:pt>
                <c:pt idx="1143">
                  <c:v>0.41399999999999998</c:v>
                </c:pt>
                <c:pt idx="1144">
                  <c:v>0.41199999999999998</c:v>
                </c:pt>
                <c:pt idx="1145">
                  <c:v>0.41</c:v>
                </c:pt>
                <c:pt idx="1146">
                  <c:v>0.40699999999999997</c:v>
                </c:pt>
                <c:pt idx="1147">
                  <c:v>0.40500000000000003</c:v>
                </c:pt>
                <c:pt idx="1148">
                  <c:v>0.40300000000000002</c:v>
                </c:pt>
                <c:pt idx="1149">
                  <c:v>0.40100000000000002</c:v>
                </c:pt>
                <c:pt idx="1150">
                  <c:v>0.39900000000000002</c:v>
                </c:pt>
                <c:pt idx="1151">
                  <c:v>0.39700000000000002</c:v>
                </c:pt>
                <c:pt idx="1152">
                  <c:v>0.39500000000000002</c:v>
                </c:pt>
                <c:pt idx="1153">
                  <c:v>0.39300000000000002</c:v>
                </c:pt>
                <c:pt idx="1154">
                  <c:v>0.39100000000000001</c:v>
                </c:pt>
                <c:pt idx="1155">
                  <c:v>0.38900000000000001</c:v>
                </c:pt>
                <c:pt idx="1156">
                  <c:v>0.38700000000000001</c:v>
                </c:pt>
                <c:pt idx="1157">
                  <c:v>0.38400000000000001</c:v>
                </c:pt>
                <c:pt idx="1158">
                  <c:v>0.38200000000000001</c:v>
                </c:pt>
                <c:pt idx="1159">
                  <c:v>0.38</c:v>
                </c:pt>
                <c:pt idx="1160">
                  <c:v>0.378</c:v>
                </c:pt>
                <c:pt idx="1161">
                  <c:v>0.376</c:v>
                </c:pt>
                <c:pt idx="1162">
                  <c:v>0.374</c:v>
                </c:pt>
                <c:pt idx="1163">
                  <c:v>0.372</c:v>
                </c:pt>
                <c:pt idx="1164">
                  <c:v>0.37</c:v>
                </c:pt>
                <c:pt idx="1165">
                  <c:v>0.36799999999999999</c:v>
                </c:pt>
                <c:pt idx="1166">
                  <c:v>0.36599999999999999</c:v>
                </c:pt>
                <c:pt idx="1167">
                  <c:v>0.36399999999999999</c:v>
                </c:pt>
                <c:pt idx="1168">
                  <c:v>0.36199999999999999</c:v>
                </c:pt>
                <c:pt idx="1169">
                  <c:v>0.36</c:v>
                </c:pt>
                <c:pt idx="1170">
                  <c:v>0.35799999999999998</c:v>
                </c:pt>
                <c:pt idx="1171">
                  <c:v>0.35599999999999998</c:v>
                </c:pt>
                <c:pt idx="1172">
                  <c:v>0.35399999999999998</c:v>
                </c:pt>
                <c:pt idx="1173">
                  <c:v>0.35199999999999998</c:v>
                </c:pt>
                <c:pt idx="1174">
                  <c:v>0.35</c:v>
                </c:pt>
                <c:pt idx="1175">
                  <c:v>0.34799999999999998</c:v>
                </c:pt>
                <c:pt idx="1176">
                  <c:v>0.34599999999999997</c:v>
                </c:pt>
                <c:pt idx="1177">
                  <c:v>0.34399999999999997</c:v>
                </c:pt>
                <c:pt idx="1178">
                  <c:v>0.34200000000000003</c:v>
                </c:pt>
                <c:pt idx="1179">
                  <c:v>0.34100000000000003</c:v>
                </c:pt>
                <c:pt idx="1180">
                  <c:v>0.33900000000000002</c:v>
                </c:pt>
                <c:pt idx="1181">
                  <c:v>0.33700000000000002</c:v>
                </c:pt>
                <c:pt idx="1182">
                  <c:v>0.33500000000000002</c:v>
                </c:pt>
                <c:pt idx="1183">
                  <c:v>0.33300000000000002</c:v>
                </c:pt>
                <c:pt idx="1184">
                  <c:v>0.33100000000000002</c:v>
                </c:pt>
                <c:pt idx="1185">
                  <c:v>0.32900000000000001</c:v>
                </c:pt>
                <c:pt idx="1186">
                  <c:v>0.32700000000000001</c:v>
                </c:pt>
                <c:pt idx="1187">
                  <c:v>0.32500000000000001</c:v>
                </c:pt>
                <c:pt idx="1188">
                  <c:v>0.32300000000000001</c:v>
                </c:pt>
                <c:pt idx="1189">
                  <c:v>0.32100000000000001</c:v>
                </c:pt>
                <c:pt idx="1190">
                  <c:v>0.32</c:v>
                </c:pt>
                <c:pt idx="1191">
                  <c:v>0.318</c:v>
                </c:pt>
                <c:pt idx="1192">
                  <c:v>0.316</c:v>
                </c:pt>
                <c:pt idx="1193">
                  <c:v>0.314</c:v>
                </c:pt>
                <c:pt idx="1194">
                  <c:v>0.312</c:v>
                </c:pt>
                <c:pt idx="1195">
                  <c:v>0.31</c:v>
                </c:pt>
                <c:pt idx="1196">
                  <c:v>0.308</c:v>
                </c:pt>
                <c:pt idx="1197">
                  <c:v>0.307</c:v>
                </c:pt>
                <c:pt idx="1198">
                  <c:v>0.30499999999999999</c:v>
                </c:pt>
                <c:pt idx="1199">
                  <c:v>0.30299999999999999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8-4F84-BD08-0C550283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92032"/>
        <c:axId val="339093952"/>
      </c:lineChart>
      <c:catAx>
        <c:axId val="3390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3952"/>
        <c:crosses val="autoZero"/>
        <c:auto val="1"/>
        <c:lblAlgn val="ctr"/>
        <c:lblOffset val="100"/>
        <c:noMultiLvlLbl val="0"/>
      </c:catAx>
      <c:valAx>
        <c:axId val="3390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'Temp Khangoankar Olson'!$BI$3</c:f>
              <c:strCache>
                <c:ptCount val="1"/>
                <c:pt idx="0">
                  <c:v>rounded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Olson'!$BE$4:$BE$1203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Olson'!$BI$4:$BI$1203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C-4047-9F8C-9D8306D8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02704"/>
        <c:axId val="468603184"/>
      </c:lineChart>
      <c:catAx>
        <c:axId val="4686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3184"/>
        <c:crosses val="autoZero"/>
        <c:auto val="1"/>
        <c:lblAlgn val="ctr"/>
        <c:lblOffset val="100"/>
        <c:noMultiLvlLbl val="0"/>
      </c:catAx>
      <c:valAx>
        <c:axId val="46860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BAC Temp</a:t>
            </a:r>
            <a:r>
              <a:rPr lang="en-CA" baseline="0"/>
              <a:t> Response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Olson'!$BQ$4:$BQ$1203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Olson'!$BU$4:$BU$1203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6-45F4-B094-DBE304EC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8912"/>
        <c:axId val="192517952"/>
      </c:lineChart>
      <c:catAx>
        <c:axId val="1925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7952"/>
        <c:crosses val="autoZero"/>
        <c:auto val="1"/>
        <c:lblAlgn val="ctr"/>
        <c:lblOffset val="100"/>
        <c:noMultiLvlLbl val="0"/>
      </c:catAx>
      <c:valAx>
        <c:axId val="1925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old_diatoms!$K$1</c:f>
              <c:strCache>
                <c:ptCount val="1"/>
                <c:pt idx="0">
                  <c:v>sum_response_correctneg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old_diatoms!$E$2:$E$1201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old_diatoms!$K$2:$K$1201</c:f>
              <c:numCache>
                <c:formatCode>General</c:formatCode>
                <c:ptCount val="1200"/>
                <c:pt idx="0">
                  <c:v>0.1</c:v>
                </c:pt>
                <c:pt idx="1">
                  <c:v>0.11</c:v>
                </c:pt>
                <c:pt idx="2">
                  <c:v>0.12000000000000001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0.15000000000000002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0.21000000000000002</c:v>
                </c:pt>
                <c:pt idx="12">
                  <c:v>0.22</c:v>
                </c:pt>
                <c:pt idx="13">
                  <c:v>0.23</c:v>
                </c:pt>
                <c:pt idx="14">
                  <c:v>0.24000000000000002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0.29000000000000004</c:v>
                </c:pt>
                <c:pt idx="20">
                  <c:v>0.30000000000000004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0.33999999999999997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0.41000000000000003</c:v>
                </c:pt>
                <c:pt idx="32">
                  <c:v>0.42000000000000004</c:v>
                </c:pt>
                <c:pt idx="33">
                  <c:v>0.43000000000000005</c:v>
                </c:pt>
                <c:pt idx="34">
                  <c:v>0.44000000000000006</c:v>
                </c:pt>
                <c:pt idx="35">
                  <c:v>0.45000000000000007</c:v>
                </c:pt>
                <c:pt idx="36">
                  <c:v>0.45999999999999996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0.57000000000000006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0.67999999999999994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0.80999999999999994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1.1300000000000001</c:v>
                </c:pt>
                <c:pt idx="104">
                  <c:v>1.1400000000000001</c:v>
                </c:pt>
                <c:pt idx="105">
                  <c:v>1.1500000000000001</c:v>
                </c:pt>
                <c:pt idx="106">
                  <c:v>1.1600000000000001</c:v>
                </c:pt>
                <c:pt idx="107">
                  <c:v>1.1700000000000002</c:v>
                </c:pt>
                <c:pt idx="108">
                  <c:v>1.1800000000000002</c:v>
                </c:pt>
                <c:pt idx="109">
                  <c:v>1.1900000000000002</c:v>
                </c:pt>
                <c:pt idx="110">
                  <c:v>1.2000000000000002</c:v>
                </c:pt>
                <c:pt idx="111">
                  <c:v>1.2100000000000002</c:v>
                </c:pt>
                <c:pt idx="112">
                  <c:v>1.2200000000000002</c:v>
                </c:pt>
                <c:pt idx="113">
                  <c:v>1.2300000000000002</c:v>
                </c:pt>
                <c:pt idx="114">
                  <c:v>1.2400000000000002</c:v>
                </c:pt>
                <c:pt idx="115">
                  <c:v>1.2500000000000002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1.3800000000000001</c:v>
                </c:pt>
                <c:pt idx="129">
                  <c:v>1.3900000000000001</c:v>
                </c:pt>
                <c:pt idx="130">
                  <c:v>1.4000000000000001</c:v>
                </c:pt>
                <c:pt idx="131">
                  <c:v>1.4100000000000001</c:v>
                </c:pt>
                <c:pt idx="132">
                  <c:v>1.4200000000000002</c:v>
                </c:pt>
                <c:pt idx="133">
                  <c:v>1.4300000000000002</c:v>
                </c:pt>
                <c:pt idx="134">
                  <c:v>1.4400000000000002</c:v>
                </c:pt>
                <c:pt idx="135">
                  <c:v>1.4500000000000002</c:v>
                </c:pt>
                <c:pt idx="136">
                  <c:v>1.4600000000000002</c:v>
                </c:pt>
                <c:pt idx="137">
                  <c:v>1.4700000000000002</c:v>
                </c:pt>
                <c:pt idx="138">
                  <c:v>1.4800000000000002</c:v>
                </c:pt>
                <c:pt idx="139">
                  <c:v>1.4900000000000002</c:v>
                </c:pt>
                <c:pt idx="140">
                  <c:v>1.5000000000000002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1.6300000000000001</c:v>
                </c:pt>
                <c:pt idx="154">
                  <c:v>1.6400000000000001</c:v>
                </c:pt>
                <c:pt idx="155">
                  <c:v>1.6500000000000001</c:v>
                </c:pt>
                <c:pt idx="156">
                  <c:v>1.6600000000000001</c:v>
                </c:pt>
                <c:pt idx="157">
                  <c:v>1.6700000000000002</c:v>
                </c:pt>
                <c:pt idx="158">
                  <c:v>1.6800000000000002</c:v>
                </c:pt>
                <c:pt idx="159">
                  <c:v>1.6900000000000002</c:v>
                </c:pt>
                <c:pt idx="160">
                  <c:v>1.7000000000000002</c:v>
                </c:pt>
                <c:pt idx="161">
                  <c:v>1.7100000000000002</c:v>
                </c:pt>
                <c:pt idx="162">
                  <c:v>1.7200000000000002</c:v>
                </c:pt>
                <c:pt idx="163">
                  <c:v>1.7300000000000002</c:v>
                </c:pt>
                <c:pt idx="164">
                  <c:v>1.7400000000000002</c:v>
                </c:pt>
                <c:pt idx="165">
                  <c:v>1.7500000000000002</c:v>
                </c:pt>
                <c:pt idx="166">
                  <c:v>1.7600000000000002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1.8800000000000001</c:v>
                </c:pt>
                <c:pt idx="179">
                  <c:v>1.8900000000000001</c:v>
                </c:pt>
                <c:pt idx="180">
                  <c:v>1.9000000000000001</c:v>
                </c:pt>
                <c:pt idx="181">
                  <c:v>1.9100000000000001</c:v>
                </c:pt>
                <c:pt idx="182">
                  <c:v>1.9200000000000002</c:v>
                </c:pt>
                <c:pt idx="183">
                  <c:v>1.9300000000000002</c:v>
                </c:pt>
                <c:pt idx="184">
                  <c:v>1.9400000000000002</c:v>
                </c:pt>
                <c:pt idx="185">
                  <c:v>1.9500000000000002</c:v>
                </c:pt>
                <c:pt idx="186">
                  <c:v>1.9600000000000002</c:v>
                </c:pt>
                <c:pt idx="187">
                  <c:v>1.9700000000000002</c:v>
                </c:pt>
                <c:pt idx="188">
                  <c:v>1.9800000000000002</c:v>
                </c:pt>
                <c:pt idx="189">
                  <c:v>1.9900000000000002</c:v>
                </c:pt>
                <c:pt idx="190">
                  <c:v>2</c:v>
                </c:pt>
                <c:pt idx="191">
                  <c:v>2.0100000000000002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2.1100000000000003</c:v>
                </c:pt>
                <c:pt idx="202">
                  <c:v>2.12</c:v>
                </c:pt>
                <c:pt idx="203">
                  <c:v>2.1300000000000003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2.2600000000000002</c:v>
                </c:pt>
                <c:pt idx="217">
                  <c:v>2.27</c:v>
                </c:pt>
                <c:pt idx="218">
                  <c:v>2.2800000000000002</c:v>
                </c:pt>
                <c:pt idx="219">
                  <c:v>2.29</c:v>
                </c:pt>
                <c:pt idx="220">
                  <c:v>2.3000000000000003</c:v>
                </c:pt>
                <c:pt idx="221">
                  <c:v>2.31</c:v>
                </c:pt>
                <c:pt idx="222">
                  <c:v>2.3200000000000003</c:v>
                </c:pt>
                <c:pt idx="223">
                  <c:v>2.33</c:v>
                </c:pt>
                <c:pt idx="224">
                  <c:v>2.3400000000000003</c:v>
                </c:pt>
                <c:pt idx="225">
                  <c:v>2.35</c:v>
                </c:pt>
                <c:pt idx="226">
                  <c:v>2.3600000000000003</c:v>
                </c:pt>
                <c:pt idx="227">
                  <c:v>2.37</c:v>
                </c:pt>
                <c:pt idx="228">
                  <c:v>2.3800000000000003</c:v>
                </c:pt>
                <c:pt idx="229">
                  <c:v>2.39</c:v>
                </c:pt>
                <c:pt idx="230">
                  <c:v>2.4000000000000004</c:v>
                </c:pt>
                <c:pt idx="231">
                  <c:v>2.41</c:v>
                </c:pt>
                <c:pt idx="232">
                  <c:v>2.42</c:v>
                </c:pt>
                <c:pt idx="233">
                  <c:v>2.4300000000000002</c:v>
                </c:pt>
                <c:pt idx="234">
                  <c:v>2.44</c:v>
                </c:pt>
                <c:pt idx="235">
                  <c:v>2.4500000000000002</c:v>
                </c:pt>
                <c:pt idx="236">
                  <c:v>2.46</c:v>
                </c:pt>
                <c:pt idx="237">
                  <c:v>2.4700000000000002</c:v>
                </c:pt>
                <c:pt idx="238">
                  <c:v>2.48</c:v>
                </c:pt>
                <c:pt idx="239">
                  <c:v>2.4900000000000002</c:v>
                </c:pt>
                <c:pt idx="240">
                  <c:v>2.5</c:v>
                </c:pt>
                <c:pt idx="241">
                  <c:v>2.5100000000000002</c:v>
                </c:pt>
                <c:pt idx="242">
                  <c:v>2.52</c:v>
                </c:pt>
                <c:pt idx="243">
                  <c:v>2.5300000000000002</c:v>
                </c:pt>
                <c:pt idx="244">
                  <c:v>2.54</c:v>
                </c:pt>
                <c:pt idx="245">
                  <c:v>2.5500000000000003</c:v>
                </c:pt>
                <c:pt idx="246">
                  <c:v>2.56</c:v>
                </c:pt>
                <c:pt idx="247">
                  <c:v>2.5700000000000003</c:v>
                </c:pt>
                <c:pt idx="248">
                  <c:v>2.58</c:v>
                </c:pt>
                <c:pt idx="249">
                  <c:v>2.5900000000000003</c:v>
                </c:pt>
                <c:pt idx="250">
                  <c:v>2.6</c:v>
                </c:pt>
                <c:pt idx="251">
                  <c:v>2.6100000000000003</c:v>
                </c:pt>
                <c:pt idx="252">
                  <c:v>2.62</c:v>
                </c:pt>
                <c:pt idx="253">
                  <c:v>2.6300000000000003</c:v>
                </c:pt>
                <c:pt idx="254">
                  <c:v>2.64</c:v>
                </c:pt>
                <c:pt idx="255">
                  <c:v>2.6500000000000004</c:v>
                </c:pt>
                <c:pt idx="256">
                  <c:v>2.66</c:v>
                </c:pt>
                <c:pt idx="257">
                  <c:v>2.67</c:v>
                </c:pt>
                <c:pt idx="258">
                  <c:v>2.68</c:v>
                </c:pt>
                <c:pt idx="259">
                  <c:v>2.69</c:v>
                </c:pt>
                <c:pt idx="260">
                  <c:v>2.7</c:v>
                </c:pt>
                <c:pt idx="261">
                  <c:v>2.71</c:v>
                </c:pt>
                <c:pt idx="262">
                  <c:v>2.72</c:v>
                </c:pt>
                <c:pt idx="263">
                  <c:v>2.73</c:v>
                </c:pt>
                <c:pt idx="264">
                  <c:v>2.74</c:v>
                </c:pt>
                <c:pt idx="265">
                  <c:v>2.75</c:v>
                </c:pt>
                <c:pt idx="266">
                  <c:v>2.7600000000000002</c:v>
                </c:pt>
                <c:pt idx="267">
                  <c:v>2.77</c:v>
                </c:pt>
                <c:pt idx="268">
                  <c:v>2.7800000000000002</c:v>
                </c:pt>
                <c:pt idx="269">
                  <c:v>2.79</c:v>
                </c:pt>
                <c:pt idx="270">
                  <c:v>2.8000000000000003</c:v>
                </c:pt>
                <c:pt idx="271">
                  <c:v>2.81</c:v>
                </c:pt>
                <c:pt idx="272">
                  <c:v>2.8200000000000003</c:v>
                </c:pt>
                <c:pt idx="273">
                  <c:v>2.83</c:v>
                </c:pt>
                <c:pt idx="274">
                  <c:v>2.8400000000000003</c:v>
                </c:pt>
                <c:pt idx="275">
                  <c:v>2.85</c:v>
                </c:pt>
                <c:pt idx="276">
                  <c:v>2.8600000000000003</c:v>
                </c:pt>
                <c:pt idx="277">
                  <c:v>2.87</c:v>
                </c:pt>
                <c:pt idx="278">
                  <c:v>2.8800000000000003</c:v>
                </c:pt>
                <c:pt idx="279">
                  <c:v>2.89</c:v>
                </c:pt>
                <c:pt idx="280">
                  <c:v>2.9000000000000004</c:v>
                </c:pt>
                <c:pt idx="281">
                  <c:v>2.91</c:v>
                </c:pt>
                <c:pt idx="282">
                  <c:v>2.92</c:v>
                </c:pt>
                <c:pt idx="283">
                  <c:v>2.93</c:v>
                </c:pt>
                <c:pt idx="284">
                  <c:v>2.94</c:v>
                </c:pt>
                <c:pt idx="285">
                  <c:v>2.95</c:v>
                </c:pt>
                <c:pt idx="286">
                  <c:v>2.96</c:v>
                </c:pt>
                <c:pt idx="287">
                  <c:v>2.97</c:v>
                </c:pt>
                <c:pt idx="288">
                  <c:v>2.98</c:v>
                </c:pt>
                <c:pt idx="289">
                  <c:v>2.99</c:v>
                </c:pt>
                <c:pt idx="290">
                  <c:v>3</c:v>
                </c:pt>
                <c:pt idx="291">
                  <c:v>3.0100000000000002</c:v>
                </c:pt>
                <c:pt idx="292">
                  <c:v>3.02</c:v>
                </c:pt>
                <c:pt idx="293">
                  <c:v>3.0300000000000002</c:v>
                </c:pt>
                <c:pt idx="294">
                  <c:v>3.04</c:v>
                </c:pt>
                <c:pt idx="295">
                  <c:v>3.0500000000000003</c:v>
                </c:pt>
                <c:pt idx="296">
                  <c:v>3.06</c:v>
                </c:pt>
                <c:pt idx="297">
                  <c:v>3.0700000000000003</c:v>
                </c:pt>
                <c:pt idx="298">
                  <c:v>3.08</c:v>
                </c:pt>
                <c:pt idx="299">
                  <c:v>3.0900000000000003</c:v>
                </c:pt>
                <c:pt idx="300">
                  <c:v>3.1</c:v>
                </c:pt>
                <c:pt idx="301">
                  <c:v>3.1100000000000003</c:v>
                </c:pt>
                <c:pt idx="302">
                  <c:v>3.12</c:v>
                </c:pt>
                <c:pt idx="303">
                  <c:v>3.1300000000000003</c:v>
                </c:pt>
                <c:pt idx="304">
                  <c:v>3.14</c:v>
                </c:pt>
                <c:pt idx="305">
                  <c:v>3.1500000000000004</c:v>
                </c:pt>
                <c:pt idx="306">
                  <c:v>3.16</c:v>
                </c:pt>
                <c:pt idx="307">
                  <c:v>3.1700000000000004</c:v>
                </c:pt>
                <c:pt idx="308">
                  <c:v>3.18</c:v>
                </c:pt>
                <c:pt idx="309">
                  <c:v>3.19</c:v>
                </c:pt>
                <c:pt idx="310">
                  <c:v>3.2</c:v>
                </c:pt>
                <c:pt idx="311">
                  <c:v>3.21</c:v>
                </c:pt>
                <c:pt idx="312">
                  <c:v>3.22</c:v>
                </c:pt>
                <c:pt idx="313">
                  <c:v>3.23</c:v>
                </c:pt>
                <c:pt idx="314">
                  <c:v>3.24</c:v>
                </c:pt>
                <c:pt idx="315">
                  <c:v>3.25</c:v>
                </c:pt>
                <c:pt idx="316">
                  <c:v>3.2600000000000002</c:v>
                </c:pt>
                <c:pt idx="317">
                  <c:v>3.27</c:v>
                </c:pt>
                <c:pt idx="318">
                  <c:v>3.2800000000000002</c:v>
                </c:pt>
                <c:pt idx="319">
                  <c:v>3.29</c:v>
                </c:pt>
                <c:pt idx="320">
                  <c:v>3.3000000000000003</c:v>
                </c:pt>
                <c:pt idx="321">
                  <c:v>3.31</c:v>
                </c:pt>
                <c:pt idx="322">
                  <c:v>3.3200000000000003</c:v>
                </c:pt>
                <c:pt idx="323">
                  <c:v>3.33</c:v>
                </c:pt>
                <c:pt idx="324">
                  <c:v>3.3400000000000003</c:v>
                </c:pt>
                <c:pt idx="325">
                  <c:v>3.35</c:v>
                </c:pt>
                <c:pt idx="326">
                  <c:v>3.3600000000000003</c:v>
                </c:pt>
                <c:pt idx="327">
                  <c:v>3.37</c:v>
                </c:pt>
                <c:pt idx="328">
                  <c:v>3.3800000000000003</c:v>
                </c:pt>
                <c:pt idx="329">
                  <c:v>3.39</c:v>
                </c:pt>
                <c:pt idx="330">
                  <c:v>3.4000000000000004</c:v>
                </c:pt>
                <c:pt idx="331">
                  <c:v>3.41</c:v>
                </c:pt>
                <c:pt idx="332">
                  <c:v>3.4200000000000004</c:v>
                </c:pt>
                <c:pt idx="333">
                  <c:v>3.43</c:v>
                </c:pt>
                <c:pt idx="334">
                  <c:v>3.44</c:v>
                </c:pt>
                <c:pt idx="335">
                  <c:v>3.45</c:v>
                </c:pt>
                <c:pt idx="336">
                  <c:v>3.46</c:v>
                </c:pt>
                <c:pt idx="337">
                  <c:v>3.47</c:v>
                </c:pt>
                <c:pt idx="338">
                  <c:v>3.48</c:v>
                </c:pt>
                <c:pt idx="339">
                  <c:v>3.49</c:v>
                </c:pt>
                <c:pt idx="340">
                  <c:v>3.5</c:v>
                </c:pt>
                <c:pt idx="341">
                  <c:v>3.5100000000000002</c:v>
                </c:pt>
                <c:pt idx="342">
                  <c:v>3.52</c:v>
                </c:pt>
                <c:pt idx="343">
                  <c:v>3.5300000000000002</c:v>
                </c:pt>
                <c:pt idx="344">
                  <c:v>3.54</c:v>
                </c:pt>
                <c:pt idx="345">
                  <c:v>3.5500000000000003</c:v>
                </c:pt>
                <c:pt idx="346">
                  <c:v>3.56</c:v>
                </c:pt>
                <c:pt idx="347">
                  <c:v>3.5700000000000003</c:v>
                </c:pt>
                <c:pt idx="348">
                  <c:v>3.58</c:v>
                </c:pt>
                <c:pt idx="349">
                  <c:v>3.5900000000000003</c:v>
                </c:pt>
                <c:pt idx="350">
                  <c:v>3.6</c:v>
                </c:pt>
                <c:pt idx="351">
                  <c:v>3.6100000000000003</c:v>
                </c:pt>
                <c:pt idx="352">
                  <c:v>3.62</c:v>
                </c:pt>
                <c:pt idx="353">
                  <c:v>3.6300000000000003</c:v>
                </c:pt>
                <c:pt idx="354">
                  <c:v>3.64</c:v>
                </c:pt>
                <c:pt idx="355">
                  <c:v>3.6500000000000004</c:v>
                </c:pt>
                <c:pt idx="356">
                  <c:v>3.66</c:v>
                </c:pt>
                <c:pt idx="357">
                  <c:v>3.6700000000000004</c:v>
                </c:pt>
                <c:pt idx="358">
                  <c:v>3.68</c:v>
                </c:pt>
                <c:pt idx="359">
                  <c:v>3.69</c:v>
                </c:pt>
                <c:pt idx="360">
                  <c:v>3.7</c:v>
                </c:pt>
                <c:pt idx="361">
                  <c:v>3.71</c:v>
                </c:pt>
                <c:pt idx="362">
                  <c:v>3.72</c:v>
                </c:pt>
                <c:pt idx="363">
                  <c:v>3.73</c:v>
                </c:pt>
                <c:pt idx="364">
                  <c:v>3.74</c:v>
                </c:pt>
                <c:pt idx="365">
                  <c:v>3.75</c:v>
                </c:pt>
                <c:pt idx="366">
                  <c:v>3.7600000000000002</c:v>
                </c:pt>
                <c:pt idx="367">
                  <c:v>3.77</c:v>
                </c:pt>
                <c:pt idx="368">
                  <c:v>3.7800000000000002</c:v>
                </c:pt>
                <c:pt idx="369">
                  <c:v>3.79</c:v>
                </c:pt>
                <c:pt idx="370">
                  <c:v>3.8000000000000003</c:v>
                </c:pt>
                <c:pt idx="371">
                  <c:v>3.81</c:v>
                </c:pt>
                <c:pt idx="372">
                  <c:v>3.8200000000000003</c:v>
                </c:pt>
                <c:pt idx="373">
                  <c:v>3.83</c:v>
                </c:pt>
                <c:pt idx="374">
                  <c:v>3.8400000000000003</c:v>
                </c:pt>
                <c:pt idx="375">
                  <c:v>3.85</c:v>
                </c:pt>
                <c:pt idx="376">
                  <c:v>3.8600000000000003</c:v>
                </c:pt>
                <c:pt idx="377">
                  <c:v>3.87</c:v>
                </c:pt>
                <c:pt idx="378">
                  <c:v>3.8800000000000003</c:v>
                </c:pt>
                <c:pt idx="379">
                  <c:v>3.89</c:v>
                </c:pt>
                <c:pt idx="380">
                  <c:v>3.9000000000000004</c:v>
                </c:pt>
                <c:pt idx="381">
                  <c:v>3.91</c:v>
                </c:pt>
                <c:pt idx="382">
                  <c:v>3.9200000000000004</c:v>
                </c:pt>
                <c:pt idx="383">
                  <c:v>3.93</c:v>
                </c:pt>
                <c:pt idx="384">
                  <c:v>3.94</c:v>
                </c:pt>
                <c:pt idx="385">
                  <c:v>3.95</c:v>
                </c:pt>
                <c:pt idx="386">
                  <c:v>3.96</c:v>
                </c:pt>
                <c:pt idx="387">
                  <c:v>3.97</c:v>
                </c:pt>
                <c:pt idx="388">
                  <c:v>3.98</c:v>
                </c:pt>
                <c:pt idx="389">
                  <c:v>3.99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3.9950000000000001</c:v>
                </c:pt>
                <c:pt idx="462">
                  <c:v>3.9899999999999998</c:v>
                </c:pt>
                <c:pt idx="463">
                  <c:v>3.9849999999999999</c:v>
                </c:pt>
                <c:pt idx="464">
                  <c:v>3.9799999999999995</c:v>
                </c:pt>
                <c:pt idx="465">
                  <c:v>3.9750000000000001</c:v>
                </c:pt>
                <c:pt idx="466">
                  <c:v>3.9699999999999998</c:v>
                </c:pt>
                <c:pt idx="467">
                  <c:v>3.9649999999999999</c:v>
                </c:pt>
                <c:pt idx="468">
                  <c:v>3.96</c:v>
                </c:pt>
                <c:pt idx="469">
                  <c:v>3.9549999999999996</c:v>
                </c:pt>
                <c:pt idx="470">
                  <c:v>3.95</c:v>
                </c:pt>
                <c:pt idx="471">
                  <c:v>3.9449999999999998</c:v>
                </c:pt>
                <c:pt idx="472">
                  <c:v>3.94</c:v>
                </c:pt>
                <c:pt idx="473">
                  <c:v>3.9349999999999996</c:v>
                </c:pt>
                <c:pt idx="474">
                  <c:v>3.9299999999999997</c:v>
                </c:pt>
                <c:pt idx="475">
                  <c:v>3.9249999999999998</c:v>
                </c:pt>
                <c:pt idx="476">
                  <c:v>3.92</c:v>
                </c:pt>
                <c:pt idx="477">
                  <c:v>3.915</c:v>
                </c:pt>
                <c:pt idx="478">
                  <c:v>3.9099999999999997</c:v>
                </c:pt>
                <c:pt idx="479">
                  <c:v>3.9049999999999998</c:v>
                </c:pt>
                <c:pt idx="480">
                  <c:v>3.9</c:v>
                </c:pt>
                <c:pt idx="481">
                  <c:v>3.895</c:v>
                </c:pt>
                <c:pt idx="482">
                  <c:v>3.8899999999999997</c:v>
                </c:pt>
                <c:pt idx="483">
                  <c:v>3.8849999999999998</c:v>
                </c:pt>
                <c:pt idx="484">
                  <c:v>3.88</c:v>
                </c:pt>
                <c:pt idx="485">
                  <c:v>3.875</c:v>
                </c:pt>
                <c:pt idx="486">
                  <c:v>3.87</c:v>
                </c:pt>
                <c:pt idx="487">
                  <c:v>3.8649999999999998</c:v>
                </c:pt>
                <c:pt idx="488">
                  <c:v>3.86</c:v>
                </c:pt>
                <c:pt idx="489">
                  <c:v>3.8549999999999995</c:v>
                </c:pt>
                <c:pt idx="490">
                  <c:v>3.85</c:v>
                </c:pt>
                <c:pt idx="491">
                  <c:v>3.8449999999999998</c:v>
                </c:pt>
                <c:pt idx="492">
                  <c:v>3.84</c:v>
                </c:pt>
                <c:pt idx="493">
                  <c:v>3.835</c:v>
                </c:pt>
                <c:pt idx="494">
                  <c:v>3.8299999999999996</c:v>
                </c:pt>
                <c:pt idx="495">
                  <c:v>3.8250000000000002</c:v>
                </c:pt>
                <c:pt idx="496">
                  <c:v>3.82</c:v>
                </c:pt>
                <c:pt idx="497">
                  <c:v>3.8149999999999999</c:v>
                </c:pt>
                <c:pt idx="498">
                  <c:v>3.8099999999999996</c:v>
                </c:pt>
                <c:pt idx="499">
                  <c:v>3.8049999999999997</c:v>
                </c:pt>
                <c:pt idx="500">
                  <c:v>3.8</c:v>
                </c:pt>
                <c:pt idx="501">
                  <c:v>3.7949999999999999</c:v>
                </c:pt>
                <c:pt idx="502">
                  <c:v>3.79</c:v>
                </c:pt>
                <c:pt idx="503">
                  <c:v>3.7849999999999997</c:v>
                </c:pt>
                <c:pt idx="504">
                  <c:v>3.78</c:v>
                </c:pt>
                <c:pt idx="505">
                  <c:v>3.7749999999999999</c:v>
                </c:pt>
                <c:pt idx="506">
                  <c:v>3.77</c:v>
                </c:pt>
                <c:pt idx="507">
                  <c:v>3.7649999999999997</c:v>
                </c:pt>
                <c:pt idx="508">
                  <c:v>3.76</c:v>
                </c:pt>
                <c:pt idx="509">
                  <c:v>3.7549999999999999</c:v>
                </c:pt>
                <c:pt idx="510">
                  <c:v>3.75</c:v>
                </c:pt>
                <c:pt idx="511">
                  <c:v>3.7450000000000001</c:v>
                </c:pt>
                <c:pt idx="512">
                  <c:v>3.7399999999999998</c:v>
                </c:pt>
                <c:pt idx="513">
                  <c:v>3.7349999999999999</c:v>
                </c:pt>
                <c:pt idx="514">
                  <c:v>3.7299999999999995</c:v>
                </c:pt>
                <c:pt idx="515">
                  <c:v>3.7250000000000001</c:v>
                </c:pt>
                <c:pt idx="516">
                  <c:v>3.7199999999999998</c:v>
                </c:pt>
                <c:pt idx="517">
                  <c:v>3.7149999999999999</c:v>
                </c:pt>
                <c:pt idx="518">
                  <c:v>3.71</c:v>
                </c:pt>
                <c:pt idx="519">
                  <c:v>3.7049999999999996</c:v>
                </c:pt>
                <c:pt idx="520">
                  <c:v>3.7</c:v>
                </c:pt>
                <c:pt idx="521">
                  <c:v>3.6949999999999998</c:v>
                </c:pt>
                <c:pt idx="522">
                  <c:v>3.69</c:v>
                </c:pt>
                <c:pt idx="523">
                  <c:v>3.6849999999999996</c:v>
                </c:pt>
                <c:pt idx="524">
                  <c:v>3.6799999999999997</c:v>
                </c:pt>
                <c:pt idx="525">
                  <c:v>3.6749999999999998</c:v>
                </c:pt>
                <c:pt idx="526">
                  <c:v>3.67</c:v>
                </c:pt>
                <c:pt idx="527">
                  <c:v>3.665</c:v>
                </c:pt>
                <c:pt idx="528">
                  <c:v>3.6599999999999997</c:v>
                </c:pt>
                <c:pt idx="529">
                  <c:v>3.6549999999999998</c:v>
                </c:pt>
                <c:pt idx="530">
                  <c:v>3.65</c:v>
                </c:pt>
                <c:pt idx="531">
                  <c:v>3.645</c:v>
                </c:pt>
                <c:pt idx="532">
                  <c:v>3.6399999999999997</c:v>
                </c:pt>
                <c:pt idx="533">
                  <c:v>3.6349999999999998</c:v>
                </c:pt>
                <c:pt idx="534">
                  <c:v>3.63</c:v>
                </c:pt>
                <c:pt idx="535">
                  <c:v>3.625</c:v>
                </c:pt>
                <c:pt idx="536">
                  <c:v>3.62</c:v>
                </c:pt>
                <c:pt idx="537">
                  <c:v>3.6149999999999998</c:v>
                </c:pt>
                <c:pt idx="538">
                  <c:v>3.61</c:v>
                </c:pt>
                <c:pt idx="539">
                  <c:v>3.6049999999999995</c:v>
                </c:pt>
                <c:pt idx="540">
                  <c:v>3.6</c:v>
                </c:pt>
                <c:pt idx="541">
                  <c:v>3.5949999999999998</c:v>
                </c:pt>
                <c:pt idx="542">
                  <c:v>3.59</c:v>
                </c:pt>
                <c:pt idx="543">
                  <c:v>3.585</c:v>
                </c:pt>
                <c:pt idx="544">
                  <c:v>3.5799999999999996</c:v>
                </c:pt>
                <c:pt idx="545">
                  <c:v>3.5750000000000002</c:v>
                </c:pt>
                <c:pt idx="546">
                  <c:v>3.57</c:v>
                </c:pt>
                <c:pt idx="547">
                  <c:v>3.5649999999999999</c:v>
                </c:pt>
                <c:pt idx="548">
                  <c:v>3.5599999999999996</c:v>
                </c:pt>
                <c:pt idx="549">
                  <c:v>3.5549999999999997</c:v>
                </c:pt>
                <c:pt idx="550">
                  <c:v>3.55</c:v>
                </c:pt>
                <c:pt idx="551">
                  <c:v>3.5449999999999999</c:v>
                </c:pt>
                <c:pt idx="552">
                  <c:v>3.54</c:v>
                </c:pt>
                <c:pt idx="553">
                  <c:v>3.5349999999999997</c:v>
                </c:pt>
                <c:pt idx="554">
                  <c:v>3.53</c:v>
                </c:pt>
                <c:pt idx="555">
                  <c:v>3.5249999999999999</c:v>
                </c:pt>
                <c:pt idx="556">
                  <c:v>3.52</c:v>
                </c:pt>
                <c:pt idx="557">
                  <c:v>3.5149999999999997</c:v>
                </c:pt>
                <c:pt idx="558">
                  <c:v>3.51</c:v>
                </c:pt>
                <c:pt idx="559">
                  <c:v>3.5049999999999999</c:v>
                </c:pt>
                <c:pt idx="560">
                  <c:v>3.5</c:v>
                </c:pt>
                <c:pt idx="561">
                  <c:v>3.4950000000000001</c:v>
                </c:pt>
                <c:pt idx="562">
                  <c:v>3.4899999999999998</c:v>
                </c:pt>
                <c:pt idx="563">
                  <c:v>3.4849999999999999</c:v>
                </c:pt>
                <c:pt idx="564">
                  <c:v>3.4799999999999995</c:v>
                </c:pt>
                <c:pt idx="565">
                  <c:v>3.4750000000000001</c:v>
                </c:pt>
                <c:pt idx="566">
                  <c:v>3.4699999999999998</c:v>
                </c:pt>
                <c:pt idx="567">
                  <c:v>3.4649999999999999</c:v>
                </c:pt>
                <c:pt idx="568">
                  <c:v>3.46</c:v>
                </c:pt>
                <c:pt idx="569">
                  <c:v>3.4549999999999996</c:v>
                </c:pt>
                <c:pt idx="570">
                  <c:v>3.45</c:v>
                </c:pt>
                <c:pt idx="571">
                  <c:v>3.4449999999999998</c:v>
                </c:pt>
                <c:pt idx="572">
                  <c:v>3.44</c:v>
                </c:pt>
                <c:pt idx="573">
                  <c:v>3.4349999999999996</c:v>
                </c:pt>
                <c:pt idx="574">
                  <c:v>3.4299999999999997</c:v>
                </c:pt>
                <c:pt idx="575">
                  <c:v>3.4249999999999998</c:v>
                </c:pt>
                <c:pt idx="576">
                  <c:v>3.42</c:v>
                </c:pt>
                <c:pt idx="577">
                  <c:v>3.415</c:v>
                </c:pt>
                <c:pt idx="578">
                  <c:v>3.4099999999999997</c:v>
                </c:pt>
                <c:pt idx="579">
                  <c:v>3.4049999999999998</c:v>
                </c:pt>
                <c:pt idx="580">
                  <c:v>3.4</c:v>
                </c:pt>
                <c:pt idx="581">
                  <c:v>3.395</c:v>
                </c:pt>
                <c:pt idx="582">
                  <c:v>3.3899999999999997</c:v>
                </c:pt>
                <c:pt idx="583">
                  <c:v>3.3849999999999998</c:v>
                </c:pt>
                <c:pt idx="584">
                  <c:v>3.38</c:v>
                </c:pt>
                <c:pt idx="585">
                  <c:v>3.375</c:v>
                </c:pt>
                <c:pt idx="586">
                  <c:v>3.37</c:v>
                </c:pt>
                <c:pt idx="587">
                  <c:v>3.3649999999999998</c:v>
                </c:pt>
                <c:pt idx="588">
                  <c:v>3.36</c:v>
                </c:pt>
                <c:pt idx="589">
                  <c:v>3.3549999999999995</c:v>
                </c:pt>
                <c:pt idx="590">
                  <c:v>3.35</c:v>
                </c:pt>
                <c:pt idx="591">
                  <c:v>3.3449999999999998</c:v>
                </c:pt>
                <c:pt idx="592">
                  <c:v>3.34</c:v>
                </c:pt>
                <c:pt idx="593">
                  <c:v>3.335</c:v>
                </c:pt>
                <c:pt idx="594">
                  <c:v>3.3299999999999996</c:v>
                </c:pt>
                <c:pt idx="595">
                  <c:v>3.3250000000000002</c:v>
                </c:pt>
                <c:pt idx="596">
                  <c:v>3.32</c:v>
                </c:pt>
                <c:pt idx="597">
                  <c:v>3.3149999999999999</c:v>
                </c:pt>
                <c:pt idx="598">
                  <c:v>3.3099999999999996</c:v>
                </c:pt>
                <c:pt idx="599">
                  <c:v>3.3049999999999997</c:v>
                </c:pt>
                <c:pt idx="600">
                  <c:v>3.3</c:v>
                </c:pt>
                <c:pt idx="601">
                  <c:v>3.2949999999999999</c:v>
                </c:pt>
                <c:pt idx="602">
                  <c:v>3.29</c:v>
                </c:pt>
                <c:pt idx="603">
                  <c:v>3.2849999999999997</c:v>
                </c:pt>
                <c:pt idx="604">
                  <c:v>3.28</c:v>
                </c:pt>
                <c:pt idx="605">
                  <c:v>3.2749999999999999</c:v>
                </c:pt>
                <c:pt idx="606">
                  <c:v>3.27</c:v>
                </c:pt>
                <c:pt idx="607">
                  <c:v>3.2649999999999997</c:v>
                </c:pt>
                <c:pt idx="608">
                  <c:v>3.26</c:v>
                </c:pt>
                <c:pt idx="609">
                  <c:v>3.2549999999999999</c:v>
                </c:pt>
                <c:pt idx="610">
                  <c:v>3.25</c:v>
                </c:pt>
                <c:pt idx="611">
                  <c:v>3.2450000000000001</c:v>
                </c:pt>
                <c:pt idx="612">
                  <c:v>3.2399999999999998</c:v>
                </c:pt>
                <c:pt idx="613">
                  <c:v>3.2349999999999999</c:v>
                </c:pt>
                <c:pt idx="614">
                  <c:v>3.2299999999999995</c:v>
                </c:pt>
                <c:pt idx="615">
                  <c:v>3.2250000000000001</c:v>
                </c:pt>
                <c:pt idx="616">
                  <c:v>3.2199999999999998</c:v>
                </c:pt>
                <c:pt idx="617">
                  <c:v>3.2149999999999999</c:v>
                </c:pt>
                <c:pt idx="618">
                  <c:v>3.21</c:v>
                </c:pt>
                <c:pt idx="619">
                  <c:v>3.2049999999999996</c:v>
                </c:pt>
                <c:pt idx="620">
                  <c:v>3.2</c:v>
                </c:pt>
                <c:pt idx="621">
                  <c:v>3.1949999999999998</c:v>
                </c:pt>
                <c:pt idx="622">
                  <c:v>3.19</c:v>
                </c:pt>
                <c:pt idx="623">
                  <c:v>3.1849999999999996</c:v>
                </c:pt>
                <c:pt idx="624">
                  <c:v>3.1799999999999997</c:v>
                </c:pt>
                <c:pt idx="625">
                  <c:v>3.1749999999999998</c:v>
                </c:pt>
                <c:pt idx="626">
                  <c:v>3.17</c:v>
                </c:pt>
                <c:pt idx="627">
                  <c:v>3.165</c:v>
                </c:pt>
                <c:pt idx="628">
                  <c:v>3.1599999999999997</c:v>
                </c:pt>
                <c:pt idx="629">
                  <c:v>3.1549999999999998</c:v>
                </c:pt>
                <c:pt idx="630">
                  <c:v>3.15</c:v>
                </c:pt>
                <c:pt idx="631">
                  <c:v>3.145</c:v>
                </c:pt>
                <c:pt idx="632">
                  <c:v>3.1399999999999997</c:v>
                </c:pt>
                <c:pt idx="633">
                  <c:v>3.1349999999999998</c:v>
                </c:pt>
                <c:pt idx="634">
                  <c:v>3.13</c:v>
                </c:pt>
                <c:pt idx="635">
                  <c:v>3.125</c:v>
                </c:pt>
                <c:pt idx="636">
                  <c:v>3.12</c:v>
                </c:pt>
                <c:pt idx="637">
                  <c:v>3.1149999999999998</c:v>
                </c:pt>
                <c:pt idx="638">
                  <c:v>3.11</c:v>
                </c:pt>
                <c:pt idx="639">
                  <c:v>3.1049999999999995</c:v>
                </c:pt>
                <c:pt idx="640">
                  <c:v>3.1</c:v>
                </c:pt>
                <c:pt idx="641">
                  <c:v>3.0949999999999998</c:v>
                </c:pt>
                <c:pt idx="642">
                  <c:v>3.09</c:v>
                </c:pt>
                <c:pt idx="643">
                  <c:v>3.085</c:v>
                </c:pt>
                <c:pt idx="644">
                  <c:v>3.0799999999999996</c:v>
                </c:pt>
                <c:pt idx="645">
                  <c:v>3.0750000000000002</c:v>
                </c:pt>
                <c:pt idx="646">
                  <c:v>3.0699999999999994</c:v>
                </c:pt>
                <c:pt idx="647">
                  <c:v>3.0649999999999999</c:v>
                </c:pt>
                <c:pt idx="648">
                  <c:v>3.06</c:v>
                </c:pt>
                <c:pt idx="649">
                  <c:v>3.0549999999999997</c:v>
                </c:pt>
                <c:pt idx="650">
                  <c:v>3.05</c:v>
                </c:pt>
                <c:pt idx="651">
                  <c:v>3.0449999999999995</c:v>
                </c:pt>
                <c:pt idx="652">
                  <c:v>3.04</c:v>
                </c:pt>
                <c:pt idx="653">
                  <c:v>3.0350000000000001</c:v>
                </c:pt>
                <c:pt idx="654">
                  <c:v>3.03</c:v>
                </c:pt>
                <c:pt idx="655">
                  <c:v>3.0249999999999999</c:v>
                </c:pt>
                <c:pt idx="656">
                  <c:v>3.0199999999999996</c:v>
                </c:pt>
                <c:pt idx="657">
                  <c:v>3.0149999999999997</c:v>
                </c:pt>
                <c:pt idx="658">
                  <c:v>3.0100000000000002</c:v>
                </c:pt>
                <c:pt idx="659">
                  <c:v>3.0049999999999999</c:v>
                </c:pt>
                <c:pt idx="660">
                  <c:v>3</c:v>
                </c:pt>
                <c:pt idx="661">
                  <c:v>2.9949999999999992</c:v>
                </c:pt>
                <c:pt idx="662">
                  <c:v>2.9899999999999998</c:v>
                </c:pt>
                <c:pt idx="663">
                  <c:v>2.9850000000000003</c:v>
                </c:pt>
                <c:pt idx="664">
                  <c:v>2.9799999999999995</c:v>
                </c:pt>
                <c:pt idx="665">
                  <c:v>2.9749999999999996</c:v>
                </c:pt>
                <c:pt idx="666">
                  <c:v>2.9699999999999998</c:v>
                </c:pt>
                <c:pt idx="667">
                  <c:v>2.9649999999999999</c:v>
                </c:pt>
                <c:pt idx="668">
                  <c:v>2.96</c:v>
                </c:pt>
                <c:pt idx="669">
                  <c:v>2.9549999999999996</c:v>
                </c:pt>
                <c:pt idx="670">
                  <c:v>2.95</c:v>
                </c:pt>
                <c:pt idx="671">
                  <c:v>2.9449999999999994</c:v>
                </c:pt>
                <c:pt idx="672">
                  <c:v>2.9399999999999995</c:v>
                </c:pt>
                <c:pt idx="673">
                  <c:v>2.9350000000000001</c:v>
                </c:pt>
                <c:pt idx="674">
                  <c:v>2.9299999999999997</c:v>
                </c:pt>
                <c:pt idx="675">
                  <c:v>2.9249999999999998</c:v>
                </c:pt>
                <c:pt idx="676">
                  <c:v>2.9199999999999995</c:v>
                </c:pt>
                <c:pt idx="677">
                  <c:v>2.915</c:v>
                </c:pt>
                <c:pt idx="678">
                  <c:v>2.91</c:v>
                </c:pt>
                <c:pt idx="679">
                  <c:v>2.9049999999999994</c:v>
                </c:pt>
                <c:pt idx="680">
                  <c:v>2.9</c:v>
                </c:pt>
                <c:pt idx="681">
                  <c:v>2.8949999999999996</c:v>
                </c:pt>
                <c:pt idx="682">
                  <c:v>2.8899999999999997</c:v>
                </c:pt>
                <c:pt idx="683">
                  <c:v>2.8849999999999998</c:v>
                </c:pt>
                <c:pt idx="684">
                  <c:v>2.88</c:v>
                </c:pt>
                <c:pt idx="685">
                  <c:v>2.875</c:v>
                </c:pt>
                <c:pt idx="686">
                  <c:v>2.8699999999999992</c:v>
                </c:pt>
                <c:pt idx="687">
                  <c:v>2.8649999999999998</c:v>
                </c:pt>
                <c:pt idx="688">
                  <c:v>2.8600000000000003</c:v>
                </c:pt>
                <c:pt idx="689">
                  <c:v>2.8549999999999995</c:v>
                </c:pt>
                <c:pt idx="690">
                  <c:v>2.8499999999999996</c:v>
                </c:pt>
                <c:pt idx="691">
                  <c:v>2.8449999999999998</c:v>
                </c:pt>
                <c:pt idx="692">
                  <c:v>2.84</c:v>
                </c:pt>
                <c:pt idx="693">
                  <c:v>2.835</c:v>
                </c:pt>
                <c:pt idx="694">
                  <c:v>2.8299999999999996</c:v>
                </c:pt>
                <c:pt idx="695">
                  <c:v>2.8250000000000002</c:v>
                </c:pt>
                <c:pt idx="696">
                  <c:v>2.8199999999999994</c:v>
                </c:pt>
                <c:pt idx="697">
                  <c:v>2.8149999999999995</c:v>
                </c:pt>
                <c:pt idx="698">
                  <c:v>2.81</c:v>
                </c:pt>
                <c:pt idx="699">
                  <c:v>2.8049999999999997</c:v>
                </c:pt>
                <c:pt idx="700">
                  <c:v>2.8</c:v>
                </c:pt>
                <c:pt idx="701">
                  <c:v>2.7949999999999995</c:v>
                </c:pt>
                <c:pt idx="702">
                  <c:v>2.79</c:v>
                </c:pt>
                <c:pt idx="703">
                  <c:v>2.7850000000000001</c:v>
                </c:pt>
                <c:pt idx="704">
                  <c:v>2.7799999999999994</c:v>
                </c:pt>
                <c:pt idx="705">
                  <c:v>2.7749999999999999</c:v>
                </c:pt>
                <c:pt idx="706">
                  <c:v>2.7699999999999996</c:v>
                </c:pt>
                <c:pt idx="707">
                  <c:v>2.7649999999999997</c:v>
                </c:pt>
                <c:pt idx="708">
                  <c:v>2.76</c:v>
                </c:pt>
                <c:pt idx="709">
                  <c:v>2.7549999999999999</c:v>
                </c:pt>
                <c:pt idx="710">
                  <c:v>2.75</c:v>
                </c:pt>
                <c:pt idx="711">
                  <c:v>2.7449999999999992</c:v>
                </c:pt>
                <c:pt idx="712">
                  <c:v>2.7399999999999998</c:v>
                </c:pt>
                <c:pt idx="713">
                  <c:v>2.7350000000000003</c:v>
                </c:pt>
                <c:pt idx="714">
                  <c:v>2.7299999999999995</c:v>
                </c:pt>
                <c:pt idx="715">
                  <c:v>2.7249999999999996</c:v>
                </c:pt>
                <c:pt idx="716">
                  <c:v>2.7199999999999998</c:v>
                </c:pt>
                <c:pt idx="717">
                  <c:v>2.7149999999999999</c:v>
                </c:pt>
                <c:pt idx="718">
                  <c:v>2.71</c:v>
                </c:pt>
                <c:pt idx="719">
                  <c:v>2.7049999999999996</c:v>
                </c:pt>
                <c:pt idx="720">
                  <c:v>2.7</c:v>
                </c:pt>
                <c:pt idx="721">
                  <c:v>2.6949999999999994</c:v>
                </c:pt>
                <c:pt idx="722">
                  <c:v>2.6899999999999995</c:v>
                </c:pt>
                <c:pt idx="723">
                  <c:v>2.6850000000000001</c:v>
                </c:pt>
                <c:pt idx="724">
                  <c:v>2.6799999999999997</c:v>
                </c:pt>
                <c:pt idx="725">
                  <c:v>2.6749999999999998</c:v>
                </c:pt>
                <c:pt idx="726">
                  <c:v>2.6699999999999995</c:v>
                </c:pt>
                <c:pt idx="727">
                  <c:v>2.665</c:v>
                </c:pt>
                <c:pt idx="728">
                  <c:v>2.66</c:v>
                </c:pt>
                <c:pt idx="729">
                  <c:v>2.6549999999999994</c:v>
                </c:pt>
                <c:pt idx="730">
                  <c:v>2.65</c:v>
                </c:pt>
                <c:pt idx="731">
                  <c:v>2.6449999999999996</c:v>
                </c:pt>
                <c:pt idx="732">
                  <c:v>2.6399999999999997</c:v>
                </c:pt>
                <c:pt idx="733">
                  <c:v>2.6349999999999998</c:v>
                </c:pt>
                <c:pt idx="734">
                  <c:v>2.63</c:v>
                </c:pt>
                <c:pt idx="735">
                  <c:v>2.625</c:v>
                </c:pt>
                <c:pt idx="736">
                  <c:v>2.6199999999999992</c:v>
                </c:pt>
                <c:pt idx="737">
                  <c:v>2.6149999999999998</c:v>
                </c:pt>
                <c:pt idx="738">
                  <c:v>2.6100000000000003</c:v>
                </c:pt>
                <c:pt idx="739">
                  <c:v>2.6049999999999995</c:v>
                </c:pt>
                <c:pt idx="740">
                  <c:v>2.5999999999999996</c:v>
                </c:pt>
                <c:pt idx="741">
                  <c:v>2.5949999999999998</c:v>
                </c:pt>
                <c:pt idx="742">
                  <c:v>2.59</c:v>
                </c:pt>
                <c:pt idx="743">
                  <c:v>2.585</c:v>
                </c:pt>
                <c:pt idx="744">
                  <c:v>2.5799999999999996</c:v>
                </c:pt>
                <c:pt idx="745">
                  <c:v>2.5750000000000002</c:v>
                </c:pt>
                <c:pt idx="746">
                  <c:v>2.5699999999999994</c:v>
                </c:pt>
                <c:pt idx="747">
                  <c:v>2.5649999999999995</c:v>
                </c:pt>
                <c:pt idx="748">
                  <c:v>2.56</c:v>
                </c:pt>
                <c:pt idx="749">
                  <c:v>2.5549999999999997</c:v>
                </c:pt>
                <c:pt idx="750">
                  <c:v>2.5499999999999998</c:v>
                </c:pt>
                <c:pt idx="751">
                  <c:v>2.5449999999999995</c:v>
                </c:pt>
                <c:pt idx="752">
                  <c:v>2.54</c:v>
                </c:pt>
                <c:pt idx="753">
                  <c:v>2.5350000000000001</c:v>
                </c:pt>
                <c:pt idx="754">
                  <c:v>2.5299999999999994</c:v>
                </c:pt>
                <c:pt idx="755">
                  <c:v>2.5249999999999999</c:v>
                </c:pt>
                <c:pt idx="756">
                  <c:v>2.5199999999999996</c:v>
                </c:pt>
                <c:pt idx="757">
                  <c:v>2.5149999999999997</c:v>
                </c:pt>
                <c:pt idx="758">
                  <c:v>2.5099999999999998</c:v>
                </c:pt>
                <c:pt idx="759">
                  <c:v>2.5049999999999999</c:v>
                </c:pt>
                <c:pt idx="760">
                  <c:v>2.5</c:v>
                </c:pt>
                <c:pt idx="761">
                  <c:v>2.4949999999999992</c:v>
                </c:pt>
                <c:pt idx="762">
                  <c:v>2.4899999999999998</c:v>
                </c:pt>
                <c:pt idx="763">
                  <c:v>2.4850000000000003</c:v>
                </c:pt>
                <c:pt idx="764">
                  <c:v>2.4799999999999995</c:v>
                </c:pt>
                <c:pt idx="765">
                  <c:v>2.4749999999999996</c:v>
                </c:pt>
                <c:pt idx="766">
                  <c:v>2.4699999999999998</c:v>
                </c:pt>
                <c:pt idx="767">
                  <c:v>2.4649999999999999</c:v>
                </c:pt>
                <c:pt idx="768">
                  <c:v>2.4599999999999991</c:v>
                </c:pt>
                <c:pt idx="769">
                  <c:v>2.4549999999999996</c:v>
                </c:pt>
                <c:pt idx="770">
                  <c:v>2.4500000000000002</c:v>
                </c:pt>
                <c:pt idx="771">
                  <c:v>2.4449999999999994</c:v>
                </c:pt>
                <c:pt idx="772">
                  <c:v>2.4399999999999995</c:v>
                </c:pt>
                <c:pt idx="773">
                  <c:v>2.4349999999999996</c:v>
                </c:pt>
                <c:pt idx="774">
                  <c:v>2.4299999999999997</c:v>
                </c:pt>
                <c:pt idx="775">
                  <c:v>2.4249999999999998</c:v>
                </c:pt>
                <c:pt idx="776">
                  <c:v>2.4199999999999995</c:v>
                </c:pt>
                <c:pt idx="777">
                  <c:v>2.415</c:v>
                </c:pt>
                <c:pt idx="778">
                  <c:v>2.4099999999999993</c:v>
                </c:pt>
                <c:pt idx="779">
                  <c:v>2.4049999999999994</c:v>
                </c:pt>
                <c:pt idx="780">
                  <c:v>2.4</c:v>
                </c:pt>
                <c:pt idx="781">
                  <c:v>2.3949999999999996</c:v>
                </c:pt>
                <c:pt idx="782">
                  <c:v>2.3899999999999997</c:v>
                </c:pt>
                <c:pt idx="783">
                  <c:v>2.3849999999999993</c:v>
                </c:pt>
                <c:pt idx="784">
                  <c:v>2.38</c:v>
                </c:pt>
                <c:pt idx="785">
                  <c:v>2.375</c:v>
                </c:pt>
                <c:pt idx="786">
                  <c:v>2.3699999999999992</c:v>
                </c:pt>
                <c:pt idx="787">
                  <c:v>2.3649999999999998</c:v>
                </c:pt>
                <c:pt idx="788">
                  <c:v>2.3599999999999994</c:v>
                </c:pt>
                <c:pt idx="789">
                  <c:v>2.3549999999999995</c:v>
                </c:pt>
                <c:pt idx="790">
                  <c:v>2.3499999999999996</c:v>
                </c:pt>
                <c:pt idx="791">
                  <c:v>2.3449999999999998</c:v>
                </c:pt>
                <c:pt idx="792">
                  <c:v>2.34</c:v>
                </c:pt>
                <c:pt idx="793">
                  <c:v>2.3349999999999991</c:v>
                </c:pt>
                <c:pt idx="794">
                  <c:v>2.3299999999999996</c:v>
                </c:pt>
                <c:pt idx="795">
                  <c:v>2.3250000000000002</c:v>
                </c:pt>
                <c:pt idx="796">
                  <c:v>2.3199999999999994</c:v>
                </c:pt>
                <c:pt idx="797">
                  <c:v>2.3149999999999995</c:v>
                </c:pt>
                <c:pt idx="798">
                  <c:v>2.3099999999999996</c:v>
                </c:pt>
                <c:pt idx="799">
                  <c:v>2.3049999999999997</c:v>
                </c:pt>
                <c:pt idx="800">
                  <c:v>2.2999999999999998</c:v>
                </c:pt>
                <c:pt idx="801">
                  <c:v>2.2949999999999995</c:v>
                </c:pt>
                <c:pt idx="802">
                  <c:v>2.29</c:v>
                </c:pt>
                <c:pt idx="803">
                  <c:v>2.2849999999999993</c:v>
                </c:pt>
                <c:pt idx="804">
                  <c:v>2.2799999999999994</c:v>
                </c:pt>
                <c:pt idx="805">
                  <c:v>2.2749999999999999</c:v>
                </c:pt>
                <c:pt idx="806">
                  <c:v>2.2699999999999996</c:v>
                </c:pt>
                <c:pt idx="807">
                  <c:v>2.2649999999999997</c:v>
                </c:pt>
                <c:pt idx="808">
                  <c:v>2.2599999999999993</c:v>
                </c:pt>
                <c:pt idx="809">
                  <c:v>2.2549999999999999</c:v>
                </c:pt>
                <c:pt idx="810">
                  <c:v>2.25</c:v>
                </c:pt>
                <c:pt idx="811">
                  <c:v>2.2449999999999992</c:v>
                </c:pt>
                <c:pt idx="812">
                  <c:v>2.2399999999999998</c:v>
                </c:pt>
                <c:pt idx="813">
                  <c:v>2.2349999999999994</c:v>
                </c:pt>
                <c:pt idx="814">
                  <c:v>2.2299999999999995</c:v>
                </c:pt>
                <c:pt idx="815">
                  <c:v>2.2249999999999996</c:v>
                </c:pt>
                <c:pt idx="816">
                  <c:v>2.2199999999999998</c:v>
                </c:pt>
                <c:pt idx="817">
                  <c:v>2.2149999999999999</c:v>
                </c:pt>
                <c:pt idx="818">
                  <c:v>2.2099999999999991</c:v>
                </c:pt>
                <c:pt idx="819">
                  <c:v>2.2049999999999996</c:v>
                </c:pt>
                <c:pt idx="820">
                  <c:v>2.2000000000000002</c:v>
                </c:pt>
                <c:pt idx="821">
                  <c:v>2.1949999999999994</c:v>
                </c:pt>
                <c:pt idx="822">
                  <c:v>2.1899999999999995</c:v>
                </c:pt>
                <c:pt idx="823">
                  <c:v>2.1849999999999996</c:v>
                </c:pt>
                <c:pt idx="824">
                  <c:v>2.1799999999999997</c:v>
                </c:pt>
                <c:pt idx="825">
                  <c:v>2.1749999999999998</c:v>
                </c:pt>
                <c:pt idx="826">
                  <c:v>2.1699999999999995</c:v>
                </c:pt>
                <c:pt idx="827">
                  <c:v>2.165</c:v>
                </c:pt>
                <c:pt idx="828">
                  <c:v>2.1599999999999993</c:v>
                </c:pt>
                <c:pt idx="829">
                  <c:v>2.1549999999999994</c:v>
                </c:pt>
                <c:pt idx="830">
                  <c:v>2.15</c:v>
                </c:pt>
                <c:pt idx="831">
                  <c:v>2.1449999999999996</c:v>
                </c:pt>
                <c:pt idx="832">
                  <c:v>2.1399999999999997</c:v>
                </c:pt>
                <c:pt idx="833">
                  <c:v>2.1349999999999993</c:v>
                </c:pt>
                <c:pt idx="834">
                  <c:v>2.13</c:v>
                </c:pt>
                <c:pt idx="835">
                  <c:v>2.125</c:v>
                </c:pt>
                <c:pt idx="836">
                  <c:v>2.1199999999999992</c:v>
                </c:pt>
                <c:pt idx="837">
                  <c:v>2.1149999999999998</c:v>
                </c:pt>
                <c:pt idx="838">
                  <c:v>2.1099999999999994</c:v>
                </c:pt>
                <c:pt idx="839">
                  <c:v>2.1049999999999995</c:v>
                </c:pt>
                <c:pt idx="840">
                  <c:v>2.0999999999999996</c:v>
                </c:pt>
                <c:pt idx="841">
                  <c:v>2.0949999999999998</c:v>
                </c:pt>
                <c:pt idx="842">
                  <c:v>2.09</c:v>
                </c:pt>
                <c:pt idx="843">
                  <c:v>2.0849999999999991</c:v>
                </c:pt>
                <c:pt idx="844">
                  <c:v>2.0799999999999996</c:v>
                </c:pt>
                <c:pt idx="845">
                  <c:v>2.0750000000000002</c:v>
                </c:pt>
                <c:pt idx="846">
                  <c:v>2.0699999999999994</c:v>
                </c:pt>
                <c:pt idx="847">
                  <c:v>2.0649999999999995</c:v>
                </c:pt>
                <c:pt idx="848">
                  <c:v>2.0599999999999996</c:v>
                </c:pt>
                <c:pt idx="849">
                  <c:v>2.0549999999999997</c:v>
                </c:pt>
                <c:pt idx="850">
                  <c:v>2.0499999999999998</c:v>
                </c:pt>
                <c:pt idx="851">
                  <c:v>2.0449999999999995</c:v>
                </c:pt>
                <c:pt idx="852">
                  <c:v>2.04</c:v>
                </c:pt>
                <c:pt idx="853">
                  <c:v>2.0349999999999993</c:v>
                </c:pt>
                <c:pt idx="854">
                  <c:v>2.0299999999999994</c:v>
                </c:pt>
                <c:pt idx="855">
                  <c:v>2.0249999999999999</c:v>
                </c:pt>
                <c:pt idx="856">
                  <c:v>2.0199999999999996</c:v>
                </c:pt>
                <c:pt idx="857">
                  <c:v>2.0149999999999997</c:v>
                </c:pt>
                <c:pt idx="858">
                  <c:v>2.0099999999999993</c:v>
                </c:pt>
                <c:pt idx="859">
                  <c:v>2.0049999999999999</c:v>
                </c:pt>
                <c:pt idx="860">
                  <c:v>2</c:v>
                </c:pt>
                <c:pt idx="861">
                  <c:v>1.9949999999999997</c:v>
                </c:pt>
                <c:pt idx="862">
                  <c:v>1.9899999999999998</c:v>
                </c:pt>
                <c:pt idx="863">
                  <c:v>1.9849999999999994</c:v>
                </c:pt>
                <c:pt idx="864">
                  <c:v>1.9799999999999995</c:v>
                </c:pt>
                <c:pt idx="865">
                  <c:v>1.9750000000000001</c:v>
                </c:pt>
                <c:pt idx="866">
                  <c:v>1.9699999999999993</c:v>
                </c:pt>
                <c:pt idx="867">
                  <c:v>1.9649999999999999</c:v>
                </c:pt>
                <c:pt idx="868">
                  <c:v>1.9599999999999995</c:v>
                </c:pt>
                <c:pt idx="869">
                  <c:v>1.9549999999999996</c:v>
                </c:pt>
                <c:pt idx="870">
                  <c:v>1.9499999999999997</c:v>
                </c:pt>
                <c:pt idx="871">
                  <c:v>1.9449999999999994</c:v>
                </c:pt>
                <c:pt idx="872">
                  <c:v>1.94</c:v>
                </c:pt>
                <c:pt idx="873">
                  <c:v>1.9349999999999992</c:v>
                </c:pt>
                <c:pt idx="874">
                  <c:v>1.9299999999999997</c:v>
                </c:pt>
                <c:pt idx="875">
                  <c:v>1.9249999999999998</c:v>
                </c:pt>
                <c:pt idx="876">
                  <c:v>1.9199999999999995</c:v>
                </c:pt>
                <c:pt idx="877">
                  <c:v>1.9149999999999996</c:v>
                </c:pt>
                <c:pt idx="878">
                  <c:v>1.9099999999999993</c:v>
                </c:pt>
                <c:pt idx="879">
                  <c:v>1.9049999999999998</c:v>
                </c:pt>
                <c:pt idx="880">
                  <c:v>1.9</c:v>
                </c:pt>
                <c:pt idx="881">
                  <c:v>1.8949999999999996</c:v>
                </c:pt>
                <c:pt idx="882">
                  <c:v>1.8899999999999997</c:v>
                </c:pt>
                <c:pt idx="883">
                  <c:v>1.8849999999999993</c:v>
                </c:pt>
                <c:pt idx="884">
                  <c:v>1.8799999999999994</c:v>
                </c:pt>
                <c:pt idx="885">
                  <c:v>1.875</c:v>
                </c:pt>
                <c:pt idx="886">
                  <c:v>1.8699999999999997</c:v>
                </c:pt>
                <c:pt idx="887">
                  <c:v>1.8649999999999998</c:v>
                </c:pt>
                <c:pt idx="888">
                  <c:v>1.8599999999999994</c:v>
                </c:pt>
                <c:pt idx="889">
                  <c:v>1.8549999999999995</c:v>
                </c:pt>
                <c:pt idx="890">
                  <c:v>1.85</c:v>
                </c:pt>
                <c:pt idx="891">
                  <c:v>1.8449999999999993</c:v>
                </c:pt>
                <c:pt idx="892">
                  <c:v>1.8399999999999999</c:v>
                </c:pt>
                <c:pt idx="893">
                  <c:v>1.8349999999999995</c:v>
                </c:pt>
                <c:pt idx="894">
                  <c:v>1.8299999999999996</c:v>
                </c:pt>
                <c:pt idx="895">
                  <c:v>1.8249999999999997</c:v>
                </c:pt>
                <c:pt idx="896">
                  <c:v>1.8199999999999994</c:v>
                </c:pt>
                <c:pt idx="897">
                  <c:v>1.8149999999999999</c:v>
                </c:pt>
                <c:pt idx="898">
                  <c:v>1.8099999999999992</c:v>
                </c:pt>
                <c:pt idx="899">
                  <c:v>1.8049999999999997</c:v>
                </c:pt>
                <c:pt idx="900">
                  <c:v>1.7999999999999998</c:v>
                </c:pt>
                <c:pt idx="901">
                  <c:v>1.7949999999999995</c:v>
                </c:pt>
                <c:pt idx="902">
                  <c:v>1.7899999999999996</c:v>
                </c:pt>
                <c:pt idx="903">
                  <c:v>1.7849999999999993</c:v>
                </c:pt>
                <c:pt idx="904">
                  <c:v>1.7799999999999998</c:v>
                </c:pt>
                <c:pt idx="905">
                  <c:v>1.7749999999999999</c:v>
                </c:pt>
                <c:pt idx="906">
                  <c:v>1.7699999999999996</c:v>
                </c:pt>
                <c:pt idx="907">
                  <c:v>1.7649999999999997</c:v>
                </c:pt>
                <c:pt idx="908">
                  <c:v>1.7599999999999993</c:v>
                </c:pt>
                <c:pt idx="909">
                  <c:v>1.7549999999999994</c:v>
                </c:pt>
                <c:pt idx="910">
                  <c:v>1.75</c:v>
                </c:pt>
                <c:pt idx="911">
                  <c:v>1.7449999999999997</c:v>
                </c:pt>
                <c:pt idx="912">
                  <c:v>1.7399999999999998</c:v>
                </c:pt>
                <c:pt idx="913">
                  <c:v>1.7349999999999994</c:v>
                </c:pt>
                <c:pt idx="914">
                  <c:v>1.7299999999999995</c:v>
                </c:pt>
                <c:pt idx="915">
                  <c:v>1.7250000000000001</c:v>
                </c:pt>
                <c:pt idx="916">
                  <c:v>1.7199999999999993</c:v>
                </c:pt>
                <c:pt idx="917">
                  <c:v>1.7149999999999999</c:v>
                </c:pt>
                <c:pt idx="918">
                  <c:v>1.7099999999999995</c:v>
                </c:pt>
                <c:pt idx="919">
                  <c:v>1.7049999999999996</c:v>
                </c:pt>
                <c:pt idx="920">
                  <c:v>1.6999999999999997</c:v>
                </c:pt>
                <c:pt idx="921">
                  <c:v>1.6949999999999994</c:v>
                </c:pt>
                <c:pt idx="922">
                  <c:v>1.69</c:v>
                </c:pt>
                <c:pt idx="923">
                  <c:v>1.6849999999999992</c:v>
                </c:pt>
                <c:pt idx="924">
                  <c:v>1.6799999999999997</c:v>
                </c:pt>
                <c:pt idx="925">
                  <c:v>1.6749999999999998</c:v>
                </c:pt>
                <c:pt idx="926">
                  <c:v>1.6699999999999995</c:v>
                </c:pt>
                <c:pt idx="927">
                  <c:v>1.6649999999999996</c:v>
                </c:pt>
                <c:pt idx="928">
                  <c:v>1.6599999999999993</c:v>
                </c:pt>
                <c:pt idx="929">
                  <c:v>1.6549999999999998</c:v>
                </c:pt>
                <c:pt idx="930">
                  <c:v>1.65</c:v>
                </c:pt>
                <c:pt idx="931">
                  <c:v>1.6449999999999996</c:v>
                </c:pt>
                <c:pt idx="932">
                  <c:v>1.6399999999999997</c:v>
                </c:pt>
                <c:pt idx="933">
                  <c:v>1.6349999999999993</c:v>
                </c:pt>
                <c:pt idx="934">
                  <c:v>1.6299999999999994</c:v>
                </c:pt>
                <c:pt idx="935">
                  <c:v>1.625</c:v>
                </c:pt>
                <c:pt idx="936">
                  <c:v>1.6199999999999997</c:v>
                </c:pt>
                <c:pt idx="937">
                  <c:v>1.6149999999999998</c:v>
                </c:pt>
                <c:pt idx="938">
                  <c:v>1.6099999999999994</c:v>
                </c:pt>
                <c:pt idx="939">
                  <c:v>1.6049999999999995</c:v>
                </c:pt>
                <c:pt idx="940">
                  <c:v>1.5999999999999996</c:v>
                </c:pt>
                <c:pt idx="941">
                  <c:v>1.5949999999999993</c:v>
                </c:pt>
                <c:pt idx="942">
                  <c:v>1.5899999999999999</c:v>
                </c:pt>
                <c:pt idx="943">
                  <c:v>1.5849999999999991</c:v>
                </c:pt>
                <c:pt idx="944">
                  <c:v>1.5799999999999996</c:v>
                </c:pt>
                <c:pt idx="945">
                  <c:v>1.5749999999999997</c:v>
                </c:pt>
                <c:pt idx="946">
                  <c:v>1.5699999999999994</c:v>
                </c:pt>
                <c:pt idx="947">
                  <c:v>1.5649999999999995</c:v>
                </c:pt>
                <c:pt idx="948">
                  <c:v>1.5599999999999992</c:v>
                </c:pt>
                <c:pt idx="949">
                  <c:v>1.5549999999999997</c:v>
                </c:pt>
                <c:pt idx="950">
                  <c:v>1.5499999999999998</c:v>
                </c:pt>
                <c:pt idx="951">
                  <c:v>1.5449999999999995</c:v>
                </c:pt>
                <c:pt idx="952">
                  <c:v>1.5399999999999996</c:v>
                </c:pt>
                <c:pt idx="953">
                  <c:v>1.5349999999999993</c:v>
                </c:pt>
                <c:pt idx="954">
                  <c:v>1.5299999999999994</c:v>
                </c:pt>
                <c:pt idx="955">
                  <c:v>1.5249999999999999</c:v>
                </c:pt>
                <c:pt idx="956">
                  <c:v>1.5199999999999996</c:v>
                </c:pt>
                <c:pt idx="957">
                  <c:v>1.5149999999999997</c:v>
                </c:pt>
                <c:pt idx="958">
                  <c:v>1.5099999999999993</c:v>
                </c:pt>
                <c:pt idx="959">
                  <c:v>1.5049999999999994</c:v>
                </c:pt>
                <c:pt idx="960">
                  <c:v>1.5</c:v>
                </c:pt>
                <c:pt idx="961">
                  <c:v>1.4949999999999992</c:v>
                </c:pt>
                <c:pt idx="962">
                  <c:v>1.4899999999999998</c:v>
                </c:pt>
                <c:pt idx="963">
                  <c:v>1.4849999999999994</c:v>
                </c:pt>
                <c:pt idx="964">
                  <c:v>1.4799999999999995</c:v>
                </c:pt>
                <c:pt idx="965">
                  <c:v>1.4749999999999996</c:v>
                </c:pt>
                <c:pt idx="966">
                  <c:v>1.4699999999999993</c:v>
                </c:pt>
                <c:pt idx="967">
                  <c:v>1.4649999999999999</c:v>
                </c:pt>
                <c:pt idx="968">
                  <c:v>1.4599999999999991</c:v>
                </c:pt>
                <c:pt idx="969">
                  <c:v>1.4549999999999996</c:v>
                </c:pt>
                <c:pt idx="970">
                  <c:v>1.4499999999999997</c:v>
                </c:pt>
                <c:pt idx="971">
                  <c:v>1.4449999999999994</c:v>
                </c:pt>
                <c:pt idx="972">
                  <c:v>1.4399999999999995</c:v>
                </c:pt>
                <c:pt idx="973">
                  <c:v>1.4349999999999992</c:v>
                </c:pt>
                <c:pt idx="974">
                  <c:v>1.4299999999999997</c:v>
                </c:pt>
                <c:pt idx="975">
                  <c:v>1.4249999999999998</c:v>
                </c:pt>
                <c:pt idx="976">
                  <c:v>1.4199999999999995</c:v>
                </c:pt>
                <c:pt idx="977">
                  <c:v>1.4149999999999996</c:v>
                </c:pt>
                <c:pt idx="978">
                  <c:v>1.4099999999999993</c:v>
                </c:pt>
                <c:pt idx="979">
                  <c:v>1.4049999999999994</c:v>
                </c:pt>
                <c:pt idx="980">
                  <c:v>1.4</c:v>
                </c:pt>
                <c:pt idx="981">
                  <c:v>1.3949999999999996</c:v>
                </c:pt>
                <c:pt idx="982">
                  <c:v>1.3899999999999997</c:v>
                </c:pt>
                <c:pt idx="983">
                  <c:v>1.3849999999999993</c:v>
                </c:pt>
                <c:pt idx="984">
                  <c:v>1.3799999999999994</c:v>
                </c:pt>
                <c:pt idx="985">
                  <c:v>1.375</c:v>
                </c:pt>
                <c:pt idx="986">
                  <c:v>1.3699999999999992</c:v>
                </c:pt>
                <c:pt idx="987">
                  <c:v>1.3649999999999998</c:v>
                </c:pt>
                <c:pt idx="988">
                  <c:v>1.3599999999999994</c:v>
                </c:pt>
                <c:pt idx="989">
                  <c:v>1.3549999999999995</c:v>
                </c:pt>
                <c:pt idx="990">
                  <c:v>1.3499999999999996</c:v>
                </c:pt>
                <c:pt idx="991">
                  <c:v>1.3449999999999993</c:v>
                </c:pt>
                <c:pt idx="992">
                  <c:v>1.3399999999999999</c:v>
                </c:pt>
                <c:pt idx="993">
                  <c:v>1.3349999999999991</c:v>
                </c:pt>
                <c:pt idx="994">
                  <c:v>1.3299999999999996</c:v>
                </c:pt>
                <c:pt idx="995">
                  <c:v>1.3249999999999997</c:v>
                </c:pt>
                <c:pt idx="996">
                  <c:v>1.3199999999999994</c:v>
                </c:pt>
                <c:pt idx="997">
                  <c:v>1.3149999999999995</c:v>
                </c:pt>
                <c:pt idx="998">
                  <c:v>1.3099999999999992</c:v>
                </c:pt>
                <c:pt idx="999">
                  <c:v>1.3049999999999997</c:v>
                </c:pt>
                <c:pt idx="1000">
                  <c:v>1.2999999999999998</c:v>
                </c:pt>
                <c:pt idx="1001">
                  <c:v>1.2949999999999995</c:v>
                </c:pt>
                <c:pt idx="1002">
                  <c:v>1.2899999999999996</c:v>
                </c:pt>
                <c:pt idx="1003">
                  <c:v>1.2849999999999993</c:v>
                </c:pt>
                <c:pt idx="1004">
                  <c:v>1.2799999999999994</c:v>
                </c:pt>
                <c:pt idx="1005">
                  <c:v>1.2749999999999999</c:v>
                </c:pt>
                <c:pt idx="1006">
                  <c:v>1.2699999999999996</c:v>
                </c:pt>
                <c:pt idx="1007">
                  <c:v>1.2649999999999997</c:v>
                </c:pt>
                <c:pt idx="1008">
                  <c:v>1.2599999999999993</c:v>
                </c:pt>
                <c:pt idx="1009">
                  <c:v>1.2549999999999994</c:v>
                </c:pt>
                <c:pt idx="1010">
                  <c:v>1.25</c:v>
                </c:pt>
                <c:pt idx="1011">
                  <c:v>1.2449999999999992</c:v>
                </c:pt>
                <c:pt idx="1012">
                  <c:v>1.2399999999999998</c:v>
                </c:pt>
                <c:pt idx="1013">
                  <c:v>1.2349999999999994</c:v>
                </c:pt>
                <c:pt idx="1014">
                  <c:v>1.2299999999999995</c:v>
                </c:pt>
                <c:pt idx="1015">
                  <c:v>1.2249999999999996</c:v>
                </c:pt>
                <c:pt idx="1016">
                  <c:v>1.2199999999999993</c:v>
                </c:pt>
                <c:pt idx="1017">
                  <c:v>1.2149999999999999</c:v>
                </c:pt>
                <c:pt idx="1018">
                  <c:v>1.2099999999999991</c:v>
                </c:pt>
                <c:pt idx="1019">
                  <c:v>1.2049999999999996</c:v>
                </c:pt>
                <c:pt idx="1020">
                  <c:v>1.1999999999999997</c:v>
                </c:pt>
                <c:pt idx="1021">
                  <c:v>1.1949999999999994</c:v>
                </c:pt>
                <c:pt idx="1022">
                  <c:v>1.1899999999999995</c:v>
                </c:pt>
                <c:pt idx="1023">
                  <c:v>1.1849999999999992</c:v>
                </c:pt>
                <c:pt idx="1024">
                  <c:v>1.1799999999999997</c:v>
                </c:pt>
                <c:pt idx="1025">
                  <c:v>1.1749999999999998</c:v>
                </c:pt>
                <c:pt idx="1026">
                  <c:v>1.1699999999999995</c:v>
                </c:pt>
                <c:pt idx="1027">
                  <c:v>1.1649999999999996</c:v>
                </c:pt>
                <c:pt idx="1028">
                  <c:v>1.1599999999999993</c:v>
                </c:pt>
                <c:pt idx="1029">
                  <c:v>1.1549999999999994</c:v>
                </c:pt>
                <c:pt idx="1030">
                  <c:v>1.1499999999999999</c:v>
                </c:pt>
                <c:pt idx="1031">
                  <c:v>1.1449999999999996</c:v>
                </c:pt>
                <c:pt idx="1032">
                  <c:v>1.1399999999999997</c:v>
                </c:pt>
                <c:pt idx="1033">
                  <c:v>1.1349999999999993</c:v>
                </c:pt>
                <c:pt idx="1034">
                  <c:v>1.1299999999999994</c:v>
                </c:pt>
                <c:pt idx="1035">
                  <c:v>1.125</c:v>
                </c:pt>
                <c:pt idx="1036">
                  <c:v>1.1199999999999992</c:v>
                </c:pt>
                <c:pt idx="1037">
                  <c:v>1.1149999999999998</c:v>
                </c:pt>
                <c:pt idx="1038">
                  <c:v>1.1099999999999994</c:v>
                </c:pt>
                <c:pt idx="1039">
                  <c:v>1.1049999999999995</c:v>
                </c:pt>
                <c:pt idx="1040">
                  <c:v>1.0999999999999996</c:v>
                </c:pt>
                <c:pt idx="1041">
                  <c:v>1.0949999999999993</c:v>
                </c:pt>
                <c:pt idx="1042">
                  <c:v>1.0899999999999999</c:v>
                </c:pt>
                <c:pt idx="1043">
                  <c:v>1.0849999999999991</c:v>
                </c:pt>
                <c:pt idx="1044">
                  <c:v>1.0799999999999996</c:v>
                </c:pt>
                <c:pt idx="1045">
                  <c:v>1.0749999999999997</c:v>
                </c:pt>
                <c:pt idx="1046">
                  <c:v>1.0699999999999994</c:v>
                </c:pt>
                <c:pt idx="1047">
                  <c:v>1.0649999999999995</c:v>
                </c:pt>
                <c:pt idx="1048">
                  <c:v>1.0599999999999992</c:v>
                </c:pt>
                <c:pt idx="1049">
                  <c:v>1.0549999999999997</c:v>
                </c:pt>
                <c:pt idx="1050">
                  <c:v>1.0499999999999998</c:v>
                </c:pt>
                <c:pt idx="1051">
                  <c:v>1.0449999999999995</c:v>
                </c:pt>
                <c:pt idx="1052">
                  <c:v>1.0399999999999996</c:v>
                </c:pt>
                <c:pt idx="1053">
                  <c:v>1.0349999999999993</c:v>
                </c:pt>
                <c:pt idx="1054">
                  <c:v>1.0299999999999994</c:v>
                </c:pt>
                <c:pt idx="1055">
                  <c:v>1.0249999999999999</c:v>
                </c:pt>
                <c:pt idx="1056">
                  <c:v>1.0199999999999996</c:v>
                </c:pt>
                <c:pt idx="1057">
                  <c:v>1.0149999999999997</c:v>
                </c:pt>
                <c:pt idx="1058">
                  <c:v>1.0099999999999993</c:v>
                </c:pt>
                <c:pt idx="1059">
                  <c:v>1.0049999999999994</c:v>
                </c:pt>
                <c:pt idx="1060">
                  <c:v>1</c:v>
                </c:pt>
                <c:pt idx="1061">
                  <c:v>0.99499999999999922</c:v>
                </c:pt>
                <c:pt idx="1062">
                  <c:v>0.98999999999999977</c:v>
                </c:pt>
                <c:pt idx="1063">
                  <c:v>0.98499999999999943</c:v>
                </c:pt>
                <c:pt idx="1064">
                  <c:v>0.97999999999999954</c:v>
                </c:pt>
                <c:pt idx="1065">
                  <c:v>0.97499999999999964</c:v>
                </c:pt>
                <c:pt idx="1066">
                  <c:v>0.96999999999999931</c:v>
                </c:pt>
                <c:pt idx="1067">
                  <c:v>0.96499999999999986</c:v>
                </c:pt>
                <c:pt idx="1068">
                  <c:v>0.95999999999999908</c:v>
                </c:pt>
                <c:pt idx="1069">
                  <c:v>0.95499999999999963</c:v>
                </c:pt>
                <c:pt idx="1070">
                  <c:v>0.94999999999999973</c:v>
                </c:pt>
                <c:pt idx="1071">
                  <c:v>0.9449999999999994</c:v>
                </c:pt>
                <c:pt idx="1072">
                  <c:v>0.9399999999999995</c:v>
                </c:pt>
                <c:pt idx="1073">
                  <c:v>0.93499999999999917</c:v>
                </c:pt>
                <c:pt idx="1074">
                  <c:v>0.92999999999999972</c:v>
                </c:pt>
                <c:pt idx="1075">
                  <c:v>0.92499999999999982</c:v>
                </c:pt>
                <c:pt idx="1076">
                  <c:v>0.91999999999999948</c:v>
                </c:pt>
                <c:pt idx="1077">
                  <c:v>0.91499999999999959</c:v>
                </c:pt>
                <c:pt idx="1078">
                  <c:v>0.90999999999999925</c:v>
                </c:pt>
                <c:pt idx="1079">
                  <c:v>0.90499999999999936</c:v>
                </c:pt>
                <c:pt idx="1080">
                  <c:v>0.89999999999999991</c:v>
                </c:pt>
                <c:pt idx="1081">
                  <c:v>0.89499999999999957</c:v>
                </c:pt>
                <c:pt idx="1082">
                  <c:v>0.88999999999999968</c:v>
                </c:pt>
                <c:pt idx="1083">
                  <c:v>0.88499999999999934</c:v>
                </c:pt>
                <c:pt idx="1084">
                  <c:v>0.87999999999999945</c:v>
                </c:pt>
                <c:pt idx="1085">
                  <c:v>0.875</c:v>
                </c:pt>
                <c:pt idx="1086">
                  <c:v>0.86999999999999922</c:v>
                </c:pt>
                <c:pt idx="1087">
                  <c:v>0.86499999999999977</c:v>
                </c:pt>
                <c:pt idx="1088">
                  <c:v>0.85999999999999943</c:v>
                </c:pt>
                <c:pt idx="1089">
                  <c:v>0.85499999999999954</c:v>
                </c:pt>
                <c:pt idx="1090">
                  <c:v>0.84999999999999964</c:v>
                </c:pt>
                <c:pt idx="1091">
                  <c:v>0.84499999999999931</c:v>
                </c:pt>
                <c:pt idx="1092">
                  <c:v>0.83999999999999986</c:v>
                </c:pt>
                <c:pt idx="1093">
                  <c:v>0.83499999999999908</c:v>
                </c:pt>
                <c:pt idx="1094">
                  <c:v>0.82999999999999963</c:v>
                </c:pt>
                <c:pt idx="1095">
                  <c:v>0.82499999999999973</c:v>
                </c:pt>
                <c:pt idx="1096">
                  <c:v>0.8199999999999994</c:v>
                </c:pt>
                <c:pt idx="1097">
                  <c:v>0.8149999999999995</c:v>
                </c:pt>
                <c:pt idx="1098">
                  <c:v>0.80999999999999917</c:v>
                </c:pt>
                <c:pt idx="1099">
                  <c:v>0.80499999999999972</c:v>
                </c:pt>
                <c:pt idx="1100">
                  <c:v>0.79999999999999982</c:v>
                </c:pt>
                <c:pt idx="1101">
                  <c:v>0.79499999999999948</c:v>
                </c:pt>
                <c:pt idx="1102">
                  <c:v>0.78999999999999959</c:v>
                </c:pt>
                <c:pt idx="1103">
                  <c:v>0.78499999999999925</c:v>
                </c:pt>
                <c:pt idx="1104">
                  <c:v>0.77999999999999936</c:v>
                </c:pt>
                <c:pt idx="1105">
                  <c:v>0.77499999999999991</c:v>
                </c:pt>
                <c:pt idx="1106">
                  <c:v>0.76999999999999957</c:v>
                </c:pt>
                <c:pt idx="1107">
                  <c:v>0.76499999999999968</c:v>
                </c:pt>
                <c:pt idx="1108">
                  <c:v>0.75999999999999934</c:v>
                </c:pt>
                <c:pt idx="1109">
                  <c:v>0.75499999999999945</c:v>
                </c:pt>
                <c:pt idx="1110">
                  <c:v>0.75</c:v>
                </c:pt>
                <c:pt idx="1111">
                  <c:v>0.74499999999999922</c:v>
                </c:pt>
                <c:pt idx="1112">
                  <c:v>0.73999999999999977</c:v>
                </c:pt>
                <c:pt idx="1113">
                  <c:v>0.73499999999999943</c:v>
                </c:pt>
                <c:pt idx="1114">
                  <c:v>0.72999999999999954</c:v>
                </c:pt>
                <c:pt idx="1115">
                  <c:v>0.72499999999999964</c:v>
                </c:pt>
                <c:pt idx="1116">
                  <c:v>0.71999999999999931</c:v>
                </c:pt>
                <c:pt idx="1117">
                  <c:v>0.71499999999999986</c:v>
                </c:pt>
                <c:pt idx="1118">
                  <c:v>0.70999999999999908</c:v>
                </c:pt>
                <c:pt idx="1119">
                  <c:v>0.70499999999999963</c:v>
                </c:pt>
                <c:pt idx="1120">
                  <c:v>0.69999999999999973</c:v>
                </c:pt>
                <c:pt idx="1121">
                  <c:v>0.6949999999999994</c:v>
                </c:pt>
                <c:pt idx="1122">
                  <c:v>0.6899999999999995</c:v>
                </c:pt>
                <c:pt idx="1123">
                  <c:v>0.68499999999999917</c:v>
                </c:pt>
                <c:pt idx="1124">
                  <c:v>0.67999999999999972</c:v>
                </c:pt>
                <c:pt idx="1125">
                  <c:v>0.67499999999999982</c:v>
                </c:pt>
                <c:pt idx="1126">
                  <c:v>0.66999999999999948</c:v>
                </c:pt>
                <c:pt idx="1127">
                  <c:v>0.66499999999999959</c:v>
                </c:pt>
                <c:pt idx="1128">
                  <c:v>0.65999999999999925</c:v>
                </c:pt>
                <c:pt idx="1129">
                  <c:v>0.65499999999999936</c:v>
                </c:pt>
                <c:pt idx="1130">
                  <c:v>0.64999999999999991</c:v>
                </c:pt>
                <c:pt idx="1131">
                  <c:v>0.64499999999999957</c:v>
                </c:pt>
                <c:pt idx="1132">
                  <c:v>0.63999999999999968</c:v>
                </c:pt>
                <c:pt idx="1133">
                  <c:v>0.63499999999999934</c:v>
                </c:pt>
                <c:pt idx="1134">
                  <c:v>0.62999999999999945</c:v>
                </c:pt>
                <c:pt idx="1135">
                  <c:v>0.625</c:v>
                </c:pt>
                <c:pt idx="1136">
                  <c:v>0.61999999999999922</c:v>
                </c:pt>
                <c:pt idx="1137">
                  <c:v>0.61499999999999977</c:v>
                </c:pt>
                <c:pt idx="1138">
                  <c:v>0.60999999999999943</c:v>
                </c:pt>
                <c:pt idx="1139">
                  <c:v>0.60499999999999954</c:v>
                </c:pt>
                <c:pt idx="1140">
                  <c:v>0.59999999999999964</c:v>
                </c:pt>
                <c:pt idx="1141">
                  <c:v>0.59499999999999931</c:v>
                </c:pt>
                <c:pt idx="1142">
                  <c:v>0.58999999999999986</c:v>
                </c:pt>
                <c:pt idx="1143">
                  <c:v>0.58499999999999908</c:v>
                </c:pt>
                <c:pt idx="1144">
                  <c:v>0.57999999999999963</c:v>
                </c:pt>
                <c:pt idx="1145">
                  <c:v>0.57499999999999973</c:v>
                </c:pt>
                <c:pt idx="1146">
                  <c:v>0.5699999999999994</c:v>
                </c:pt>
                <c:pt idx="1147">
                  <c:v>0.5649999999999995</c:v>
                </c:pt>
                <c:pt idx="1148">
                  <c:v>0.55999999999999917</c:v>
                </c:pt>
                <c:pt idx="1149">
                  <c:v>0.55499999999999972</c:v>
                </c:pt>
                <c:pt idx="1150">
                  <c:v>0.54999999999999982</c:v>
                </c:pt>
                <c:pt idx="1151">
                  <c:v>0.54499999999999948</c:v>
                </c:pt>
                <c:pt idx="1152">
                  <c:v>0.53999999999999959</c:v>
                </c:pt>
                <c:pt idx="1153">
                  <c:v>0.53499999999999925</c:v>
                </c:pt>
                <c:pt idx="1154">
                  <c:v>0.52999999999999936</c:v>
                </c:pt>
                <c:pt idx="1155">
                  <c:v>0.52499999999999991</c:v>
                </c:pt>
                <c:pt idx="1156">
                  <c:v>0.51999999999999957</c:v>
                </c:pt>
                <c:pt idx="1157">
                  <c:v>0.51499999999999968</c:v>
                </c:pt>
                <c:pt idx="1158">
                  <c:v>0.50999999999999934</c:v>
                </c:pt>
                <c:pt idx="1159">
                  <c:v>0.50499999999999945</c:v>
                </c:pt>
                <c:pt idx="1160">
                  <c:v>0.5</c:v>
                </c:pt>
                <c:pt idx="1161">
                  <c:v>0.49499999999999922</c:v>
                </c:pt>
                <c:pt idx="1162">
                  <c:v>0.48999999999999977</c:v>
                </c:pt>
                <c:pt idx="1163">
                  <c:v>0.48499999999999943</c:v>
                </c:pt>
                <c:pt idx="1164">
                  <c:v>0.47999999999999954</c:v>
                </c:pt>
                <c:pt idx="1165">
                  <c:v>0.47499999999999964</c:v>
                </c:pt>
                <c:pt idx="1166">
                  <c:v>0.46999999999999931</c:v>
                </c:pt>
                <c:pt idx="1167">
                  <c:v>0.46499999999999986</c:v>
                </c:pt>
                <c:pt idx="1168">
                  <c:v>0.45999999999999908</c:v>
                </c:pt>
                <c:pt idx="1169">
                  <c:v>0.45499999999999963</c:v>
                </c:pt>
                <c:pt idx="1170">
                  <c:v>0.44999999999999973</c:v>
                </c:pt>
                <c:pt idx="1171">
                  <c:v>0.4449999999999994</c:v>
                </c:pt>
                <c:pt idx="1172">
                  <c:v>0.4399999999999995</c:v>
                </c:pt>
                <c:pt idx="1173">
                  <c:v>0.43499999999999917</c:v>
                </c:pt>
                <c:pt idx="1174">
                  <c:v>0.42999999999999972</c:v>
                </c:pt>
                <c:pt idx="1175">
                  <c:v>0.42499999999999982</c:v>
                </c:pt>
                <c:pt idx="1176">
                  <c:v>0.41999999999999948</c:v>
                </c:pt>
                <c:pt idx="1177">
                  <c:v>0.41499999999999959</c:v>
                </c:pt>
                <c:pt idx="1178">
                  <c:v>0.40999999999999925</c:v>
                </c:pt>
                <c:pt idx="1179">
                  <c:v>0.40499999999999936</c:v>
                </c:pt>
                <c:pt idx="1180">
                  <c:v>0.39999999999999991</c:v>
                </c:pt>
                <c:pt idx="1181">
                  <c:v>0.39499999999999957</c:v>
                </c:pt>
                <c:pt idx="1182">
                  <c:v>0.38999999999999968</c:v>
                </c:pt>
                <c:pt idx="1183">
                  <c:v>0.38499999999999934</c:v>
                </c:pt>
                <c:pt idx="1184">
                  <c:v>0.37999999999999945</c:v>
                </c:pt>
                <c:pt idx="1185">
                  <c:v>0.375</c:v>
                </c:pt>
                <c:pt idx="1186">
                  <c:v>0.36999999999999922</c:v>
                </c:pt>
                <c:pt idx="1187">
                  <c:v>0.36499999999999977</c:v>
                </c:pt>
                <c:pt idx="1188">
                  <c:v>0.35999999999999943</c:v>
                </c:pt>
                <c:pt idx="1189">
                  <c:v>0.35499999999999954</c:v>
                </c:pt>
                <c:pt idx="1190">
                  <c:v>0.34999999999999964</c:v>
                </c:pt>
                <c:pt idx="1191">
                  <c:v>0.34499999999999931</c:v>
                </c:pt>
                <c:pt idx="1192">
                  <c:v>0.33999999999999986</c:v>
                </c:pt>
                <c:pt idx="1193">
                  <c:v>0.33499999999999908</c:v>
                </c:pt>
                <c:pt idx="1194">
                  <c:v>0.32999999999999963</c:v>
                </c:pt>
                <c:pt idx="1195">
                  <c:v>0.32499999999999973</c:v>
                </c:pt>
                <c:pt idx="1196">
                  <c:v>0.3199999999999994</c:v>
                </c:pt>
                <c:pt idx="1197">
                  <c:v>0.3149999999999995</c:v>
                </c:pt>
                <c:pt idx="1198">
                  <c:v>0.30999999999999917</c:v>
                </c:pt>
                <c:pt idx="1199">
                  <c:v>0.30499999999999972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9-4C74-8406-F2F7730D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772175"/>
        <c:axId val="2133767855"/>
      </c:lineChart>
      <c:catAx>
        <c:axId val="213377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enviro</a:t>
                </a:r>
                <a:r>
                  <a:rPr lang="en-CA" baseline="0"/>
                  <a:t> var value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67855"/>
        <c:crosses val="autoZero"/>
        <c:auto val="1"/>
        <c:lblAlgn val="ctr"/>
        <c:lblOffset val="100"/>
        <c:noMultiLvlLbl val="0"/>
      </c:catAx>
      <c:valAx>
        <c:axId val="21337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response mult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0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chart" Target="../charts/chart9.xml"/><Relationship Id="rId2" Type="http://schemas.openxmlformats.org/officeDocument/2006/relationships/chart" Target="../charts/chart6.xml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11" Type="http://schemas.openxmlformats.org/officeDocument/2006/relationships/chart" Target="../charts/chart8.xml"/><Relationship Id="rId5" Type="http://schemas.openxmlformats.org/officeDocument/2006/relationships/image" Target="../media/image6.png"/><Relationship Id="rId10" Type="http://schemas.openxmlformats.org/officeDocument/2006/relationships/image" Target="../media/image10.png"/><Relationship Id="rId4" Type="http://schemas.openxmlformats.org/officeDocument/2006/relationships/image" Target="../media/image5.png"/><Relationship Id="rId9" Type="http://schemas.openxmlformats.org/officeDocument/2006/relationships/image" Target="../media/image9.png"/><Relationship Id="rId1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442912</xdr:colOff>
      <xdr:row>40</xdr:row>
      <xdr:rowOff>59013</xdr:rowOff>
    </xdr:from>
    <xdr:to>
      <xdr:col>6</xdr:col>
      <xdr:colOff>225908</xdr:colOff>
      <xdr:row>54</xdr:row>
      <xdr:rowOff>135213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DF01A-C398-89CD-BA8A-A0AF88031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531744</xdr:colOff>
      <xdr:row>42</xdr:row>
      <xdr:rowOff>51973</xdr:rowOff>
    </xdr:from>
    <xdr:to>
      <xdr:col>25</xdr:col>
      <xdr:colOff>309771</xdr:colOff>
      <xdr:row>56</xdr:row>
      <xdr:rowOff>128173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A67686-714E-CB32-F22A-3ED0FDDBF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27</xdr:col>
      <xdr:colOff>133350</xdr:colOff>
      <xdr:row>32</xdr:row>
      <xdr:rowOff>0</xdr:rowOff>
    </xdr:from>
    <xdr:to>
      <xdr:col>38</xdr:col>
      <xdr:colOff>200970</xdr:colOff>
      <xdr:row>35</xdr:row>
      <xdr:rowOff>152501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B9A4E6-FA91-469A-9BBE-77495E4C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26150" y="6096000"/>
          <a:ext cx="6773220" cy="724001"/>
        </a:xfrm>
        <a:prstGeom prst="rect">
          <a:avLst/>
        </a:prstGeom>
      </xdr:spPr>
    </xdr:pic>
    <xdr:clientData/>
  </xdr:twoCellAnchor>
  <xdr:twoCellAnchor editAs="oneCell">
    <xdr:from>
      <xdr:col>26</xdr:col>
      <xdr:colOff>251791</xdr:colOff>
      <xdr:row>37</xdr:row>
      <xdr:rowOff>48040</xdr:rowOff>
    </xdr:from>
    <xdr:to>
      <xdr:col>37</xdr:col>
      <xdr:colOff>62200</xdr:colOff>
      <xdr:row>42</xdr:row>
      <xdr:rowOff>172015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01DAC7-1C95-490C-847F-9558CDCE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25421" y="7096540"/>
          <a:ext cx="6552453" cy="1076475"/>
        </a:xfrm>
        <a:prstGeom prst="rect">
          <a:avLst/>
        </a:prstGeom>
      </xdr:spPr>
    </xdr:pic>
    <xdr:clientData/>
  </xdr:twoCellAnchor>
  <xdr:twoCellAnchor>
    <xdr:from>
      <xdr:col>27</xdr:col>
      <xdr:colOff>89660</xdr:colOff>
      <xdr:row>9</xdr:row>
      <xdr:rowOff>62741</xdr:rowOff>
    </xdr:from>
    <xdr:to>
      <xdr:col>34</xdr:col>
      <xdr:colOff>397772</xdr:colOff>
      <xdr:row>23</xdr:row>
      <xdr:rowOff>138941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21DE602-DA73-3F7B-2928-08353C6CF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484532</xdr:colOff>
      <xdr:row>17</xdr:row>
      <xdr:rowOff>86139</xdr:rowOff>
    </xdr:from>
    <xdr:to>
      <xdr:col>17</xdr:col>
      <xdr:colOff>20706</xdr:colOff>
      <xdr:row>31</xdr:row>
      <xdr:rowOff>162339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764867-9F04-99D0-FB6C-BD02A153F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434836</xdr:colOff>
      <xdr:row>18</xdr:row>
      <xdr:rowOff>144117</xdr:rowOff>
    </xdr:from>
    <xdr:to>
      <xdr:col>46</xdr:col>
      <xdr:colOff>186358</xdr:colOff>
      <xdr:row>33</xdr:row>
      <xdr:rowOff>29817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4B410FA-F1FA-D0A2-5EA0-1E5CF2E47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129</xdr:col>
      <xdr:colOff>0</xdr:colOff>
      <xdr:row>4</xdr:row>
      <xdr:rowOff>0</xdr:rowOff>
    </xdr:from>
    <xdr:to>
      <xdr:col>135</xdr:col>
      <xdr:colOff>590768</xdr:colOff>
      <xdr:row>18</xdr:row>
      <xdr:rowOff>19183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1A5D8-1A18-4D1E-AA8A-830BF266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4248368" cy="2686183"/>
        </a:xfrm>
        <a:prstGeom prst="rect">
          <a:avLst/>
        </a:prstGeom>
      </xdr:spPr>
    </xdr:pic>
    <xdr:clientData/>
  </xdr:twoCellAnchor>
  <xdr:twoCellAnchor>
    <xdr:from>
      <xdr:col>139</xdr:col>
      <xdr:colOff>28575</xdr:colOff>
      <xdr:row>15</xdr:row>
      <xdr:rowOff>155575</xdr:rowOff>
    </xdr:from>
    <xdr:to>
      <xdr:col>146</xdr:col>
      <xdr:colOff>549275</xdr:colOff>
      <xdr:row>30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D81A7-A85C-4315-AA24-00349A5E1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79</xdr:col>
      <xdr:colOff>596901</xdr:colOff>
      <xdr:row>6</xdr:row>
      <xdr:rowOff>98425</xdr:rowOff>
    </xdr:from>
    <xdr:to>
      <xdr:col>87</xdr:col>
      <xdr:colOff>419101</xdr:colOff>
      <xdr:row>11</xdr:row>
      <xdr:rowOff>100200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A47A85-6E87-4103-9BFE-DA006BDC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9051" y="1241425"/>
          <a:ext cx="4879975" cy="954275"/>
        </a:xfrm>
        <a:prstGeom prst="rect">
          <a:avLst/>
        </a:prstGeom>
      </xdr:spPr>
    </xdr:pic>
    <xdr:clientData/>
  </xdr:twoCellAnchor>
  <xdr:twoCellAnchor editAs="oneCell">
    <xdr:from>
      <xdr:col>93</xdr:col>
      <xdr:colOff>359751</xdr:colOff>
      <xdr:row>9</xdr:row>
      <xdr:rowOff>147272</xdr:rowOff>
    </xdr:from>
    <xdr:to>
      <xdr:col>100</xdr:col>
      <xdr:colOff>138686</xdr:colOff>
      <xdr:row>48</xdr:row>
      <xdr:rowOff>65087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B7C95E-ACEA-4A8D-B974-1F7D7BFF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8376" y="1861772"/>
          <a:ext cx="4046135" cy="7347315"/>
        </a:xfrm>
        <a:prstGeom prst="rect">
          <a:avLst/>
        </a:prstGeom>
      </xdr:spPr>
    </xdr:pic>
    <xdr:clientData/>
  </xdr:twoCellAnchor>
  <xdr:twoCellAnchor editAs="oneCell">
    <xdr:from>
      <xdr:col>87</xdr:col>
      <xdr:colOff>9525</xdr:colOff>
      <xdr:row>13</xdr:row>
      <xdr:rowOff>38100</xdr:rowOff>
    </xdr:from>
    <xdr:to>
      <xdr:col>96</xdr:col>
      <xdr:colOff>216183</xdr:colOff>
      <xdr:row>18</xdr:row>
      <xdr:rowOff>127052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61D21F-3911-4C34-81B0-C2FBD178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5225" y="2514600"/>
          <a:ext cx="5512083" cy="1041452"/>
        </a:xfrm>
        <a:prstGeom prst="rect">
          <a:avLst/>
        </a:prstGeom>
      </xdr:spPr>
    </xdr:pic>
    <xdr:clientData/>
  </xdr:twoCellAnchor>
  <xdr:twoCellAnchor editAs="oneCell">
    <xdr:from>
      <xdr:col>89</xdr:col>
      <xdr:colOff>647700</xdr:colOff>
      <xdr:row>57</xdr:row>
      <xdr:rowOff>152400</xdr:rowOff>
    </xdr:from>
    <xdr:to>
      <xdr:col>102</xdr:col>
      <xdr:colOff>187693</xdr:colOff>
      <xdr:row>88</xdr:row>
      <xdr:rowOff>19337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55DCA4-1258-463B-8941-842587548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53575" y="11010900"/>
          <a:ext cx="7169518" cy="5772437"/>
        </a:xfrm>
        <a:prstGeom prst="rect">
          <a:avLst/>
        </a:prstGeom>
      </xdr:spPr>
    </xdr:pic>
    <xdr:clientData/>
  </xdr:twoCellAnchor>
  <xdr:twoCellAnchor editAs="oneCell">
    <xdr:from>
      <xdr:col>87</xdr:col>
      <xdr:colOff>342900</xdr:colOff>
      <xdr:row>91</xdr:row>
      <xdr:rowOff>85725</xdr:rowOff>
    </xdr:from>
    <xdr:to>
      <xdr:col>99</xdr:col>
      <xdr:colOff>378193</xdr:colOff>
      <xdr:row>107</xdr:row>
      <xdr:rowOff>155730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7ED76-4133-4509-A22D-3D61CC49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17421225"/>
          <a:ext cx="7169518" cy="3118005"/>
        </a:xfrm>
        <a:prstGeom prst="rect">
          <a:avLst/>
        </a:prstGeom>
      </xdr:spPr>
    </xdr:pic>
    <xdr:clientData/>
  </xdr:twoCellAnchor>
  <xdr:twoCellAnchor>
    <xdr:from>
      <xdr:col>86</xdr:col>
      <xdr:colOff>461962</xdr:colOff>
      <xdr:row>19</xdr:row>
      <xdr:rowOff>166687</xdr:rowOff>
    </xdr:from>
    <xdr:to>
      <xdr:col>92</xdr:col>
      <xdr:colOff>500062</xdr:colOff>
      <xdr:row>34</xdr:row>
      <xdr:rowOff>52387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39EA667-AB5E-C411-8B9F-4C00C136F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195042</xdr:colOff>
      <xdr:row>9</xdr:row>
      <xdr:rowOff>190499</xdr:rowOff>
    </xdr:from>
    <xdr:to>
      <xdr:col>35</xdr:col>
      <xdr:colOff>373595</xdr:colOff>
      <xdr:row>52</xdr:row>
      <xdr:rowOff>134986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F8C9A0-368D-9F1E-E5DB-BE78CC542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58342" y="1904999"/>
          <a:ext cx="10541753" cy="8135987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12</xdr:row>
      <xdr:rowOff>133350</xdr:rowOff>
    </xdr:from>
    <xdr:to>
      <xdr:col>16</xdr:col>
      <xdr:colOff>48238</xdr:colOff>
      <xdr:row>23</xdr:row>
      <xdr:rowOff>162221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1B9418-C087-47A1-A508-9ED2E7799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00700" y="2419350"/>
          <a:ext cx="4391638" cy="212437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</xdr:row>
      <xdr:rowOff>0</xdr:rowOff>
    </xdr:from>
    <xdr:to>
      <xdr:col>15</xdr:col>
      <xdr:colOff>304800</xdr:colOff>
      <xdr:row>40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DD2326F-2F6E-40D7-87BA-AE0A36BDE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41</xdr:col>
      <xdr:colOff>338137</xdr:colOff>
      <xdr:row>15</xdr:row>
      <xdr:rowOff>52387</xdr:rowOff>
    </xdr:from>
    <xdr:to>
      <xdr:col>48</xdr:col>
      <xdr:colOff>423862</xdr:colOff>
      <xdr:row>29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CE15217-E9EA-1051-B606-74DF7CE5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55</xdr:col>
      <xdr:colOff>23812</xdr:colOff>
      <xdr:row>14</xdr:row>
      <xdr:rowOff>90486</xdr:rowOff>
    </xdr:from>
    <xdr:to>
      <xdr:col>61</xdr:col>
      <xdr:colOff>352425</xdr:colOff>
      <xdr:row>31</xdr:row>
      <xdr:rowOff>171449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44ABB22-509B-D0E5-4DEF-4268C033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428625</xdr:colOff>
      <xdr:row>17</xdr:row>
      <xdr:rowOff>166687</xdr:rowOff>
    </xdr:from>
    <xdr:to>
      <xdr:col>70</xdr:col>
      <xdr:colOff>219075</xdr:colOff>
      <xdr:row>32</xdr:row>
      <xdr:rowOff>52387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40E840-B23F-A953-3D4C-95476A0A7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</xdr:colOff>
      <xdr:row>4</xdr:row>
      <xdr:rowOff>12700</xdr:rowOff>
    </xdr:from>
    <xdr:to>
      <xdr:col>20</xdr:col>
      <xdr:colOff>406400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E169-C7AB-15E6-B0E6-AE77969F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eig\AppData\Roaming\Microsoft\Excel\Alt%20Temp%20Curves%20Olson%20Khango%20etc%20(version%201).xlsb" TargetMode="External"/><Relationship Id="rId1" Type="http://schemas.openxmlformats.org/officeDocument/2006/relationships/externalLinkPath" Target="/Users/Greig/AppData/Roaming/Microsoft/Excel/Alt%20Temp%20Curves%20Olson%20Khango%20etc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lson, Allen, Suchy"/>
      <sheetName val="Khangaonkar"/>
    </sheetNames>
    <sheetDataSet>
      <sheetData sheetId="0">
        <row r="21">
          <cell r="C21">
            <v>0</v>
          </cell>
          <cell r="I21">
            <v>0.43257443082311736</v>
          </cell>
        </row>
        <row r="22">
          <cell r="C22">
            <v>2.5000000000000001E-2</v>
          </cell>
          <cell r="I22">
            <v>0.43257443082311736</v>
          </cell>
        </row>
        <row r="23">
          <cell r="C23">
            <v>0.05</v>
          </cell>
          <cell r="I23">
            <v>0.43257443082311736</v>
          </cell>
        </row>
        <row r="24">
          <cell r="C24">
            <v>7.5000000000000011E-2</v>
          </cell>
          <cell r="I24">
            <v>0.43432574430823123</v>
          </cell>
        </row>
        <row r="25">
          <cell r="C25">
            <v>0.1</v>
          </cell>
          <cell r="I25">
            <v>0.43432574430823123</v>
          </cell>
        </row>
        <row r="26">
          <cell r="C26">
            <v>0.125</v>
          </cell>
          <cell r="I26">
            <v>0.43607705779334505</v>
          </cell>
        </row>
        <row r="27">
          <cell r="C27">
            <v>0.15</v>
          </cell>
          <cell r="I27">
            <v>0.43607705779334505</v>
          </cell>
        </row>
        <row r="28">
          <cell r="C28">
            <v>0.17499999999999999</v>
          </cell>
          <cell r="I28">
            <v>0.43782837127845886</v>
          </cell>
        </row>
        <row r="29">
          <cell r="C29">
            <v>0.19999999999999998</v>
          </cell>
          <cell r="I29">
            <v>0.43782837127845886</v>
          </cell>
        </row>
        <row r="30">
          <cell r="C30">
            <v>0.22499999999999998</v>
          </cell>
          <cell r="I30">
            <v>0.43957968476357273</v>
          </cell>
        </row>
        <row r="31">
          <cell r="C31">
            <v>0.24999999999999997</v>
          </cell>
          <cell r="I31">
            <v>0.43957968476357273</v>
          </cell>
        </row>
        <row r="32">
          <cell r="C32">
            <v>0.27499999999999997</v>
          </cell>
          <cell r="I32">
            <v>0.43957968476357273</v>
          </cell>
        </row>
        <row r="33">
          <cell r="C33">
            <v>0.3</v>
          </cell>
          <cell r="I33">
            <v>0.44133099824868655</v>
          </cell>
        </row>
        <row r="34">
          <cell r="C34">
            <v>0.32500000000000001</v>
          </cell>
          <cell r="I34">
            <v>0.44133099824868655</v>
          </cell>
        </row>
        <row r="35">
          <cell r="C35">
            <v>0.35000000000000003</v>
          </cell>
          <cell r="I35">
            <v>0.44308231173380042</v>
          </cell>
        </row>
        <row r="36">
          <cell r="C36">
            <v>0.37500000000000006</v>
          </cell>
          <cell r="I36">
            <v>0.44308231173380042</v>
          </cell>
        </row>
        <row r="37">
          <cell r="C37">
            <v>0.40000000000000008</v>
          </cell>
          <cell r="I37">
            <v>0.44483362521891423</v>
          </cell>
        </row>
        <row r="38">
          <cell r="C38">
            <v>0.4250000000000001</v>
          </cell>
          <cell r="I38">
            <v>0.44483362521891423</v>
          </cell>
        </row>
        <row r="39">
          <cell r="C39">
            <v>0.45000000000000012</v>
          </cell>
          <cell r="I39">
            <v>0.44483362521891423</v>
          </cell>
        </row>
        <row r="40">
          <cell r="C40">
            <v>0.47500000000000014</v>
          </cell>
          <cell r="I40">
            <v>0.44658493870402804</v>
          </cell>
        </row>
        <row r="41">
          <cell r="C41">
            <v>0.50000000000000011</v>
          </cell>
          <cell r="I41">
            <v>0.44658493870402804</v>
          </cell>
        </row>
        <row r="42">
          <cell r="C42">
            <v>0.52500000000000013</v>
          </cell>
          <cell r="I42">
            <v>0.44833625218914192</v>
          </cell>
        </row>
        <row r="43">
          <cell r="C43">
            <v>0.55000000000000016</v>
          </cell>
          <cell r="I43">
            <v>0.44833625218914192</v>
          </cell>
        </row>
        <row r="44">
          <cell r="C44">
            <v>0.57500000000000018</v>
          </cell>
          <cell r="I44">
            <v>0.45008756567425573</v>
          </cell>
        </row>
        <row r="45">
          <cell r="C45">
            <v>0.6000000000000002</v>
          </cell>
          <cell r="I45">
            <v>0.45008756567425573</v>
          </cell>
        </row>
        <row r="46">
          <cell r="C46">
            <v>0.62500000000000022</v>
          </cell>
          <cell r="I46">
            <v>0.4518388791593696</v>
          </cell>
        </row>
        <row r="47">
          <cell r="C47">
            <v>0.65000000000000024</v>
          </cell>
          <cell r="I47">
            <v>0.4518388791593696</v>
          </cell>
        </row>
        <row r="48">
          <cell r="C48">
            <v>0.67500000000000027</v>
          </cell>
          <cell r="I48">
            <v>0.45359019264448341</v>
          </cell>
        </row>
        <row r="49">
          <cell r="C49">
            <v>0.70000000000000029</v>
          </cell>
          <cell r="I49">
            <v>0.45359019264448341</v>
          </cell>
        </row>
        <row r="50">
          <cell r="C50">
            <v>0.72500000000000031</v>
          </cell>
          <cell r="I50">
            <v>0.45359019264448341</v>
          </cell>
        </row>
        <row r="51">
          <cell r="C51">
            <v>0.75000000000000033</v>
          </cell>
          <cell r="I51">
            <v>0.45534150612959723</v>
          </cell>
        </row>
        <row r="52">
          <cell r="C52">
            <v>0.77500000000000036</v>
          </cell>
          <cell r="I52">
            <v>0.45534150612959723</v>
          </cell>
        </row>
        <row r="53">
          <cell r="C53">
            <v>0.80000000000000038</v>
          </cell>
          <cell r="I53">
            <v>0.4570928196147111</v>
          </cell>
        </row>
        <row r="54">
          <cell r="C54">
            <v>0.8250000000000004</v>
          </cell>
          <cell r="I54">
            <v>0.4570928196147111</v>
          </cell>
        </row>
        <row r="55">
          <cell r="C55">
            <v>0.85000000000000042</v>
          </cell>
          <cell r="I55">
            <v>0.45884413309982491</v>
          </cell>
        </row>
        <row r="56">
          <cell r="C56">
            <v>0.87500000000000044</v>
          </cell>
          <cell r="I56">
            <v>0.45884413309982491</v>
          </cell>
        </row>
        <row r="57">
          <cell r="C57">
            <v>0.90000000000000047</v>
          </cell>
          <cell r="I57">
            <v>0.46059544658493878</v>
          </cell>
        </row>
        <row r="58">
          <cell r="C58">
            <v>0.92500000000000049</v>
          </cell>
          <cell r="I58">
            <v>0.46059544658493878</v>
          </cell>
        </row>
        <row r="59">
          <cell r="C59">
            <v>0.95000000000000051</v>
          </cell>
          <cell r="I59">
            <v>0.4623467600700526</v>
          </cell>
        </row>
        <row r="60">
          <cell r="C60">
            <v>0.97500000000000053</v>
          </cell>
          <cell r="I60">
            <v>0.4623467600700526</v>
          </cell>
        </row>
        <row r="61">
          <cell r="C61">
            <v>1.0000000000000004</v>
          </cell>
          <cell r="I61">
            <v>0.4623467600700526</v>
          </cell>
        </row>
        <row r="62">
          <cell r="C62">
            <v>1.0250000000000004</v>
          </cell>
          <cell r="I62">
            <v>0.46409807355516641</v>
          </cell>
        </row>
        <row r="63">
          <cell r="C63">
            <v>1.0500000000000003</v>
          </cell>
          <cell r="I63">
            <v>0.46409807355516641</v>
          </cell>
        </row>
        <row r="64">
          <cell r="C64">
            <v>1.0750000000000002</v>
          </cell>
          <cell r="I64">
            <v>0.46584938704028028</v>
          </cell>
        </row>
        <row r="65">
          <cell r="C65">
            <v>1.1000000000000001</v>
          </cell>
          <cell r="I65">
            <v>0.46584938704028028</v>
          </cell>
        </row>
        <row r="66">
          <cell r="C66">
            <v>1.125</v>
          </cell>
          <cell r="I66">
            <v>0.4676007005253941</v>
          </cell>
        </row>
        <row r="67">
          <cell r="C67">
            <v>1.1499999999999999</v>
          </cell>
          <cell r="I67">
            <v>0.4676007005253941</v>
          </cell>
        </row>
        <row r="68">
          <cell r="C68">
            <v>1.1749999999999998</v>
          </cell>
          <cell r="I68">
            <v>0.46935201401050797</v>
          </cell>
        </row>
        <row r="69">
          <cell r="C69">
            <v>1.1999999999999997</v>
          </cell>
          <cell r="I69">
            <v>0.46935201401050797</v>
          </cell>
        </row>
        <row r="70">
          <cell r="C70">
            <v>1.2249999999999996</v>
          </cell>
          <cell r="I70">
            <v>0.47110332749562178</v>
          </cell>
        </row>
        <row r="71">
          <cell r="C71">
            <v>1.2499999999999996</v>
          </cell>
          <cell r="I71">
            <v>0.47110332749562178</v>
          </cell>
        </row>
        <row r="72">
          <cell r="C72">
            <v>1.2749999999999995</v>
          </cell>
          <cell r="I72">
            <v>0.4728546409807356</v>
          </cell>
        </row>
        <row r="73">
          <cell r="C73">
            <v>1.2999999999999994</v>
          </cell>
          <cell r="I73">
            <v>0.4728546409807356</v>
          </cell>
        </row>
        <row r="74">
          <cell r="C74">
            <v>1.3249999999999993</v>
          </cell>
          <cell r="I74">
            <v>0.47460595446584947</v>
          </cell>
        </row>
        <row r="75">
          <cell r="C75">
            <v>1.3499999999999992</v>
          </cell>
          <cell r="I75">
            <v>0.47460595446584947</v>
          </cell>
        </row>
        <row r="76">
          <cell r="C76">
            <v>1.3749999999999991</v>
          </cell>
          <cell r="I76">
            <v>0.47635726795096328</v>
          </cell>
        </row>
        <row r="77">
          <cell r="C77">
            <v>1.399999999999999</v>
          </cell>
          <cell r="I77">
            <v>0.47635726795096328</v>
          </cell>
        </row>
        <row r="78">
          <cell r="C78">
            <v>1.4249999999999989</v>
          </cell>
          <cell r="I78">
            <v>0.47635726795096328</v>
          </cell>
        </row>
        <row r="79">
          <cell r="C79">
            <v>1.4499999999999988</v>
          </cell>
          <cell r="I79">
            <v>0.47810858143607715</v>
          </cell>
        </row>
        <row r="80">
          <cell r="C80">
            <v>1.4749999999999988</v>
          </cell>
          <cell r="I80">
            <v>0.47810858143607715</v>
          </cell>
        </row>
        <row r="81">
          <cell r="C81">
            <v>1.4999999999999987</v>
          </cell>
          <cell r="I81">
            <v>0.47985989492119097</v>
          </cell>
        </row>
        <row r="82">
          <cell r="C82">
            <v>1.5249999999999986</v>
          </cell>
          <cell r="I82">
            <v>0.47985989492119097</v>
          </cell>
        </row>
        <row r="83">
          <cell r="C83">
            <v>1.5499999999999985</v>
          </cell>
          <cell r="I83">
            <v>0.48161120840630478</v>
          </cell>
        </row>
        <row r="84">
          <cell r="C84">
            <v>1.5749999999999984</v>
          </cell>
          <cell r="I84">
            <v>0.48161120840630478</v>
          </cell>
        </row>
        <row r="85">
          <cell r="C85">
            <v>1.5999999999999983</v>
          </cell>
          <cell r="I85">
            <v>0.48336252189141865</v>
          </cell>
        </row>
        <row r="86">
          <cell r="C86">
            <v>1.6249999999999982</v>
          </cell>
          <cell r="I86">
            <v>0.48336252189141865</v>
          </cell>
        </row>
        <row r="87">
          <cell r="C87">
            <v>1.6499999999999981</v>
          </cell>
          <cell r="I87">
            <v>0.48511383537653247</v>
          </cell>
        </row>
        <row r="88">
          <cell r="C88">
            <v>1.674999999999998</v>
          </cell>
          <cell r="I88">
            <v>0.48511383537653247</v>
          </cell>
        </row>
        <row r="89">
          <cell r="C89">
            <v>1.699999999999998</v>
          </cell>
          <cell r="I89">
            <v>0.48686514886164634</v>
          </cell>
        </row>
        <row r="90">
          <cell r="C90">
            <v>1.7249999999999979</v>
          </cell>
          <cell r="I90">
            <v>0.48686514886164634</v>
          </cell>
        </row>
        <row r="91">
          <cell r="C91">
            <v>1.7499999999999978</v>
          </cell>
          <cell r="I91">
            <v>0.48861646234676015</v>
          </cell>
        </row>
        <row r="92">
          <cell r="C92">
            <v>1.7749999999999977</v>
          </cell>
          <cell r="I92">
            <v>0.48861646234676015</v>
          </cell>
        </row>
        <row r="93">
          <cell r="C93">
            <v>1.7999999999999976</v>
          </cell>
          <cell r="I93">
            <v>0.49036777583187402</v>
          </cell>
        </row>
        <row r="94">
          <cell r="C94">
            <v>1.8249999999999975</v>
          </cell>
          <cell r="I94">
            <v>0.49036777583187402</v>
          </cell>
        </row>
        <row r="95">
          <cell r="C95">
            <v>1.8499999999999974</v>
          </cell>
          <cell r="I95">
            <v>0.49211908931698783</v>
          </cell>
        </row>
        <row r="96">
          <cell r="C96">
            <v>1.8749999999999973</v>
          </cell>
          <cell r="I96">
            <v>0.49211908931698783</v>
          </cell>
        </row>
        <row r="97">
          <cell r="C97">
            <v>1.8999999999999972</v>
          </cell>
          <cell r="I97">
            <v>0.49387040280210159</v>
          </cell>
        </row>
        <row r="98">
          <cell r="C98">
            <v>1.9249999999999972</v>
          </cell>
          <cell r="I98">
            <v>0.49387040280210159</v>
          </cell>
        </row>
        <row r="99">
          <cell r="C99">
            <v>1.9499999999999971</v>
          </cell>
          <cell r="I99">
            <v>0.49562171628721541</v>
          </cell>
        </row>
        <row r="100">
          <cell r="C100">
            <v>1.974999999999997</v>
          </cell>
          <cell r="I100">
            <v>0.49562171628721541</v>
          </cell>
        </row>
        <row r="101">
          <cell r="C101">
            <v>1.9999999999999969</v>
          </cell>
          <cell r="I101">
            <v>0.49737302977232922</v>
          </cell>
        </row>
        <row r="102">
          <cell r="C102">
            <v>2.0249999999999968</v>
          </cell>
          <cell r="I102">
            <v>0.49737302977232922</v>
          </cell>
        </row>
        <row r="103">
          <cell r="C103">
            <v>2.0499999999999967</v>
          </cell>
          <cell r="I103">
            <v>0.49912434325744309</v>
          </cell>
        </row>
        <row r="104">
          <cell r="C104">
            <v>2.0749999999999966</v>
          </cell>
          <cell r="I104">
            <v>0.49912434325744309</v>
          </cell>
        </row>
        <row r="105">
          <cell r="C105">
            <v>2.0999999999999965</v>
          </cell>
          <cell r="I105">
            <v>0.50087565674255696</v>
          </cell>
        </row>
        <row r="106">
          <cell r="C106">
            <v>2.1249999999999964</v>
          </cell>
          <cell r="I106">
            <v>0.50087565674255696</v>
          </cell>
        </row>
        <row r="107">
          <cell r="C107">
            <v>2.1499999999999964</v>
          </cell>
          <cell r="I107">
            <v>0.50262697022767078</v>
          </cell>
        </row>
        <row r="108">
          <cell r="C108">
            <v>2.1749999999999963</v>
          </cell>
          <cell r="I108">
            <v>0.50262697022767078</v>
          </cell>
        </row>
        <row r="109">
          <cell r="C109">
            <v>2.1999999999999962</v>
          </cell>
          <cell r="I109">
            <v>0.50437828371278459</v>
          </cell>
        </row>
        <row r="110">
          <cell r="C110">
            <v>2.2249999999999961</v>
          </cell>
          <cell r="I110">
            <v>0.50437828371278459</v>
          </cell>
        </row>
        <row r="111">
          <cell r="C111">
            <v>2.249999999999996</v>
          </cell>
          <cell r="I111">
            <v>0.50612959719789841</v>
          </cell>
        </row>
        <row r="112">
          <cell r="C112">
            <v>2.2749999999999959</v>
          </cell>
          <cell r="I112">
            <v>0.50612959719789841</v>
          </cell>
        </row>
        <row r="113">
          <cell r="C113">
            <v>2.2999999999999958</v>
          </cell>
          <cell r="I113">
            <v>0.50788091068301222</v>
          </cell>
        </row>
        <row r="114">
          <cell r="C114">
            <v>2.3249999999999957</v>
          </cell>
          <cell r="I114">
            <v>0.50788091068301222</v>
          </cell>
        </row>
        <row r="115">
          <cell r="C115">
            <v>2.3499999999999956</v>
          </cell>
          <cell r="I115">
            <v>0.50963222416812615</v>
          </cell>
        </row>
        <row r="116">
          <cell r="C116">
            <v>2.3749999999999956</v>
          </cell>
          <cell r="I116">
            <v>0.50963222416812615</v>
          </cell>
        </row>
        <row r="117">
          <cell r="C117">
            <v>2.3999999999999955</v>
          </cell>
          <cell r="I117">
            <v>0.51138353765323996</v>
          </cell>
        </row>
        <row r="118">
          <cell r="C118">
            <v>2.4249999999999954</v>
          </cell>
          <cell r="I118">
            <v>0.51138353765323996</v>
          </cell>
        </row>
        <row r="119">
          <cell r="C119">
            <v>2.4499999999999953</v>
          </cell>
          <cell r="I119">
            <v>0.51313485113835378</v>
          </cell>
        </row>
        <row r="120">
          <cell r="C120">
            <v>2.4749999999999952</v>
          </cell>
          <cell r="I120">
            <v>0.51313485113835378</v>
          </cell>
        </row>
        <row r="121">
          <cell r="C121">
            <v>2.4999999999999951</v>
          </cell>
          <cell r="I121">
            <v>0.51488616462346759</v>
          </cell>
        </row>
        <row r="122">
          <cell r="C122">
            <v>2.524999999999995</v>
          </cell>
          <cell r="I122">
            <v>0.51488616462346759</v>
          </cell>
        </row>
        <row r="123">
          <cell r="C123">
            <v>2.5499999999999949</v>
          </cell>
          <cell r="I123">
            <v>0.5166374781085814</v>
          </cell>
        </row>
        <row r="124">
          <cell r="C124">
            <v>2.5749999999999948</v>
          </cell>
          <cell r="I124">
            <v>0.5166374781085814</v>
          </cell>
        </row>
        <row r="125">
          <cell r="C125">
            <v>2.5999999999999948</v>
          </cell>
          <cell r="I125">
            <v>0.51838879159369533</v>
          </cell>
        </row>
        <row r="126">
          <cell r="C126">
            <v>2.6249999999999947</v>
          </cell>
          <cell r="I126">
            <v>0.51838879159369533</v>
          </cell>
        </row>
        <row r="127">
          <cell r="C127">
            <v>2.6499999999999946</v>
          </cell>
          <cell r="I127">
            <v>0.52014010507880915</v>
          </cell>
        </row>
        <row r="128">
          <cell r="C128">
            <v>2.6749999999999945</v>
          </cell>
          <cell r="I128">
            <v>0.52014010507880915</v>
          </cell>
        </row>
        <row r="129">
          <cell r="C129">
            <v>2.6999999999999944</v>
          </cell>
          <cell r="I129">
            <v>0.52189141856392296</v>
          </cell>
        </row>
        <row r="130">
          <cell r="C130">
            <v>2.7249999999999943</v>
          </cell>
          <cell r="I130">
            <v>0.52189141856392296</v>
          </cell>
        </row>
        <row r="131">
          <cell r="C131">
            <v>2.7499999999999942</v>
          </cell>
          <cell r="I131">
            <v>0.52364273204903677</v>
          </cell>
        </row>
        <row r="132">
          <cell r="C132">
            <v>2.7749999999999941</v>
          </cell>
          <cell r="I132">
            <v>0.52364273204903677</v>
          </cell>
        </row>
        <row r="133">
          <cell r="C133">
            <v>2.799999999999994</v>
          </cell>
          <cell r="I133">
            <v>0.52539404553415059</v>
          </cell>
        </row>
        <row r="134">
          <cell r="C134">
            <v>2.824999999999994</v>
          </cell>
          <cell r="I134">
            <v>0.52714535901926451</v>
          </cell>
        </row>
        <row r="135">
          <cell r="C135">
            <v>2.8499999999999939</v>
          </cell>
          <cell r="I135">
            <v>0.52714535901926451</v>
          </cell>
        </row>
        <row r="136">
          <cell r="C136">
            <v>2.8749999999999938</v>
          </cell>
          <cell r="I136">
            <v>0.52889667250437833</v>
          </cell>
        </row>
        <row r="137">
          <cell r="C137">
            <v>2.8999999999999937</v>
          </cell>
          <cell r="I137">
            <v>0.52889667250437833</v>
          </cell>
        </row>
        <row r="138">
          <cell r="C138">
            <v>2.9249999999999936</v>
          </cell>
          <cell r="I138">
            <v>0.53064798598949214</v>
          </cell>
        </row>
        <row r="139">
          <cell r="C139">
            <v>2.9499999999999935</v>
          </cell>
          <cell r="I139">
            <v>0.53064798598949214</v>
          </cell>
        </row>
        <row r="140">
          <cell r="C140">
            <v>2.9749999999999934</v>
          </cell>
          <cell r="I140">
            <v>0.53239929947460596</v>
          </cell>
        </row>
        <row r="141">
          <cell r="C141">
            <v>2.9999999999999933</v>
          </cell>
          <cell r="I141">
            <v>0.53239929947460596</v>
          </cell>
        </row>
        <row r="142">
          <cell r="C142">
            <v>3.0249999999999932</v>
          </cell>
          <cell r="I142">
            <v>0.53415061295971977</v>
          </cell>
        </row>
        <row r="143">
          <cell r="C143">
            <v>3.0499999999999932</v>
          </cell>
          <cell r="I143">
            <v>0.53415061295971977</v>
          </cell>
        </row>
        <row r="144">
          <cell r="C144">
            <v>3.0749999999999931</v>
          </cell>
          <cell r="I144">
            <v>0.5359019264448337</v>
          </cell>
        </row>
        <row r="145">
          <cell r="C145">
            <v>3.099999999999993</v>
          </cell>
          <cell r="I145">
            <v>0.5359019264448337</v>
          </cell>
        </row>
        <row r="146">
          <cell r="C146">
            <v>3.1249999999999929</v>
          </cell>
          <cell r="I146">
            <v>0.53765323992994751</v>
          </cell>
        </row>
        <row r="147">
          <cell r="C147">
            <v>3.1499999999999928</v>
          </cell>
          <cell r="I147">
            <v>0.53765323992994751</v>
          </cell>
        </row>
        <row r="148">
          <cell r="C148">
            <v>3.1749999999999927</v>
          </cell>
          <cell r="I148">
            <v>0.53940455341506133</v>
          </cell>
        </row>
        <row r="149">
          <cell r="C149">
            <v>3.1999999999999926</v>
          </cell>
          <cell r="I149">
            <v>0.54115586690017514</v>
          </cell>
        </row>
        <row r="150">
          <cell r="C150">
            <v>3.2249999999999925</v>
          </cell>
          <cell r="I150">
            <v>0.54115586690017514</v>
          </cell>
        </row>
        <row r="151">
          <cell r="C151">
            <v>3.2499999999999925</v>
          </cell>
          <cell r="I151">
            <v>0.54290718038528896</v>
          </cell>
        </row>
        <row r="152">
          <cell r="C152">
            <v>3.2749999999999924</v>
          </cell>
          <cell r="I152">
            <v>0.54290718038528896</v>
          </cell>
        </row>
        <row r="153">
          <cell r="C153">
            <v>3.2999999999999923</v>
          </cell>
          <cell r="I153">
            <v>0.54465849387040288</v>
          </cell>
        </row>
        <row r="154">
          <cell r="C154">
            <v>3.3249999999999922</v>
          </cell>
          <cell r="I154">
            <v>0.54465849387040288</v>
          </cell>
        </row>
        <row r="155">
          <cell r="C155">
            <v>3.3499999999999921</v>
          </cell>
          <cell r="I155">
            <v>0.5464098073555167</v>
          </cell>
        </row>
        <row r="156">
          <cell r="C156">
            <v>3.374999999999992</v>
          </cell>
          <cell r="I156">
            <v>0.5464098073555167</v>
          </cell>
        </row>
        <row r="157">
          <cell r="C157">
            <v>3.3999999999999919</v>
          </cell>
          <cell r="I157">
            <v>0.54816112084063051</v>
          </cell>
        </row>
        <row r="158">
          <cell r="C158">
            <v>3.4249999999999918</v>
          </cell>
          <cell r="I158">
            <v>0.54816112084063051</v>
          </cell>
        </row>
        <row r="159">
          <cell r="C159">
            <v>3.4499999999999917</v>
          </cell>
          <cell r="I159">
            <v>0.54991243432574433</v>
          </cell>
        </row>
        <row r="160">
          <cell r="C160">
            <v>3.4749999999999917</v>
          </cell>
          <cell r="I160">
            <v>0.55166374781085814</v>
          </cell>
        </row>
        <row r="161">
          <cell r="C161">
            <v>3.4999999999999916</v>
          </cell>
          <cell r="I161">
            <v>0.55166374781085814</v>
          </cell>
        </row>
        <row r="162">
          <cell r="C162">
            <v>3.5249999999999915</v>
          </cell>
          <cell r="I162">
            <v>0.55341506129597207</v>
          </cell>
        </row>
        <row r="163">
          <cell r="C163">
            <v>3.5499999999999914</v>
          </cell>
          <cell r="I163">
            <v>0.55341506129597207</v>
          </cell>
        </row>
        <row r="164">
          <cell r="C164">
            <v>3.5749999999999913</v>
          </cell>
          <cell r="I164">
            <v>0.55516637478108588</v>
          </cell>
        </row>
        <row r="165">
          <cell r="C165">
            <v>3.5999999999999912</v>
          </cell>
          <cell r="I165">
            <v>0.55516637478108588</v>
          </cell>
        </row>
        <row r="166">
          <cell r="C166">
            <v>3.6249999999999911</v>
          </cell>
          <cell r="I166">
            <v>0.5569176882661997</v>
          </cell>
        </row>
        <row r="167">
          <cell r="C167">
            <v>3.649999999999991</v>
          </cell>
          <cell r="I167">
            <v>0.5569176882661997</v>
          </cell>
        </row>
        <row r="168">
          <cell r="C168">
            <v>3.6749999999999909</v>
          </cell>
          <cell r="I168">
            <v>0.55866900175131351</v>
          </cell>
        </row>
        <row r="169">
          <cell r="C169">
            <v>3.6999999999999909</v>
          </cell>
          <cell r="I169">
            <v>0.55866900175131351</v>
          </cell>
        </row>
        <row r="170">
          <cell r="C170">
            <v>3.7249999999999908</v>
          </cell>
          <cell r="I170">
            <v>0.56042031523642732</v>
          </cell>
        </row>
        <row r="171">
          <cell r="C171">
            <v>3.7499999999999907</v>
          </cell>
          <cell r="I171">
            <v>0.56217162872154125</v>
          </cell>
        </row>
        <row r="172">
          <cell r="C172">
            <v>3.7749999999999906</v>
          </cell>
          <cell r="I172">
            <v>0.56217162872154125</v>
          </cell>
        </row>
        <row r="173">
          <cell r="C173">
            <v>3.7999999999999905</v>
          </cell>
          <cell r="I173">
            <v>0.56392294220665506</v>
          </cell>
        </row>
        <row r="174">
          <cell r="C174">
            <v>3.8249999999999904</v>
          </cell>
          <cell r="I174">
            <v>0.56392294220665506</v>
          </cell>
        </row>
        <row r="175">
          <cell r="C175">
            <v>3.8499999999999903</v>
          </cell>
          <cell r="I175">
            <v>0.56567425569176888</v>
          </cell>
        </row>
        <row r="176">
          <cell r="C176">
            <v>3.8749999999999902</v>
          </cell>
          <cell r="I176">
            <v>0.56567425569176888</v>
          </cell>
        </row>
        <row r="177">
          <cell r="C177">
            <v>3.8999999999999901</v>
          </cell>
          <cell r="I177">
            <v>0.56742556917688269</v>
          </cell>
        </row>
        <row r="178">
          <cell r="C178">
            <v>3.9249999999999901</v>
          </cell>
          <cell r="I178">
            <v>0.56917688266199662</v>
          </cell>
        </row>
        <row r="179">
          <cell r="C179">
            <v>3.94999999999999</v>
          </cell>
          <cell r="I179">
            <v>0.56917688266199662</v>
          </cell>
        </row>
        <row r="180">
          <cell r="C180">
            <v>3.9749999999999899</v>
          </cell>
          <cell r="I180">
            <v>0.57092819614711043</v>
          </cell>
        </row>
        <row r="181">
          <cell r="C181">
            <v>3.9999999999999898</v>
          </cell>
          <cell r="I181">
            <v>0.57092819614711043</v>
          </cell>
        </row>
        <row r="182">
          <cell r="C182">
            <v>4.0249999999999897</v>
          </cell>
          <cell r="I182">
            <v>0.57267950963222425</v>
          </cell>
        </row>
        <row r="183">
          <cell r="C183">
            <v>4.0499999999999901</v>
          </cell>
          <cell r="I183">
            <v>0.57267950963222425</v>
          </cell>
        </row>
        <row r="184">
          <cell r="C184">
            <v>4.0749999999999904</v>
          </cell>
          <cell r="I184">
            <v>0.57443082311733806</v>
          </cell>
        </row>
        <row r="185">
          <cell r="C185">
            <v>4.0999999999999908</v>
          </cell>
          <cell r="I185">
            <v>0.57618213660245188</v>
          </cell>
        </row>
        <row r="186">
          <cell r="C186">
            <v>4.1249999999999911</v>
          </cell>
          <cell r="I186">
            <v>0.57618213660245188</v>
          </cell>
        </row>
        <row r="187">
          <cell r="C187">
            <v>4.1499999999999915</v>
          </cell>
          <cell r="I187">
            <v>0.5779334500875658</v>
          </cell>
        </row>
        <row r="188">
          <cell r="C188">
            <v>4.1749999999999918</v>
          </cell>
          <cell r="I188">
            <v>0.5779334500875658</v>
          </cell>
        </row>
        <row r="189">
          <cell r="C189">
            <v>4.1999999999999922</v>
          </cell>
          <cell r="I189">
            <v>0.57968476357267962</v>
          </cell>
        </row>
        <row r="190">
          <cell r="C190">
            <v>4.2249999999999925</v>
          </cell>
          <cell r="I190">
            <v>0.57968476357267962</v>
          </cell>
        </row>
        <row r="191">
          <cell r="C191">
            <v>4.2499999999999929</v>
          </cell>
          <cell r="I191">
            <v>0.58143607705779343</v>
          </cell>
        </row>
        <row r="192">
          <cell r="C192">
            <v>4.2749999999999932</v>
          </cell>
          <cell r="I192">
            <v>0.58318739054290725</v>
          </cell>
        </row>
        <row r="193">
          <cell r="C193">
            <v>4.2999999999999936</v>
          </cell>
          <cell r="I193">
            <v>0.58318739054290725</v>
          </cell>
        </row>
        <row r="194">
          <cell r="C194">
            <v>4.324999999999994</v>
          </cell>
          <cell r="I194">
            <v>0.58493870402802106</v>
          </cell>
        </row>
        <row r="195">
          <cell r="C195">
            <v>4.3499999999999943</v>
          </cell>
          <cell r="I195">
            <v>0.58493870402802106</v>
          </cell>
        </row>
        <row r="196">
          <cell r="C196">
            <v>4.3749999999999947</v>
          </cell>
          <cell r="I196">
            <v>0.58669001751313499</v>
          </cell>
        </row>
        <row r="197">
          <cell r="C197">
            <v>4.399999999999995</v>
          </cell>
          <cell r="I197">
            <v>0.5884413309982488</v>
          </cell>
        </row>
        <row r="198">
          <cell r="C198">
            <v>4.4249999999999954</v>
          </cell>
          <cell r="I198">
            <v>0.5884413309982488</v>
          </cell>
        </row>
        <row r="199">
          <cell r="C199">
            <v>4.4499999999999957</v>
          </cell>
          <cell r="I199">
            <v>0.59019264448336262</v>
          </cell>
        </row>
        <row r="200">
          <cell r="C200">
            <v>4.4749999999999961</v>
          </cell>
          <cell r="I200">
            <v>0.59019264448336262</v>
          </cell>
        </row>
        <row r="201">
          <cell r="C201">
            <v>4.4999999999999964</v>
          </cell>
          <cell r="I201">
            <v>0.59194395796847643</v>
          </cell>
        </row>
        <row r="202">
          <cell r="C202">
            <v>4.5249999999999968</v>
          </cell>
          <cell r="I202">
            <v>0.59194395796847643</v>
          </cell>
        </row>
        <row r="203">
          <cell r="C203">
            <v>4.5499999999999972</v>
          </cell>
          <cell r="I203">
            <v>0.59369527145359025</v>
          </cell>
        </row>
        <row r="204">
          <cell r="C204">
            <v>4.5749999999999975</v>
          </cell>
          <cell r="I204">
            <v>0.59544658493870417</v>
          </cell>
        </row>
        <row r="205">
          <cell r="C205">
            <v>4.5999999999999979</v>
          </cell>
          <cell r="I205">
            <v>0.59544658493870417</v>
          </cell>
        </row>
        <row r="206">
          <cell r="C206">
            <v>4.6249999999999982</v>
          </cell>
          <cell r="I206">
            <v>0.59719789842381799</v>
          </cell>
        </row>
        <row r="207">
          <cell r="C207">
            <v>4.6499999999999986</v>
          </cell>
          <cell r="I207">
            <v>0.59719789842381799</v>
          </cell>
        </row>
        <row r="208">
          <cell r="C208">
            <v>4.6749999999999989</v>
          </cell>
          <cell r="I208">
            <v>0.5989492119089318</v>
          </cell>
        </row>
        <row r="209">
          <cell r="C209">
            <v>4.6999999999999993</v>
          </cell>
          <cell r="I209">
            <v>0.60070052539404561</v>
          </cell>
        </row>
        <row r="210">
          <cell r="C210">
            <v>4.7249999999999996</v>
          </cell>
          <cell r="I210">
            <v>0.60070052539404561</v>
          </cell>
        </row>
        <row r="211">
          <cell r="C211">
            <v>4.75</v>
          </cell>
          <cell r="I211">
            <v>0.60245183887915932</v>
          </cell>
        </row>
        <row r="212">
          <cell r="C212">
            <v>4.7750000000000004</v>
          </cell>
          <cell r="I212">
            <v>0.60245183887915932</v>
          </cell>
        </row>
        <row r="213">
          <cell r="C213">
            <v>4.8000000000000007</v>
          </cell>
          <cell r="I213">
            <v>0.60420315236427324</v>
          </cell>
        </row>
        <row r="214">
          <cell r="C214">
            <v>4.8250000000000011</v>
          </cell>
          <cell r="I214">
            <v>0.60595446584938706</v>
          </cell>
        </row>
        <row r="215">
          <cell r="C215">
            <v>4.8500000000000014</v>
          </cell>
          <cell r="I215">
            <v>0.60595446584938706</v>
          </cell>
        </row>
        <row r="216">
          <cell r="C216">
            <v>4.8750000000000018</v>
          </cell>
          <cell r="I216">
            <v>0.60770577933450087</v>
          </cell>
        </row>
        <row r="217">
          <cell r="C217">
            <v>4.9000000000000021</v>
          </cell>
          <cell r="I217">
            <v>0.60770577933450087</v>
          </cell>
        </row>
        <row r="218">
          <cell r="C218">
            <v>4.9250000000000025</v>
          </cell>
          <cell r="I218">
            <v>0.60945709281961469</v>
          </cell>
        </row>
        <row r="219">
          <cell r="C219">
            <v>4.9500000000000028</v>
          </cell>
          <cell r="I219">
            <v>0.6112084063047285</v>
          </cell>
        </row>
        <row r="220">
          <cell r="C220">
            <v>4.9750000000000032</v>
          </cell>
          <cell r="I220">
            <v>0.6112084063047285</v>
          </cell>
        </row>
        <row r="221">
          <cell r="C221">
            <v>5.0000000000000036</v>
          </cell>
          <cell r="I221">
            <v>0.61295971978984243</v>
          </cell>
        </row>
        <row r="222">
          <cell r="C222">
            <v>5.0250000000000039</v>
          </cell>
          <cell r="I222">
            <v>0.61471103327495624</v>
          </cell>
        </row>
        <row r="223">
          <cell r="C223">
            <v>5.0500000000000043</v>
          </cell>
          <cell r="I223">
            <v>0.61471103327495624</v>
          </cell>
        </row>
        <row r="224">
          <cell r="C224">
            <v>5.0750000000000046</v>
          </cell>
          <cell r="I224">
            <v>0.61646234676007006</v>
          </cell>
        </row>
        <row r="225">
          <cell r="C225">
            <v>5.100000000000005</v>
          </cell>
          <cell r="I225">
            <v>0.61646234676007006</v>
          </cell>
        </row>
        <row r="226">
          <cell r="C226">
            <v>5.1250000000000053</v>
          </cell>
          <cell r="I226">
            <v>0.61821366024518387</v>
          </cell>
        </row>
        <row r="227">
          <cell r="C227">
            <v>5.1500000000000057</v>
          </cell>
          <cell r="I227">
            <v>0.6199649737302978</v>
          </cell>
        </row>
        <row r="228">
          <cell r="C228">
            <v>5.175000000000006</v>
          </cell>
          <cell r="I228">
            <v>0.6199649737302978</v>
          </cell>
        </row>
        <row r="229">
          <cell r="C229">
            <v>5.2000000000000064</v>
          </cell>
          <cell r="I229">
            <v>0.62171628721541161</v>
          </cell>
        </row>
        <row r="230">
          <cell r="C230">
            <v>5.2250000000000068</v>
          </cell>
          <cell r="I230">
            <v>0.62171628721541161</v>
          </cell>
        </row>
        <row r="231">
          <cell r="C231">
            <v>5.2500000000000071</v>
          </cell>
          <cell r="I231">
            <v>0.62346760070052543</v>
          </cell>
        </row>
        <row r="232">
          <cell r="C232">
            <v>5.2750000000000075</v>
          </cell>
          <cell r="I232">
            <v>0.62521891418563924</v>
          </cell>
        </row>
        <row r="233">
          <cell r="C233">
            <v>5.3000000000000078</v>
          </cell>
          <cell r="I233">
            <v>0.62521891418563924</v>
          </cell>
        </row>
        <row r="234">
          <cell r="C234">
            <v>5.3250000000000082</v>
          </cell>
          <cell r="I234">
            <v>0.62697022767075306</v>
          </cell>
        </row>
        <row r="235">
          <cell r="C235">
            <v>5.3500000000000085</v>
          </cell>
          <cell r="I235">
            <v>0.62872154115586698</v>
          </cell>
        </row>
        <row r="236">
          <cell r="C236">
            <v>5.3750000000000089</v>
          </cell>
          <cell r="I236">
            <v>0.62872154115586698</v>
          </cell>
        </row>
        <row r="237">
          <cell r="C237">
            <v>5.4000000000000092</v>
          </cell>
          <cell r="I237">
            <v>0.6304728546409808</v>
          </cell>
        </row>
        <row r="238">
          <cell r="C238">
            <v>5.4250000000000096</v>
          </cell>
          <cell r="I238">
            <v>0.63222416812609461</v>
          </cell>
        </row>
        <row r="239">
          <cell r="C239">
            <v>5.4500000000000099</v>
          </cell>
          <cell r="I239">
            <v>0.63222416812609461</v>
          </cell>
        </row>
        <row r="240">
          <cell r="C240">
            <v>5.4750000000000103</v>
          </cell>
          <cell r="I240">
            <v>0.63397548161120842</v>
          </cell>
        </row>
        <row r="241">
          <cell r="C241">
            <v>5.5000000000000107</v>
          </cell>
          <cell r="I241">
            <v>0.63397548161120842</v>
          </cell>
        </row>
        <row r="242">
          <cell r="C242">
            <v>5.525000000000011</v>
          </cell>
          <cell r="I242">
            <v>0.63572679509632224</v>
          </cell>
        </row>
        <row r="243">
          <cell r="C243">
            <v>5.5500000000000114</v>
          </cell>
          <cell r="I243">
            <v>0.63747810858143616</v>
          </cell>
        </row>
        <row r="244">
          <cell r="C244">
            <v>5.5750000000000117</v>
          </cell>
          <cell r="I244">
            <v>0.63747810858143616</v>
          </cell>
        </row>
        <row r="245">
          <cell r="C245">
            <v>5.6000000000000121</v>
          </cell>
          <cell r="I245">
            <v>0.63922942206654998</v>
          </cell>
        </row>
        <row r="246">
          <cell r="C246">
            <v>5.6250000000000124</v>
          </cell>
          <cell r="I246">
            <v>0.64098073555166379</v>
          </cell>
        </row>
        <row r="247">
          <cell r="C247">
            <v>5.6500000000000128</v>
          </cell>
          <cell r="I247">
            <v>0.64098073555166379</v>
          </cell>
        </row>
        <row r="248">
          <cell r="C248">
            <v>5.6750000000000131</v>
          </cell>
          <cell r="I248">
            <v>0.64273204903677761</v>
          </cell>
        </row>
        <row r="249">
          <cell r="C249">
            <v>5.7000000000000135</v>
          </cell>
          <cell r="I249">
            <v>0.64448336252189142</v>
          </cell>
        </row>
        <row r="250">
          <cell r="C250">
            <v>5.7250000000000139</v>
          </cell>
          <cell r="I250">
            <v>0.64448336252189142</v>
          </cell>
        </row>
        <row r="251">
          <cell r="C251">
            <v>5.7500000000000142</v>
          </cell>
          <cell r="I251">
            <v>0.64623467600700535</v>
          </cell>
        </row>
        <row r="252">
          <cell r="C252">
            <v>5.7750000000000146</v>
          </cell>
          <cell r="I252">
            <v>0.64623467600700535</v>
          </cell>
        </row>
        <row r="253">
          <cell r="C253">
            <v>5.8000000000000149</v>
          </cell>
          <cell r="I253">
            <v>0.64798598949211916</v>
          </cell>
        </row>
        <row r="254">
          <cell r="C254">
            <v>5.8250000000000153</v>
          </cell>
          <cell r="I254">
            <v>0.64973730297723298</v>
          </cell>
        </row>
        <row r="255">
          <cell r="C255">
            <v>5.8500000000000156</v>
          </cell>
          <cell r="I255">
            <v>0.64973730297723298</v>
          </cell>
        </row>
        <row r="256">
          <cell r="C256">
            <v>5.875000000000016</v>
          </cell>
          <cell r="I256">
            <v>0.65148861646234679</v>
          </cell>
        </row>
        <row r="257">
          <cell r="C257">
            <v>5.9000000000000163</v>
          </cell>
          <cell r="I257">
            <v>0.65323992994746061</v>
          </cell>
        </row>
        <row r="258">
          <cell r="C258">
            <v>5.9250000000000167</v>
          </cell>
          <cell r="I258">
            <v>0.65323992994746061</v>
          </cell>
        </row>
        <row r="259">
          <cell r="C259">
            <v>5.9500000000000171</v>
          </cell>
          <cell r="I259">
            <v>0.65499124343257453</v>
          </cell>
        </row>
        <row r="260">
          <cell r="C260">
            <v>5.9750000000000174</v>
          </cell>
          <cell r="I260">
            <v>0.65674255691768835</v>
          </cell>
        </row>
        <row r="261">
          <cell r="C261">
            <v>6.0000000000000178</v>
          </cell>
          <cell r="I261">
            <v>0.65674255691768835</v>
          </cell>
        </row>
        <row r="262">
          <cell r="C262">
            <v>6.0250000000000181</v>
          </cell>
          <cell r="I262">
            <v>0.65849387040280216</v>
          </cell>
        </row>
        <row r="263">
          <cell r="C263">
            <v>6.0500000000000185</v>
          </cell>
          <cell r="I263">
            <v>0.66024518388791598</v>
          </cell>
        </row>
        <row r="264">
          <cell r="C264">
            <v>6.0750000000000188</v>
          </cell>
          <cell r="I264">
            <v>0.66024518388791598</v>
          </cell>
        </row>
        <row r="265">
          <cell r="C265">
            <v>6.1000000000000192</v>
          </cell>
          <cell r="I265">
            <v>0.66199649737302979</v>
          </cell>
        </row>
        <row r="266">
          <cell r="C266">
            <v>6.1250000000000195</v>
          </cell>
          <cell r="I266">
            <v>0.66374781085814372</v>
          </cell>
        </row>
        <row r="267">
          <cell r="C267">
            <v>6.1500000000000199</v>
          </cell>
          <cell r="I267">
            <v>0.66374781085814372</v>
          </cell>
        </row>
        <row r="268">
          <cell r="C268">
            <v>6.1750000000000203</v>
          </cell>
          <cell r="I268">
            <v>0.66549912434325753</v>
          </cell>
        </row>
        <row r="269">
          <cell r="C269">
            <v>6.2000000000000206</v>
          </cell>
          <cell r="I269">
            <v>0.66725043782837135</v>
          </cell>
        </row>
        <row r="270">
          <cell r="C270">
            <v>6.225000000000021</v>
          </cell>
          <cell r="I270">
            <v>0.66725043782837135</v>
          </cell>
        </row>
        <row r="271">
          <cell r="C271">
            <v>6.2500000000000213</v>
          </cell>
          <cell r="I271">
            <v>0.66900175131348516</v>
          </cell>
        </row>
        <row r="272">
          <cell r="C272">
            <v>6.2750000000000217</v>
          </cell>
          <cell r="I272">
            <v>0.67075306479859897</v>
          </cell>
        </row>
        <row r="273">
          <cell r="C273">
            <v>6.300000000000022</v>
          </cell>
          <cell r="I273">
            <v>0.67075306479859897</v>
          </cell>
        </row>
        <row r="274">
          <cell r="C274">
            <v>6.3250000000000224</v>
          </cell>
          <cell r="I274">
            <v>0.6725043782837129</v>
          </cell>
        </row>
        <row r="275">
          <cell r="C275">
            <v>6.3500000000000227</v>
          </cell>
          <cell r="I275">
            <v>0.67425569176882671</v>
          </cell>
        </row>
        <row r="276">
          <cell r="C276">
            <v>6.3750000000000231</v>
          </cell>
          <cell r="I276">
            <v>0.67425569176882671</v>
          </cell>
        </row>
        <row r="277">
          <cell r="C277">
            <v>6.4000000000000234</v>
          </cell>
          <cell r="I277">
            <v>0.67600700525394053</v>
          </cell>
        </row>
        <row r="278">
          <cell r="C278">
            <v>6.4250000000000238</v>
          </cell>
          <cell r="I278">
            <v>0.67775831873905434</v>
          </cell>
        </row>
        <row r="279">
          <cell r="C279">
            <v>6.4500000000000242</v>
          </cell>
          <cell r="I279">
            <v>0.67775831873905434</v>
          </cell>
        </row>
        <row r="280">
          <cell r="C280">
            <v>6.4750000000000245</v>
          </cell>
          <cell r="I280">
            <v>0.67950963222416816</v>
          </cell>
        </row>
        <row r="281">
          <cell r="C281">
            <v>6.5000000000000249</v>
          </cell>
          <cell r="I281">
            <v>0.68126094570928208</v>
          </cell>
        </row>
        <row r="282">
          <cell r="C282">
            <v>6.5250000000000252</v>
          </cell>
          <cell r="I282">
            <v>0.68126094570928208</v>
          </cell>
        </row>
        <row r="283">
          <cell r="C283">
            <v>6.5500000000000256</v>
          </cell>
          <cell r="I283">
            <v>0.6830122591943959</v>
          </cell>
        </row>
        <row r="284">
          <cell r="C284">
            <v>6.5750000000000259</v>
          </cell>
          <cell r="I284">
            <v>0.68476357267950971</v>
          </cell>
        </row>
        <row r="285">
          <cell r="C285">
            <v>6.6000000000000263</v>
          </cell>
          <cell r="I285">
            <v>0.68476357267950971</v>
          </cell>
        </row>
        <row r="286">
          <cell r="C286">
            <v>6.6250000000000266</v>
          </cell>
          <cell r="I286">
            <v>0.68651488616462353</v>
          </cell>
        </row>
        <row r="287">
          <cell r="C287">
            <v>6.650000000000027</v>
          </cell>
          <cell r="I287">
            <v>0.68826619964973734</v>
          </cell>
        </row>
        <row r="288">
          <cell r="C288">
            <v>6.6750000000000274</v>
          </cell>
          <cell r="I288">
            <v>0.68826619964973734</v>
          </cell>
        </row>
        <row r="289">
          <cell r="C289">
            <v>6.7000000000000277</v>
          </cell>
          <cell r="I289">
            <v>0.69001751313485127</v>
          </cell>
        </row>
        <row r="290">
          <cell r="C290">
            <v>6.7250000000000281</v>
          </cell>
          <cell r="I290">
            <v>0.69176882661996508</v>
          </cell>
        </row>
        <row r="291">
          <cell r="C291">
            <v>6.7500000000000284</v>
          </cell>
          <cell r="I291">
            <v>0.6935201401050789</v>
          </cell>
        </row>
        <row r="292">
          <cell r="C292">
            <v>6.7750000000000288</v>
          </cell>
          <cell r="I292">
            <v>0.6935201401050789</v>
          </cell>
        </row>
        <row r="293">
          <cell r="C293">
            <v>6.8000000000000291</v>
          </cell>
          <cell r="I293">
            <v>0.69527145359019271</v>
          </cell>
        </row>
        <row r="294">
          <cell r="C294">
            <v>6.8250000000000295</v>
          </cell>
          <cell r="I294">
            <v>0.69702276707530653</v>
          </cell>
        </row>
        <row r="295">
          <cell r="C295">
            <v>6.8500000000000298</v>
          </cell>
          <cell r="I295">
            <v>0.69702276707530653</v>
          </cell>
        </row>
        <row r="296">
          <cell r="C296">
            <v>6.8750000000000302</v>
          </cell>
          <cell r="I296">
            <v>0.69877408056042045</v>
          </cell>
        </row>
        <row r="297">
          <cell r="C297">
            <v>6.9000000000000306</v>
          </cell>
          <cell r="I297">
            <v>0.70052539404553427</v>
          </cell>
        </row>
        <row r="298">
          <cell r="C298">
            <v>6.9250000000000309</v>
          </cell>
          <cell r="I298">
            <v>0.70052539404553427</v>
          </cell>
        </row>
        <row r="299">
          <cell r="C299">
            <v>6.9500000000000313</v>
          </cell>
          <cell r="I299">
            <v>0.70227670753064808</v>
          </cell>
        </row>
        <row r="300">
          <cell r="C300">
            <v>6.9750000000000316</v>
          </cell>
          <cell r="I300">
            <v>0.7040280210157619</v>
          </cell>
        </row>
        <row r="301">
          <cell r="C301">
            <v>7.000000000000032</v>
          </cell>
          <cell r="I301">
            <v>0.70577933450087571</v>
          </cell>
        </row>
        <row r="302">
          <cell r="C302">
            <v>7.0250000000000323</v>
          </cell>
          <cell r="I302">
            <v>0.70577933450087571</v>
          </cell>
        </row>
        <row r="303">
          <cell r="C303">
            <v>7.0500000000000327</v>
          </cell>
          <cell r="I303">
            <v>0.70753064798598964</v>
          </cell>
        </row>
        <row r="304">
          <cell r="C304">
            <v>7.075000000000033</v>
          </cell>
          <cell r="I304">
            <v>0.70928196147110345</v>
          </cell>
        </row>
        <row r="305">
          <cell r="C305">
            <v>7.1000000000000334</v>
          </cell>
          <cell r="I305">
            <v>0.70928196147110345</v>
          </cell>
        </row>
        <row r="306">
          <cell r="C306">
            <v>7.1250000000000338</v>
          </cell>
          <cell r="I306">
            <v>0.71103327495621726</v>
          </cell>
        </row>
        <row r="307">
          <cell r="C307">
            <v>7.1500000000000341</v>
          </cell>
          <cell r="I307">
            <v>0.71278458844133097</v>
          </cell>
        </row>
        <row r="308">
          <cell r="C308">
            <v>7.1750000000000345</v>
          </cell>
          <cell r="I308">
            <v>0.71278458844133097</v>
          </cell>
        </row>
        <row r="309">
          <cell r="C309">
            <v>7.2000000000000348</v>
          </cell>
          <cell r="I309">
            <v>0.71453590192644489</v>
          </cell>
        </row>
        <row r="310">
          <cell r="C310">
            <v>7.2250000000000352</v>
          </cell>
          <cell r="I310">
            <v>0.71628721541155871</v>
          </cell>
        </row>
        <row r="311">
          <cell r="C311">
            <v>7.2500000000000355</v>
          </cell>
          <cell r="I311">
            <v>0.71803852889667252</v>
          </cell>
        </row>
        <row r="312">
          <cell r="C312">
            <v>7.2750000000000359</v>
          </cell>
          <cell r="I312">
            <v>0.71803852889667252</v>
          </cell>
        </row>
        <row r="313">
          <cell r="C313">
            <v>7.3000000000000362</v>
          </cell>
          <cell r="I313">
            <v>0.71978984238178634</v>
          </cell>
        </row>
        <row r="314">
          <cell r="C314">
            <v>7.3250000000000366</v>
          </cell>
          <cell r="I314">
            <v>0.72154115586690015</v>
          </cell>
        </row>
        <row r="315">
          <cell r="C315">
            <v>7.3500000000000369</v>
          </cell>
          <cell r="I315">
            <v>0.72329246935201408</v>
          </cell>
        </row>
        <row r="316">
          <cell r="C316">
            <v>7.3750000000000373</v>
          </cell>
          <cell r="I316">
            <v>0.72329246935201408</v>
          </cell>
        </row>
        <row r="317">
          <cell r="C317">
            <v>7.4000000000000377</v>
          </cell>
          <cell r="I317">
            <v>0.72504378283712789</v>
          </cell>
        </row>
        <row r="318">
          <cell r="C318">
            <v>7.425000000000038</v>
          </cell>
          <cell r="I318">
            <v>0.72679509632224171</v>
          </cell>
        </row>
        <row r="319">
          <cell r="C319">
            <v>7.4500000000000384</v>
          </cell>
          <cell r="I319">
            <v>0.72679509632224171</v>
          </cell>
        </row>
        <row r="320">
          <cell r="C320">
            <v>7.4750000000000387</v>
          </cell>
          <cell r="I320">
            <v>0.72854640980735552</v>
          </cell>
        </row>
        <row r="321">
          <cell r="C321">
            <v>7.5000000000000391</v>
          </cell>
          <cell r="I321">
            <v>0.73029772329246934</v>
          </cell>
        </row>
        <row r="322">
          <cell r="C322">
            <v>7.5250000000000394</v>
          </cell>
          <cell r="I322">
            <v>0.73204903677758326</v>
          </cell>
        </row>
        <row r="323">
          <cell r="C323">
            <v>7.5500000000000398</v>
          </cell>
          <cell r="I323">
            <v>0.73204903677758326</v>
          </cell>
        </row>
        <row r="324">
          <cell r="C324">
            <v>7.5750000000000401</v>
          </cell>
          <cell r="I324">
            <v>0.73380035026269708</v>
          </cell>
        </row>
        <row r="325">
          <cell r="C325">
            <v>7.6000000000000405</v>
          </cell>
          <cell r="I325">
            <v>0.73555166374781089</v>
          </cell>
        </row>
        <row r="326">
          <cell r="C326">
            <v>7.6250000000000409</v>
          </cell>
          <cell r="I326">
            <v>0.73730297723292471</v>
          </cell>
        </row>
        <row r="327">
          <cell r="C327">
            <v>7.6500000000000412</v>
          </cell>
          <cell r="I327">
            <v>0.73730297723292471</v>
          </cell>
        </row>
        <row r="328">
          <cell r="C328">
            <v>7.6750000000000416</v>
          </cell>
          <cell r="I328">
            <v>0.73905429071803852</v>
          </cell>
        </row>
        <row r="329">
          <cell r="C329">
            <v>7.7000000000000419</v>
          </cell>
          <cell r="I329">
            <v>0.74080560420315245</v>
          </cell>
        </row>
        <row r="330">
          <cell r="C330">
            <v>7.7250000000000423</v>
          </cell>
          <cell r="I330">
            <v>0.74080560420315245</v>
          </cell>
        </row>
        <row r="331">
          <cell r="C331">
            <v>7.7500000000000426</v>
          </cell>
          <cell r="I331">
            <v>0.74255691768826626</v>
          </cell>
        </row>
        <row r="332">
          <cell r="C332">
            <v>7.775000000000043</v>
          </cell>
          <cell r="I332">
            <v>0.74430823117338007</v>
          </cell>
        </row>
        <row r="333">
          <cell r="C333">
            <v>7.8000000000000433</v>
          </cell>
          <cell r="I333">
            <v>0.74605954465849389</v>
          </cell>
        </row>
        <row r="334">
          <cell r="C334">
            <v>7.8250000000000437</v>
          </cell>
          <cell r="I334">
            <v>0.74605954465849389</v>
          </cell>
        </row>
        <row r="335">
          <cell r="C335">
            <v>7.8500000000000441</v>
          </cell>
          <cell r="I335">
            <v>0.7478108581436077</v>
          </cell>
        </row>
        <row r="336">
          <cell r="C336">
            <v>7.8750000000000444</v>
          </cell>
          <cell r="I336">
            <v>0.74956217162872163</v>
          </cell>
        </row>
        <row r="337">
          <cell r="C337">
            <v>7.9000000000000448</v>
          </cell>
          <cell r="I337">
            <v>0.75131348511383544</v>
          </cell>
        </row>
        <row r="338">
          <cell r="C338">
            <v>7.9250000000000451</v>
          </cell>
          <cell r="I338">
            <v>0.75131348511383544</v>
          </cell>
        </row>
        <row r="339">
          <cell r="C339">
            <v>7.9500000000000455</v>
          </cell>
          <cell r="I339">
            <v>0.75306479859894926</v>
          </cell>
        </row>
        <row r="340">
          <cell r="C340">
            <v>7.9750000000000458</v>
          </cell>
          <cell r="I340">
            <v>0.75481611208406307</v>
          </cell>
        </row>
        <row r="341">
          <cell r="C341">
            <v>8.0000000000000462</v>
          </cell>
          <cell r="I341">
            <v>0.75656742556917689</v>
          </cell>
        </row>
        <row r="342">
          <cell r="C342">
            <v>8.0250000000000465</v>
          </cell>
          <cell r="I342">
            <v>0.75656742556917689</v>
          </cell>
        </row>
        <row r="343">
          <cell r="C343">
            <v>8.0500000000000469</v>
          </cell>
          <cell r="I343">
            <v>0.75831873905429081</v>
          </cell>
        </row>
        <row r="344">
          <cell r="C344">
            <v>8.0750000000000473</v>
          </cell>
          <cell r="I344">
            <v>0.76007005253940463</v>
          </cell>
        </row>
        <row r="345">
          <cell r="C345">
            <v>8.1000000000000476</v>
          </cell>
          <cell r="I345">
            <v>0.76182136602451844</v>
          </cell>
        </row>
        <row r="346">
          <cell r="C346">
            <v>8.125000000000048</v>
          </cell>
          <cell r="I346">
            <v>0.76357267950963226</v>
          </cell>
        </row>
        <row r="347">
          <cell r="C347">
            <v>8.1500000000000483</v>
          </cell>
          <cell r="I347">
            <v>0.76357267950963226</v>
          </cell>
        </row>
        <row r="348">
          <cell r="C348">
            <v>8.1750000000000487</v>
          </cell>
          <cell r="I348">
            <v>0.76532399299474607</v>
          </cell>
        </row>
        <row r="349">
          <cell r="C349">
            <v>8.200000000000049</v>
          </cell>
          <cell r="I349">
            <v>0.76707530647986</v>
          </cell>
        </row>
        <row r="350">
          <cell r="C350">
            <v>8.2250000000000494</v>
          </cell>
          <cell r="I350">
            <v>0.76882661996497381</v>
          </cell>
        </row>
        <row r="351">
          <cell r="C351">
            <v>8.2500000000000497</v>
          </cell>
          <cell r="I351">
            <v>0.76882661996497381</v>
          </cell>
        </row>
        <row r="352">
          <cell r="C352">
            <v>8.2750000000000501</v>
          </cell>
          <cell r="I352">
            <v>0.77057793345008763</v>
          </cell>
        </row>
        <row r="353">
          <cell r="C353">
            <v>8.3000000000000504</v>
          </cell>
          <cell r="I353">
            <v>0.77232924693520144</v>
          </cell>
        </row>
        <row r="354">
          <cell r="C354">
            <v>8.3250000000000508</v>
          </cell>
          <cell r="I354">
            <v>0.77408056042031526</v>
          </cell>
        </row>
        <row r="355">
          <cell r="C355">
            <v>8.3500000000000512</v>
          </cell>
          <cell r="I355">
            <v>0.77408056042031526</v>
          </cell>
        </row>
        <row r="356">
          <cell r="C356">
            <v>8.3750000000000515</v>
          </cell>
          <cell r="I356">
            <v>0.77583187390542918</v>
          </cell>
        </row>
        <row r="357">
          <cell r="C357">
            <v>8.4000000000000519</v>
          </cell>
          <cell r="I357">
            <v>0.777583187390543</v>
          </cell>
        </row>
        <row r="358">
          <cell r="C358">
            <v>8.4250000000000522</v>
          </cell>
          <cell r="I358">
            <v>0.77933450087565681</v>
          </cell>
        </row>
        <row r="359">
          <cell r="C359">
            <v>8.4500000000000526</v>
          </cell>
          <cell r="I359">
            <v>0.78108581436077062</v>
          </cell>
        </row>
        <row r="360">
          <cell r="C360">
            <v>8.4750000000000529</v>
          </cell>
          <cell r="I360">
            <v>0.78108581436077062</v>
          </cell>
        </row>
        <row r="361">
          <cell r="C361">
            <v>8.5000000000000533</v>
          </cell>
          <cell r="I361">
            <v>0.78283712784588444</v>
          </cell>
        </row>
        <row r="362">
          <cell r="C362">
            <v>8.5250000000000536</v>
          </cell>
          <cell r="I362">
            <v>0.78458844133099837</v>
          </cell>
        </row>
        <row r="363">
          <cell r="C363">
            <v>8.550000000000054</v>
          </cell>
          <cell r="I363">
            <v>0.78633975481611218</v>
          </cell>
        </row>
        <row r="364">
          <cell r="C364">
            <v>8.5750000000000544</v>
          </cell>
          <cell r="I364">
            <v>0.78633975481611218</v>
          </cell>
        </row>
        <row r="365">
          <cell r="C365">
            <v>8.6000000000000547</v>
          </cell>
          <cell r="I365">
            <v>0.78809106830122599</v>
          </cell>
        </row>
        <row r="366">
          <cell r="C366">
            <v>8.6250000000000551</v>
          </cell>
          <cell r="I366">
            <v>0.78984238178633981</v>
          </cell>
        </row>
        <row r="367">
          <cell r="C367">
            <v>8.6500000000000554</v>
          </cell>
          <cell r="I367">
            <v>0.79159369527145373</v>
          </cell>
        </row>
        <row r="368">
          <cell r="C368">
            <v>8.6750000000000558</v>
          </cell>
          <cell r="I368">
            <v>0.79334500875656755</v>
          </cell>
        </row>
        <row r="369">
          <cell r="C369">
            <v>8.7000000000000561</v>
          </cell>
          <cell r="I369">
            <v>0.79334500875656755</v>
          </cell>
        </row>
        <row r="370">
          <cell r="C370">
            <v>8.7250000000000565</v>
          </cell>
          <cell r="I370">
            <v>0.79509632224168136</v>
          </cell>
        </row>
        <row r="371">
          <cell r="C371">
            <v>8.7500000000000568</v>
          </cell>
          <cell r="I371">
            <v>0.79684763572679518</v>
          </cell>
        </row>
        <row r="372">
          <cell r="C372">
            <v>8.7750000000000572</v>
          </cell>
          <cell r="I372">
            <v>0.79859894921190899</v>
          </cell>
        </row>
        <row r="373">
          <cell r="C373">
            <v>8.8000000000000576</v>
          </cell>
          <cell r="I373">
            <v>0.80035026269702292</v>
          </cell>
        </row>
        <row r="374">
          <cell r="C374">
            <v>8.8250000000000579</v>
          </cell>
          <cell r="I374">
            <v>0.80035026269702292</v>
          </cell>
        </row>
        <row r="375">
          <cell r="C375">
            <v>8.8500000000000583</v>
          </cell>
          <cell r="I375">
            <v>0.80210157618213673</v>
          </cell>
        </row>
        <row r="376">
          <cell r="C376">
            <v>8.8750000000000586</v>
          </cell>
          <cell r="I376">
            <v>0.80385288966725055</v>
          </cell>
        </row>
        <row r="377">
          <cell r="C377">
            <v>8.900000000000059</v>
          </cell>
          <cell r="I377">
            <v>0.80560420315236436</v>
          </cell>
        </row>
        <row r="378">
          <cell r="C378">
            <v>8.9250000000000593</v>
          </cell>
          <cell r="I378">
            <v>0.80735551663747818</v>
          </cell>
        </row>
        <row r="379">
          <cell r="C379">
            <v>8.9500000000000597</v>
          </cell>
          <cell r="I379">
            <v>0.80735551663747818</v>
          </cell>
        </row>
        <row r="380">
          <cell r="C380">
            <v>8.97500000000006</v>
          </cell>
          <cell r="I380">
            <v>0.8091068301225921</v>
          </cell>
        </row>
        <row r="381">
          <cell r="C381">
            <v>9.0000000000000604</v>
          </cell>
          <cell r="I381">
            <v>0.81085814360770592</v>
          </cell>
        </row>
        <row r="382">
          <cell r="C382">
            <v>9.0250000000000608</v>
          </cell>
          <cell r="I382">
            <v>0.81260945709281973</v>
          </cell>
        </row>
        <row r="383">
          <cell r="C383">
            <v>9.0500000000000611</v>
          </cell>
          <cell r="I383">
            <v>0.81436077057793355</v>
          </cell>
        </row>
        <row r="384">
          <cell r="C384">
            <v>9.0750000000000615</v>
          </cell>
          <cell r="I384">
            <v>0.81436077057793355</v>
          </cell>
        </row>
        <row r="385">
          <cell r="C385">
            <v>9.1000000000000618</v>
          </cell>
          <cell r="I385">
            <v>0.81611208406304736</v>
          </cell>
        </row>
        <row r="386">
          <cell r="C386">
            <v>9.1250000000000622</v>
          </cell>
          <cell r="I386">
            <v>0.81786339754816129</v>
          </cell>
        </row>
        <row r="387">
          <cell r="C387">
            <v>9.1500000000000625</v>
          </cell>
          <cell r="I387">
            <v>0.8196147110332751</v>
          </cell>
        </row>
        <row r="388">
          <cell r="C388">
            <v>9.1750000000000629</v>
          </cell>
          <cell r="I388">
            <v>0.8213660245183888</v>
          </cell>
        </row>
        <row r="389">
          <cell r="C389">
            <v>9.2000000000000632</v>
          </cell>
          <cell r="I389">
            <v>0.82311733800350262</v>
          </cell>
        </row>
        <row r="390">
          <cell r="C390">
            <v>9.2250000000000636</v>
          </cell>
          <cell r="I390">
            <v>0.82311733800350262</v>
          </cell>
        </row>
        <row r="391">
          <cell r="C391">
            <v>9.2500000000000639</v>
          </cell>
          <cell r="I391">
            <v>0.82486865148861643</v>
          </cell>
        </row>
        <row r="392">
          <cell r="C392">
            <v>9.2750000000000643</v>
          </cell>
          <cell r="I392">
            <v>0.82661996497373036</v>
          </cell>
        </row>
        <row r="393">
          <cell r="C393">
            <v>9.3000000000000647</v>
          </cell>
          <cell r="I393">
            <v>0.82837127845884417</v>
          </cell>
        </row>
        <row r="394">
          <cell r="C394">
            <v>9.325000000000065</v>
          </cell>
          <cell r="I394">
            <v>0.83012259194395799</v>
          </cell>
        </row>
        <row r="395">
          <cell r="C395">
            <v>9.3500000000000654</v>
          </cell>
          <cell r="I395">
            <v>0.83012259194395799</v>
          </cell>
        </row>
        <row r="396">
          <cell r="C396">
            <v>9.3750000000000657</v>
          </cell>
          <cell r="I396">
            <v>0.8318739054290718</v>
          </cell>
        </row>
        <row r="397">
          <cell r="C397">
            <v>9.4000000000000661</v>
          </cell>
          <cell r="I397">
            <v>0.83362521891418562</v>
          </cell>
        </row>
        <row r="398">
          <cell r="C398">
            <v>9.4250000000000664</v>
          </cell>
          <cell r="I398">
            <v>0.83537653239929954</v>
          </cell>
        </row>
        <row r="399">
          <cell r="C399">
            <v>9.4500000000000668</v>
          </cell>
          <cell r="I399">
            <v>0.83712784588441336</v>
          </cell>
        </row>
        <row r="400">
          <cell r="C400">
            <v>9.4750000000000671</v>
          </cell>
          <cell r="I400">
            <v>0.83887915936952717</v>
          </cell>
        </row>
        <row r="401">
          <cell r="C401">
            <v>9.5000000000000675</v>
          </cell>
          <cell r="I401">
            <v>0.84063047285464099</v>
          </cell>
        </row>
        <row r="402">
          <cell r="C402">
            <v>9.5250000000000679</v>
          </cell>
          <cell r="I402">
            <v>0.84063047285464099</v>
          </cell>
        </row>
        <row r="403">
          <cell r="C403">
            <v>9.5500000000000682</v>
          </cell>
          <cell r="I403">
            <v>0.84238178633975491</v>
          </cell>
        </row>
        <row r="404">
          <cell r="C404">
            <v>9.5750000000000686</v>
          </cell>
          <cell r="I404">
            <v>0.84413309982486873</v>
          </cell>
        </row>
        <row r="405">
          <cell r="C405">
            <v>9.6000000000000689</v>
          </cell>
          <cell r="I405">
            <v>0.84588441330998254</v>
          </cell>
        </row>
        <row r="406">
          <cell r="C406">
            <v>9.6250000000000693</v>
          </cell>
          <cell r="I406">
            <v>0.84763572679509636</v>
          </cell>
        </row>
        <row r="407">
          <cell r="C407">
            <v>9.6500000000000696</v>
          </cell>
          <cell r="I407">
            <v>0.84938704028021017</v>
          </cell>
        </row>
        <row r="408">
          <cell r="C408">
            <v>9.67500000000007</v>
          </cell>
          <cell r="I408">
            <v>0.84938704028021017</v>
          </cell>
        </row>
        <row r="409">
          <cell r="C409">
            <v>9.7000000000000703</v>
          </cell>
          <cell r="I409">
            <v>0.8511383537653241</v>
          </cell>
        </row>
        <row r="410">
          <cell r="C410">
            <v>9.7250000000000707</v>
          </cell>
          <cell r="I410">
            <v>0.85288966725043791</v>
          </cell>
        </row>
        <row r="411">
          <cell r="C411">
            <v>9.7500000000000711</v>
          </cell>
          <cell r="I411">
            <v>0.85464098073555173</v>
          </cell>
        </row>
        <row r="412">
          <cell r="C412">
            <v>9.7750000000000714</v>
          </cell>
          <cell r="I412">
            <v>0.85639229422066554</v>
          </cell>
        </row>
        <row r="413">
          <cell r="C413">
            <v>9.8000000000000718</v>
          </cell>
          <cell r="I413">
            <v>0.85814360770577935</v>
          </cell>
        </row>
        <row r="414">
          <cell r="C414">
            <v>9.8250000000000721</v>
          </cell>
          <cell r="I414">
            <v>0.85989492119089328</v>
          </cell>
        </row>
        <row r="415">
          <cell r="C415">
            <v>9.8500000000000725</v>
          </cell>
          <cell r="I415">
            <v>0.85989492119089328</v>
          </cell>
        </row>
        <row r="416">
          <cell r="C416">
            <v>9.8750000000000728</v>
          </cell>
          <cell r="I416">
            <v>0.86164623467600709</v>
          </cell>
        </row>
        <row r="417">
          <cell r="C417">
            <v>9.9000000000000732</v>
          </cell>
          <cell r="I417">
            <v>0.86339754816112091</v>
          </cell>
        </row>
        <row r="418">
          <cell r="C418">
            <v>9.9250000000000735</v>
          </cell>
          <cell r="I418">
            <v>0.86514886164623472</v>
          </cell>
        </row>
        <row r="419">
          <cell r="C419">
            <v>9.9500000000000739</v>
          </cell>
          <cell r="I419">
            <v>0.86690017513134854</v>
          </cell>
        </row>
        <row r="420">
          <cell r="C420">
            <v>9.9750000000000743</v>
          </cell>
          <cell r="I420">
            <v>0.86865148861646246</v>
          </cell>
        </row>
        <row r="421">
          <cell r="C421">
            <v>10.000000000000075</v>
          </cell>
          <cell r="I421">
            <v>0.87040280210157628</v>
          </cell>
        </row>
        <row r="422">
          <cell r="C422">
            <v>10.025000000000075</v>
          </cell>
          <cell r="I422">
            <v>0.87040280210157628</v>
          </cell>
        </row>
        <row r="423">
          <cell r="C423">
            <v>10.050000000000075</v>
          </cell>
          <cell r="I423">
            <v>0.87215411558669009</v>
          </cell>
        </row>
        <row r="424">
          <cell r="C424">
            <v>10.075000000000076</v>
          </cell>
          <cell r="I424">
            <v>0.87390542907180391</v>
          </cell>
        </row>
        <row r="425">
          <cell r="C425">
            <v>10.100000000000076</v>
          </cell>
          <cell r="I425">
            <v>0.87565674255691772</v>
          </cell>
        </row>
        <row r="426">
          <cell r="C426">
            <v>10.125000000000076</v>
          </cell>
          <cell r="I426">
            <v>0.87740805604203165</v>
          </cell>
        </row>
        <row r="427">
          <cell r="C427">
            <v>10.150000000000077</v>
          </cell>
          <cell r="I427">
            <v>0.87915936952714546</v>
          </cell>
        </row>
        <row r="428">
          <cell r="C428">
            <v>10.175000000000077</v>
          </cell>
          <cell r="I428">
            <v>0.88091068301225928</v>
          </cell>
        </row>
        <row r="429">
          <cell r="C429">
            <v>10.200000000000077</v>
          </cell>
          <cell r="I429">
            <v>0.88266199649737309</v>
          </cell>
        </row>
        <row r="430">
          <cell r="C430">
            <v>10.225000000000078</v>
          </cell>
          <cell r="I430">
            <v>0.88266199649737309</v>
          </cell>
        </row>
        <row r="431">
          <cell r="C431">
            <v>10.250000000000078</v>
          </cell>
          <cell r="I431">
            <v>0.88441330998248691</v>
          </cell>
        </row>
        <row r="432">
          <cell r="C432">
            <v>10.275000000000079</v>
          </cell>
          <cell r="I432">
            <v>0.88616462346760083</v>
          </cell>
        </row>
        <row r="433">
          <cell r="C433">
            <v>10.300000000000079</v>
          </cell>
          <cell r="I433">
            <v>0.88791593695271465</v>
          </cell>
        </row>
        <row r="434">
          <cell r="C434">
            <v>10.325000000000079</v>
          </cell>
          <cell r="I434">
            <v>0.88966725043782846</v>
          </cell>
        </row>
        <row r="435">
          <cell r="C435">
            <v>10.35000000000008</v>
          </cell>
          <cell r="I435">
            <v>0.89141856392294228</v>
          </cell>
        </row>
        <row r="436">
          <cell r="C436">
            <v>10.37500000000008</v>
          </cell>
          <cell r="I436">
            <v>0.89316987740805609</v>
          </cell>
        </row>
        <row r="437">
          <cell r="C437">
            <v>10.40000000000008</v>
          </cell>
          <cell r="I437">
            <v>0.89492119089317002</v>
          </cell>
        </row>
        <row r="438">
          <cell r="C438">
            <v>10.425000000000081</v>
          </cell>
          <cell r="I438">
            <v>0.89667250437828383</v>
          </cell>
        </row>
        <row r="439">
          <cell r="C439">
            <v>10.450000000000081</v>
          </cell>
          <cell r="I439">
            <v>0.89667250437828383</v>
          </cell>
        </row>
        <row r="440">
          <cell r="C440">
            <v>10.475000000000081</v>
          </cell>
          <cell r="I440">
            <v>0.89842381786339764</v>
          </cell>
        </row>
        <row r="441">
          <cell r="C441">
            <v>10.500000000000082</v>
          </cell>
          <cell r="I441">
            <v>0.90017513134851146</v>
          </cell>
        </row>
        <row r="442">
          <cell r="C442">
            <v>10.525000000000082</v>
          </cell>
          <cell r="I442">
            <v>0.90192644483362527</v>
          </cell>
        </row>
        <row r="443">
          <cell r="C443">
            <v>10.550000000000082</v>
          </cell>
          <cell r="I443">
            <v>0.9036777583187392</v>
          </cell>
        </row>
        <row r="444">
          <cell r="C444">
            <v>10.575000000000083</v>
          </cell>
          <cell r="I444">
            <v>0.90542907180385301</v>
          </cell>
        </row>
        <row r="445">
          <cell r="C445">
            <v>10.600000000000083</v>
          </cell>
          <cell r="I445">
            <v>0.90718038528896683</v>
          </cell>
        </row>
        <row r="446">
          <cell r="C446">
            <v>10.625000000000083</v>
          </cell>
          <cell r="I446">
            <v>0.90893169877408064</v>
          </cell>
        </row>
        <row r="447">
          <cell r="C447">
            <v>10.650000000000084</v>
          </cell>
          <cell r="I447">
            <v>0.91068301225919446</v>
          </cell>
        </row>
        <row r="448">
          <cell r="C448">
            <v>10.675000000000084</v>
          </cell>
          <cell r="I448">
            <v>0.91243432574430838</v>
          </cell>
        </row>
        <row r="449">
          <cell r="C449">
            <v>10.700000000000085</v>
          </cell>
          <cell r="I449">
            <v>0.9141856392294222</v>
          </cell>
        </row>
        <row r="450">
          <cell r="C450">
            <v>10.725000000000085</v>
          </cell>
          <cell r="I450">
            <v>0.9141856392294222</v>
          </cell>
        </row>
        <row r="451">
          <cell r="C451">
            <v>10.750000000000085</v>
          </cell>
          <cell r="I451">
            <v>0.91593695271453601</v>
          </cell>
        </row>
        <row r="452">
          <cell r="C452">
            <v>10.775000000000086</v>
          </cell>
          <cell r="I452">
            <v>0.91768826619964983</v>
          </cell>
        </row>
        <row r="453">
          <cell r="C453">
            <v>10.800000000000086</v>
          </cell>
          <cell r="I453">
            <v>0.91943957968476364</v>
          </cell>
        </row>
        <row r="454">
          <cell r="C454">
            <v>10.825000000000086</v>
          </cell>
          <cell r="I454">
            <v>0.92119089316987757</v>
          </cell>
        </row>
        <row r="455">
          <cell r="C455">
            <v>10.850000000000087</v>
          </cell>
          <cell r="I455">
            <v>0.92294220665499138</v>
          </cell>
        </row>
        <row r="456">
          <cell r="C456">
            <v>10.875000000000087</v>
          </cell>
          <cell r="I456">
            <v>0.9246935201401052</v>
          </cell>
        </row>
        <row r="457">
          <cell r="C457">
            <v>10.900000000000087</v>
          </cell>
          <cell r="I457">
            <v>0.92644483362521901</v>
          </cell>
        </row>
        <row r="458">
          <cell r="C458">
            <v>10.925000000000088</v>
          </cell>
          <cell r="I458">
            <v>0.92819614711033283</v>
          </cell>
        </row>
        <row r="459">
          <cell r="C459">
            <v>10.950000000000088</v>
          </cell>
          <cell r="I459">
            <v>0.92994746059544675</v>
          </cell>
        </row>
        <row r="460">
          <cell r="C460">
            <v>10.975000000000088</v>
          </cell>
          <cell r="I460">
            <v>0.93169877408056057</v>
          </cell>
        </row>
        <row r="461">
          <cell r="C461">
            <v>11.000000000000089</v>
          </cell>
          <cell r="I461">
            <v>0.93345008756567438</v>
          </cell>
        </row>
        <row r="462">
          <cell r="C462">
            <v>11.025000000000089</v>
          </cell>
          <cell r="I462">
            <v>0.93520140105078819</v>
          </cell>
        </row>
        <row r="463">
          <cell r="C463">
            <v>11.05000000000009</v>
          </cell>
          <cell r="I463">
            <v>0.93520140105078819</v>
          </cell>
        </row>
        <row r="464">
          <cell r="C464">
            <v>11.07500000000009</v>
          </cell>
          <cell r="I464">
            <v>0.93695271453590201</v>
          </cell>
        </row>
        <row r="465">
          <cell r="C465">
            <v>11.10000000000009</v>
          </cell>
          <cell r="I465">
            <v>0.93870402802101593</v>
          </cell>
        </row>
        <row r="466">
          <cell r="C466">
            <v>11.125000000000091</v>
          </cell>
          <cell r="I466">
            <v>0.94045534150612975</v>
          </cell>
        </row>
        <row r="467">
          <cell r="C467">
            <v>11.150000000000091</v>
          </cell>
          <cell r="I467">
            <v>0.94220665499124356</v>
          </cell>
        </row>
        <row r="468">
          <cell r="C468">
            <v>11.175000000000091</v>
          </cell>
          <cell r="I468">
            <v>0.94395796847635738</v>
          </cell>
        </row>
        <row r="469">
          <cell r="C469">
            <v>11.200000000000092</v>
          </cell>
          <cell r="I469">
            <v>0.94570928196147119</v>
          </cell>
        </row>
        <row r="470">
          <cell r="C470">
            <v>11.225000000000092</v>
          </cell>
          <cell r="I470">
            <v>0.94746059544658512</v>
          </cell>
        </row>
        <row r="471">
          <cell r="C471">
            <v>11.250000000000092</v>
          </cell>
          <cell r="I471">
            <v>0.94921190893169893</v>
          </cell>
        </row>
        <row r="472">
          <cell r="C472">
            <v>11.275000000000093</v>
          </cell>
          <cell r="I472">
            <v>0.95096322241681275</v>
          </cell>
        </row>
        <row r="473">
          <cell r="C473">
            <v>11.300000000000093</v>
          </cell>
          <cell r="I473">
            <v>0.95271453590192656</v>
          </cell>
        </row>
        <row r="474">
          <cell r="C474">
            <v>11.325000000000093</v>
          </cell>
          <cell r="I474">
            <v>0.95446584938704038</v>
          </cell>
        </row>
        <row r="475">
          <cell r="C475">
            <v>11.350000000000094</v>
          </cell>
          <cell r="I475">
            <v>0.9562171628721543</v>
          </cell>
        </row>
        <row r="476">
          <cell r="C476">
            <v>11.375000000000094</v>
          </cell>
          <cell r="I476">
            <v>0.95796847635726812</v>
          </cell>
        </row>
        <row r="477">
          <cell r="C477">
            <v>11.400000000000095</v>
          </cell>
          <cell r="I477">
            <v>0.95971978984238193</v>
          </cell>
        </row>
        <row r="478">
          <cell r="C478">
            <v>11.425000000000095</v>
          </cell>
          <cell r="I478">
            <v>0.96147110332749575</v>
          </cell>
        </row>
        <row r="479">
          <cell r="C479">
            <v>11.450000000000095</v>
          </cell>
          <cell r="I479">
            <v>0.96322241681260956</v>
          </cell>
        </row>
        <row r="480">
          <cell r="C480">
            <v>11.475000000000096</v>
          </cell>
          <cell r="I480">
            <v>0.96497373029772349</v>
          </cell>
        </row>
        <row r="481">
          <cell r="C481">
            <v>11.500000000000096</v>
          </cell>
          <cell r="I481">
            <v>0.9667250437828373</v>
          </cell>
        </row>
        <row r="482">
          <cell r="C482">
            <v>11.525000000000096</v>
          </cell>
          <cell r="I482">
            <v>0.96847635726795112</v>
          </cell>
        </row>
        <row r="483">
          <cell r="C483">
            <v>11.550000000000097</v>
          </cell>
          <cell r="I483">
            <v>0.96847635726795112</v>
          </cell>
        </row>
        <row r="484">
          <cell r="C484">
            <v>11.575000000000097</v>
          </cell>
          <cell r="I484">
            <v>0.97022767075306493</v>
          </cell>
        </row>
        <row r="485">
          <cell r="C485">
            <v>11.600000000000097</v>
          </cell>
          <cell r="I485">
            <v>0.97197898423817886</v>
          </cell>
        </row>
        <row r="486">
          <cell r="C486">
            <v>11.625000000000098</v>
          </cell>
          <cell r="I486">
            <v>0.97373029772329267</v>
          </cell>
        </row>
        <row r="487">
          <cell r="C487">
            <v>11.650000000000098</v>
          </cell>
          <cell r="I487">
            <v>0.97548161120840648</v>
          </cell>
        </row>
        <row r="488">
          <cell r="C488">
            <v>11.675000000000098</v>
          </cell>
          <cell r="I488">
            <v>0.9772329246935203</v>
          </cell>
        </row>
        <row r="489">
          <cell r="C489">
            <v>11.700000000000099</v>
          </cell>
          <cell r="I489">
            <v>0.97898423817863411</v>
          </cell>
        </row>
        <row r="490">
          <cell r="C490">
            <v>11.725000000000099</v>
          </cell>
          <cell r="I490">
            <v>0.98073555166374804</v>
          </cell>
        </row>
        <row r="491">
          <cell r="C491">
            <v>11.750000000000099</v>
          </cell>
          <cell r="I491">
            <v>0.98248686514886185</v>
          </cell>
        </row>
        <row r="492">
          <cell r="C492">
            <v>11.7750000000001</v>
          </cell>
          <cell r="I492">
            <v>0.98423817863397567</v>
          </cell>
        </row>
        <row r="493">
          <cell r="C493">
            <v>11.8000000000001</v>
          </cell>
          <cell r="I493">
            <v>0.98598949211908926</v>
          </cell>
        </row>
        <row r="494">
          <cell r="C494">
            <v>11.825000000000101</v>
          </cell>
          <cell r="I494">
            <v>0.98774080560420319</v>
          </cell>
        </row>
        <row r="495">
          <cell r="C495">
            <v>11.850000000000101</v>
          </cell>
          <cell r="I495">
            <v>0.989492119089317</v>
          </cell>
        </row>
        <row r="496">
          <cell r="C496">
            <v>11.875000000000101</v>
          </cell>
          <cell r="I496">
            <v>0.99124343257443082</v>
          </cell>
        </row>
        <row r="497">
          <cell r="C497">
            <v>11.900000000000102</v>
          </cell>
          <cell r="I497">
            <v>0.99299474605954463</v>
          </cell>
        </row>
        <row r="498">
          <cell r="C498">
            <v>11.925000000000102</v>
          </cell>
          <cell r="I498">
            <v>0.99474605954465845</v>
          </cell>
        </row>
        <row r="499">
          <cell r="C499">
            <v>11.950000000000102</v>
          </cell>
          <cell r="I499">
            <v>0.99649737302977237</v>
          </cell>
        </row>
        <row r="500">
          <cell r="C500">
            <v>11.975000000000103</v>
          </cell>
          <cell r="I500">
            <v>0.99824868651488619</v>
          </cell>
        </row>
        <row r="501">
          <cell r="C501">
            <v>12.000000000000103</v>
          </cell>
          <cell r="I501">
            <v>1</v>
          </cell>
        </row>
        <row r="502">
          <cell r="C502">
            <v>12.025000000000103</v>
          </cell>
          <cell r="I502">
            <v>1</v>
          </cell>
        </row>
        <row r="503">
          <cell r="C503">
            <v>12.050000000000104</v>
          </cell>
          <cell r="I503">
            <v>1</v>
          </cell>
        </row>
        <row r="504">
          <cell r="C504">
            <v>12.075000000000104</v>
          </cell>
          <cell r="I504">
            <v>1</v>
          </cell>
        </row>
        <row r="505">
          <cell r="C505">
            <v>12.100000000000104</v>
          </cell>
          <cell r="I505">
            <v>1</v>
          </cell>
        </row>
        <row r="506">
          <cell r="C506">
            <v>12.125000000000105</v>
          </cell>
          <cell r="I506">
            <v>1</v>
          </cell>
        </row>
        <row r="507">
          <cell r="C507">
            <v>12.150000000000105</v>
          </cell>
          <cell r="I507">
            <v>1</v>
          </cell>
        </row>
        <row r="508">
          <cell r="C508">
            <v>12.175000000000106</v>
          </cell>
          <cell r="I508">
            <v>1</v>
          </cell>
        </row>
        <row r="509">
          <cell r="C509">
            <v>12.200000000000106</v>
          </cell>
          <cell r="I509">
            <v>1</v>
          </cell>
        </row>
        <row r="510">
          <cell r="C510">
            <v>12.225000000000106</v>
          </cell>
          <cell r="I510">
            <v>1</v>
          </cell>
        </row>
        <row r="511">
          <cell r="C511">
            <v>12.250000000000107</v>
          </cell>
          <cell r="I511">
            <v>1</v>
          </cell>
        </row>
        <row r="512">
          <cell r="C512">
            <v>12.275000000000107</v>
          </cell>
          <cell r="I512">
            <v>1</v>
          </cell>
        </row>
        <row r="513">
          <cell r="C513">
            <v>12.300000000000107</v>
          </cell>
          <cell r="I513">
            <v>1</v>
          </cell>
        </row>
        <row r="514">
          <cell r="C514">
            <v>12.325000000000108</v>
          </cell>
          <cell r="I514">
            <v>0.99824868651488619</v>
          </cell>
        </row>
        <row r="515">
          <cell r="C515">
            <v>12.350000000000108</v>
          </cell>
          <cell r="I515">
            <v>0.99824868651488619</v>
          </cell>
        </row>
        <row r="516">
          <cell r="C516">
            <v>12.375000000000108</v>
          </cell>
          <cell r="I516">
            <v>0.99824868651488619</v>
          </cell>
        </row>
        <row r="517">
          <cell r="C517">
            <v>12.400000000000109</v>
          </cell>
          <cell r="I517">
            <v>0.99824868651488619</v>
          </cell>
        </row>
        <row r="518">
          <cell r="C518">
            <v>12.425000000000109</v>
          </cell>
          <cell r="I518">
            <v>0.99824868651488619</v>
          </cell>
        </row>
        <row r="519">
          <cell r="C519">
            <v>12.450000000000109</v>
          </cell>
          <cell r="I519">
            <v>0.99824868651488619</v>
          </cell>
        </row>
        <row r="520">
          <cell r="C520">
            <v>12.47500000000011</v>
          </cell>
          <cell r="I520">
            <v>1</v>
          </cell>
        </row>
        <row r="521">
          <cell r="C521">
            <v>12.50000000000011</v>
          </cell>
          <cell r="I521">
            <v>1</v>
          </cell>
        </row>
        <row r="522">
          <cell r="C522">
            <v>12.52500000000011</v>
          </cell>
          <cell r="I522">
            <v>1</v>
          </cell>
        </row>
        <row r="523">
          <cell r="C523">
            <v>12.550000000000111</v>
          </cell>
          <cell r="I523">
            <v>1</v>
          </cell>
        </row>
        <row r="524">
          <cell r="C524">
            <v>12.575000000000111</v>
          </cell>
          <cell r="I524">
            <v>1</v>
          </cell>
        </row>
        <row r="525">
          <cell r="C525">
            <v>12.600000000000112</v>
          </cell>
          <cell r="I525">
            <v>0.99824868651488619</v>
          </cell>
        </row>
        <row r="526">
          <cell r="C526">
            <v>12.625000000000112</v>
          </cell>
          <cell r="I526">
            <v>0.99824868651488619</v>
          </cell>
        </row>
        <row r="527">
          <cell r="C527">
            <v>12.650000000000112</v>
          </cell>
          <cell r="I527">
            <v>0.99824868651488619</v>
          </cell>
        </row>
        <row r="528">
          <cell r="C528">
            <v>12.675000000000113</v>
          </cell>
          <cell r="I528">
            <v>0.99824868651488619</v>
          </cell>
        </row>
        <row r="529">
          <cell r="C529">
            <v>12.700000000000113</v>
          </cell>
          <cell r="I529">
            <v>0.99824868651488619</v>
          </cell>
        </row>
        <row r="530">
          <cell r="C530">
            <v>12.725000000000113</v>
          </cell>
          <cell r="I530">
            <v>0.99824868651488619</v>
          </cell>
        </row>
        <row r="531">
          <cell r="C531">
            <v>12.750000000000114</v>
          </cell>
          <cell r="I531">
            <v>0.99824868651488619</v>
          </cell>
        </row>
        <row r="532">
          <cell r="C532">
            <v>12.775000000000114</v>
          </cell>
          <cell r="I532">
            <v>0.99824868651488619</v>
          </cell>
        </row>
        <row r="533">
          <cell r="C533">
            <v>12.800000000000114</v>
          </cell>
          <cell r="I533">
            <v>0.99649737302977237</v>
          </cell>
        </row>
        <row r="534">
          <cell r="C534">
            <v>12.825000000000115</v>
          </cell>
          <cell r="I534">
            <v>0.99649737302977237</v>
          </cell>
        </row>
        <row r="535">
          <cell r="C535">
            <v>12.850000000000115</v>
          </cell>
          <cell r="I535">
            <v>0.99649737302977237</v>
          </cell>
        </row>
        <row r="536">
          <cell r="C536">
            <v>12.875000000000115</v>
          </cell>
          <cell r="I536">
            <v>0.99649737302977237</v>
          </cell>
        </row>
        <row r="537">
          <cell r="C537">
            <v>12.900000000000116</v>
          </cell>
          <cell r="I537">
            <v>0.99649737302977237</v>
          </cell>
        </row>
        <row r="538">
          <cell r="C538">
            <v>12.925000000000116</v>
          </cell>
          <cell r="I538">
            <v>0.99649737302977237</v>
          </cell>
        </row>
        <row r="539">
          <cell r="C539">
            <v>12.950000000000117</v>
          </cell>
          <cell r="I539">
            <v>0.99649737302977237</v>
          </cell>
        </row>
        <row r="540">
          <cell r="C540">
            <v>12.975000000000117</v>
          </cell>
          <cell r="I540">
            <v>0.99649737302977237</v>
          </cell>
        </row>
        <row r="541">
          <cell r="C541">
            <v>13.000000000000117</v>
          </cell>
          <cell r="I541">
            <v>0.99649737302977237</v>
          </cell>
        </row>
        <row r="542">
          <cell r="C542">
            <v>13.025000000000118</v>
          </cell>
          <cell r="I542">
            <v>0.99649737302977237</v>
          </cell>
        </row>
        <row r="543">
          <cell r="C543">
            <v>13.050000000000118</v>
          </cell>
          <cell r="I543">
            <v>0.99649737302977237</v>
          </cell>
        </row>
        <row r="544">
          <cell r="C544">
            <v>13.075000000000118</v>
          </cell>
          <cell r="I544">
            <v>0.99649737302977237</v>
          </cell>
        </row>
        <row r="545">
          <cell r="C545">
            <v>13.100000000000119</v>
          </cell>
          <cell r="I545">
            <v>0.99649737302977237</v>
          </cell>
        </row>
        <row r="546">
          <cell r="C546">
            <v>13.125000000000119</v>
          </cell>
          <cell r="I546">
            <v>0.99474605954465845</v>
          </cell>
        </row>
        <row r="547">
          <cell r="C547">
            <v>13.150000000000119</v>
          </cell>
          <cell r="I547">
            <v>0.99474605954465845</v>
          </cell>
        </row>
        <row r="548">
          <cell r="C548">
            <v>13.17500000000012</v>
          </cell>
          <cell r="I548">
            <v>0.99474605954465845</v>
          </cell>
        </row>
        <row r="549">
          <cell r="C549">
            <v>13.20000000000012</v>
          </cell>
          <cell r="I549">
            <v>0.99474605954465845</v>
          </cell>
        </row>
        <row r="550">
          <cell r="C550">
            <v>13.22500000000012</v>
          </cell>
          <cell r="I550">
            <v>0.99474605954465845</v>
          </cell>
        </row>
        <row r="551">
          <cell r="C551">
            <v>13.250000000000121</v>
          </cell>
          <cell r="I551">
            <v>0.99299474605954463</v>
          </cell>
        </row>
        <row r="552">
          <cell r="C552">
            <v>13.275000000000121</v>
          </cell>
          <cell r="I552">
            <v>0.99474605954465845</v>
          </cell>
        </row>
        <row r="553">
          <cell r="C553">
            <v>13.300000000000122</v>
          </cell>
          <cell r="I553">
            <v>0.99474605954465845</v>
          </cell>
        </row>
        <row r="554">
          <cell r="C554">
            <v>13.325000000000122</v>
          </cell>
          <cell r="I554">
            <v>0.99474605954465845</v>
          </cell>
        </row>
        <row r="555">
          <cell r="C555">
            <v>13.350000000000122</v>
          </cell>
          <cell r="I555">
            <v>0.99299474605954463</v>
          </cell>
        </row>
        <row r="556">
          <cell r="C556">
            <v>13.375000000000123</v>
          </cell>
          <cell r="I556">
            <v>0.99299474605954463</v>
          </cell>
        </row>
        <row r="557">
          <cell r="C557">
            <v>13.400000000000123</v>
          </cell>
          <cell r="I557">
            <v>0.99299474605954463</v>
          </cell>
        </row>
        <row r="558">
          <cell r="C558">
            <v>13.425000000000123</v>
          </cell>
          <cell r="I558">
            <v>0.99299474605954463</v>
          </cell>
        </row>
        <row r="559">
          <cell r="C559">
            <v>13.450000000000124</v>
          </cell>
          <cell r="I559">
            <v>0.99299474605954463</v>
          </cell>
        </row>
        <row r="560">
          <cell r="C560">
            <v>13.475000000000124</v>
          </cell>
          <cell r="I560">
            <v>0.99124343257443082</v>
          </cell>
        </row>
        <row r="561">
          <cell r="C561">
            <v>13.500000000000124</v>
          </cell>
          <cell r="I561">
            <v>0.99124343257443082</v>
          </cell>
        </row>
        <row r="562">
          <cell r="C562">
            <v>13.525000000000125</v>
          </cell>
          <cell r="I562">
            <v>0.99299474605954463</v>
          </cell>
        </row>
        <row r="563">
          <cell r="C563">
            <v>13.550000000000125</v>
          </cell>
          <cell r="I563">
            <v>0.99124343257443082</v>
          </cell>
        </row>
        <row r="564">
          <cell r="C564">
            <v>13.575000000000125</v>
          </cell>
          <cell r="I564">
            <v>0.99124343257443082</v>
          </cell>
        </row>
        <row r="565">
          <cell r="C565">
            <v>13.600000000000126</v>
          </cell>
          <cell r="I565">
            <v>0.99124343257443082</v>
          </cell>
        </row>
        <row r="566">
          <cell r="C566">
            <v>13.625000000000126</v>
          </cell>
          <cell r="I566">
            <v>0.99124343257443082</v>
          </cell>
        </row>
        <row r="567">
          <cell r="C567">
            <v>13.650000000000126</v>
          </cell>
          <cell r="I567">
            <v>0.989492119089317</v>
          </cell>
        </row>
        <row r="568">
          <cell r="C568">
            <v>13.675000000000127</v>
          </cell>
          <cell r="I568">
            <v>0.989492119089317</v>
          </cell>
        </row>
        <row r="569">
          <cell r="C569">
            <v>13.700000000000127</v>
          </cell>
          <cell r="I569">
            <v>0.989492119089317</v>
          </cell>
        </row>
        <row r="570">
          <cell r="C570">
            <v>13.725000000000128</v>
          </cell>
          <cell r="I570">
            <v>0.99124343257443082</v>
          </cell>
        </row>
        <row r="571">
          <cell r="C571">
            <v>13.750000000000128</v>
          </cell>
          <cell r="I571">
            <v>0.989492119089317</v>
          </cell>
        </row>
        <row r="572">
          <cell r="C572">
            <v>13.775000000000128</v>
          </cell>
          <cell r="I572">
            <v>0.989492119089317</v>
          </cell>
        </row>
        <row r="573">
          <cell r="C573">
            <v>13.800000000000129</v>
          </cell>
          <cell r="I573">
            <v>0.989492119089317</v>
          </cell>
        </row>
        <row r="574">
          <cell r="C574">
            <v>13.825000000000129</v>
          </cell>
          <cell r="I574">
            <v>0.98774080560420319</v>
          </cell>
        </row>
        <row r="575">
          <cell r="C575">
            <v>13.850000000000129</v>
          </cell>
          <cell r="I575">
            <v>0.98774080560420319</v>
          </cell>
        </row>
        <row r="576">
          <cell r="C576">
            <v>13.87500000000013</v>
          </cell>
          <cell r="I576">
            <v>0.98774080560420319</v>
          </cell>
        </row>
        <row r="577">
          <cell r="C577">
            <v>13.90000000000013</v>
          </cell>
          <cell r="I577">
            <v>0.98774080560420319</v>
          </cell>
        </row>
        <row r="578">
          <cell r="C578">
            <v>13.92500000000013</v>
          </cell>
          <cell r="I578">
            <v>0.98774080560420319</v>
          </cell>
        </row>
        <row r="579">
          <cell r="C579">
            <v>13.950000000000131</v>
          </cell>
          <cell r="I579">
            <v>0.98774080560420319</v>
          </cell>
        </row>
        <row r="580">
          <cell r="C580">
            <v>13.975000000000131</v>
          </cell>
          <cell r="I580">
            <v>0.98598949211908926</v>
          </cell>
        </row>
        <row r="581">
          <cell r="C581">
            <v>14.000000000000131</v>
          </cell>
          <cell r="I581">
            <v>0.98598949211908926</v>
          </cell>
        </row>
        <row r="582">
          <cell r="C582">
            <v>14.025000000000132</v>
          </cell>
          <cell r="I582">
            <v>0.98598949211908926</v>
          </cell>
        </row>
        <row r="583">
          <cell r="C583">
            <v>14.050000000000132</v>
          </cell>
          <cell r="I583">
            <v>0.98598949211908926</v>
          </cell>
        </row>
        <row r="584">
          <cell r="C584">
            <v>14.075000000000133</v>
          </cell>
          <cell r="I584">
            <v>0.98598949211908926</v>
          </cell>
        </row>
        <row r="585">
          <cell r="C585">
            <v>14.100000000000133</v>
          </cell>
          <cell r="I585">
            <v>0.98598949211908926</v>
          </cell>
        </row>
        <row r="586">
          <cell r="C586">
            <v>14.125000000000133</v>
          </cell>
          <cell r="I586">
            <v>0.98423817863397567</v>
          </cell>
        </row>
        <row r="587">
          <cell r="C587">
            <v>14.150000000000134</v>
          </cell>
          <cell r="I587">
            <v>0.98423817863397567</v>
          </cell>
        </row>
        <row r="588">
          <cell r="C588">
            <v>14.175000000000134</v>
          </cell>
          <cell r="I588">
            <v>0.98423817863397567</v>
          </cell>
        </row>
        <row r="589">
          <cell r="C589">
            <v>14.200000000000134</v>
          </cell>
          <cell r="I589">
            <v>0.98248686514886185</v>
          </cell>
        </row>
        <row r="590">
          <cell r="C590">
            <v>14.225000000000135</v>
          </cell>
          <cell r="I590">
            <v>0.98248686514886185</v>
          </cell>
        </row>
        <row r="591">
          <cell r="C591">
            <v>14.250000000000135</v>
          </cell>
          <cell r="I591">
            <v>0.98248686514886185</v>
          </cell>
        </row>
        <row r="592">
          <cell r="C592">
            <v>14.275000000000135</v>
          </cell>
          <cell r="I592">
            <v>0.98248686514886185</v>
          </cell>
        </row>
        <row r="593">
          <cell r="C593">
            <v>14.300000000000136</v>
          </cell>
          <cell r="I593">
            <v>0.98248686514886185</v>
          </cell>
        </row>
        <row r="594">
          <cell r="C594">
            <v>14.325000000000136</v>
          </cell>
          <cell r="I594">
            <v>0.98073555166374804</v>
          </cell>
        </row>
        <row r="595">
          <cell r="C595">
            <v>14.350000000000136</v>
          </cell>
          <cell r="I595">
            <v>0.98073555166374804</v>
          </cell>
        </row>
        <row r="596">
          <cell r="C596">
            <v>14.375000000000137</v>
          </cell>
          <cell r="I596">
            <v>0.98073555166374804</v>
          </cell>
        </row>
        <row r="597">
          <cell r="C597">
            <v>14.400000000000137</v>
          </cell>
          <cell r="I597">
            <v>0.98073555166374804</v>
          </cell>
        </row>
        <row r="598">
          <cell r="C598">
            <v>14.425000000000137</v>
          </cell>
          <cell r="I598">
            <v>0.98073555166374804</v>
          </cell>
        </row>
        <row r="599">
          <cell r="C599">
            <v>14.450000000000138</v>
          </cell>
          <cell r="I599">
            <v>0.97898423817863411</v>
          </cell>
        </row>
        <row r="600">
          <cell r="C600">
            <v>14.475000000000138</v>
          </cell>
          <cell r="I600">
            <v>0.97898423817863411</v>
          </cell>
        </row>
        <row r="601">
          <cell r="C601">
            <v>14.500000000000139</v>
          </cell>
          <cell r="I601">
            <v>0.97898423817863411</v>
          </cell>
        </row>
        <row r="602">
          <cell r="C602">
            <v>14.525000000000139</v>
          </cell>
          <cell r="I602">
            <v>0.97898423817863411</v>
          </cell>
        </row>
        <row r="603">
          <cell r="C603">
            <v>14.550000000000139</v>
          </cell>
          <cell r="I603">
            <v>0.97898423817863411</v>
          </cell>
        </row>
        <row r="604">
          <cell r="C604">
            <v>14.57500000000014</v>
          </cell>
          <cell r="I604">
            <v>0.9772329246935203</v>
          </cell>
        </row>
        <row r="605">
          <cell r="C605">
            <v>14.60000000000014</v>
          </cell>
          <cell r="I605">
            <v>0.9772329246935203</v>
          </cell>
        </row>
        <row r="606">
          <cell r="C606">
            <v>14.62500000000014</v>
          </cell>
          <cell r="I606">
            <v>0.97548161120840648</v>
          </cell>
        </row>
        <row r="607">
          <cell r="C607">
            <v>14.650000000000141</v>
          </cell>
          <cell r="I607">
            <v>0.9772329246935203</v>
          </cell>
        </row>
        <row r="608">
          <cell r="C608">
            <v>14.675000000000141</v>
          </cell>
          <cell r="I608">
            <v>0.97548161120840648</v>
          </cell>
        </row>
        <row r="609">
          <cell r="C609">
            <v>14.700000000000141</v>
          </cell>
          <cell r="I609">
            <v>0.97548161120840648</v>
          </cell>
        </row>
        <row r="610">
          <cell r="C610">
            <v>14.725000000000142</v>
          </cell>
          <cell r="I610">
            <v>0.97548161120840648</v>
          </cell>
        </row>
        <row r="611">
          <cell r="C611">
            <v>14.750000000000142</v>
          </cell>
          <cell r="I611">
            <v>0.97373029772329267</v>
          </cell>
        </row>
        <row r="612">
          <cell r="C612">
            <v>14.775000000000142</v>
          </cell>
          <cell r="I612">
            <v>0.97373029772329267</v>
          </cell>
        </row>
        <row r="613">
          <cell r="C613">
            <v>14.800000000000143</v>
          </cell>
          <cell r="I613">
            <v>0.97373029772329267</v>
          </cell>
        </row>
        <row r="614">
          <cell r="C614">
            <v>14.825000000000143</v>
          </cell>
          <cell r="I614">
            <v>0.97373029772329267</v>
          </cell>
        </row>
        <row r="615">
          <cell r="C615">
            <v>14.850000000000144</v>
          </cell>
          <cell r="I615">
            <v>0.97197898423817886</v>
          </cell>
        </row>
        <row r="616">
          <cell r="C616">
            <v>14.875000000000144</v>
          </cell>
          <cell r="I616">
            <v>0.97197898423817886</v>
          </cell>
        </row>
        <row r="617">
          <cell r="C617">
            <v>14.900000000000144</v>
          </cell>
          <cell r="I617">
            <v>0.97197898423817886</v>
          </cell>
        </row>
        <row r="618">
          <cell r="C618">
            <v>14.925000000000145</v>
          </cell>
          <cell r="I618">
            <v>0.97197898423817886</v>
          </cell>
        </row>
        <row r="619">
          <cell r="C619">
            <v>14.950000000000145</v>
          </cell>
          <cell r="I619">
            <v>0.97022767075306493</v>
          </cell>
        </row>
        <row r="620">
          <cell r="C620">
            <v>14.975000000000145</v>
          </cell>
          <cell r="I620">
            <v>0.97022767075306493</v>
          </cell>
        </row>
        <row r="621">
          <cell r="C621">
            <v>15.000000000000146</v>
          </cell>
          <cell r="I621">
            <v>0.97022767075306493</v>
          </cell>
        </row>
        <row r="622">
          <cell r="C622">
            <v>15.025000000000146</v>
          </cell>
          <cell r="I622">
            <v>0.96847635726795112</v>
          </cell>
        </row>
        <row r="623">
          <cell r="C623">
            <v>15.050000000000146</v>
          </cell>
          <cell r="I623">
            <v>0.96847635726795112</v>
          </cell>
        </row>
        <row r="624">
          <cell r="C624">
            <v>15.075000000000147</v>
          </cell>
          <cell r="I624">
            <v>0.9667250437828373</v>
          </cell>
        </row>
        <row r="625">
          <cell r="C625">
            <v>15.100000000000147</v>
          </cell>
          <cell r="I625">
            <v>0.96847635726795112</v>
          </cell>
        </row>
        <row r="626">
          <cell r="C626">
            <v>15.125000000000147</v>
          </cell>
          <cell r="I626">
            <v>0.9667250437828373</v>
          </cell>
        </row>
        <row r="627">
          <cell r="C627">
            <v>15.150000000000148</v>
          </cell>
          <cell r="I627">
            <v>0.9667250437828373</v>
          </cell>
        </row>
        <row r="628">
          <cell r="C628">
            <v>15.175000000000148</v>
          </cell>
          <cell r="I628">
            <v>0.96497373029772349</v>
          </cell>
        </row>
        <row r="629">
          <cell r="C629">
            <v>15.200000000000149</v>
          </cell>
          <cell r="I629">
            <v>0.9667250437828373</v>
          </cell>
        </row>
        <row r="630">
          <cell r="C630">
            <v>15.225000000000149</v>
          </cell>
          <cell r="I630">
            <v>0.96497373029772349</v>
          </cell>
        </row>
        <row r="631">
          <cell r="C631">
            <v>15.250000000000149</v>
          </cell>
          <cell r="I631">
            <v>0.96497373029772349</v>
          </cell>
        </row>
        <row r="632">
          <cell r="C632">
            <v>15.27500000000015</v>
          </cell>
          <cell r="I632">
            <v>0.96322241681260956</v>
          </cell>
        </row>
        <row r="633">
          <cell r="C633">
            <v>15.30000000000015</v>
          </cell>
          <cell r="I633">
            <v>0.96322241681260956</v>
          </cell>
        </row>
        <row r="634">
          <cell r="C634">
            <v>15.32500000000015</v>
          </cell>
          <cell r="I634">
            <v>0.96322241681260956</v>
          </cell>
        </row>
        <row r="635">
          <cell r="C635">
            <v>15.350000000000151</v>
          </cell>
          <cell r="I635">
            <v>0.96147110332749575</v>
          </cell>
        </row>
        <row r="636">
          <cell r="C636">
            <v>15.375000000000151</v>
          </cell>
          <cell r="I636">
            <v>0.96147110332749575</v>
          </cell>
        </row>
        <row r="637">
          <cell r="C637">
            <v>15.400000000000151</v>
          </cell>
          <cell r="I637">
            <v>0.96147110332749575</v>
          </cell>
        </row>
        <row r="638">
          <cell r="C638">
            <v>15.425000000000152</v>
          </cell>
          <cell r="I638">
            <v>0.95971978984238193</v>
          </cell>
        </row>
        <row r="639">
          <cell r="C639">
            <v>15.450000000000152</v>
          </cell>
          <cell r="I639">
            <v>0.95971978984238193</v>
          </cell>
        </row>
        <row r="640">
          <cell r="C640">
            <v>15.475000000000152</v>
          </cell>
          <cell r="I640">
            <v>0.95971978984238193</v>
          </cell>
        </row>
        <row r="641">
          <cell r="C641">
            <v>15.500000000000153</v>
          </cell>
          <cell r="I641">
            <v>0.95796847635726812</v>
          </cell>
        </row>
        <row r="642">
          <cell r="C642">
            <v>15.525000000000153</v>
          </cell>
          <cell r="I642">
            <v>0.95796847635726812</v>
          </cell>
        </row>
        <row r="643">
          <cell r="C643">
            <v>15.550000000000153</v>
          </cell>
          <cell r="I643">
            <v>0.9562171628721543</v>
          </cell>
        </row>
        <row r="644">
          <cell r="C644">
            <v>15.575000000000154</v>
          </cell>
          <cell r="I644">
            <v>0.95796847635726812</v>
          </cell>
        </row>
        <row r="645">
          <cell r="C645">
            <v>15.600000000000154</v>
          </cell>
          <cell r="I645">
            <v>0.9562171628721543</v>
          </cell>
        </row>
        <row r="646">
          <cell r="C646">
            <v>15.625000000000155</v>
          </cell>
          <cell r="I646">
            <v>0.95446584938704038</v>
          </cell>
        </row>
        <row r="647">
          <cell r="C647">
            <v>15.650000000000155</v>
          </cell>
          <cell r="I647">
            <v>0.95446584938704038</v>
          </cell>
        </row>
        <row r="648">
          <cell r="C648">
            <v>15.675000000000155</v>
          </cell>
          <cell r="I648">
            <v>0.95446584938704038</v>
          </cell>
        </row>
        <row r="649">
          <cell r="C649">
            <v>15.700000000000156</v>
          </cell>
          <cell r="I649">
            <v>0.95271453590192656</v>
          </cell>
        </row>
        <row r="650">
          <cell r="C650">
            <v>15.725000000000156</v>
          </cell>
          <cell r="I650">
            <v>0.95271453590192656</v>
          </cell>
        </row>
        <row r="651">
          <cell r="C651">
            <v>15.750000000000156</v>
          </cell>
          <cell r="I651">
            <v>0.95271453590192656</v>
          </cell>
        </row>
        <row r="652">
          <cell r="C652">
            <v>15.775000000000157</v>
          </cell>
          <cell r="I652">
            <v>0.95096322241681275</v>
          </cell>
        </row>
        <row r="653">
          <cell r="C653">
            <v>15.800000000000157</v>
          </cell>
          <cell r="I653">
            <v>0.95096322241681275</v>
          </cell>
        </row>
        <row r="654">
          <cell r="C654">
            <v>15.825000000000157</v>
          </cell>
          <cell r="I654">
            <v>0.95096322241681275</v>
          </cell>
        </row>
        <row r="655">
          <cell r="C655">
            <v>15.850000000000158</v>
          </cell>
          <cell r="I655">
            <v>0.94921190893169893</v>
          </cell>
        </row>
        <row r="656">
          <cell r="C656">
            <v>15.875000000000158</v>
          </cell>
          <cell r="I656">
            <v>0.94921190893169893</v>
          </cell>
        </row>
        <row r="657">
          <cell r="C657">
            <v>15.900000000000158</v>
          </cell>
          <cell r="I657">
            <v>0.94921190893169893</v>
          </cell>
        </row>
        <row r="658">
          <cell r="C658">
            <v>15.925000000000159</v>
          </cell>
          <cell r="I658">
            <v>0.94746059544658512</v>
          </cell>
        </row>
        <row r="659">
          <cell r="C659">
            <v>15.950000000000159</v>
          </cell>
          <cell r="I659">
            <v>0.94746059544658512</v>
          </cell>
        </row>
        <row r="660">
          <cell r="C660">
            <v>15.97500000000016</v>
          </cell>
          <cell r="I660">
            <v>0.94570928196147119</v>
          </cell>
        </row>
        <row r="661">
          <cell r="C661">
            <v>16.00000000000016</v>
          </cell>
          <cell r="I661">
            <v>0.94570928196147119</v>
          </cell>
        </row>
        <row r="662">
          <cell r="C662">
            <v>16.025000000000158</v>
          </cell>
          <cell r="I662">
            <v>0.94395796847635738</v>
          </cell>
        </row>
        <row r="663">
          <cell r="C663">
            <v>16.050000000000157</v>
          </cell>
          <cell r="I663">
            <v>0.94395796847635738</v>
          </cell>
        </row>
        <row r="664">
          <cell r="C664">
            <v>16.075000000000156</v>
          </cell>
          <cell r="I664">
            <v>0.94395796847635738</v>
          </cell>
        </row>
        <row r="665">
          <cell r="C665">
            <v>16.100000000000154</v>
          </cell>
          <cell r="I665">
            <v>0.94220665499124356</v>
          </cell>
        </row>
        <row r="666">
          <cell r="C666">
            <v>16.125000000000153</v>
          </cell>
          <cell r="I666">
            <v>0.94045534150612975</v>
          </cell>
        </row>
        <row r="667">
          <cell r="C667">
            <v>16.150000000000151</v>
          </cell>
          <cell r="I667">
            <v>0.94220665499124356</v>
          </cell>
        </row>
        <row r="668">
          <cell r="C668">
            <v>16.17500000000015</v>
          </cell>
          <cell r="I668">
            <v>0.94045534150612975</v>
          </cell>
        </row>
        <row r="669">
          <cell r="C669">
            <v>16.200000000000149</v>
          </cell>
          <cell r="I669">
            <v>0.93870402802101593</v>
          </cell>
        </row>
        <row r="670">
          <cell r="C670">
            <v>16.225000000000147</v>
          </cell>
          <cell r="I670">
            <v>0.93870402802101593</v>
          </cell>
        </row>
        <row r="671">
          <cell r="C671">
            <v>16.250000000000146</v>
          </cell>
          <cell r="I671">
            <v>0.93870402802101593</v>
          </cell>
        </row>
        <row r="672">
          <cell r="C672">
            <v>16.275000000000144</v>
          </cell>
          <cell r="I672">
            <v>0.93695271453590201</v>
          </cell>
        </row>
        <row r="673">
          <cell r="C673">
            <v>16.300000000000143</v>
          </cell>
          <cell r="I673">
            <v>0.93695271453590201</v>
          </cell>
        </row>
        <row r="674">
          <cell r="C674">
            <v>16.325000000000141</v>
          </cell>
          <cell r="I674">
            <v>0.93520140105078819</v>
          </cell>
        </row>
        <row r="675">
          <cell r="C675">
            <v>16.35000000000014</v>
          </cell>
          <cell r="I675">
            <v>0.93520140105078819</v>
          </cell>
        </row>
        <row r="676">
          <cell r="C676">
            <v>16.375000000000139</v>
          </cell>
          <cell r="I676">
            <v>0.93345008756567438</v>
          </cell>
        </row>
        <row r="677">
          <cell r="C677">
            <v>16.400000000000137</v>
          </cell>
          <cell r="I677">
            <v>0.93345008756567438</v>
          </cell>
        </row>
        <row r="678">
          <cell r="C678">
            <v>16.425000000000136</v>
          </cell>
          <cell r="I678">
            <v>0.93345008756567438</v>
          </cell>
        </row>
        <row r="679">
          <cell r="C679">
            <v>16.450000000000134</v>
          </cell>
          <cell r="I679">
            <v>0.93169877408056057</v>
          </cell>
        </row>
        <row r="680">
          <cell r="C680">
            <v>16.475000000000133</v>
          </cell>
          <cell r="I680">
            <v>0.92994746059544675</v>
          </cell>
        </row>
        <row r="681">
          <cell r="C681">
            <v>16.500000000000131</v>
          </cell>
          <cell r="I681">
            <v>0.92994746059544675</v>
          </cell>
        </row>
        <row r="682">
          <cell r="C682">
            <v>16.52500000000013</v>
          </cell>
          <cell r="I682">
            <v>0.92994746059544675</v>
          </cell>
        </row>
        <row r="683">
          <cell r="C683">
            <v>16.550000000000129</v>
          </cell>
          <cell r="I683">
            <v>0.92819614711033283</v>
          </cell>
        </row>
        <row r="684">
          <cell r="C684">
            <v>16.575000000000127</v>
          </cell>
          <cell r="I684">
            <v>0.92819614711033283</v>
          </cell>
        </row>
        <row r="685">
          <cell r="C685">
            <v>16.600000000000126</v>
          </cell>
          <cell r="I685">
            <v>0.92644483362521901</v>
          </cell>
        </row>
        <row r="686">
          <cell r="C686">
            <v>16.625000000000124</v>
          </cell>
          <cell r="I686">
            <v>0.92644483362521901</v>
          </cell>
        </row>
        <row r="687">
          <cell r="C687">
            <v>16.650000000000123</v>
          </cell>
          <cell r="I687">
            <v>0.9246935201401052</v>
          </cell>
        </row>
        <row r="688">
          <cell r="C688">
            <v>16.675000000000122</v>
          </cell>
          <cell r="I688">
            <v>0.9246935201401052</v>
          </cell>
        </row>
        <row r="689">
          <cell r="C689">
            <v>16.70000000000012</v>
          </cell>
          <cell r="I689">
            <v>0.92294220665499138</v>
          </cell>
        </row>
        <row r="690">
          <cell r="C690">
            <v>16.725000000000119</v>
          </cell>
          <cell r="I690">
            <v>0.92294220665499138</v>
          </cell>
        </row>
        <row r="691">
          <cell r="C691">
            <v>16.750000000000117</v>
          </cell>
          <cell r="I691">
            <v>0.92294220665499138</v>
          </cell>
        </row>
        <row r="692">
          <cell r="C692">
            <v>16.775000000000116</v>
          </cell>
          <cell r="I692">
            <v>0.92119089316987757</v>
          </cell>
        </row>
        <row r="693">
          <cell r="C693">
            <v>16.800000000000114</v>
          </cell>
          <cell r="I693">
            <v>0.91943957968476364</v>
          </cell>
        </row>
        <row r="694">
          <cell r="C694">
            <v>16.825000000000113</v>
          </cell>
          <cell r="I694">
            <v>0.91943957968476364</v>
          </cell>
        </row>
        <row r="695">
          <cell r="C695">
            <v>16.850000000000112</v>
          </cell>
          <cell r="I695">
            <v>0.91768826619964983</v>
          </cell>
        </row>
        <row r="696">
          <cell r="C696">
            <v>16.87500000000011</v>
          </cell>
          <cell r="I696">
            <v>0.91768826619964983</v>
          </cell>
        </row>
        <row r="697">
          <cell r="C697">
            <v>16.900000000000109</v>
          </cell>
          <cell r="I697">
            <v>0.91593695271453601</v>
          </cell>
        </row>
        <row r="698">
          <cell r="C698">
            <v>16.925000000000107</v>
          </cell>
          <cell r="I698">
            <v>0.9141856392294222</v>
          </cell>
        </row>
        <row r="699">
          <cell r="C699">
            <v>16.950000000000106</v>
          </cell>
          <cell r="I699">
            <v>0.9141856392294222</v>
          </cell>
        </row>
        <row r="700">
          <cell r="C700">
            <v>16.975000000000104</v>
          </cell>
          <cell r="I700">
            <v>0.9141856392294222</v>
          </cell>
        </row>
        <row r="701">
          <cell r="C701">
            <v>17.000000000000103</v>
          </cell>
          <cell r="I701">
            <v>0.91243432574430838</v>
          </cell>
        </row>
        <row r="702">
          <cell r="C702">
            <v>17.025000000000102</v>
          </cell>
          <cell r="I702">
            <v>0.91243432574430838</v>
          </cell>
        </row>
        <row r="703">
          <cell r="C703">
            <v>17.0500000000001</v>
          </cell>
          <cell r="I703">
            <v>0.91068301225919446</v>
          </cell>
        </row>
        <row r="704">
          <cell r="C704">
            <v>17.075000000000099</v>
          </cell>
          <cell r="I704">
            <v>0.91068301225919446</v>
          </cell>
        </row>
        <row r="705">
          <cell r="C705">
            <v>17.100000000000097</v>
          </cell>
          <cell r="I705">
            <v>0.90893169877408064</v>
          </cell>
        </row>
        <row r="706">
          <cell r="C706">
            <v>17.125000000000096</v>
          </cell>
          <cell r="I706">
            <v>0.90893169877408064</v>
          </cell>
        </row>
        <row r="707">
          <cell r="C707">
            <v>17.150000000000095</v>
          </cell>
          <cell r="I707">
            <v>0.90718038528896683</v>
          </cell>
        </row>
        <row r="708">
          <cell r="C708">
            <v>17.175000000000093</v>
          </cell>
          <cell r="I708">
            <v>0.90718038528896683</v>
          </cell>
        </row>
        <row r="709">
          <cell r="C709">
            <v>17.200000000000092</v>
          </cell>
          <cell r="I709">
            <v>0.90542907180385301</v>
          </cell>
        </row>
        <row r="710">
          <cell r="C710">
            <v>17.22500000000009</v>
          </cell>
          <cell r="I710">
            <v>0.9036777583187392</v>
          </cell>
        </row>
        <row r="711">
          <cell r="C711">
            <v>17.250000000000089</v>
          </cell>
          <cell r="I711">
            <v>0.9036777583187392</v>
          </cell>
        </row>
        <row r="712">
          <cell r="C712">
            <v>17.275000000000087</v>
          </cell>
          <cell r="I712">
            <v>0.90192644483362527</v>
          </cell>
        </row>
        <row r="713">
          <cell r="C713">
            <v>17.300000000000086</v>
          </cell>
          <cell r="I713">
            <v>0.90192644483362527</v>
          </cell>
        </row>
        <row r="714">
          <cell r="C714">
            <v>17.325000000000085</v>
          </cell>
          <cell r="I714">
            <v>0.90017513134851146</v>
          </cell>
        </row>
        <row r="715">
          <cell r="C715">
            <v>17.350000000000083</v>
          </cell>
          <cell r="I715">
            <v>0.89842381786339764</v>
          </cell>
        </row>
        <row r="716">
          <cell r="C716">
            <v>17.375000000000082</v>
          </cell>
          <cell r="I716">
            <v>0.89842381786339764</v>
          </cell>
        </row>
        <row r="717">
          <cell r="C717">
            <v>17.40000000000008</v>
          </cell>
          <cell r="I717">
            <v>0.89667250437828383</v>
          </cell>
        </row>
        <row r="718">
          <cell r="C718">
            <v>17.425000000000079</v>
          </cell>
          <cell r="I718">
            <v>0.89492119089317002</v>
          </cell>
        </row>
        <row r="719">
          <cell r="C719">
            <v>17.450000000000077</v>
          </cell>
          <cell r="I719">
            <v>0.89492119089317002</v>
          </cell>
        </row>
        <row r="720">
          <cell r="C720">
            <v>17.475000000000076</v>
          </cell>
          <cell r="I720">
            <v>0.89316987740805609</v>
          </cell>
        </row>
        <row r="721">
          <cell r="C721">
            <v>17.500000000000075</v>
          </cell>
          <cell r="I721">
            <v>0.89141856392294228</v>
          </cell>
        </row>
        <row r="722">
          <cell r="C722">
            <v>17.525000000000073</v>
          </cell>
          <cell r="I722">
            <v>0.89141856392294228</v>
          </cell>
        </row>
        <row r="723">
          <cell r="C723">
            <v>17.550000000000072</v>
          </cell>
          <cell r="I723">
            <v>0.88966725043782846</v>
          </cell>
        </row>
        <row r="724">
          <cell r="C724">
            <v>17.57500000000007</v>
          </cell>
          <cell r="I724">
            <v>0.88966725043782846</v>
          </cell>
        </row>
        <row r="725">
          <cell r="C725">
            <v>17.600000000000069</v>
          </cell>
          <cell r="I725">
            <v>0.88791593695271465</v>
          </cell>
        </row>
        <row r="726">
          <cell r="C726">
            <v>17.625000000000068</v>
          </cell>
          <cell r="I726">
            <v>0.88791593695271465</v>
          </cell>
        </row>
        <row r="727">
          <cell r="C727">
            <v>17.650000000000066</v>
          </cell>
          <cell r="I727">
            <v>0.88616462346760083</v>
          </cell>
        </row>
        <row r="728">
          <cell r="C728">
            <v>17.675000000000065</v>
          </cell>
          <cell r="I728">
            <v>0.88441330998248691</v>
          </cell>
        </row>
        <row r="729">
          <cell r="C729">
            <v>17.700000000000063</v>
          </cell>
          <cell r="I729">
            <v>0.88441330998248691</v>
          </cell>
        </row>
        <row r="730">
          <cell r="C730">
            <v>17.725000000000062</v>
          </cell>
          <cell r="I730">
            <v>0.88266199649737309</v>
          </cell>
        </row>
        <row r="731">
          <cell r="C731">
            <v>17.75000000000006</v>
          </cell>
          <cell r="I731">
            <v>0.88091068301225928</v>
          </cell>
        </row>
        <row r="732">
          <cell r="C732">
            <v>17.775000000000059</v>
          </cell>
          <cell r="I732">
            <v>0.88091068301225928</v>
          </cell>
        </row>
        <row r="733">
          <cell r="C733">
            <v>17.800000000000058</v>
          </cell>
          <cell r="I733">
            <v>0.87915936952714546</v>
          </cell>
        </row>
        <row r="734">
          <cell r="C734">
            <v>17.825000000000056</v>
          </cell>
          <cell r="I734">
            <v>0.87915936952714546</v>
          </cell>
        </row>
        <row r="735">
          <cell r="C735">
            <v>17.850000000000055</v>
          </cell>
          <cell r="I735">
            <v>0.87740805604203165</v>
          </cell>
        </row>
        <row r="736">
          <cell r="C736">
            <v>17.875000000000053</v>
          </cell>
          <cell r="I736">
            <v>0.87565674255691772</v>
          </cell>
        </row>
        <row r="737">
          <cell r="C737">
            <v>17.900000000000052</v>
          </cell>
          <cell r="I737">
            <v>0.87390542907180391</v>
          </cell>
        </row>
        <row r="738">
          <cell r="C738">
            <v>17.92500000000005</v>
          </cell>
          <cell r="I738">
            <v>0.87390542907180391</v>
          </cell>
        </row>
        <row r="739">
          <cell r="C739">
            <v>17.950000000000049</v>
          </cell>
          <cell r="I739">
            <v>0.87215411558669009</v>
          </cell>
        </row>
        <row r="740">
          <cell r="C740">
            <v>17.975000000000048</v>
          </cell>
          <cell r="I740">
            <v>0.87215411558669009</v>
          </cell>
        </row>
        <row r="741">
          <cell r="C741">
            <v>18.000000000000046</v>
          </cell>
          <cell r="I741">
            <v>0.87040280210157628</v>
          </cell>
        </row>
        <row r="742">
          <cell r="C742">
            <v>18.025000000000045</v>
          </cell>
          <cell r="I742">
            <v>0.86865148861646246</v>
          </cell>
        </row>
        <row r="743">
          <cell r="C743">
            <v>18.050000000000043</v>
          </cell>
          <cell r="I743">
            <v>0.86690017513134854</v>
          </cell>
        </row>
        <row r="744">
          <cell r="C744">
            <v>18.075000000000042</v>
          </cell>
          <cell r="I744">
            <v>0.86690017513134854</v>
          </cell>
        </row>
        <row r="745">
          <cell r="C745">
            <v>18.100000000000041</v>
          </cell>
          <cell r="I745">
            <v>0.86514886164623472</v>
          </cell>
        </row>
        <row r="746">
          <cell r="C746">
            <v>18.125000000000039</v>
          </cell>
          <cell r="I746">
            <v>0.86339754816112091</v>
          </cell>
        </row>
        <row r="747">
          <cell r="C747">
            <v>18.150000000000038</v>
          </cell>
          <cell r="I747">
            <v>0.86339754816112091</v>
          </cell>
        </row>
        <row r="748">
          <cell r="C748">
            <v>18.175000000000036</v>
          </cell>
          <cell r="I748">
            <v>0.86164623467600709</v>
          </cell>
        </row>
        <row r="749">
          <cell r="C749">
            <v>18.200000000000035</v>
          </cell>
          <cell r="I749">
            <v>0.85989492119089328</v>
          </cell>
        </row>
        <row r="750">
          <cell r="C750">
            <v>18.225000000000033</v>
          </cell>
          <cell r="I750">
            <v>0.85814360770577935</v>
          </cell>
        </row>
        <row r="751">
          <cell r="C751">
            <v>18.250000000000032</v>
          </cell>
          <cell r="I751">
            <v>0.85814360770577935</v>
          </cell>
        </row>
        <row r="752">
          <cell r="C752">
            <v>18.275000000000031</v>
          </cell>
          <cell r="I752">
            <v>0.85639229422066554</v>
          </cell>
        </row>
        <row r="753">
          <cell r="C753">
            <v>18.300000000000029</v>
          </cell>
          <cell r="I753">
            <v>0.85464098073555173</v>
          </cell>
        </row>
        <row r="754">
          <cell r="C754">
            <v>18.325000000000028</v>
          </cell>
          <cell r="I754">
            <v>0.85288966725043791</v>
          </cell>
        </row>
        <row r="755">
          <cell r="C755">
            <v>18.350000000000026</v>
          </cell>
          <cell r="I755">
            <v>0.85288966725043791</v>
          </cell>
        </row>
        <row r="756">
          <cell r="C756">
            <v>18.375000000000025</v>
          </cell>
          <cell r="I756">
            <v>0.8511383537653241</v>
          </cell>
        </row>
        <row r="757">
          <cell r="C757">
            <v>18.400000000000023</v>
          </cell>
          <cell r="I757">
            <v>0.84938704028021017</v>
          </cell>
        </row>
        <row r="758">
          <cell r="C758">
            <v>18.425000000000022</v>
          </cell>
          <cell r="I758">
            <v>0.84938704028021017</v>
          </cell>
        </row>
        <row r="759">
          <cell r="C759">
            <v>18.450000000000021</v>
          </cell>
          <cell r="I759">
            <v>0.84763572679509636</v>
          </cell>
        </row>
        <row r="760">
          <cell r="C760">
            <v>18.475000000000019</v>
          </cell>
          <cell r="I760">
            <v>0.84588441330998254</v>
          </cell>
        </row>
        <row r="761">
          <cell r="C761">
            <v>18.500000000000018</v>
          </cell>
          <cell r="I761">
            <v>0.84413309982486873</v>
          </cell>
        </row>
        <row r="762">
          <cell r="C762">
            <v>18.525000000000016</v>
          </cell>
          <cell r="I762">
            <v>0.84413309982486873</v>
          </cell>
        </row>
        <row r="763">
          <cell r="C763">
            <v>18.550000000000015</v>
          </cell>
          <cell r="I763">
            <v>0.84238178633975491</v>
          </cell>
        </row>
        <row r="764">
          <cell r="C764">
            <v>18.575000000000014</v>
          </cell>
          <cell r="I764">
            <v>0.84063047285464099</v>
          </cell>
        </row>
        <row r="765">
          <cell r="C765">
            <v>18.600000000000012</v>
          </cell>
          <cell r="I765">
            <v>0.83887915936952717</v>
          </cell>
        </row>
        <row r="766">
          <cell r="C766">
            <v>18.625000000000011</v>
          </cell>
          <cell r="I766">
            <v>0.83712784588441336</v>
          </cell>
        </row>
        <row r="767">
          <cell r="C767">
            <v>18.650000000000009</v>
          </cell>
          <cell r="I767">
            <v>0.83712784588441336</v>
          </cell>
        </row>
        <row r="768">
          <cell r="C768">
            <v>18.675000000000008</v>
          </cell>
          <cell r="I768">
            <v>0.83537653239929954</v>
          </cell>
        </row>
        <row r="769">
          <cell r="C769">
            <v>18.700000000000006</v>
          </cell>
          <cell r="I769">
            <v>0.83362521891418562</v>
          </cell>
        </row>
        <row r="770">
          <cell r="C770">
            <v>18.725000000000005</v>
          </cell>
          <cell r="I770">
            <v>0.8318739054290718</v>
          </cell>
        </row>
        <row r="771">
          <cell r="C771">
            <v>18.750000000000004</v>
          </cell>
          <cell r="I771">
            <v>0.83012259194395799</v>
          </cell>
        </row>
        <row r="772">
          <cell r="C772">
            <v>18.775000000000002</v>
          </cell>
          <cell r="I772">
            <v>0.83012259194395799</v>
          </cell>
        </row>
        <row r="773">
          <cell r="C773">
            <v>18.8</v>
          </cell>
          <cell r="I773">
            <v>0.82837127845884417</v>
          </cell>
        </row>
        <row r="774">
          <cell r="C774">
            <v>18.824999999999999</v>
          </cell>
          <cell r="I774">
            <v>0.82661996497373036</v>
          </cell>
        </row>
        <row r="775">
          <cell r="C775">
            <v>18.849999999999998</v>
          </cell>
          <cell r="I775">
            <v>0.82486865148861643</v>
          </cell>
        </row>
        <row r="776">
          <cell r="C776">
            <v>18.874999999999996</v>
          </cell>
          <cell r="I776">
            <v>0.82311733800350262</v>
          </cell>
        </row>
        <row r="777">
          <cell r="C777">
            <v>18.899999999999995</v>
          </cell>
          <cell r="I777">
            <v>0.82311733800350262</v>
          </cell>
        </row>
        <row r="778">
          <cell r="C778">
            <v>18.924999999999994</v>
          </cell>
          <cell r="I778">
            <v>0.8213660245183888</v>
          </cell>
        </row>
        <row r="779">
          <cell r="C779">
            <v>18.949999999999992</v>
          </cell>
          <cell r="I779">
            <v>0.8196147110332751</v>
          </cell>
        </row>
        <row r="780">
          <cell r="C780">
            <v>18.974999999999991</v>
          </cell>
          <cell r="I780">
            <v>0.81786339754816129</v>
          </cell>
        </row>
        <row r="781">
          <cell r="C781">
            <v>18.999999999999989</v>
          </cell>
          <cell r="I781">
            <v>0.81611208406304736</v>
          </cell>
        </row>
        <row r="782">
          <cell r="C782">
            <v>19.024999999999988</v>
          </cell>
          <cell r="I782">
            <v>0.81436077057793355</v>
          </cell>
        </row>
        <row r="783">
          <cell r="C783">
            <v>19.049999999999986</v>
          </cell>
          <cell r="I783">
            <v>0.81436077057793355</v>
          </cell>
        </row>
        <row r="784">
          <cell r="C784">
            <v>19.074999999999985</v>
          </cell>
          <cell r="I784">
            <v>0.81085814360770592</v>
          </cell>
        </row>
        <row r="785">
          <cell r="C785">
            <v>19.099999999999984</v>
          </cell>
          <cell r="I785">
            <v>0.81085814360770592</v>
          </cell>
        </row>
        <row r="786">
          <cell r="C786">
            <v>19.124999999999982</v>
          </cell>
          <cell r="I786">
            <v>0.8091068301225921</v>
          </cell>
        </row>
        <row r="787">
          <cell r="C787">
            <v>19.149999999999981</v>
          </cell>
          <cell r="I787">
            <v>0.80735551663747818</v>
          </cell>
        </row>
        <row r="788">
          <cell r="C788">
            <v>19.174999999999979</v>
          </cell>
          <cell r="I788">
            <v>0.80560420315236436</v>
          </cell>
        </row>
        <row r="789">
          <cell r="C789">
            <v>19.199999999999978</v>
          </cell>
          <cell r="I789">
            <v>0.80385288966725055</v>
          </cell>
        </row>
        <row r="790">
          <cell r="C790">
            <v>19.224999999999977</v>
          </cell>
          <cell r="I790">
            <v>0.80210157618213673</v>
          </cell>
        </row>
        <row r="791">
          <cell r="C791">
            <v>19.249999999999975</v>
          </cell>
          <cell r="I791">
            <v>0.80210157618213673</v>
          </cell>
        </row>
        <row r="792">
          <cell r="C792">
            <v>19.274999999999974</v>
          </cell>
          <cell r="I792">
            <v>0.80035026269702292</v>
          </cell>
        </row>
        <row r="793">
          <cell r="C793">
            <v>19.299999999999972</v>
          </cell>
          <cell r="I793">
            <v>0.79859894921190899</v>
          </cell>
        </row>
        <row r="794">
          <cell r="C794">
            <v>19.324999999999971</v>
          </cell>
          <cell r="I794">
            <v>0.79684763572679518</v>
          </cell>
        </row>
        <row r="795">
          <cell r="C795">
            <v>19.349999999999969</v>
          </cell>
          <cell r="I795">
            <v>0.79509632224168136</v>
          </cell>
        </row>
        <row r="796">
          <cell r="C796">
            <v>19.374999999999968</v>
          </cell>
          <cell r="I796">
            <v>0.79334500875656755</v>
          </cell>
        </row>
        <row r="797">
          <cell r="C797">
            <v>19.399999999999967</v>
          </cell>
          <cell r="I797">
            <v>0.79159369527145373</v>
          </cell>
        </row>
        <row r="798">
          <cell r="C798">
            <v>19.424999999999965</v>
          </cell>
          <cell r="I798">
            <v>0.78984238178633981</v>
          </cell>
        </row>
        <row r="799">
          <cell r="C799">
            <v>19.449999999999964</v>
          </cell>
          <cell r="I799">
            <v>0.78809106830122599</v>
          </cell>
        </row>
        <row r="800">
          <cell r="C800">
            <v>19.474999999999962</v>
          </cell>
          <cell r="I800">
            <v>0.78633975481611218</v>
          </cell>
        </row>
        <row r="801">
          <cell r="C801">
            <v>19.499999999999961</v>
          </cell>
          <cell r="I801">
            <v>0.78633975481611218</v>
          </cell>
        </row>
        <row r="802">
          <cell r="C802">
            <v>19.524999999999959</v>
          </cell>
          <cell r="I802">
            <v>0.78283712784588444</v>
          </cell>
        </row>
        <row r="803">
          <cell r="C803">
            <v>19.549999999999958</v>
          </cell>
          <cell r="I803">
            <v>0.78108581436077062</v>
          </cell>
        </row>
        <row r="804">
          <cell r="C804">
            <v>19.574999999999957</v>
          </cell>
          <cell r="I804">
            <v>0.78108581436077062</v>
          </cell>
        </row>
        <row r="805">
          <cell r="C805">
            <v>19.599999999999955</v>
          </cell>
          <cell r="I805">
            <v>0.777583187390543</v>
          </cell>
        </row>
        <row r="806">
          <cell r="C806">
            <v>19.624999999999954</v>
          </cell>
          <cell r="I806">
            <v>0.777583187390543</v>
          </cell>
        </row>
        <row r="807">
          <cell r="C807">
            <v>19.649999999999952</v>
          </cell>
          <cell r="I807">
            <v>0.77583187390542918</v>
          </cell>
        </row>
        <row r="808">
          <cell r="C808">
            <v>19.674999999999951</v>
          </cell>
          <cell r="I808">
            <v>0.77408056042031526</v>
          </cell>
        </row>
        <row r="809">
          <cell r="C809">
            <v>19.69999999999995</v>
          </cell>
          <cell r="I809">
            <v>0.77232924693520144</v>
          </cell>
        </row>
        <row r="810">
          <cell r="C810">
            <v>19.724999999999948</v>
          </cell>
          <cell r="I810">
            <v>0.77057793345008763</v>
          </cell>
        </row>
        <row r="811">
          <cell r="C811">
            <v>19.749999999999947</v>
          </cell>
          <cell r="I811">
            <v>0.76882661996497381</v>
          </cell>
        </row>
        <row r="812">
          <cell r="C812">
            <v>19.774999999999945</v>
          </cell>
          <cell r="I812">
            <v>0.76707530647986</v>
          </cell>
        </row>
        <row r="813">
          <cell r="C813">
            <v>19.799999999999944</v>
          </cell>
          <cell r="I813">
            <v>0.76532399299474607</v>
          </cell>
        </row>
        <row r="814">
          <cell r="C814">
            <v>19.824999999999942</v>
          </cell>
          <cell r="I814">
            <v>0.76357267950963226</v>
          </cell>
        </row>
        <row r="815">
          <cell r="C815">
            <v>19.849999999999941</v>
          </cell>
          <cell r="I815">
            <v>0.76182136602451844</v>
          </cell>
        </row>
        <row r="816">
          <cell r="C816">
            <v>19.87499999999994</v>
          </cell>
          <cell r="I816">
            <v>0.76007005253940463</v>
          </cell>
        </row>
        <row r="817">
          <cell r="C817">
            <v>19.899999999999938</v>
          </cell>
          <cell r="I817">
            <v>0.75831873905429081</v>
          </cell>
        </row>
        <row r="818">
          <cell r="C818">
            <v>19.924999999999937</v>
          </cell>
          <cell r="I818">
            <v>0.75656742556917689</v>
          </cell>
        </row>
        <row r="819">
          <cell r="C819">
            <v>19.949999999999935</v>
          </cell>
          <cell r="I819">
            <v>0.75481611208406307</v>
          </cell>
        </row>
        <row r="820">
          <cell r="C820">
            <v>19.974999999999934</v>
          </cell>
          <cell r="I820">
            <v>0.75131348511383544</v>
          </cell>
        </row>
        <row r="821">
          <cell r="C821">
            <v>19.999999999999932</v>
          </cell>
          <cell r="I821">
            <v>0.75131348511383544</v>
          </cell>
        </row>
        <row r="822">
          <cell r="C822">
            <v>20.024999999999931</v>
          </cell>
          <cell r="I822">
            <v>0.74956217162872163</v>
          </cell>
        </row>
        <row r="823">
          <cell r="C823">
            <v>20.04999999999993</v>
          </cell>
          <cell r="I823">
            <v>0.7478108581436077</v>
          </cell>
        </row>
        <row r="824">
          <cell r="C824">
            <v>20.074999999999928</v>
          </cell>
          <cell r="I824">
            <v>0.74430823117338007</v>
          </cell>
        </row>
        <row r="825">
          <cell r="C825">
            <v>20.099999999999927</v>
          </cell>
          <cell r="I825">
            <v>0.74255691768826626</v>
          </cell>
        </row>
        <row r="826">
          <cell r="C826">
            <v>20.124999999999925</v>
          </cell>
          <cell r="I826">
            <v>0.74080560420315245</v>
          </cell>
        </row>
        <row r="827">
          <cell r="C827">
            <v>20.149999999999924</v>
          </cell>
          <cell r="I827">
            <v>0.73905429071803852</v>
          </cell>
        </row>
        <row r="828">
          <cell r="C828">
            <v>20.174999999999923</v>
          </cell>
          <cell r="I828">
            <v>0.73730297723292471</v>
          </cell>
        </row>
        <row r="829">
          <cell r="C829">
            <v>20.199999999999921</v>
          </cell>
          <cell r="I829">
            <v>0.73555166374781089</v>
          </cell>
        </row>
        <row r="830">
          <cell r="C830">
            <v>20.22499999999992</v>
          </cell>
          <cell r="I830">
            <v>0.73380035026269708</v>
          </cell>
        </row>
        <row r="831">
          <cell r="C831">
            <v>20.249999999999918</v>
          </cell>
          <cell r="I831">
            <v>0.73204903677758326</v>
          </cell>
        </row>
        <row r="832">
          <cell r="C832">
            <v>20.274999999999917</v>
          </cell>
          <cell r="I832">
            <v>0.73029772329246934</v>
          </cell>
        </row>
        <row r="833">
          <cell r="C833">
            <v>20.299999999999915</v>
          </cell>
          <cell r="I833">
            <v>0.72854640980735552</v>
          </cell>
        </row>
        <row r="834">
          <cell r="C834">
            <v>20.324999999999914</v>
          </cell>
          <cell r="I834">
            <v>0.72679509632224171</v>
          </cell>
        </row>
        <row r="835">
          <cell r="C835">
            <v>20.349999999999913</v>
          </cell>
          <cell r="I835">
            <v>0.72504378283712789</v>
          </cell>
        </row>
        <row r="836">
          <cell r="C836">
            <v>20.374999999999911</v>
          </cell>
          <cell r="I836">
            <v>0.72329246935201408</v>
          </cell>
        </row>
        <row r="837">
          <cell r="C837">
            <v>20.39999999999991</v>
          </cell>
          <cell r="I837">
            <v>0.71978984238178634</v>
          </cell>
        </row>
        <row r="838">
          <cell r="C838">
            <v>20.424999999999908</v>
          </cell>
          <cell r="I838">
            <v>0.71803852889667252</v>
          </cell>
        </row>
        <row r="839">
          <cell r="C839">
            <v>20.449999999999907</v>
          </cell>
          <cell r="I839">
            <v>0.71628721541155871</v>
          </cell>
        </row>
        <row r="840">
          <cell r="C840">
            <v>20.474999999999905</v>
          </cell>
          <cell r="I840">
            <v>0.71453590192644489</v>
          </cell>
        </row>
        <row r="841">
          <cell r="C841">
            <v>20.499999999999904</v>
          </cell>
          <cell r="I841">
            <v>0.71278458844133097</v>
          </cell>
        </row>
        <row r="842">
          <cell r="C842">
            <v>20.524999999999903</v>
          </cell>
          <cell r="I842">
            <v>0.71103327495621726</v>
          </cell>
        </row>
        <row r="843">
          <cell r="C843">
            <v>20.549999999999901</v>
          </cell>
          <cell r="I843">
            <v>0.70753064798598964</v>
          </cell>
        </row>
        <row r="844">
          <cell r="C844">
            <v>20.5749999999999</v>
          </cell>
          <cell r="I844">
            <v>0.70577933450087571</v>
          </cell>
        </row>
        <row r="845">
          <cell r="C845">
            <v>20.599999999999898</v>
          </cell>
          <cell r="I845">
            <v>0.7040280210157619</v>
          </cell>
        </row>
        <row r="846">
          <cell r="C846">
            <v>20.624999999999897</v>
          </cell>
          <cell r="I846">
            <v>0.70227670753064808</v>
          </cell>
        </row>
        <row r="847">
          <cell r="C847">
            <v>20.649999999999896</v>
          </cell>
          <cell r="I847">
            <v>0.70052539404553427</v>
          </cell>
        </row>
        <row r="848">
          <cell r="C848">
            <v>20.674999999999894</v>
          </cell>
          <cell r="I848">
            <v>0.69877408056042045</v>
          </cell>
        </row>
        <row r="849">
          <cell r="C849">
            <v>20.699999999999893</v>
          </cell>
          <cell r="I849">
            <v>0.69702276707530653</v>
          </cell>
        </row>
        <row r="850">
          <cell r="C850">
            <v>20.724999999999891</v>
          </cell>
          <cell r="I850">
            <v>0.6935201401050789</v>
          </cell>
        </row>
        <row r="851">
          <cell r="C851">
            <v>20.74999999999989</v>
          </cell>
          <cell r="I851">
            <v>0.69176882661996508</v>
          </cell>
        </row>
        <row r="852">
          <cell r="C852">
            <v>20.774999999999888</v>
          </cell>
          <cell r="I852">
            <v>0.69001751313485127</v>
          </cell>
        </row>
        <row r="853">
          <cell r="C853">
            <v>20.799999999999887</v>
          </cell>
          <cell r="I853">
            <v>0.68826619964973734</v>
          </cell>
        </row>
        <row r="854">
          <cell r="C854">
            <v>20.824999999999886</v>
          </cell>
          <cell r="I854">
            <v>0.68476357267950971</v>
          </cell>
        </row>
        <row r="855">
          <cell r="C855">
            <v>20.849999999999884</v>
          </cell>
          <cell r="I855">
            <v>0.6830122591943959</v>
          </cell>
        </row>
        <row r="856">
          <cell r="C856">
            <v>20.874999999999883</v>
          </cell>
          <cell r="I856">
            <v>0.68126094570928208</v>
          </cell>
        </row>
        <row r="857">
          <cell r="C857">
            <v>20.899999999999881</v>
          </cell>
          <cell r="I857">
            <v>0.67950963222416816</v>
          </cell>
        </row>
        <row r="858">
          <cell r="C858">
            <v>20.92499999999988</v>
          </cell>
          <cell r="I858">
            <v>0.67775831873905434</v>
          </cell>
        </row>
        <row r="859">
          <cell r="C859">
            <v>20.949999999999878</v>
          </cell>
          <cell r="I859">
            <v>0.67600700525394053</v>
          </cell>
        </row>
        <row r="860">
          <cell r="C860">
            <v>20.974999999999877</v>
          </cell>
          <cell r="I860">
            <v>0.6725043782837129</v>
          </cell>
        </row>
        <row r="861">
          <cell r="C861">
            <v>20.999999999999876</v>
          </cell>
          <cell r="I861">
            <v>0.67075306479859897</v>
          </cell>
        </row>
        <row r="862">
          <cell r="C862">
            <v>21.024999999999874</v>
          </cell>
          <cell r="I862">
            <v>0.66900175131348516</v>
          </cell>
        </row>
        <row r="863">
          <cell r="C863">
            <v>21.049999999999873</v>
          </cell>
          <cell r="I863">
            <v>0.66549912434325753</v>
          </cell>
        </row>
        <row r="864">
          <cell r="C864">
            <v>21.074999999999871</v>
          </cell>
          <cell r="I864">
            <v>0.66374781085814372</v>
          </cell>
        </row>
        <row r="865">
          <cell r="C865">
            <v>21.09999999999987</v>
          </cell>
          <cell r="I865">
            <v>0.66199649737302979</v>
          </cell>
        </row>
        <row r="866">
          <cell r="C866">
            <v>21.124999999999869</v>
          </cell>
          <cell r="I866">
            <v>0.66024518388791598</v>
          </cell>
        </row>
        <row r="867">
          <cell r="C867">
            <v>21.149999999999867</v>
          </cell>
          <cell r="I867">
            <v>0.65849387040280216</v>
          </cell>
        </row>
        <row r="868">
          <cell r="C868">
            <v>21.174999999999866</v>
          </cell>
          <cell r="I868">
            <v>0.65499124343257453</v>
          </cell>
        </row>
        <row r="869">
          <cell r="C869">
            <v>21.199999999999864</v>
          </cell>
          <cell r="I869">
            <v>0.65323992994746061</v>
          </cell>
        </row>
        <row r="870">
          <cell r="C870">
            <v>21.224999999999863</v>
          </cell>
          <cell r="I870">
            <v>0.65148861646234679</v>
          </cell>
        </row>
        <row r="871">
          <cell r="C871">
            <v>21.249999999999861</v>
          </cell>
          <cell r="I871">
            <v>0.64798598949211916</v>
          </cell>
        </row>
        <row r="872">
          <cell r="C872">
            <v>21.27499999999986</v>
          </cell>
          <cell r="I872">
            <v>0.64623467600700535</v>
          </cell>
        </row>
        <row r="873">
          <cell r="C873">
            <v>21.299999999999859</v>
          </cell>
          <cell r="I873">
            <v>0.64448336252189142</v>
          </cell>
        </row>
        <row r="874">
          <cell r="C874">
            <v>21.324999999999857</v>
          </cell>
          <cell r="I874">
            <v>0.64098073555166379</v>
          </cell>
        </row>
        <row r="875">
          <cell r="C875">
            <v>21.349999999999856</v>
          </cell>
          <cell r="I875">
            <v>0.63922942206654998</v>
          </cell>
        </row>
        <row r="876">
          <cell r="C876">
            <v>21.374999999999854</v>
          </cell>
          <cell r="I876">
            <v>0.63747810858143616</v>
          </cell>
        </row>
        <row r="877">
          <cell r="C877">
            <v>21.399999999999853</v>
          </cell>
          <cell r="I877">
            <v>0.63397548161120842</v>
          </cell>
        </row>
        <row r="878">
          <cell r="C878">
            <v>21.424999999999851</v>
          </cell>
          <cell r="I878">
            <v>0.63222416812609461</v>
          </cell>
        </row>
        <row r="879">
          <cell r="C879">
            <v>21.44999999999985</v>
          </cell>
          <cell r="I879">
            <v>0.6304728546409808</v>
          </cell>
        </row>
        <row r="880">
          <cell r="C880">
            <v>21.474999999999849</v>
          </cell>
          <cell r="I880">
            <v>0.62697022767075306</v>
          </cell>
        </row>
        <row r="881">
          <cell r="C881">
            <v>21.499999999999847</v>
          </cell>
          <cell r="I881">
            <v>0.62521891418563924</v>
          </cell>
        </row>
        <row r="882">
          <cell r="C882">
            <v>21.524999999999846</v>
          </cell>
          <cell r="I882">
            <v>0.62346760070052543</v>
          </cell>
        </row>
        <row r="883">
          <cell r="C883">
            <v>21.549999999999844</v>
          </cell>
          <cell r="I883">
            <v>0.6199649737302978</v>
          </cell>
        </row>
        <row r="884">
          <cell r="C884">
            <v>21.574999999999843</v>
          </cell>
          <cell r="I884">
            <v>0.61821366024518387</v>
          </cell>
        </row>
        <row r="885">
          <cell r="C885">
            <v>21.599999999999842</v>
          </cell>
          <cell r="I885">
            <v>0.61646234676007006</v>
          </cell>
        </row>
        <row r="886">
          <cell r="C886">
            <v>21.62499999999984</v>
          </cell>
          <cell r="I886">
            <v>0.61295971978984243</v>
          </cell>
        </row>
        <row r="887">
          <cell r="C887">
            <v>21.649999999999839</v>
          </cell>
          <cell r="I887">
            <v>0.6112084063047285</v>
          </cell>
        </row>
        <row r="888">
          <cell r="C888">
            <v>21.674999999999837</v>
          </cell>
          <cell r="I888">
            <v>0.60770577933450087</v>
          </cell>
        </row>
        <row r="889">
          <cell r="C889">
            <v>21.699999999999836</v>
          </cell>
          <cell r="I889">
            <v>0.60595446584938706</v>
          </cell>
        </row>
        <row r="890">
          <cell r="C890">
            <v>21.724999999999834</v>
          </cell>
          <cell r="I890">
            <v>0.60245183887915932</v>
          </cell>
        </row>
        <row r="891">
          <cell r="C891">
            <v>21.749999999999833</v>
          </cell>
          <cell r="I891">
            <v>0.60070052539404561</v>
          </cell>
        </row>
        <row r="892">
          <cell r="C892">
            <v>21.774999999999832</v>
          </cell>
          <cell r="I892">
            <v>0.5989492119089318</v>
          </cell>
        </row>
        <row r="893">
          <cell r="C893">
            <v>21.79999999999983</v>
          </cell>
          <cell r="I893">
            <v>0.59544658493870417</v>
          </cell>
        </row>
        <row r="894">
          <cell r="C894">
            <v>21.824999999999829</v>
          </cell>
          <cell r="I894">
            <v>0.59369527145359025</v>
          </cell>
        </row>
        <row r="895">
          <cell r="C895">
            <v>21.849999999999827</v>
          </cell>
          <cell r="I895">
            <v>0.59019264448336262</v>
          </cell>
        </row>
        <row r="896">
          <cell r="C896">
            <v>21.874999999999826</v>
          </cell>
          <cell r="I896">
            <v>0.5884413309982488</v>
          </cell>
        </row>
        <row r="897">
          <cell r="C897">
            <v>21.899999999999824</v>
          </cell>
          <cell r="I897">
            <v>0.58493870402802106</v>
          </cell>
        </row>
        <row r="898">
          <cell r="C898">
            <v>21.924999999999823</v>
          </cell>
          <cell r="I898">
            <v>0.58318739054290725</v>
          </cell>
        </row>
        <row r="899">
          <cell r="C899">
            <v>21.949999999999822</v>
          </cell>
          <cell r="I899">
            <v>0.58143607705779343</v>
          </cell>
        </row>
        <row r="900">
          <cell r="C900">
            <v>21.97499999999982</v>
          </cell>
          <cell r="I900">
            <v>0.5779334500875658</v>
          </cell>
        </row>
        <row r="901">
          <cell r="C901">
            <v>21.999999999999819</v>
          </cell>
          <cell r="I901">
            <v>0.57618213660245188</v>
          </cell>
        </row>
        <row r="902">
          <cell r="C902">
            <v>22.024999999999817</v>
          </cell>
          <cell r="I902">
            <v>0.57267950963222425</v>
          </cell>
        </row>
        <row r="903">
          <cell r="C903">
            <v>22.049999999999816</v>
          </cell>
          <cell r="I903">
            <v>0.57092819614711043</v>
          </cell>
        </row>
        <row r="904">
          <cell r="C904">
            <v>22.074999999999815</v>
          </cell>
          <cell r="I904">
            <v>0.56742556917688269</v>
          </cell>
        </row>
        <row r="905">
          <cell r="C905">
            <v>22.099999999999813</v>
          </cell>
          <cell r="I905">
            <v>0.56567425569176888</v>
          </cell>
        </row>
        <row r="906">
          <cell r="C906">
            <v>22.124999999999812</v>
          </cell>
          <cell r="I906">
            <v>0.56217162872154125</v>
          </cell>
        </row>
        <row r="907">
          <cell r="C907">
            <v>22.14999999999981</v>
          </cell>
          <cell r="I907">
            <v>0.56042031523642732</v>
          </cell>
        </row>
        <row r="908">
          <cell r="C908">
            <v>22.174999999999809</v>
          </cell>
          <cell r="I908">
            <v>0.5569176882661997</v>
          </cell>
        </row>
        <row r="909">
          <cell r="C909">
            <v>22.199999999999807</v>
          </cell>
          <cell r="I909">
            <v>0.55341506129597207</v>
          </cell>
        </row>
        <row r="910">
          <cell r="C910">
            <v>22.224999999999806</v>
          </cell>
          <cell r="I910">
            <v>0.55166374781085814</v>
          </cell>
        </row>
        <row r="911">
          <cell r="C911">
            <v>22.249999999999805</v>
          </cell>
          <cell r="I911">
            <v>0.54991243432574433</v>
          </cell>
        </row>
        <row r="912">
          <cell r="C912">
            <v>22.274999999999803</v>
          </cell>
          <cell r="I912">
            <v>0.5464098073555167</v>
          </cell>
        </row>
        <row r="913">
          <cell r="C913">
            <v>22.299999999999802</v>
          </cell>
          <cell r="I913">
            <v>0.54465849387040288</v>
          </cell>
        </row>
        <row r="914">
          <cell r="C914">
            <v>22.3249999999998</v>
          </cell>
          <cell r="I914">
            <v>0.54115586690017514</v>
          </cell>
        </row>
        <row r="915">
          <cell r="C915">
            <v>22.349999999999799</v>
          </cell>
          <cell r="I915">
            <v>0.53765323992994751</v>
          </cell>
        </row>
        <row r="916">
          <cell r="C916">
            <v>22.374999999999797</v>
          </cell>
          <cell r="I916">
            <v>0.5359019264448337</v>
          </cell>
        </row>
        <row r="917">
          <cell r="C917">
            <v>22.399999999999796</v>
          </cell>
          <cell r="I917">
            <v>0.53239929947460596</v>
          </cell>
        </row>
        <row r="918">
          <cell r="C918">
            <v>22.424999999999795</v>
          </cell>
          <cell r="I918">
            <v>0.53064798598949214</v>
          </cell>
        </row>
        <row r="919">
          <cell r="C919">
            <v>22.449999999999793</v>
          </cell>
          <cell r="I919">
            <v>0.52714535901926451</v>
          </cell>
        </row>
        <row r="920">
          <cell r="C920">
            <v>22.474999999999792</v>
          </cell>
          <cell r="I920">
            <v>0.52364273204903677</v>
          </cell>
        </row>
        <row r="921">
          <cell r="C921">
            <v>22.49999999999979</v>
          </cell>
          <cell r="I921">
            <v>0.52189141856392296</v>
          </cell>
        </row>
        <row r="922">
          <cell r="C922">
            <v>22.524999999999789</v>
          </cell>
          <cell r="I922">
            <v>0.51838879159369533</v>
          </cell>
        </row>
        <row r="923">
          <cell r="C923">
            <v>22.549999999999788</v>
          </cell>
          <cell r="I923">
            <v>0.51488616462346759</v>
          </cell>
        </row>
        <row r="924">
          <cell r="C924">
            <v>22.574999999999786</v>
          </cell>
          <cell r="I924">
            <v>0.51313485113835378</v>
          </cell>
        </row>
        <row r="925">
          <cell r="C925">
            <v>22.599999999999785</v>
          </cell>
          <cell r="I925">
            <v>0.50963222416812615</v>
          </cell>
        </row>
        <row r="926">
          <cell r="C926">
            <v>22.624999999999783</v>
          </cell>
          <cell r="I926">
            <v>0.50788091068301222</v>
          </cell>
        </row>
        <row r="927">
          <cell r="C927">
            <v>22.649999999999782</v>
          </cell>
          <cell r="I927">
            <v>0.50437828371278459</v>
          </cell>
        </row>
        <row r="928">
          <cell r="C928">
            <v>22.67499999999978</v>
          </cell>
          <cell r="I928">
            <v>0.50087565674255696</v>
          </cell>
        </row>
        <row r="929">
          <cell r="C929">
            <v>22.699999999999779</v>
          </cell>
          <cell r="I929">
            <v>0.49912434325744309</v>
          </cell>
        </row>
        <row r="930">
          <cell r="C930">
            <v>22.724999999999778</v>
          </cell>
          <cell r="I930">
            <v>0.49562171628721541</v>
          </cell>
        </row>
        <row r="931">
          <cell r="C931">
            <v>22.749999999999776</v>
          </cell>
          <cell r="I931">
            <v>0.49211908931698783</v>
          </cell>
        </row>
        <row r="932">
          <cell r="C932">
            <v>22.774999999999775</v>
          </cell>
          <cell r="I932">
            <v>0.49036777583187402</v>
          </cell>
        </row>
        <row r="933">
          <cell r="C933">
            <v>22.799999999999773</v>
          </cell>
          <cell r="I933">
            <v>0.48686514886164634</v>
          </cell>
        </row>
        <row r="934">
          <cell r="C934">
            <v>22.824999999999772</v>
          </cell>
          <cell r="I934">
            <v>0.48336252189141865</v>
          </cell>
        </row>
        <row r="935">
          <cell r="C935">
            <v>22.84999999999977</v>
          </cell>
          <cell r="I935">
            <v>0.48161120840630478</v>
          </cell>
        </row>
        <row r="936">
          <cell r="C936">
            <v>22.874999999999769</v>
          </cell>
          <cell r="I936">
            <v>0.47810858143607715</v>
          </cell>
        </row>
        <row r="937">
          <cell r="C937">
            <v>22.899999999999768</v>
          </cell>
          <cell r="I937">
            <v>0.47460595446584947</v>
          </cell>
        </row>
        <row r="938">
          <cell r="C938">
            <v>22.924999999999766</v>
          </cell>
          <cell r="I938">
            <v>0.4728546409807356</v>
          </cell>
        </row>
        <row r="939">
          <cell r="C939">
            <v>22.949999999999765</v>
          </cell>
          <cell r="I939">
            <v>0.46935201401050797</v>
          </cell>
        </row>
        <row r="940">
          <cell r="C940">
            <v>22.974999999999763</v>
          </cell>
          <cell r="I940">
            <v>0.46584938704028028</v>
          </cell>
        </row>
        <row r="941">
          <cell r="C941">
            <v>22.999999999999762</v>
          </cell>
          <cell r="I941">
            <v>0.4623467600700526</v>
          </cell>
        </row>
        <row r="942">
          <cell r="C942">
            <v>23.024999999999761</v>
          </cell>
          <cell r="I942">
            <v>0.46059544658493878</v>
          </cell>
        </row>
        <row r="943">
          <cell r="C943">
            <v>23.049999999999759</v>
          </cell>
          <cell r="I943">
            <v>0.4570928196147111</v>
          </cell>
        </row>
        <row r="944">
          <cell r="C944">
            <v>23.074999999999758</v>
          </cell>
          <cell r="I944">
            <v>0.45359019264448341</v>
          </cell>
        </row>
        <row r="945">
          <cell r="C945">
            <v>23.099999999999756</v>
          </cell>
          <cell r="I945">
            <v>0.45008756567425573</v>
          </cell>
        </row>
        <row r="946">
          <cell r="C946">
            <v>23.124999999999755</v>
          </cell>
          <cell r="I946">
            <v>0.44833625218914192</v>
          </cell>
        </row>
        <row r="947">
          <cell r="C947">
            <v>23.149999999999753</v>
          </cell>
          <cell r="I947">
            <v>0.44483362521891423</v>
          </cell>
        </row>
        <row r="948">
          <cell r="C948">
            <v>23.174999999999752</v>
          </cell>
          <cell r="I948">
            <v>0.44133099824868655</v>
          </cell>
        </row>
        <row r="949">
          <cell r="C949">
            <v>23.199999999999751</v>
          </cell>
          <cell r="I949">
            <v>0.43782837127845886</v>
          </cell>
        </row>
        <row r="950">
          <cell r="C950">
            <v>23.224999999999749</v>
          </cell>
          <cell r="I950">
            <v>0.43432574430823123</v>
          </cell>
        </row>
        <row r="951">
          <cell r="C951">
            <v>23.249999999999748</v>
          </cell>
          <cell r="I951">
            <v>0.43257443082311736</v>
          </cell>
        </row>
        <row r="952">
          <cell r="C952">
            <v>23.274999999999746</v>
          </cell>
          <cell r="I952">
            <v>0.42907180385288968</v>
          </cell>
        </row>
        <row r="953">
          <cell r="C953">
            <v>23.299999999999745</v>
          </cell>
          <cell r="I953">
            <v>0.42556917688266205</v>
          </cell>
        </row>
        <row r="954">
          <cell r="C954">
            <v>23.324999999999743</v>
          </cell>
          <cell r="I954">
            <v>0.42206654991243436</v>
          </cell>
        </row>
        <row r="955">
          <cell r="C955">
            <v>23.349999999999742</v>
          </cell>
          <cell r="I955">
            <v>0.41856392294220668</v>
          </cell>
        </row>
        <row r="956">
          <cell r="C956">
            <v>23.374999999999741</v>
          </cell>
          <cell r="I956">
            <v>0.41506129597197899</v>
          </cell>
        </row>
        <row r="957">
          <cell r="C957">
            <v>23.399999999999739</v>
          </cell>
          <cell r="I957">
            <v>0.41330998248686518</v>
          </cell>
        </row>
        <row r="958">
          <cell r="C958">
            <v>23.424999999999738</v>
          </cell>
          <cell r="I958">
            <v>0.40980735551663755</v>
          </cell>
        </row>
        <row r="959">
          <cell r="C959">
            <v>23.449999999999736</v>
          </cell>
          <cell r="I959">
            <v>0.40630472854640987</v>
          </cell>
        </row>
        <row r="960">
          <cell r="C960">
            <v>23.474999999999735</v>
          </cell>
          <cell r="I960">
            <v>0.40280210157618218</v>
          </cell>
        </row>
        <row r="961">
          <cell r="C961">
            <v>23.499999999999734</v>
          </cell>
          <cell r="I961">
            <v>0.3992994746059545</v>
          </cell>
        </row>
        <row r="962">
          <cell r="C962">
            <v>23.524999999999732</v>
          </cell>
          <cell r="I962">
            <v>0.39579684763572687</v>
          </cell>
        </row>
        <row r="963">
          <cell r="C963">
            <v>23.549999999999731</v>
          </cell>
          <cell r="I963">
            <v>0.39229422066549918</v>
          </cell>
        </row>
        <row r="964">
          <cell r="C964">
            <v>23.574999999999729</v>
          </cell>
          <cell r="I964">
            <v>0.3887915936952715</v>
          </cell>
        </row>
        <row r="965">
          <cell r="C965">
            <v>23.599999999999728</v>
          </cell>
          <cell r="I965">
            <v>0.38704028021015763</v>
          </cell>
        </row>
        <row r="966">
          <cell r="C966">
            <v>23.624999999999726</v>
          </cell>
          <cell r="I966">
            <v>0.38353765323993</v>
          </cell>
        </row>
        <row r="967">
          <cell r="C967">
            <v>23.649999999999725</v>
          </cell>
          <cell r="I967">
            <v>0.38003502626970231</v>
          </cell>
        </row>
        <row r="968">
          <cell r="C968">
            <v>23.674999999999724</v>
          </cell>
          <cell r="I968">
            <v>0.37653239929947463</v>
          </cell>
        </row>
        <row r="969">
          <cell r="C969">
            <v>23.699999999999722</v>
          </cell>
          <cell r="I969">
            <v>0.37302977232924694</v>
          </cell>
        </row>
        <row r="970">
          <cell r="C970">
            <v>23.724999999999721</v>
          </cell>
          <cell r="I970">
            <v>0.36952714535901926</v>
          </cell>
        </row>
        <row r="971">
          <cell r="C971">
            <v>23.749999999999719</v>
          </cell>
          <cell r="I971">
            <v>0.36602451838879163</v>
          </cell>
        </row>
        <row r="972">
          <cell r="C972">
            <v>23.774999999999718</v>
          </cell>
          <cell r="I972">
            <v>0.36252189141856395</v>
          </cell>
        </row>
        <row r="973">
          <cell r="C973">
            <v>23.799999999999716</v>
          </cell>
          <cell r="I973">
            <v>0.35901926444833626</v>
          </cell>
        </row>
        <row r="974">
          <cell r="C974">
            <v>23.824999999999715</v>
          </cell>
          <cell r="I974">
            <v>0.35551663747810863</v>
          </cell>
        </row>
        <row r="975">
          <cell r="C975">
            <v>23.849999999999714</v>
          </cell>
          <cell r="I975">
            <v>0.35201401050788095</v>
          </cell>
        </row>
        <row r="976">
          <cell r="C976">
            <v>23.874999999999712</v>
          </cell>
          <cell r="I976">
            <v>0.34851138353765326</v>
          </cell>
        </row>
        <row r="977">
          <cell r="C977">
            <v>23.899999999999711</v>
          </cell>
          <cell r="I977">
            <v>0.34500875656742563</v>
          </cell>
        </row>
        <row r="978">
          <cell r="C978">
            <v>23.924999999999709</v>
          </cell>
          <cell r="I978">
            <v>0.34150612959719795</v>
          </cell>
        </row>
        <row r="979">
          <cell r="C979">
            <v>23.949999999999708</v>
          </cell>
          <cell r="I979">
            <v>0.33800350262697026</v>
          </cell>
        </row>
        <row r="980">
          <cell r="C980">
            <v>23.974999999999707</v>
          </cell>
          <cell r="I980">
            <v>0.33450087565674258</v>
          </cell>
        </row>
        <row r="981">
          <cell r="C981">
            <v>23.999999999999705</v>
          </cell>
          <cell r="I981">
            <v>0.3309982486865149</v>
          </cell>
        </row>
        <row r="982">
          <cell r="C982">
            <v>24.024999999999704</v>
          </cell>
          <cell r="I982">
            <v>0.32749562171628727</v>
          </cell>
        </row>
        <row r="983">
          <cell r="C983">
            <v>24.049999999999702</v>
          </cell>
          <cell r="I983">
            <v>0.32399299474605958</v>
          </cell>
        </row>
        <row r="984">
          <cell r="C984">
            <v>24.074999999999701</v>
          </cell>
          <cell r="I984">
            <v>0.3204903677758319</v>
          </cell>
        </row>
        <row r="985">
          <cell r="C985">
            <v>24.099999999999699</v>
          </cell>
          <cell r="I985">
            <v>0.31698774080560421</v>
          </cell>
        </row>
        <row r="986">
          <cell r="C986">
            <v>24.124999999999698</v>
          </cell>
          <cell r="I986">
            <v>0.31348511383537653</v>
          </cell>
        </row>
        <row r="987">
          <cell r="C987">
            <v>24.149999999999697</v>
          </cell>
          <cell r="I987">
            <v>0.3099824868651489</v>
          </cell>
        </row>
        <row r="988">
          <cell r="C988">
            <v>24.174999999999695</v>
          </cell>
          <cell r="I988">
            <v>0.30647985989492121</v>
          </cell>
        </row>
        <row r="989">
          <cell r="C989">
            <v>24.199999999999694</v>
          </cell>
          <cell r="I989">
            <v>0.30297723292469353</v>
          </cell>
        </row>
        <row r="990">
          <cell r="C990">
            <v>24.224999999999692</v>
          </cell>
          <cell r="I990">
            <v>0.29772329246935209</v>
          </cell>
        </row>
        <row r="991">
          <cell r="C991">
            <v>24.249999999999691</v>
          </cell>
          <cell r="I991">
            <v>0.2942206654991244</v>
          </cell>
        </row>
        <row r="992">
          <cell r="C992">
            <v>24.274999999999689</v>
          </cell>
          <cell r="I992">
            <v>0.29071803852889672</v>
          </cell>
        </row>
        <row r="993">
          <cell r="C993">
            <v>24.299999999999688</v>
          </cell>
          <cell r="I993">
            <v>0.28721541155866903</v>
          </cell>
        </row>
        <row r="994">
          <cell r="C994">
            <v>24.324999999999687</v>
          </cell>
          <cell r="I994">
            <v>0.28371278458844135</v>
          </cell>
        </row>
        <row r="995">
          <cell r="C995">
            <v>24.349999999999685</v>
          </cell>
          <cell r="I995">
            <v>0.28021015761821366</v>
          </cell>
        </row>
        <row r="996">
          <cell r="C996">
            <v>24.374999999999684</v>
          </cell>
          <cell r="I996">
            <v>0.27670753064798603</v>
          </cell>
        </row>
        <row r="997">
          <cell r="C997">
            <v>24.399999999999682</v>
          </cell>
          <cell r="I997">
            <v>0.27320490367775835</v>
          </cell>
        </row>
        <row r="998">
          <cell r="C998">
            <v>24.424999999999681</v>
          </cell>
          <cell r="I998">
            <v>0.26795096322241685</v>
          </cell>
        </row>
        <row r="999">
          <cell r="C999">
            <v>24.44999999999968</v>
          </cell>
          <cell r="I999">
            <v>0.26444833625218916</v>
          </cell>
        </row>
        <row r="1000">
          <cell r="C1000">
            <v>24.474999999999678</v>
          </cell>
          <cell r="I1000">
            <v>0.26094570928196148</v>
          </cell>
        </row>
        <row r="1001">
          <cell r="C1001">
            <v>24.499999999999677</v>
          </cell>
          <cell r="I1001">
            <v>0.2574430823117338</v>
          </cell>
        </row>
        <row r="1002">
          <cell r="C1002">
            <v>24.524999999999675</v>
          </cell>
          <cell r="I1002">
            <v>0.25394045534150611</v>
          </cell>
        </row>
        <row r="1003">
          <cell r="C1003">
            <v>24.549999999999674</v>
          </cell>
          <cell r="I1003">
            <v>0.24868651488616461</v>
          </cell>
        </row>
        <row r="1004">
          <cell r="C1004">
            <v>24.574999999999672</v>
          </cell>
          <cell r="I1004">
            <v>0.24518388791593701</v>
          </cell>
        </row>
        <row r="1005">
          <cell r="C1005">
            <v>24.599999999999671</v>
          </cell>
          <cell r="I1005">
            <v>0.24168126094570933</v>
          </cell>
        </row>
        <row r="1006">
          <cell r="C1006">
            <v>24.62499999999967</v>
          </cell>
          <cell r="I1006">
            <v>0.23817863397548164</v>
          </cell>
        </row>
        <row r="1007">
          <cell r="C1007">
            <v>24.649999999999668</v>
          </cell>
          <cell r="I1007">
            <v>0.23467600700525398</v>
          </cell>
        </row>
        <row r="1008">
          <cell r="C1008">
            <v>24.674999999999667</v>
          </cell>
          <cell r="I1008">
            <v>0.22942206654991246</v>
          </cell>
        </row>
        <row r="1009">
          <cell r="C1009">
            <v>24.699999999999665</v>
          </cell>
          <cell r="I1009">
            <v>0.2259194395796848</v>
          </cell>
        </row>
        <row r="1010">
          <cell r="C1010">
            <v>24.724999999999664</v>
          </cell>
          <cell r="I1010">
            <v>0.22241681260945712</v>
          </cell>
        </row>
        <row r="1011">
          <cell r="C1011">
            <v>24.749999999999662</v>
          </cell>
          <cell r="I1011">
            <v>0.21716287215411562</v>
          </cell>
        </row>
        <row r="1012">
          <cell r="C1012">
            <v>24.774999999999661</v>
          </cell>
          <cell r="I1012">
            <v>0.21366024518388793</v>
          </cell>
        </row>
        <row r="1013">
          <cell r="C1013">
            <v>24.79999999999966</v>
          </cell>
          <cell r="I1013">
            <v>0.21015761821366025</v>
          </cell>
        </row>
        <row r="1014">
          <cell r="C1014">
            <v>24.824999999999658</v>
          </cell>
          <cell r="I1014">
            <v>0.20665499124343259</v>
          </cell>
        </row>
        <row r="1015">
          <cell r="C1015">
            <v>24.849999999999657</v>
          </cell>
          <cell r="I1015">
            <v>0.20140105078809109</v>
          </cell>
        </row>
        <row r="1016">
          <cell r="C1016">
            <v>24.874999999999655</v>
          </cell>
          <cell r="I1016">
            <v>0.19789842381786343</v>
          </cell>
        </row>
        <row r="1017">
          <cell r="C1017">
            <v>24.899999999999654</v>
          </cell>
          <cell r="I1017">
            <v>0.19439579684763575</v>
          </cell>
        </row>
        <row r="1018">
          <cell r="C1018">
            <v>24.924999999999653</v>
          </cell>
          <cell r="I1018">
            <v>0.18914185639229422</v>
          </cell>
        </row>
        <row r="1019">
          <cell r="C1019">
            <v>24.949999999999651</v>
          </cell>
          <cell r="I1019">
            <v>0.18563922942206657</v>
          </cell>
        </row>
        <row r="1020">
          <cell r="C1020">
            <v>24.97499999999965</v>
          </cell>
          <cell r="I1020">
            <v>0.18213660245183888</v>
          </cell>
        </row>
        <row r="1021">
          <cell r="C1021">
            <v>24.999999999999648</v>
          </cell>
          <cell r="I1021">
            <v>0.17688266199649741</v>
          </cell>
        </row>
        <row r="1022">
          <cell r="C1022">
            <v>25.024999999999647</v>
          </cell>
          <cell r="I1022">
            <v>0.17338003502626972</v>
          </cell>
        </row>
        <row r="1023">
          <cell r="C1023">
            <v>25.049999999999645</v>
          </cell>
          <cell r="I1023">
            <v>0.16987740805604204</v>
          </cell>
        </row>
        <row r="1024">
          <cell r="C1024">
            <v>25.074999999999644</v>
          </cell>
          <cell r="I1024">
            <v>0.16462346760070054</v>
          </cell>
        </row>
        <row r="1025">
          <cell r="C1025">
            <v>25.099999999999643</v>
          </cell>
          <cell r="I1025">
            <v>0.16112084063047286</v>
          </cell>
        </row>
        <row r="1026">
          <cell r="C1026">
            <v>25.124999999999641</v>
          </cell>
          <cell r="I1026">
            <v>0.1576182136602452</v>
          </cell>
        </row>
        <row r="1027">
          <cell r="C1027">
            <v>25.14999999999964</v>
          </cell>
          <cell r="I1027">
            <v>0.15236427320490367</v>
          </cell>
        </row>
        <row r="1028">
          <cell r="C1028">
            <v>25.174999999999638</v>
          </cell>
          <cell r="I1028">
            <v>0.14886164623467604</v>
          </cell>
        </row>
        <row r="1029">
          <cell r="C1029">
            <v>25.199999999999637</v>
          </cell>
          <cell r="I1029">
            <v>0.14360770577933452</v>
          </cell>
        </row>
        <row r="1030">
          <cell r="C1030">
            <v>25.224999999999635</v>
          </cell>
          <cell r="I1030">
            <v>0.14010507880910683</v>
          </cell>
        </row>
        <row r="1031">
          <cell r="C1031">
            <v>25.249999999999634</v>
          </cell>
          <cell r="I1031">
            <v>0.13485113835376533</v>
          </cell>
        </row>
        <row r="1032">
          <cell r="C1032">
            <v>25.274999999999633</v>
          </cell>
          <cell r="I1032">
            <v>0.13134851138353765</v>
          </cell>
        </row>
        <row r="1033">
          <cell r="C1033">
            <v>25.299999999999631</v>
          </cell>
          <cell r="I1033">
            <v>0.12609457092819615</v>
          </cell>
        </row>
        <row r="1034">
          <cell r="C1034">
            <v>25.32499999999963</v>
          </cell>
          <cell r="I1034">
            <v>0.1225919439579685</v>
          </cell>
        </row>
        <row r="1035">
          <cell r="C1035">
            <v>25.349999999999628</v>
          </cell>
          <cell r="I1035">
            <v>0.11908931698774082</v>
          </cell>
        </row>
        <row r="1036">
          <cell r="C1036">
            <v>25.374999999999627</v>
          </cell>
          <cell r="I1036">
            <v>0.11383537653239931</v>
          </cell>
        </row>
        <row r="1037">
          <cell r="C1037">
            <v>25.399999999999626</v>
          </cell>
          <cell r="I1037">
            <v>0.11033274956217164</v>
          </cell>
        </row>
        <row r="1038">
          <cell r="C1038">
            <v>25.424999999999624</v>
          </cell>
          <cell r="I1038">
            <v>0.10507880910683012</v>
          </cell>
        </row>
        <row r="1039">
          <cell r="C1039">
            <v>25.449999999999623</v>
          </cell>
          <cell r="I1039">
            <v>0.10157618213660247</v>
          </cell>
        </row>
        <row r="1040">
          <cell r="C1040">
            <v>25.474999999999621</v>
          </cell>
          <cell r="I1040">
            <v>9.6322241681260953E-2</v>
          </cell>
        </row>
        <row r="1041">
          <cell r="C1041">
            <v>25.49999999999962</v>
          </cell>
          <cell r="I1041">
            <v>9.2819614711033283E-2</v>
          </cell>
        </row>
        <row r="1042">
          <cell r="C1042">
            <v>25.524999999999618</v>
          </cell>
          <cell r="I1042">
            <v>8.7565674255691783E-2</v>
          </cell>
        </row>
        <row r="1043">
          <cell r="C1043">
            <v>25.549999999999617</v>
          </cell>
          <cell r="I1043">
            <v>8.231173380035027E-2</v>
          </cell>
        </row>
        <row r="1044">
          <cell r="C1044">
            <v>25.574999999999616</v>
          </cell>
          <cell r="I1044">
            <v>7.8809106830122599E-2</v>
          </cell>
        </row>
        <row r="1045">
          <cell r="C1045">
            <v>25.599999999999614</v>
          </cell>
          <cell r="I1045">
            <v>7.35551663747811E-2</v>
          </cell>
        </row>
        <row r="1046">
          <cell r="C1046">
            <v>25.624999999999613</v>
          </cell>
          <cell r="I1046">
            <v>7.0052539404553416E-2</v>
          </cell>
        </row>
        <row r="1047">
          <cell r="C1047">
            <v>25.649999999999611</v>
          </cell>
          <cell r="I1047">
            <v>6.4798598949211916E-2</v>
          </cell>
        </row>
        <row r="1048">
          <cell r="C1048">
            <v>25.67499999999961</v>
          </cell>
          <cell r="I1048">
            <v>6.1295971978984252E-2</v>
          </cell>
        </row>
        <row r="1049">
          <cell r="C1049">
            <v>25.699999999999608</v>
          </cell>
          <cell r="I1049">
            <v>5.6042031523642739E-2</v>
          </cell>
        </row>
        <row r="1050">
          <cell r="C1050">
            <v>25.724999999999607</v>
          </cell>
          <cell r="I1050">
            <v>5.0788091068301233E-2</v>
          </cell>
        </row>
        <row r="1051">
          <cell r="C1051">
            <v>25.749999999999606</v>
          </cell>
          <cell r="I1051">
            <v>4.7285464098073555E-2</v>
          </cell>
        </row>
        <row r="1052">
          <cell r="C1052">
            <v>25.774999999999604</v>
          </cell>
          <cell r="I1052">
            <v>4.2031523642732056E-2</v>
          </cell>
        </row>
        <row r="1053">
          <cell r="C1053">
            <v>25.799999999999603</v>
          </cell>
          <cell r="I1053">
            <v>3.677758318739055E-2</v>
          </cell>
        </row>
        <row r="1054">
          <cell r="C1054">
            <v>25.824999999999601</v>
          </cell>
          <cell r="I1054">
            <v>3.3274956217162872E-2</v>
          </cell>
        </row>
        <row r="1055">
          <cell r="C1055">
            <v>25.8499999999996</v>
          </cell>
          <cell r="I1055">
            <v>2.802101576182137E-2</v>
          </cell>
        </row>
        <row r="1056">
          <cell r="C1056">
            <v>25.874999999999599</v>
          </cell>
          <cell r="I1056">
            <v>2.276707530647986E-2</v>
          </cell>
        </row>
        <row r="1057">
          <cell r="C1057">
            <v>25.899999999999597</v>
          </cell>
          <cell r="I1057">
            <v>1.9264448336252189E-2</v>
          </cell>
        </row>
        <row r="1058">
          <cell r="C1058">
            <v>25.924999999999596</v>
          </cell>
          <cell r="I1058">
            <v>1.4010507880910685E-2</v>
          </cell>
        </row>
        <row r="1059">
          <cell r="C1059">
            <v>25.949999999999594</v>
          </cell>
          <cell r="I1059">
            <v>8.7565674255691769E-3</v>
          </cell>
        </row>
        <row r="1060">
          <cell r="C1060">
            <v>25.974999999999593</v>
          </cell>
          <cell r="I1060">
            <v>5.253940455341507E-3</v>
          </cell>
        </row>
        <row r="1061">
          <cell r="C1061">
            <v>25.999999999999591</v>
          </cell>
          <cell r="I1061">
            <v>0</v>
          </cell>
        </row>
        <row r="1062">
          <cell r="C1062">
            <v>26.02499999999959</v>
          </cell>
          <cell r="I1062">
            <v>0</v>
          </cell>
        </row>
        <row r="1063">
          <cell r="C1063">
            <v>26.049999999999589</v>
          </cell>
          <cell r="I1063">
            <v>0</v>
          </cell>
        </row>
        <row r="1064">
          <cell r="C1064">
            <v>26.074999999999587</v>
          </cell>
          <cell r="I1064">
            <v>0</v>
          </cell>
        </row>
        <row r="1065">
          <cell r="C1065">
            <v>26.099999999999586</v>
          </cell>
          <cell r="I1065">
            <v>0</v>
          </cell>
        </row>
        <row r="1066">
          <cell r="C1066">
            <v>26.124999999999584</v>
          </cell>
          <cell r="I1066">
            <v>0</v>
          </cell>
        </row>
        <row r="1067">
          <cell r="C1067">
            <v>26.149999999999583</v>
          </cell>
          <cell r="I1067">
            <v>0</v>
          </cell>
        </row>
        <row r="1068">
          <cell r="C1068">
            <v>26.174999999999581</v>
          </cell>
          <cell r="I1068">
            <v>0</v>
          </cell>
        </row>
        <row r="1069">
          <cell r="C1069">
            <v>26.19999999999958</v>
          </cell>
          <cell r="I1069">
            <v>0</v>
          </cell>
        </row>
        <row r="1070">
          <cell r="C1070">
            <v>26.224999999999579</v>
          </cell>
          <cell r="I1070">
            <v>0</v>
          </cell>
        </row>
        <row r="1071">
          <cell r="C1071">
            <v>26.249999999999577</v>
          </cell>
          <cell r="I1071">
            <v>0</v>
          </cell>
        </row>
        <row r="1072">
          <cell r="C1072">
            <v>26.274999999999576</v>
          </cell>
          <cell r="I1072">
            <v>0</v>
          </cell>
        </row>
        <row r="1073">
          <cell r="C1073">
            <v>26.299999999999574</v>
          </cell>
          <cell r="I1073">
            <v>0</v>
          </cell>
        </row>
        <row r="1074">
          <cell r="C1074">
            <v>26.324999999999573</v>
          </cell>
          <cell r="I1074">
            <v>0</v>
          </cell>
        </row>
        <row r="1075">
          <cell r="C1075">
            <v>26.349999999999572</v>
          </cell>
          <cell r="I1075">
            <v>0</v>
          </cell>
        </row>
        <row r="1076">
          <cell r="C1076">
            <v>26.37499999999957</v>
          </cell>
          <cell r="I1076">
            <v>0</v>
          </cell>
        </row>
        <row r="1077">
          <cell r="C1077">
            <v>26.399999999999569</v>
          </cell>
          <cell r="I1077">
            <v>0</v>
          </cell>
        </row>
        <row r="1078">
          <cell r="C1078">
            <v>26.424999999999567</v>
          </cell>
          <cell r="I1078">
            <v>0</v>
          </cell>
        </row>
        <row r="1079">
          <cell r="C1079">
            <v>26.449999999999566</v>
          </cell>
          <cell r="I1079">
            <v>0</v>
          </cell>
        </row>
        <row r="1080">
          <cell r="C1080">
            <v>26.474999999999564</v>
          </cell>
          <cell r="I1080">
            <v>0</v>
          </cell>
        </row>
        <row r="1081">
          <cell r="C1081">
            <v>26.499999999999563</v>
          </cell>
          <cell r="I1081">
            <v>0</v>
          </cell>
        </row>
        <row r="1082">
          <cell r="C1082">
            <v>26.524999999999562</v>
          </cell>
          <cell r="I1082">
            <v>0</v>
          </cell>
        </row>
        <row r="1083">
          <cell r="C1083">
            <v>26.54999999999956</v>
          </cell>
          <cell r="I1083">
            <v>0</v>
          </cell>
        </row>
        <row r="1084">
          <cell r="C1084">
            <v>26.574999999999559</v>
          </cell>
          <cell r="I1084">
            <v>0</v>
          </cell>
        </row>
        <row r="1085">
          <cell r="C1085">
            <v>26.599999999999557</v>
          </cell>
          <cell r="I1085">
            <v>0</v>
          </cell>
        </row>
        <row r="1086">
          <cell r="C1086">
            <v>26.624999999999556</v>
          </cell>
          <cell r="I1086">
            <v>0</v>
          </cell>
        </row>
        <row r="1087">
          <cell r="C1087">
            <v>26.649999999999554</v>
          </cell>
          <cell r="I1087">
            <v>0</v>
          </cell>
        </row>
        <row r="1088">
          <cell r="C1088">
            <v>26.674999999999553</v>
          </cell>
          <cell r="I1088">
            <v>0</v>
          </cell>
        </row>
        <row r="1089">
          <cell r="C1089">
            <v>26.699999999999552</v>
          </cell>
          <cell r="I1089">
            <v>0</v>
          </cell>
        </row>
        <row r="1090">
          <cell r="C1090">
            <v>26.72499999999955</v>
          </cell>
          <cell r="I1090">
            <v>0</v>
          </cell>
        </row>
        <row r="1091">
          <cell r="C1091">
            <v>26.749999999999549</v>
          </cell>
          <cell r="I1091">
            <v>0</v>
          </cell>
        </row>
        <row r="1092">
          <cell r="C1092">
            <v>26.774999999999547</v>
          </cell>
          <cell r="I1092">
            <v>0</v>
          </cell>
        </row>
        <row r="1093">
          <cell r="C1093">
            <v>26.799999999999546</v>
          </cell>
          <cell r="I1093">
            <v>0</v>
          </cell>
        </row>
        <row r="1094">
          <cell r="C1094">
            <v>26.824999999999545</v>
          </cell>
          <cell r="I1094">
            <v>0</v>
          </cell>
        </row>
        <row r="1095">
          <cell r="C1095">
            <v>26.849999999999543</v>
          </cell>
          <cell r="I1095">
            <v>0</v>
          </cell>
        </row>
        <row r="1096">
          <cell r="C1096">
            <v>26.874999999999542</v>
          </cell>
          <cell r="I1096">
            <v>0</v>
          </cell>
        </row>
        <row r="1097">
          <cell r="C1097">
            <v>26.89999999999954</v>
          </cell>
          <cell r="I1097">
            <v>0</v>
          </cell>
        </row>
        <row r="1098">
          <cell r="C1098">
            <v>26.924999999999539</v>
          </cell>
          <cell r="I1098">
            <v>0</v>
          </cell>
        </row>
        <row r="1099">
          <cell r="C1099">
            <v>26.949999999999537</v>
          </cell>
          <cell r="I1099">
            <v>0</v>
          </cell>
        </row>
        <row r="1100">
          <cell r="C1100">
            <v>26.974999999999536</v>
          </cell>
          <cell r="I1100">
            <v>0</v>
          </cell>
        </row>
        <row r="1101">
          <cell r="C1101">
            <v>26.999999999999535</v>
          </cell>
          <cell r="I1101">
            <v>0</v>
          </cell>
        </row>
        <row r="1102">
          <cell r="C1102">
            <v>27.024999999999533</v>
          </cell>
          <cell r="I1102">
            <v>0</v>
          </cell>
        </row>
        <row r="1103">
          <cell r="C1103">
            <v>27.049999999999532</v>
          </cell>
          <cell r="I1103">
            <v>0</v>
          </cell>
        </row>
        <row r="1104">
          <cell r="C1104">
            <v>27.07499999999953</v>
          </cell>
          <cell r="I1104">
            <v>0</v>
          </cell>
        </row>
        <row r="1105">
          <cell r="C1105">
            <v>27.099999999999529</v>
          </cell>
          <cell r="I1105">
            <v>0</v>
          </cell>
        </row>
        <row r="1106">
          <cell r="C1106">
            <v>27.124999999999527</v>
          </cell>
          <cell r="I1106">
            <v>0</v>
          </cell>
        </row>
        <row r="1107">
          <cell r="C1107">
            <v>27.149999999999526</v>
          </cell>
          <cell r="I1107">
            <v>0</v>
          </cell>
        </row>
        <row r="1108">
          <cell r="C1108">
            <v>27.174999999999525</v>
          </cell>
          <cell r="I1108">
            <v>0</v>
          </cell>
        </row>
        <row r="1109">
          <cell r="C1109">
            <v>27.199999999999523</v>
          </cell>
          <cell r="I1109">
            <v>0</v>
          </cell>
        </row>
        <row r="1110">
          <cell r="C1110">
            <v>27.224999999999522</v>
          </cell>
          <cell r="I1110">
            <v>0</v>
          </cell>
        </row>
        <row r="1111">
          <cell r="C1111">
            <v>27.24999999999952</v>
          </cell>
          <cell r="I1111">
            <v>0</v>
          </cell>
        </row>
        <row r="1112">
          <cell r="C1112">
            <v>27.274999999999519</v>
          </cell>
          <cell r="I1112">
            <v>0</v>
          </cell>
        </row>
        <row r="1113">
          <cell r="C1113">
            <v>27.299999999999518</v>
          </cell>
          <cell r="I1113">
            <v>0</v>
          </cell>
        </row>
        <row r="1114">
          <cell r="C1114">
            <v>27.324999999999516</v>
          </cell>
          <cell r="I1114">
            <v>0</v>
          </cell>
        </row>
        <row r="1115">
          <cell r="C1115">
            <v>27.349999999999515</v>
          </cell>
          <cell r="I1115">
            <v>0</v>
          </cell>
        </row>
        <row r="1116">
          <cell r="C1116">
            <v>27.374999999999513</v>
          </cell>
          <cell r="I1116">
            <v>0</v>
          </cell>
        </row>
        <row r="1117">
          <cell r="C1117">
            <v>27.399999999999512</v>
          </cell>
          <cell r="I1117">
            <v>0</v>
          </cell>
        </row>
        <row r="1118">
          <cell r="C1118">
            <v>27.42499999999951</v>
          </cell>
          <cell r="I1118">
            <v>0</v>
          </cell>
        </row>
        <row r="1119">
          <cell r="C1119">
            <v>27.449999999999509</v>
          </cell>
          <cell r="I1119">
            <v>0</v>
          </cell>
        </row>
        <row r="1120">
          <cell r="C1120">
            <v>27.474999999999508</v>
          </cell>
          <cell r="I1120">
            <v>0</v>
          </cell>
        </row>
        <row r="1121">
          <cell r="C1121">
            <v>27.499999999999506</v>
          </cell>
          <cell r="I1121">
            <v>0</v>
          </cell>
        </row>
        <row r="1122">
          <cell r="C1122">
            <v>27.524999999999505</v>
          </cell>
          <cell r="I1122">
            <v>0</v>
          </cell>
        </row>
        <row r="1123">
          <cell r="C1123">
            <v>27.549999999999503</v>
          </cell>
          <cell r="I1123">
            <v>0</v>
          </cell>
        </row>
        <row r="1124">
          <cell r="C1124">
            <v>27.574999999999502</v>
          </cell>
          <cell r="I1124">
            <v>0</v>
          </cell>
        </row>
        <row r="1125">
          <cell r="C1125">
            <v>27.5999999999995</v>
          </cell>
          <cell r="I1125">
            <v>0</v>
          </cell>
        </row>
        <row r="1126">
          <cell r="C1126">
            <v>27.624999999999499</v>
          </cell>
          <cell r="I1126">
            <v>0</v>
          </cell>
        </row>
        <row r="1127">
          <cell r="C1127">
            <v>27.649999999999498</v>
          </cell>
          <cell r="I1127">
            <v>0</v>
          </cell>
        </row>
        <row r="1128">
          <cell r="C1128">
            <v>27.674999999999496</v>
          </cell>
          <cell r="I1128">
            <v>0</v>
          </cell>
        </row>
        <row r="1129">
          <cell r="C1129">
            <v>27.699999999999495</v>
          </cell>
          <cell r="I1129">
            <v>0</v>
          </cell>
        </row>
        <row r="1130">
          <cell r="C1130">
            <v>27.724999999999493</v>
          </cell>
          <cell r="I1130">
            <v>0</v>
          </cell>
        </row>
        <row r="1131">
          <cell r="C1131">
            <v>27.749999999999492</v>
          </cell>
          <cell r="I1131">
            <v>0</v>
          </cell>
        </row>
        <row r="1132">
          <cell r="C1132">
            <v>27.774999999999491</v>
          </cell>
          <cell r="I1132">
            <v>0</v>
          </cell>
        </row>
        <row r="1133">
          <cell r="C1133">
            <v>27.799999999999489</v>
          </cell>
          <cell r="I1133">
            <v>0</v>
          </cell>
        </row>
        <row r="1134">
          <cell r="C1134">
            <v>27.824999999999488</v>
          </cell>
          <cell r="I1134">
            <v>0</v>
          </cell>
        </row>
        <row r="1135">
          <cell r="C1135">
            <v>27.849999999999486</v>
          </cell>
          <cell r="I1135">
            <v>0</v>
          </cell>
        </row>
        <row r="1136">
          <cell r="C1136">
            <v>27.874999999999485</v>
          </cell>
          <cell r="I1136">
            <v>0</v>
          </cell>
        </row>
        <row r="1137">
          <cell r="C1137">
            <v>27.899999999999483</v>
          </cell>
          <cell r="I1137">
            <v>0</v>
          </cell>
        </row>
        <row r="1138">
          <cell r="C1138">
            <v>27.924999999999482</v>
          </cell>
          <cell r="I1138">
            <v>0</v>
          </cell>
        </row>
        <row r="1139">
          <cell r="C1139">
            <v>27.949999999999481</v>
          </cell>
          <cell r="I1139">
            <v>0</v>
          </cell>
        </row>
        <row r="1140">
          <cell r="C1140">
            <v>27.974999999999479</v>
          </cell>
          <cell r="I1140">
            <v>0</v>
          </cell>
        </row>
        <row r="1141">
          <cell r="C1141">
            <v>27.999999999999478</v>
          </cell>
          <cell r="I1141">
            <v>0</v>
          </cell>
        </row>
        <row r="1142">
          <cell r="C1142">
            <v>28.024999999999476</v>
          </cell>
          <cell r="I1142">
            <v>0</v>
          </cell>
        </row>
        <row r="1143">
          <cell r="C1143">
            <v>28.049999999999475</v>
          </cell>
          <cell r="I1143">
            <v>0</v>
          </cell>
        </row>
        <row r="1144">
          <cell r="C1144">
            <v>28.074999999999473</v>
          </cell>
          <cell r="I1144">
            <v>0</v>
          </cell>
        </row>
        <row r="1145">
          <cell r="C1145">
            <v>28.099999999999472</v>
          </cell>
          <cell r="I1145">
            <v>0</v>
          </cell>
        </row>
        <row r="1146">
          <cell r="C1146">
            <v>28.124999999999471</v>
          </cell>
          <cell r="I1146">
            <v>0</v>
          </cell>
        </row>
        <row r="1147">
          <cell r="C1147">
            <v>28.149999999999469</v>
          </cell>
          <cell r="I1147">
            <v>0</v>
          </cell>
        </row>
        <row r="1148">
          <cell r="C1148">
            <v>28.174999999999468</v>
          </cell>
          <cell r="I1148">
            <v>0</v>
          </cell>
        </row>
        <row r="1149">
          <cell r="C1149">
            <v>28.199999999999466</v>
          </cell>
          <cell r="I1149">
            <v>0</v>
          </cell>
        </row>
        <row r="1150">
          <cell r="C1150">
            <v>28.224999999999465</v>
          </cell>
          <cell r="I1150">
            <v>0</v>
          </cell>
        </row>
        <row r="1151">
          <cell r="C1151">
            <v>28.249999999999464</v>
          </cell>
          <cell r="I1151">
            <v>0</v>
          </cell>
        </row>
        <row r="1152">
          <cell r="C1152">
            <v>28.274999999999462</v>
          </cell>
          <cell r="I1152">
            <v>0</v>
          </cell>
        </row>
        <row r="1153">
          <cell r="C1153">
            <v>28.299999999999461</v>
          </cell>
          <cell r="I1153">
            <v>0</v>
          </cell>
        </row>
        <row r="1154">
          <cell r="C1154">
            <v>28.324999999999459</v>
          </cell>
          <cell r="I1154">
            <v>0</v>
          </cell>
        </row>
        <row r="1155">
          <cell r="C1155">
            <v>28.349999999999458</v>
          </cell>
          <cell r="I1155">
            <v>0</v>
          </cell>
        </row>
        <row r="1156">
          <cell r="C1156">
            <v>28.374999999999456</v>
          </cell>
          <cell r="I1156">
            <v>0</v>
          </cell>
        </row>
        <row r="1157">
          <cell r="C1157">
            <v>28.399999999999455</v>
          </cell>
          <cell r="I1157">
            <v>0</v>
          </cell>
        </row>
        <row r="1158">
          <cell r="C1158">
            <v>28.424999999999454</v>
          </cell>
          <cell r="I1158">
            <v>0</v>
          </cell>
        </row>
        <row r="1159">
          <cell r="C1159">
            <v>28.449999999999452</v>
          </cell>
          <cell r="I1159">
            <v>0</v>
          </cell>
        </row>
        <row r="1160">
          <cell r="C1160">
            <v>28.474999999999451</v>
          </cell>
          <cell r="I1160">
            <v>0</v>
          </cell>
        </row>
        <row r="1161">
          <cell r="C1161">
            <v>28.499999999999449</v>
          </cell>
          <cell r="I1161">
            <v>0</v>
          </cell>
        </row>
        <row r="1162">
          <cell r="C1162">
            <v>28.524999999999448</v>
          </cell>
          <cell r="I1162">
            <v>0</v>
          </cell>
        </row>
        <row r="1163">
          <cell r="C1163">
            <v>28.549999999999446</v>
          </cell>
          <cell r="I1163">
            <v>0</v>
          </cell>
        </row>
        <row r="1164">
          <cell r="C1164">
            <v>28.574999999999445</v>
          </cell>
          <cell r="I1164">
            <v>0</v>
          </cell>
        </row>
        <row r="1165">
          <cell r="C1165">
            <v>28.599999999999444</v>
          </cell>
          <cell r="I1165">
            <v>0</v>
          </cell>
        </row>
        <row r="1166">
          <cell r="C1166">
            <v>28.624999999999442</v>
          </cell>
          <cell r="I1166">
            <v>0</v>
          </cell>
        </row>
        <row r="1167">
          <cell r="C1167">
            <v>28.649999999999441</v>
          </cell>
          <cell r="I1167">
            <v>0</v>
          </cell>
        </row>
        <row r="1168">
          <cell r="C1168">
            <v>28.674999999999439</v>
          </cell>
          <cell r="I1168">
            <v>0</v>
          </cell>
        </row>
        <row r="1169">
          <cell r="C1169">
            <v>28.699999999999438</v>
          </cell>
          <cell r="I1169">
            <v>0</v>
          </cell>
        </row>
        <row r="1170">
          <cell r="C1170">
            <v>28.724999999999437</v>
          </cell>
          <cell r="I1170">
            <v>0</v>
          </cell>
        </row>
        <row r="1171">
          <cell r="C1171">
            <v>28.749999999999435</v>
          </cell>
          <cell r="I1171">
            <v>0</v>
          </cell>
        </row>
        <row r="1172">
          <cell r="C1172">
            <v>28.774999999999434</v>
          </cell>
          <cell r="I1172">
            <v>0</v>
          </cell>
        </row>
        <row r="1173">
          <cell r="C1173">
            <v>28.799999999999432</v>
          </cell>
          <cell r="I1173">
            <v>0</v>
          </cell>
        </row>
        <row r="1174">
          <cell r="C1174">
            <v>28.824999999999431</v>
          </cell>
          <cell r="I1174">
            <v>0</v>
          </cell>
        </row>
        <row r="1175">
          <cell r="C1175">
            <v>28.849999999999429</v>
          </cell>
          <cell r="I1175">
            <v>0</v>
          </cell>
        </row>
        <row r="1176">
          <cell r="C1176">
            <v>28.874999999999428</v>
          </cell>
          <cell r="I1176">
            <v>0</v>
          </cell>
        </row>
        <row r="1177">
          <cell r="C1177">
            <v>28.899999999999427</v>
          </cell>
          <cell r="I1177">
            <v>0</v>
          </cell>
        </row>
        <row r="1178">
          <cell r="C1178">
            <v>28.924999999999425</v>
          </cell>
          <cell r="I1178">
            <v>0</v>
          </cell>
        </row>
        <row r="1179">
          <cell r="C1179">
            <v>28.949999999999424</v>
          </cell>
          <cell r="I1179">
            <v>0</v>
          </cell>
        </row>
        <row r="1180">
          <cell r="C1180">
            <v>28.974999999999422</v>
          </cell>
          <cell r="I1180">
            <v>0</v>
          </cell>
        </row>
        <row r="1181">
          <cell r="C1181">
            <v>28.999999999999421</v>
          </cell>
          <cell r="I1181">
            <v>0</v>
          </cell>
        </row>
        <row r="1182">
          <cell r="C1182">
            <v>29.024999999999419</v>
          </cell>
          <cell r="I1182">
            <v>0</v>
          </cell>
        </row>
        <row r="1183">
          <cell r="C1183">
            <v>29.049999999999418</v>
          </cell>
          <cell r="I1183">
            <v>0</v>
          </cell>
        </row>
        <row r="1184">
          <cell r="C1184">
            <v>29.074999999999417</v>
          </cell>
          <cell r="I1184">
            <v>0</v>
          </cell>
        </row>
        <row r="1185">
          <cell r="C1185">
            <v>29.099999999999415</v>
          </cell>
          <cell r="I1185">
            <v>0</v>
          </cell>
        </row>
        <row r="1186">
          <cell r="C1186">
            <v>29.124999999999414</v>
          </cell>
          <cell r="I1186">
            <v>0</v>
          </cell>
        </row>
        <row r="1187">
          <cell r="C1187">
            <v>29.149999999999412</v>
          </cell>
          <cell r="I1187">
            <v>0</v>
          </cell>
        </row>
        <row r="1188">
          <cell r="C1188">
            <v>29.174999999999411</v>
          </cell>
          <cell r="I1188">
            <v>0</v>
          </cell>
        </row>
        <row r="1189">
          <cell r="C1189">
            <v>29.19999999999941</v>
          </cell>
          <cell r="I1189">
            <v>0</v>
          </cell>
        </row>
        <row r="1190">
          <cell r="C1190">
            <v>29.224999999999408</v>
          </cell>
          <cell r="I1190">
            <v>0</v>
          </cell>
        </row>
        <row r="1191">
          <cell r="C1191">
            <v>29.249999999999407</v>
          </cell>
          <cell r="I1191">
            <v>0</v>
          </cell>
        </row>
        <row r="1192">
          <cell r="C1192">
            <v>29.274999999999405</v>
          </cell>
          <cell r="I1192">
            <v>0</v>
          </cell>
        </row>
        <row r="1193">
          <cell r="C1193">
            <v>29.299999999999404</v>
          </cell>
          <cell r="I1193">
            <v>0</v>
          </cell>
        </row>
        <row r="1194">
          <cell r="C1194">
            <v>29.324999999999402</v>
          </cell>
          <cell r="I1194">
            <v>0</v>
          </cell>
        </row>
        <row r="1195">
          <cell r="C1195">
            <v>29.349999999999401</v>
          </cell>
          <cell r="I1195">
            <v>0</v>
          </cell>
        </row>
        <row r="1196">
          <cell r="C1196">
            <v>29.3749999999994</v>
          </cell>
          <cell r="I1196">
            <v>0</v>
          </cell>
        </row>
        <row r="1197">
          <cell r="C1197">
            <v>29.399999999999398</v>
          </cell>
          <cell r="I1197">
            <v>0</v>
          </cell>
        </row>
        <row r="1198">
          <cell r="C1198">
            <v>29.424999999999397</v>
          </cell>
          <cell r="I1198">
            <v>0</v>
          </cell>
        </row>
        <row r="1199">
          <cell r="C1199">
            <v>29.449999999999395</v>
          </cell>
          <cell r="I1199">
            <v>0</v>
          </cell>
        </row>
        <row r="1200">
          <cell r="C1200">
            <v>29.474999999999394</v>
          </cell>
          <cell r="I1200">
            <v>0</v>
          </cell>
        </row>
        <row r="1201">
          <cell r="C1201">
            <v>29.499999999999392</v>
          </cell>
          <cell r="I1201">
            <v>0</v>
          </cell>
        </row>
        <row r="1202">
          <cell r="C1202">
            <v>29.524999999999391</v>
          </cell>
          <cell r="I1202">
            <v>0</v>
          </cell>
        </row>
        <row r="1203">
          <cell r="C1203">
            <v>29.54999999999939</v>
          </cell>
          <cell r="I1203">
            <v>0</v>
          </cell>
        </row>
        <row r="1204">
          <cell r="C1204">
            <v>29.574999999999388</v>
          </cell>
          <cell r="I1204">
            <v>0</v>
          </cell>
        </row>
        <row r="1205">
          <cell r="C1205">
            <v>29.599999999999387</v>
          </cell>
          <cell r="I1205">
            <v>0</v>
          </cell>
        </row>
        <row r="1206">
          <cell r="C1206">
            <v>29.624999999999385</v>
          </cell>
          <cell r="I1206">
            <v>0</v>
          </cell>
        </row>
        <row r="1207">
          <cell r="C1207">
            <v>29.649999999999384</v>
          </cell>
          <cell r="I1207">
            <v>0</v>
          </cell>
        </row>
        <row r="1208">
          <cell r="C1208">
            <v>29.674999999999383</v>
          </cell>
          <cell r="I1208">
            <v>0</v>
          </cell>
        </row>
        <row r="1209">
          <cell r="C1209">
            <v>29.699999999999381</v>
          </cell>
          <cell r="I1209">
            <v>0</v>
          </cell>
        </row>
        <row r="1210">
          <cell r="C1210">
            <v>29.72499999999938</v>
          </cell>
          <cell r="I1210">
            <v>0</v>
          </cell>
        </row>
        <row r="1211">
          <cell r="C1211">
            <v>29.749999999999378</v>
          </cell>
          <cell r="I1211">
            <v>0</v>
          </cell>
        </row>
        <row r="1212">
          <cell r="C1212">
            <v>29.774999999999377</v>
          </cell>
          <cell r="I1212">
            <v>0</v>
          </cell>
        </row>
        <row r="1213">
          <cell r="C1213">
            <v>29.799999999999375</v>
          </cell>
          <cell r="I1213">
            <v>0</v>
          </cell>
        </row>
        <row r="1214">
          <cell r="C1214">
            <v>29.824999999999374</v>
          </cell>
          <cell r="I1214">
            <v>0</v>
          </cell>
        </row>
        <row r="1215">
          <cell r="C1215">
            <v>29.849999999999373</v>
          </cell>
          <cell r="I1215">
            <v>0</v>
          </cell>
        </row>
        <row r="1216">
          <cell r="C1216">
            <v>29.874999999999371</v>
          </cell>
          <cell r="I1216">
            <v>0</v>
          </cell>
        </row>
        <row r="1217">
          <cell r="C1217">
            <v>29.89999999999937</v>
          </cell>
          <cell r="I1217">
            <v>0</v>
          </cell>
        </row>
        <row r="1218">
          <cell r="C1218">
            <v>29.924999999999368</v>
          </cell>
          <cell r="I1218">
            <v>0</v>
          </cell>
        </row>
        <row r="1219">
          <cell r="C1219">
            <v>29.949999999999367</v>
          </cell>
          <cell r="I1219">
            <v>0</v>
          </cell>
        </row>
        <row r="1220">
          <cell r="C1220">
            <v>29.974999999999365</v>
          </cell>
          <cell r="I1220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389/fmars.2021.787604" TargetMode="External"/><Relationship Id="rId2" Type="http://schemas.openxmlformats.org/officeDocument/2006/relationships/hyperlink" Target="https://doi.org/10.1029/2024JC021036" TargetMode="External"/><Relationship Id="rId1" Type="http://schemas.openxmlformats.org/officeDocument/2006/relationships/hyperlink" Target="https://doi.org/10.1029/2019jc015766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github.com/ssmc-uw/FVCOM-ICM/blob/main/FVCOM-ICM4.0/model_setup/inputs/wqm_algae_Grx1half.3_yr_7_t1_ssm.da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573C-95BC-44CD-99AB-44BD7717170E}">
  <dimension ref="A1:AQ1201"/>
  <sheetViews>
    <sheetView zoomScale="115" zoomScaleNormal="115" workbookViewId="0">
      <selection activeCell="AP17" sqref="AP17"/>
    </sheetView>
  </sheetViews>
  <sheetFormatPr defaultRowHeight="15" x14ac:dyDescent="0.25"/>
  <cols>
    <col min="1" max="1" width="13.7109375" customWidth="1"/>
    <col min="3" max="3" width="29.42578125" customWidth="1"/>
    <col min="6" max="6" width="17.140625" style="1" customWidth="1"/>
    <col min="7" max="7" width="18.5703125" style="2" customWidth="1"/>
    <col min="9" max="9" width="9.140625" style="4"/>
    <col min="12" max="12" width="11.140625" bestFit="1" customWidth="1"/>
    <col min="21" max="21" width="17.140625" style="1" customWidth="1"/>
    <col min="26" max="26" width="9.140625" style="4"/>
    <col min="39" max="39" width="9.140625" style="4"/>
    <col min="42" max="42" width="17.140625" style="1" customWidth="1"/>
  </cols>
  <sheetData>
    <row r="1" spans="1:43" x14ac:dyDescent="0.25">
      <c r="B1" s="4" t="s">
        <v>24</v>
      </c>
      <c r="E1" t="s">
        <v>4</v>
      </c>
      <c r="F1" s="1" t="s">
        <v>27</v>
      </c>
      <c r="G1" s="2" t="s">
        <v>28</v>
      </c>
      <c r="I1" s="4" t="s">
        <v>91</v>
      </c>
      <c r="Q1" t="s">
        <v>39</v>
      </c>
      <c r="T1" t="s">
        <v>4</v>
      </c>
      <c r="U1" s="1" t="s">
        <v>27</v>
      </c>
      <c r="V1" s="2" t="s">
        <v>48</v>
      </c>
      <c r="W1" s="2"/>
      <c r="X1" s="2"/>
      <c r="Z1" s="4" t="s">
        <v>51</v>
      </c>
      <c r="AM1" s="4" t="s">
        <v>113</v>
      </c>
    </row>
    <row r="2" spans="1:43" x14ac:dyDescent="0.25">
      <c r="A2" t="s">
        <v>25</v>
      </c>
      <c r="E2">
        <v>0</v>
      </c>
      <c r="F2" s="1">
        <f t="shared" ref="F2:F65" si="0">PAR_max/1200*E2</f>
        <v>0</v>
      </c>
      <c r="G2" s="2">
        <f>F2/I_opt_dia*EXP(1-F2/I_opt_dia)</f>
        <v>0</v>
      </c>
      <c r="I2" s="4">
        <f>(1/f_max_dia) * (1 - EXP(-k_sat_dia*F2)) * EXP(-k_inhib_dia*F2)</f>
        <v>0</v>
      </c>
      <c r="T2">
        <v>0</v>
      </c>
      <c r="U2" s="1">
        <f t="shared" ref="U2:U65" si="1">PAR_max/1200*T2</f>
        <v>0</v>
      </c>
      <c r="V2">
        <f>U2/I_opt_nan*EXP(1-U2/I_opt_nan)</f>
        <v>0</v>
      </c>
      <c r="Z2" s="4">
        <f>(1/F_max) * (1 - EXP(-k_sat*U2)) * EXP(-k_inhib*U2)</f>
        <v>0</v>
      </c>
      <c r="AM2" s="4">
        <f>(1 / F_max_pic) * (1 - EXP(-k_sat_pic * U2)) * EXP(-k_inhib_pic * U2)</f>
        <v>0</v>
      </c>
    </row>
    <row r="3" spans="1:43" x14ac:dyDescent="0.25">
      <c r="A3" t="s">
        <v>26</v>
      </c>
      <c r="E3">
        <f>E2+1</f>
        <v>1</v>
      </c>
      <c r="F3" s="1">
        <f t="shared" si="0"/>
        <v>0.05</v>
      </c>
      <c r="G3" s="2">
        <f>F3/I_opt_dia*EXP(1-F3/I_opt_dia)</f>
        <v>6.4567081610395144E-3</v>
      </c>
      <c r="I3" s="4">
        <f>(1/f_max_dia) * (1 - EXP(-k_sat_dia*F3)) * EXP(-k_inhib_dia*F3)</f>
        <v>1.1257785263288687E-2</v>
      </c>
      <c r="Q3" t="s">
        <v>41</v>
      </c>
      <c r="R3">
        <f>38 / 2</f>
        <v>19</v>
      </c>
      <c r="S3" t="s">
        <v>83</v>
      </c>
      <c r="T3">
        <f>T2+1</f>
        <v>1</v>
      </c>
      <c r="U3" s="1">
        <f t="shared" si="1"/>
        <v>0.05</v>
      </c>
      <c r="V3">
        <f>U3/I_opt_nan*EXP(1-U3/I_opt_nan)</f>
        <v>7.1345733139696202E-3</v>
      </c>
      <c r="Z3" s="4">
        <f>(1/F_max) * (1 - EXP(-k_sat*U3)) * EXP(-k_inhib*U3)</f>
        <v>1.5744815116261034E-2</v>
      </c>
      <c r="AB3" t="s">
        <v>84</v>
      </c>
      <c r="AC3">
        <v>0.3</v>
      </c>
      <c r="AM3" s="4">
        <f>(1 / F_max_pic) * (1 - EXP(-k_sat_pic * U3)) * EXP(-k_inhib_pic * U3)</f>
        <v>1.5744815116261034E-2</v>
      </c>
      <c r="AO3" t="s">
        <v>109</v>
      </c>
      <c r="AP3">
        <v>0.3</v>
      </c>
    </row>
    <row r="4" spans="1:43" x14ac:dyDescent="0.25">
      <c r="A4" t="s">
        <v>0</v>
      </c>
      <c r="E4">
        <f t="shared" ref="E4:E67" si="2">E3+1</f>
        <v>2</v>
      </c>
      <c r="F4" s="1">
        <f t="shared" si="0"/>
        <v>0.1</v>
      </c>
      <c r="G4" s="2">
        <f>F4/I_opt_dia*EXP(1-F4/I_opt_dia)</f>
        <v>1.2882706666362277E-2</v>
      </c>
      <c r="I4" s="4">
        <f>(1/f_max_dia) * (1 - EXP(-k_sat_dia*F4)) * EXP(-k_inhib_dia*F4)</f>
        <v>2.2394622755001002E-2</v>
      </c>
      <c r="K4" t="s">
        <v>87</v>
      </c>
      <c r="L4">
        <v>0.21</v>
      </c>
      <c r="T4">
        <f t="shared" ref="T4:T67" si="3">T3+1</f>
        <v>2</v>
      </c>
      <c r="U4" s="1">
        <f t="shared" si="1"/>
        <v>0.1</v>
      </c>
      <c r="V4">
        <f>U4/I_opt_nan*EXP(1-U4/I_opt_nan)</f>
        <v>1.4231645607166488E-2</v>
      </c>
      <c r="Z4" s="4">
        <f>(1/F_max) * (1 - EXP(-k_sat*U4)) * EXP(-k_inhib*U4)</f>
        <v>3.1250532542665084E-2</v>
      </c>
      <c r="AB4" t="s">
        <v>85</v>
      </c>
      <c r="AC4">
        <v>3.0000000000000001E-3</v>
      </c>
      <c r="AM4" s="4">
        <f>(1 / F_max_pic) * (1 - EXP(-k_sat_pic * U4)) * EXP(-k_inhib_pic * U4)</f>
        <v>3.1250532542665084E-2</v>
      </c>
      <c r="AO4" t="s">
        <v>110</v>
      </c>
      <c r="AP4">
        <v>3.0000000000000001E-3</v>
      </c>
    </row>
    <row r="5" spans="1:43" x14ac:dyDescent="0.25">
      <c r="A5" t="s">
        <v>1</v>
      </c>
      <c r="E5">
        <f t="shared" si="2"/>
        <v>3</v>
      </c>
      <c r="F5" s="1">
        <f t="shared" si="0"/>
        <v>0.15000000000000002</v>
      </c>
      <c r="G5" s="2">
        <f>F5/I_opt_dia*EXP(1-F5/I_opt_dia)</f>
        <v>1.9278105062845437E-2</v>
      </c>
      <c r="I5" s="4">
        <f>(1/f_max_dia) * (1 - EXP(-k_sat_dia*F5)) * EXP(-k_inhib_dia*F5)</f>
        <v>3.3411793987351966E-2</v>
      </c>
      <c r="K5" t="s">
        <v>88</v>
      </c>
      <c r="L5">
        <v>3.0000000000000001E-3</v>
      </c>
      <c r="T5">
        <f t="shared" si="3"/>
        <v>3</v>
      </c>
      <c r="U5" s="1">
        <f t="shared" si="1"/>
        <v>0.15000000000000002</v>
      </c>
      <c r="V5">
        <f>U5/I_opt_nan*EXP(1-U5/I_opt_nan)</f>
        <v>2.129136471532974E-2</v>
      </c>
      <c r="Z5" s="4">
        <f>(1/F_max) * (1 - EXP(-k_sat*U5)) * EXP(-k_inhib*U5)</f>
        <v>4.6520747662313434E-2</v>
      </c>
      <c r="AB5" t="s">
        <v>86</v>
      </c>
      <c r="AC5">
        <f>AC52</f>
        <v>0.9454431344821721</v>
      </c>
      <c r="AD5" t="s">
        <v>55</v>
      </c>
      <c r="AM5" s="4">
        <f>(1 / F_max_pic) * (1 - EXP(-k_sat_pic * U5)) * EXP(-k_inhib_pic * U5)</f>
        <v>4.6520747662313434E-2</v>
      </c>
      <c r="AO5" t="s">
        <v>111</v>
      </c>
      <c r="AP5">
        <f>AO11</f>
        <v>0.9454431344821721</v>
      </c>
      <c r="AQ5" t="s">
        <v>55</v>
      </c>
    </row>
    <row r="6" spans="1:43" x14ac:dyDescent="0.25">
      <c r="A6" t="s">
        <v>43</v>
      </c>
      <c r="E6">
        <f t="shared" si="2"/>
        <v>4</v>
      </c>
      <c r="F6" s="1">
        <f t="shared" si="0"/>
        <v>0.2</v>
      </c>
      <c r="G6" s="2">
        <f>F6/I_opt_dia*EXP(1-F6/I_opt_dia)</f>
        <v>2.5643012550011949E-2</v>
      </c>
      <c r="I6" s="4">
        <f>(1/f_max_dia) * (1 - EXP(-k_sat_dia*F6)) * EXP(-k_inhib_dia*F6)</f>
        <v>4.4310566896832757E-2</v>
      </c>
      <c r="K6" t="s">
        <v>89</v>
      </c>
      <c r="L6">
        <f>f_max_dia</f>
        <v>0.92766921248204937</v>
      </c>
      <c r="M6" t="s">
        <v>55</v>
      </c>
      <c r="T6">
        <f t="shared" si="3"/>
        <v>4</v>
      </c>
      <c r="U6" s="1">
        <f t="shared" si="1"/>
        <v>0.2</v>
      </c>
      <c r="V6">
        <f>U6/I_opt_nan*EXP(1-U6/I_opt_nan)</f>
        <v>2.8313877956158525E-2</v>
      </c>
      <c r="Z6" s="4">
        <f>(1/F_max) * (1 - EXP(-k_sat*U6)) * EXP(-k_inhib*U6)</f>
        <v>6.1559001798734928E-2</v>
      </c>
      <c r="AB6" t="s">
        <v>41</v>
      </c>
      <c r="AC6">
        <f>AC50</f>
        <v>15.383735056137533</v>
      </c>
      <c r="AD6" t="s">
        <v>56</v>
      </c>
      <c r="AM6" s="4">
        <f>(1 / F_max_pic) * (1 - EXP(-k_sat_pic * U6)) * EXP(-k_inhib_pic * U6)</f>
        <v>6.1559001798734928E-2</v>
      </c>
      <c r="AO6" t="s">
        <v>112</v>
      </c>
      <c r="AP6">
        <f>AO9</f>
        <v>15.383735056137533</v>
      </c>
      <c r="AQ6" t="s">
        <v>56</v>
      </c>
    </row>
    <row r="7" spans="1:43" x14ac:dyDescent="0.25">
      <c r="A7" t="s">
        <v>42</v>
      </c>
      <c r="E7">
        <f t="shared" si="2"/>
        <v>5</v>
      </c>
      <c r="F7" s="1">
        <f t="shared" si="0"/>
        <v>0.25</v>
      </c>
      <c r="G7" s="2">
        <f>F7/I_opt_dia*EXP(1-F7/I_opt_dia)</f>
        <v>3.1977537981063155E-2</v>
      </c>
      <c r="I7" s="4">
        <f>(1/f_max_dia) * (1 - EXP(-k_sat_dia*F7)) * EXP(-k_inhib_dia*F7)</f>
        <v>5.5092195988024374E-2</v>
      </c>
      <c r="K7" t="s">
        <v>40</v>
      </c>
      <c r="L7">
        <f>I_opt_dia_ref</f>
        <v>20.298475604958647</v>
      </c>
      <c r="M7" t="s">
        <v>56</v>
      </c>
      <c r="T7">
        <f t="shared" si="3"/>
        <v>5</v>
      </c>
      <c r="U7" s="1">
        <f t="shared" si="1"/>
        <v>0.25</v>
      </c>
      <c r="V7">
        <f>U7/I_opt_nan*EXP(1-U7/I_opt_nan)</f>
        <v>3.5299332131013911E-2</v>
      </c>
      <c r="Z7" s="4">
        <f>(1/F_max) * (1 - EXP(-k_sat*U7)) * EXP(-k_inhib*U7)</f>
        <v>7.6368783028716289E-2</v>
      </c>
      <c r="AM7" s="4">
        <f>(1 / F_max_pic) * (1 - EXP(-k_sat_pic * U7)) * EXP(-k_inhib_pic * U7)</f>
        <v>7.6368783028716289E-2</v>
      </c>
    </row>
    <row r="8" spans="1:43" x14ac:dyDescent="0.25">
      <c r="E8">
        <f t="shared" si="2"/>
        <v>6</v>
      </c>
      <c r="F8" s="1">
        <f t="shared" si="0"/>
        <v>0.30000000000000004</v>
      </c>
      <c r="G8" s="2">
        <f>F8/I_opt_dia*EXP(1-F8/I_opt_dia)</f>
        <v>3.8281789863908414E-2</v>
      </c>
      <c r="I8" s="4">
        <f>(1/f_max_dia) * (1 - EXP(-k_sat_dia*F8)) * EXP(-k_inhib_dia*F8)</f>
        <v>6.5757922475888839E-2</v>
      </c>
      <c r="T8">
        <f t="shared" si="3"/>
        <v>6</v>
      </c>
      <c r="U8" s="1">
        <f t="shared" si="1"/>
        <v>0.30000000000000004</v>
      </c>
      <c r="V8">
        <f>U8/I_opt_nan*EXP(1-U8/I_opt_nan)</f>
        <v>4.2247873526615298E-2</v>
      </c>
      <c r="Z8" s="4">
        <f>(1/F_max) * (1 - EXP(-k_sat*U8)) * EXP(-k_inhib*U8)</f>
        <v>9.0953526982909608E-2</v>
      </c>
      <c r="AM8" s="4">
        <f>(1 / F_max_pic) * (1 - EXP(-k_sat_pic * U8)) * EXP(-k_inhib_pic * U8)</f>
        <v>9.0953526982909608E-2</v>
      </c>
      <c r="AO8" t="s">
        <v>53</v>
      </c>
    </row>
    <row r="9" spans="1:43" x14ac:dyDescent="0.25">
      <c r="E9">
        <f t="shared" si="2"/>
        <v>7</v>
      </c>
      <c r="F9" s="1">
        <f t="shared" si="0"/>
        <v>0.35000000000000003</v>
      </c>
      <c r="G9" s="2">
        <f>F9/I_opt_dia*EXP(1-F9/I_opt_dia)</f>
        <v>4.4555876362191701E-2</v>
      </c>
      <c r="I9" s="4">
        <f>(1/f_max_dia) * (1 - EXP(-k_sat_dia*F9)) * EXP(-k_inhib_dia*F9)</f>
        <v>7.6308974426552448E-2</v>
      </c>
      <c r="T9">
        <f t="shared" si="3"/>
        <v>7</v>
      </c>
      <c r="U9" s="1">
        <f t="shared" si="1"/>
        <v>0.35000000000000003</v>
      </c>
      <c r="V9">
        <f>U9/I_opt_nan*EXP(1-U9/I_opt_nan)</f>
        <v>4.9159647916731525E-2</v>
      </c>
      <c r="Z9" s="4">
        <f>(1/F_max) * (1 - EXP(-k_sat*U9)) * EXP(-k_inhib*U9)</f>
        <v>0.10531661763440346</v>
      </c>
      <c r="AM9" s="4">
        <f>(1 / F_max_pic) * (1 - EXP(-k_sat_pic * U9)) * EXP(-k_inhib_pic * U9)</f>
        <v>0.10531661763440346</v>
      </c>
      <c r="AO9" cm="1">
        <f t="array" ref="AO9">1 / k_sat_pic * LN((k_inhib_pic + k_sat_pic)/k_inhib_pic)</f>
        <v>15.383735056137533</v>
      </c>
    </row>
    <row r="10" spans="1:43" x14ac:dyDescent="0.25">
      <c r="E10">
        <f t="shared" si="2"/>
        <v>8</v>
      </c>
      <c r="F10" s="1">
        <f t="shared" si="0"/>
        <v>0.4</v>
      </c>
      <c r="G10" s="2">
        <f>F10/I_opt_dia*EXP(1-F10/I_opt_dia)</f>
        <v>5.0799905296315472E-2</v>
      </c>
      <c r="I10" s="4">
        <f>(1/f_max_dia) * (1 - EXP(-k_sat_dia*F10)) * EXP(-k_inhib_dia*F10)</f>
        <v>8.6746566896597752E-2</v>
      </c>
      <c r="K10" t="s">
        <v>53</v>
      </c>
      <c r="T10">
        <f t="shared" si="3"/>
        <v>8</v>
      </c>
      <c r="U10" s="1">
        <f t="shared" si="1"/>
        <v>0.4</v>
      </c>
      <c r="V10">
        <f>U10/I_opt_nan*EXP(1-U10/I_opt_nan)</f>
        <v>5.603480056386672E-2</v>
      </c>
      <c r="Z10" s="4">
        <f>(1/F_max) * (1 - EXP(-k_sat*U10)) * EXP(-k_inhib*U10)</f>
        <v>0.11946138807543615</v>
      </c>
      <c r="AM10" s="4">
        <f>(1 / F_max_pic) * (1 - EXP(-k_sat_pic * U10)) * EXP(-k_inhib_pic * U10)</f>
        <v>0.11946138807543615</v>
      </c>
      <c r="AO10" t="s">
        <v>54</v>
      </c>
    </row>
    <row r="11" spans="1:43" x14ac:dyDescent="0.25">
      <c r="E11">
        <f t="shared" si="2"/>
        <v>9</v>
      </c>
      <c r="F11" s="1">
        <f t="shared" si="0"/>
        <v>0.45</v>
      </c>
      <c r="G11" s="2">
        <f>F11/I_opt_dia*EXP(1-F11/I_opt_dia)</f>
        <v>5.7013984144461384E-2</v>
      </c>
      <c r="I11" s="4">
        <f>(1/f_max_dia) * (1 - EXP(-k_sat_dia*F11)) * EXP(-k_inhib_dia*F11)</f>
        <v>9.7071902070880386E-2</v>
      </c>
      <c r="K11">
        <f>1 / k_sat_dia * LN((k_inhib_dia+k_sat_dia)/k_inhib_dia)</f>
        <v>20.298475604958647</v>
      </c>
      <c r="T11">
        <f t="shared" si="3"/>
        <v>9</v>
      </c>
      <c r="U11" s="1">
        <f t="shared" si="1"/>
        <v>0.45</v>
      </c>
      <c r="V11">
        <f>U11/I_opt_nan*EXP(1-U11/I_opt_nan)</f>
        <v>6.2873476220940749E-2</v>
      </c>
      <c r="Z11" s="4">
        <f>(1/F_max) * (1 - EXP(-k_sat*U11)) * EXP(-k_inhib*U11)</f>
        <v>0.13339112128243086</v>
      </c>
      <c r="AM11" s="4">
        <f>(1 / F_max_pic) * (1 - EXP(-k_sat_pic * U11)) * EXP(-k_inhib_pic * U11)</f>
        <v>0.13339112128243086</v>
      </c>
      <c r="AO11">
        <f>(k_sat_pic/(k_inhib_pic+k_sat_pic))*(k_inhib_pic/(k_inhib_pic+k_sat_pic))^(k_inhib_pic/k_sat_pic)</f>
        <v>0.9454431344821721</v>
      </c>
    </row>
    <row r="12" spans="1:43" x14ac:dyDescent="0.25">
      <c r="E12">
        <f t="shared" si="2"/>
        <v>10</v>
      </c>
      <c r="F12" s="1">
        <f t="shared" si="0"/>
        <v>0.5</v>
      </c>
      <c r="G12" s="2">
        <f>F12/I_opt_dia*EXP(1-F12/I_opt_dia)</f>
        <v>6.3198220043608269E-2</v>
      </c>
      <c r="I12" s="4">
        <f>(1/f_max_dia) * (1 - EXP(-k_sat_dia*F12)) * EXP(-k_inhib_dia*F12)</f>
        <v>0.10728616939888505</v>
      </c>
      <c r="K12" t="s">
        <v>54</v>
      </c>
      <c r="T12">
        <f t="shared" si="3"/>
        <v>10</v>
      </c>
      <c r="U12" s="1">
        <f t="shared" si="1"/>
        <v>0.5</v>
      </c>
      <c r="V12">
        <f>U12/I_opt_nan*EXP(1-U12/I_opt_nan)</f>
        <v>6.967581913296432E-2</v>
      </c>
      <c r="Z12" s="4">
        <f>(1/F_max) * (1 - EXP(-k_sat*U12)) * EXP(-k_inhib*U12)</f>
        <v>0.14710905086952805</v>
      </c>
      <c r="AM12" s="4">
        <f>(1 / F_max_pic) * (1 - EXP(-k_sat_pic * U12)) * EXP(-k_inhib_pic * U12)</f>
        <v>0.14710905086952805</v>
      </c>
    </row>
    <row r="13" spans="1:43" x14ac:dyDescent="0.25">
      <c r="E13">
        <f t="shared" si="2"/>
        <v>11</v>
      </c>
      <c r="F13" s="1">
        <f t="shared" si="0"/>
        <v>0.55000000000000004</v>
      </c>
      <c r="G13" s="2">
        <f>F13/I_opt_dia*EXP(1-F13/I_opt_dia)</f>
        <v>6.9352719790547135E-2</v>
      </c>
      <c r="I13" s="4">
        <f>(1/f_max_dia) * (1 - EXP(-k_sat_dia*F13)) * EXP(-k_inhib_dia*F13)</f>
        <v>0.1173905457296381</v>
      </c>
      <c r="K13">
        <f>(k_sat_dia/(k_inhib_dia+k_sat_dia))*(k_inhib_dia/(k_inhib_dia+k_sat_dia))^(k_inhib_dia/k_sat_dia)</f>
        <v>0.92766921248204937</v>
      </c>
      <c r="T13">
        <f t="shared" si="3"/>
        <v>11</v>
      </c>
      <c r="U13" s="1">
        <f t="shared" si="1"/>
        <v>0.55000000000000004</v>
      </c>
      <c r="V13">
        <f>U13/I_opt_nan*EXP(1-U13/I_opt_nan)</f>
        <v>7.6441973038708963E-2</v>
      </c>
      <c r="Z13" s="4">
        <f>(1/F_max) * (1 - EXP(-k_sat*U13)) * EXP(-k_inhib*U13)</f>
        <v>0.16061836183078748</v>
      </c>
      <c r="AM13" s="4">
        <f>(1 / F_max_pic) * (1 - EXP(-k_sat_pic * U13)) * EXP(-k_inhib_pic * U13)</f>
        <v>0.16061836183078748</v>
      </c>
    </row>
    <row r="14" spans="1:43" x14ac:dyDescent="0.25">
      <c r="A14" t="s">
        <v>40</v>
      </c>
      <c r="B14">
        <f>42/2</f>
        <v>21</v>
      </c>
      <c r="C14" t="s">
        <v>38</v>
      </c>
      <c r="E14">
        <f t="shared" si="2"/>
        <v>12</v>
      </c>
      <c r="F14" s="1">
        <f t="shared" si="0"/>
        <v>0.60000000000000009</v>
      </c>
      <c r="G14" s="2">
        <f>F14/I_opt_dia*EXP(1-F14/I_opt_dia)</f>
        <v>7.5477589842893225E-2</v>
      </c>
      <c r="I14" s="4">
        <f>(1/f_max_dia) * (1 - EXP(-k_sat_dia*F14)) * EXP(-k_inhib_dia*F14)</f>
        <v>0.12738619544518984</v>
      </c>
      <c r="T14">
        <f t="shared" si="3"/>
        <v>12</v>
      </c>
      <c r="U14" s="1">
        <f t="shared" si="1"/>
        <v>0.60000000000000009</v>
      </c>
      <c r="V14">
        <f>U14/I_opt_nan*EXP(1-U14/I_opt_nan)</f>
        <v>8.317208117237157E-2</v>
      </c>
      <c r="Z14" s="4">
        <f>(1/F_max) * (1 - EXP(-k_sat*U14)) * EXP(-k_inhib*U14)</f>
        <v>0.17392219127123096</v>
      </c>
      <c r="AM14" s="4">
        <f>(1 / F_max_pic) * (1 - EXP(-k_sat_pic * U14)) * EXP(-k_inhib_pic * U14)</f>
        <v>0.17392219127123096</v>
      </c>
    </row>
    <row r="15" spans="1:43" x14ac:dyDescent="0.25">
      <c r="E15">
        <f t="shared" si="2"/>
        <v>13</v>
      </c>
      <c r="F15" s="1">
        <f t="shared" si="0"/>
        <v>0.65</v>
      </c>
      <c r="G15" s="2">
        <f>F15/I_opt_dia*EXP(1-F15/I_opt_dia)</f>
        <v>8.1572936320095268E-2</v>
      </c>
      <c r="I15" s="4">
        <f>(1/f_max_dia) * (1 - EXP(-k_sat_dia*F15)) * EXP(-k_inhib_dia*F15)</f>
        <v>0.13727427059268385</v>
      </c>
      <c r="T15">
        <f t="shared" si="3"/>
        <v>13</v>
      </c>
      <c r="U15" s="1">
        <f t="shared" si="1"/>
        <v>0.65</v>
      </c>
      <c r="V15">
        <f>U15/I_opt_nan*EXP(1-U15/I_opt_nan)</f>
        <v>8.9866286265233755E-2</v>
      </c>
      <c r="Z15" s="4">
        <f>(1/F_max) * (1 - EXP(-k_sat*U15)) * EXP(-k_inhib*U15)</f>
        <v>0.18702362912689274</v>
      </c>
      <c r="AM15" s="4">
        <f>(1 / F_max_pic) * (1 - EXP(-k_sat_pic * U15)) * EXP(-k_inhib_pic * U15)</f>
        <v>0.18702362912689274</v>
      </c>
    </row>
    <row r="16" spans="1:43" x14ac:dyDescent="0.25">
      <c r="A16" t="s">
        <v>9</v>
      </c>
      <c r="B16">
        <v>1200</v>
      </c>
      <c r="E16">
        <f t="shared" si="2"/>
        <v>14</v>
      </c>
      <c r="F16" s="1">
        <f t="shared" si="0"/>
        <v>0.70000000000000007</v>
      </c>
      <c r="G16" s="2">
        <f>F16/I_opt_dia*EXP(1-F16/I_opt_dia)</f>
        <v>8.7638865004441846E-2</v>
      </c>
      <c r="I16" s="4">
        <f>(1/f_max_dia) * (1 - EXP(-k_sat_dia*F16)) * EXP(-k_inhib_dia*F16)</f>
        <v>0.14705591101502613</v>
      </c>
      <c r="T16">
        <f t="shared" si="3"/>
        <v>14</v>
      </c>
      <c r="U16" s="1">
        <f t="shared" si="1"/>
        <v>0.70000000000000007</v>
      </c>
      <c r="V16">
        <f>U16/I_opt_nan*EXP(1-U16/I_opt_nan)</f>
        <v>9.6524730547316057E-2</v>
      </c>
      <c r="Z16" s="4">
        <f>(1/F_max) * (1 - EXP(-k_sat*U16)) * EXP(-k_inhib*U16)</f>
        <v>0.19992571887404445</v>
      </c>
      <c r="AM16" s="4">
        <f>(1 / F_max_pic) * (1 - EXP(-k_sat_pic * U16)) * EXP(-k_inhib_pic * U16)</f>
        <v>0.19992571887404445</v>
      </c>
    </row>
    <row r="17" spans="1:39" x14ac:dyDescent="0.25">
      <c r="A17" t="s">
        <v>8</v>
      </c>
      <c r="B17">
        <v>60</v>
      </c>
      <c r="E17">
        <f t="shared" si="2"/>
        <v>15</v>
      </c>
      <c r="F17" s="1">
        <f t="shared" si="0"/>
        <v>0.75</v>
      </c>
      <c r="G17" s="2">
        <f>F17/I_opt_dia*EXP(1-F17/I_opt_dia)</f>
        <v>9.3675481342064729E-2</v>
      </c>
      <c r="I17" s="4">
        <f>(1/f_max_dia) * (1 - EXP(-k_sat_dia*F17)) * EXP(-k_inhib_dia*F17)</f>
        <v>0.15673224448017103</v>
      </c>
      <c r="T17">
        <f t="shared" si="3"/>
        <v>15</v>
      </c>
      <c r="U17" s="1">
        <f t="shared" si="1"/>
        <v>0.75</v>
      </c>
      <c r="V17">
        <f>U17/I_opt_nan*EXP(1-U17/I_opt_nan)</f>
        <v>0.10314755574902669</v>
      </c>
      <c r="Z17" s="4">
        <f>(1/F_max) * (1 - EXP(-k_sat*U17)) * EXP(-k_inhib*U17)</f>
        <v>0.21263145822775475</v>
      </c>
      <c r="AM17" s="4">
        <f>(1 / F_max_pic) * (1 - EXP(-k_sat_pic * U17)) * EXP(-k_inhib_pic * U17)</f>
        <v>0.21263145822775475</v>
      </c>
    </row>
    <row r="18" spans="1:39" x14ac:dyDescent="0.25">
      <c r="E18">
        <f t="shared" si="2"/>
        <v>16</v>
      </c>
      <c r="F18" s="1">
        <f t="shared" si="0"/>
        <v>0.8</v>
      </c>
      <c r="G18" s="2">
        <f>F18/I_opt_dia*EXP(1-F18/I_opt_dia)</f>
        <v>9.9682890443939728E-2</v>
      </c>
      <c r="I18" s="4">
        <f>(1/f_max_dia) * (1 - EXP(-k_sat_dia*F18)) * EXP(-k_inhib_dia*F18)</f>
        <v>0.16630438680903697</v>
      </c>
      <c r="T18">
        <f t="shared" si="3"/>
        <v>16</v>
      </c>
      <c r="U18" s="1">
        <f t="shared" si="1"/>
        <v>0.8</v>
      </c>
      <c r="V18">
        <f>U18/I_opt_nan*EXP(1-U18/I_opt_nan)</f>
        <v>0.10973490310280547</v>
      </c>
      <c r="Z18" s="4">
        <f>(1/F_max) * (1 - EXP(-k_sat*U18)) * EXP(-k_inhib*U18)</f>
        <v>0.22514379982994698</v>
      </c>
      <c r="AM18" s="4">
        <f>(1 / F_max_pic) * (1 - EXP(-k_sat_pic * U18)) * EXP(-k_inhib_pic * U18)</f>
        <v>0.22514379982994698</v>
      </c>
    </row>
    <row r="19" spans="1:39" x14ac:dyDescent="0.25">
      <c r="E19">
        <f t="shared" si="2"/>
        <v>17</v>
      </c>
      <c r="F19" s="1">
        <f t="shared" si="0"/>
        <v>0.85000000000000009</v>
      </c>
      <c r="G19" s="2">
        <f>F19/I_opt_dia*EXP(1-F19/I_opt_dia)</f>
        <v>0.10566119708688407</v>
      </c>
      <c r="I19" s="4">
        <f>(1/f_max_dia) * (1 - EXP(-k_sat_dia*F19)) * EXP(-k_inhib_dia*F19)</f>
        <v>0.1757734420020671</v>
      </c>
      <c r="T19">
        <f t="shared" si="3"/>
        <v>17</v>
      </c>
      <c r="U19" s="1">
        <f t="shared" si="1"/>
        <v>0.85000000000000009</v>
      </c>
      <c r="V19">
        <f>U19/I_opt_nan*EXP(1-U19/I_opt_nan)</f>
        <v>0.1162869133447621</v>
      </c>
      <c r="Z19" s="4">
        <f>(1/F_max) * (1 - EXP(-k_sat*U19)) * EXP(-k_inhib*U19)</f>
        <v>0.2374656519271105</v>
      </c>
      <c r="AM19" s="4">
        <f>(1 / F_max_pic) * (1 - EXP(-k_sat_pic * U19)) * EXP(-k_inhib_pic * U19)</f>
        <v>0.2374656519271105</v>
      </c>
    </row>
    <row r="20" spans="1:39" x14ac:dyDescent="0.25">
      <c r="E20">
        <f t="shared" si="2"/>
        <v>18</v>
      </c>
      <c r="F20" s="1">
        <f t="shared" si="0"/>
        <v>0.9</v>
      </c>
      <c r="G20" s="2">
        <f>F20/I_opt_dia*EXP(1-F20/I_opt_dia)</f>
        <v>0.11161050571455162</v>
      </c>
      <c r="I20" s="4">
        <f>(1/f_max_dia) * (1 - EXP(-k_sat_dia*F20)) * EXP(-k_inhib_dia*F20)</f>
        <v>0.18514050236444965</v>
      </c>
      <c r="T20">
        <f t="shared" si="3"/>
        <v>18</v>
      </c>
      <c r="U20" s="1">
        <f t="shared" si="1"/>
        <v>0.9</v>
      </c>
      <c r="V20">
        <f>U20/I_opt_nan*EXP(1-U20/I_opt_nan)</f>
        <v>0.12280372671630953</v>
      </c>
      <c r="Z20" s="4">
        <f>(1/F_max) * (1 - EXP(-k_sat*U20)) * EXP(-k_inhib*U20)</f>
        <v>0.24959987903782219</v>
      </c>
      <c r="AM20" s="4">
        <f>(1 / F_max_pic) * (1 - EXP(-k_sat_pic * U20)) * EXP(-k_inhib_pic * U20)</f>
        <v>0.24959987903782219</v>
      </c>
    </row>
    <row r="21" spans="1:39" x14ac:dyDescent="0.25">
      <c r="E21">
        <f t="shared" si="2"/>
        <v>19</v>
      </c>
      <c r="F21" s="1">
        <f t="shared" si="0"/>
        <v>0.95000000000000007</v>
      </c>
      <c r="G21" s="2">
        <f>F21/I_opt_dia*EXP(1-F21/I_opt_dia)</f>
        <v>0.11753092043842475</v>
      </c>
      <c r="I21" s="4">
        <f>(1/f_max_dia) * (1 - EXP(-k_sat_dia*F21)) * EXP(-k_inhib_dia*F21)</f>
        <v>0.1944066486300112</v>
      </c>
      <c r="T21">
        <f t="shared" si="3"/>
        <v>19</v>
      </c>
      <c r="U21" s="1">
        <f t="shared" si="1"/>
        <v>0.95000000000000007</v>
      </c>
      <c r="V21">
        <f>U21/I_opt_nan*EXP(1-U21/I_opt_nan)</f>
        <v>0.12928548296579231</v>
      </c>
      <c r="Z21" s="4">
        <f>(1/F_max) * (1 - EXP(-k_sat*U21)) * EXP(-k_inhib*U21)</f>
        <v>0.26154930261023107</v>
      </c>
      <c r="AM21" s="4">
        <f>(1 / F_max_pic) * (1 - EXP(-k_sat_pic * U21)) * EXP(-k_inhib_pic * U21)</f>
        <v>0.26154930261023107</v>
      </c>
    </row>
    <row r="22" spans="1:39" x14ac:dyDescent="0.25">
      <c r="E22">
        <f t="shared" si="2"/>
        <v>20</v>
      </c>
      <c r="F22" s="1">
        <f t="shared" si="0"/>
        <v>1</v>
      </c>
      <c r="G22" s="2">
        <f>F22/I_opt_dia*EXP(1-F22/I_opt_dia)</f>
        <v>0.12342254503880354</v>
      </c>
      <c r="I22" s="4">
        <f>(1/f_max_dia) * (1 - EXP(-k_sat_dia*F22)) * EXP(-k_inhib_dia*F22)</f>
        <v>0.20357295008379819</v>
      </c>
      <c r="T22">
        <f t="shared" si="3"/>
        <v>20</v>
      </c>
      <c r="U22" s="1">
        <f t="shared" si="1"/>
        <v>1</v>
      </c>
      <c r="V22">
        <f>U22/I_opt_nan*EXP(1-U22/I_opt_nan)</f>
        <v>0.13573232135010949</v>
      </c>
      <c r="Z22" s="4">
        <f>(1/F_max) * (1 - EXP(-k_sat*U22)) * EXP(-k_inhib*U22)</f>
        <v>0.27331670166965821</v>
      </c>
      <c r="AM22" s="4">
        <f>(1 / F_max_pic) * (1 - EXP(-k_sat_pic * U22)) * EXP(-k_inhib_pic * U22)</f>
        <v>0.27331670166965821</v>
      </c>
    </row>
    <row r="23" spans="1:39" x14ac:dyDescent="0.25">
      <c r="E23">
        <f t="shared" si="2"/>
        <v>21</v>
      </c>
      <c r="F23" s="1">
        <f t="shared" si="0"/>
        <v>1.05</v>
      </c>
      <c r="G23" s="2">
        <f>F23/I_opt_dia*EXP(1-F23/I_opt_dia)</f>
        <v>0.12928548296579231</v>
      </c>
      <c r="I23" s="4">
        <f>(1/f_max_dia) * (1 - EXP(-k_sat_dia*F23)) * EXP(-k_inhib_dia*F23)</f>
        <v>0.21264046468335895</v>
      </c>
      <c r="T23">
        <f t="shared" si="3"/>
        <v>21</v>
      </c>
      <c r="U23" s="1">
        <f t="shared" si="1"/>
        <v>1.05</v>
      </c>
      <c r="V23">
        <f>U23/I_opt_nan*EXP(1-U23/I_opt_nan)</f>
        <v>0.1421443806363325</v>
      </c>
      <c r="Z23" s="4">
        <f>(1/F_max) * (1 - EXP(-k_sat*U23)) * EXP(-k_inhib*U23)</f>
        <v>0.28490481345645763</v>
      </c>
      <c r="AM23" s="4">
        <f>(1 / F_max_pic) * (1 - EXP(-k_sat_pic * U23)) * EXP(-k_inhib_pic * U23)</f>
        <v>0.28490481345645763</v>
      </c>
    </row>
    <row r="24" spans="1:39" x14ac:dyDescent="0.25">
      <c r="E24">
        <f t="shared" si="2"/>
        <v>22</v>
      </c>
      <c r="F24" s="1">
        <f t="shared" si="0"/>
        <v>1.1000000000000001</v>
      </c>
      <c r="G24" s="2">
        <f>F24/I_opt_dia*EXP(1-F24/I_opt_dia)</f>
        <v>0.13511983734028296</v>
      </c>
      <c r="I24" s="4">
        <f>(1/f_max_dia) * (1 - EXP(-k_sat_dia*F24)) * EXP(-k_inhib_dia*F24)</f>
        <v>0.22161023917874187</v>
      </c>
      <c r="T24">
        <f t="shared" si="3"/>
        <v>22</v>
      </c>
      <c r="U24" s="1">
        <f t="shared" si="1"/>
        <v>1.1000000000000001</v>
      </c>
      <c r="V24">
        <f>U24/I_opt_nan*EXP(1-U24/I_opt_nan)</f>
        <v>0.14852179910331806</v>
      </c>
      <c r="Z24" s="4">
        <f>(1/F_max) * (1 - EXP(-k_sat*U24)) * EXP(-k_inhib*U24)</f>
        <v>0.29631633405428787</v>
      </c>
      <c r="AM24" s="4">
        <f>(1 / F_max_pic) * (1 - EXP(-k_sat_pic * U24)) * EXP(-k_inhib_pic * U24)</f>
        <v>0.29631633405428787</v>
      </c>
    </row>
    <row r="25" spans="1:39" x14ac:dyDescent="0.25">
      <c r="E25">
        <f t="shared" si="2"/>
        <v>23</v>
      </c>
      <c r="F25" s="1">
        <f t="shared" si="0"/>
        <v>1.1500000000000001</v>
      </c>
      <c r="G25" s="2">
        <f>F25/I_opt_dia*EXP(1-F25/I_opt_dia)</f>
        <v>0.14092571095493597</v>
      </c>
      <c r="I25" s="4">
        <f>(1/f_max_dia) * (1 - EXP(-k_sat_dia*F25)) * EXP(-k_inhib_dia*F25)</f>
        <v>0.23048330923122168</v>
      </c>
      <c r="T25">
        <f t="shared" si="3"/>
        <v>23</v>
      </c>
      <c r="U25" s="1">
        <f t="shared" si="1"/>
        <v>1.1500000000000001</v>
      </c>
      <c r="V25">
        <f>U25/I_opt_nan*EXP(1-U25/I_opt_nan)</f>
        <v>0.15486471454331577</v>
      </c>
      <c r="Z25" s="4">
        <f>(1/F_max) * (1 - EXP(-k_sat*U25)) * EXP(-k_inhib*U25)</f>
        <v>0.30755391900893631</v>
      </c>
      <c r="AB25" t="s">
        <v>44</v>
      </c>
      <c r="AM25" s="4">
        <f>(1 / F_max_pic) * (1 - EXP(-k_sat_pic * U25)) * EXP(-k_inhib_pic * U25)</f>
        <v>0.30755391900893631</v>
      </c>
    </row>
    <row r="26" spans="1:39" x14ac:dyDescent="0.25">
      <c r="E26">
        <f t="shared" si="2"/>
        <v>24</v>
      </c>
      <c r="F26" s="1">
        <f t="shared" si="0"/>
        <v>1.2000000000000002</v>
      </c>
      <c r="G26" s="2">
        <f>F26/I_opt_dia*EXP(1-F26/I_opt_dia)</f>
        <v>0.14670320627515809</v>
      </c>
      <c r="I26" s="4">
        <f>(1/f_max_dia) * (1 - EXP(-k_sat_dia*F26)) * EXP(-k_inhib_dia*F26)</f>
        <v>0.23926069953076851</v>
      </c>
      <c r="T26">
        <f t="shared" si="3"/>
        <v>24</v>
      </c>
      <c r="U26" s="1">
        <f t="shared" si="1"/>
        <v>1.2000000000000002</v>
      </c>
      <c r="V26">
        <f>U26/I_opt_nan*EXP(1-U26/I_opt_nan)</f>
        <v>0.1611732642635709</v>
      </c>
      <c r="Z26" s="4">
        <f>(1/F_max) * (1 - EXP(-k_sat*U26)) * EXP(-k_inhib*U26)</f>
        <v>0.31862018393783936</v>
      </c>
      <c r="AB26" t="s">
        <v>45</v>
      </c>
      <c r="AM26" s="4">
        <f>(1 / F_max_pic) * (1 - EXP(-k_sat_pic * U26)) * EXP(-k_inhib_pic * U26)</f>
        <v>0.31862018393783936</v>
      </c>
    </row>
    <row r="27" spans="1:39" x14ac:dyDescent="0.25">
      <c r="E27">
        <f t="shared" si="2"/>
        <v>25</v>
      </c>
      <c r="F27" s="1">
        <f t="shared" si="0"/>
        <v>1.25</v>
      </c>
      <c r="G27" s="2">
        <f>F27/I_opt_dia*EXP(1-F27/I_opt_dia)</f>
        <v>0.15245242544007781</v>
      </c>
      <c r="I27" s="4">
        <f>(1/f_max_dia) * (1 - EXP(-k_sat_dia*F27)) * EXP(-k_inhib_dia*F27)</f>
        <v>0.24794342391227192</v>
      </c>
      <c r="T27">
        <f t="shared" si="3"/>
        <v>25</v>
      </c>
      <c r="U27" s="1">
        <f t="shared" si="1"/>
        <v>1.25</v>
      </c>
      <c r="V27">
        <f>U27/I_opt_nan*EXP(1-U27/I_opt_nan)</f>
        <v>0.16744758508792171</v>
      </c>
      <c r="Z27" s="4">
        <f>(1/F_max) * (1 - EXP(-k_sat*U27)) * EXP(-k_inhib*U27)</f>
        <v>0.32951770513043754</v>
      </c>
      <c r="AB27" t="s">
        <v>46</v>
      </c>
      <c r="AM27" s="4">
        <f>(1 / F_max_pic) * (1 - EXP(-k_sat_pic * U27)) * EXP(-k_inhib_pic * U27)</f>
        <v>0.32951770513043754</v>
      </c>
    </row>
    <row r="28" spans="1:39" x14ac:dyDescent="0.25">
      <c r="E28">
        <f t="shared" si="2"/>
        <v>26</v>
      </c>
      <c r="F28" s="1">
        <f t="shared" si="0"/>
        <v>1.3</v>
      </c>
      <c r="G28" s="2">
        <f>F28/I_opt_dia*EXP(1-F28/I_opt_dia)</f>
        <v>0.15817347026351747</v>
      </c>
      <c r="I28" s="4">
        <f>(1/f_max_dia) * (1 - EXP(-k_sat_dia*F28)) * EXP(-k_inhib_dia*F28)</f>
        <v>0.25653248547053453</v>
      </c>
      <c r="T28">
        <f t="shared" si="3"/>
        <v>26</v>
      </c>
      <c r="U28" s="1">
        <f t="shared" si="1"/>
        <v>1.3</v>
      </c>
      <c r="V28">
        <f>U28/I_opt_nan*EXP(1-U28/I_opt_nan)</f>
        <v>0.17368781335839234</v>
      </c>
      <c r="Z28" s="4">
        <f>(1/F_max) * (1 - EXP(-k_sat*U28)) * EXP(-k_inhib*U28)</f>
        <v>0.34024902013950464</v>
      </c>
      <c r="AB28" t="s">
        <v>49</v>
      </c>
      <c r="AM28" s="4">
        <f>(1 / F_max_pic) * (1 - EXP(-k_sat_pic * U28)) * EXP(-k_inhib_pic * U28)</f>
        <v>0.34024902013950464</v>
      </c>
    </row>
    <row r="29" spans="1:39" x14ac:dyDescent="0.25">
      <c r="E29">
        <f t="shared" si="2"/>
        <v>27</v>
      </c>
      <c r="F29" s="1">
        <f t="shared" si="0"/>
        <v>1.35</v>
      </c>
      <c r="G29" s="2">
        <f>F29/I_opt_dia*EXP(1-F29/I_opt_dia)</f>
        <v>0.16386644223496288</v>
      </c>
      <c r="I29" s="4">
        <f>(1/f_max_dia) * (1 - EXP(-k_sat_dia*F29)) * EXP(-k_inhib_dia*F29)</f>
        <v>0.26502887667404673</v>
      </c>
      <c r="T29">
        <f t="shared" si="3"/>
        <v>27</v>
      </c>
      <c r="U29" s="1">
        <f t="shared" si="1"/>
        <v>1.35</v>
      </c>
      <c r="V29">
        <f>U29/I_opt_nan*EXP(1-U29/I_opt_nan)</f>
        <v>0.17989408493677989</v>
      </c>
      <c r="Z29" s="4">
        <f>(1/F_max) * (1 - EXP(-k_sat*U29)) * EXP(-k_inhib*U29)</f>
        <v>0.35081662836358374</v>
      </c>
      <c r="AM29" s="4">
        <f>(1 / F_max_pic) * (1 - EXP(-k_sat_pic * U29)) * EXP(-k_inhib_pic * U29)</f>
        <v>0.35081662836358374</v>
      </c>
    </row>
    <row r="30" spans="1:39" x14ac:dyDescent="0.25">
      <c r="E30">
        <f t="shared" si="2"/>
        <v>28</v>
      </c>
      <c r="F30" s="1">
        <f t="shared" si="0"/>
        <v>1.4000000000000001</v>
      </c>
      <c r="G30" s="2">
        <f>F30/I_opt_dia*EXP(1-F30/I_opt_dia)</f>
        <v>0.16953144252053035</v>
      </c>
      <c r="I30" s="4">
        <f>(1/f_max_dia) * (1 - EXP(-k_sat_dia*F30)) * EXP(-k_inhib_dia*F30)</f>
        <v>0.27343357947755642</v>
      </c>
      <c r="T30">
        <f t="shared" si="3"/>
        <v>28</v>
      </c>
      <c r="U30" s="1">
        <f t="shared" si="1"/>
        <v>1.4000000000000001</v>
      </c>
      <c r="V30">
        <f>U30/I_opt_nan*EXP(1-U30/I_opt_nan)</f>
        <v>0.18606653520623712</v>
      </c>
      <c r="Z30" s="4">
        <f>(1/F_max) * (1 - EXP(-k_sat*U30)) * EXP(-k_inhib*U30)</f>
        <v>0.3612229916206689</v>
      </c>
      <c r="AB30" t="s">
        <v>47</v>
      </c>
      <c r="AM30" s="4">
        <f>(1 / F_max_pic) * (1 - EXP(-k_sat_pic * U30)) * EXP(-k_inhib_pic * U30)</f>
        <v>0.3612229916206689</v>
      </c>
    </row>
    <row r="31" spans="1:39" x14ac:dyDescent="0.25">
      <c r="E31">
        <f t="shared" si="2"/>
        <v>29</v>
      </c>
      <c r="F31" s="1">
        <f t="shared" si="0"/>
        <v>1.4500000000000002</v>
      </c>
      <c r="G31" s="2">
        <f>F31/I_opt_dia*EXP(1-F31/I_opt_dia)</f>
        <v>0.17516857196393038</v>
      </c>
      <c r="I31" s="4">
        <f>(1/f_max_dia) * (1 - EXP(-k_sat_dia*F31)) * EXP(-k_inhib_dia*F31)</f>
        <v>0.28174756543344626</v>
      </c>
      <c r="T31">
        <f t="shared" si="3"/>
        <v>29</v>
      </c>
      <c r="U31" s="1">
        <f t="shared" si="1"/>
        <v>1.4500000000000002</v>
      </c>
      <c r="V31">
        <f>U31/I_opt_nan*EXP(1-U31/I_opt_nan)</f>
        <v>0.19220529907284994</v>
      </c>
      <c r="Z31" s="4">
        <f>(1/F_max) * (1 - EXP(-k_sat*U31)) * EXP(-k_inhib*U31)</f>
        <v>0.37147053471325842</v>
      </c>
      <c r="AM31" s="4">
        <f>(1 / F_max_pic) * (1 - EXP(-k_sat_pic * U31)) * EXP(-k_inhib_pic * U31)</f>
        <v>0.37147053471325842</v>
      </c>
    </row>
    <row r="32" spans="1:39" x14ac:dyDescent="0.25">
      <c r="E32">
        <f t="shared" si="2"/>
        <v>30</v>
      </c>
      <c r="F32" s="1">
        <f t="shared" si="0"/>
        <v>1.5</v>
      </c>
      <c r="G32" s="2">
        <f>F32/I_opt_dia*EXP(1-F32/I_opt_dia)</f>
        <v>0.18077793108742943</v>
      </c>
      <c r="I32" s="4">
        <f>(1/f_max_dia) * (1 - EXP(-k_sat_dia*F32)) * EXP(-k_inhib_dia*F32)</f>
        <v>0.28997179580193116</v>
      </c>
      <c r="T32">
        <f t="shared" si="3"/>
        <v>30</v>
      </c>
      <c r="U32" s="1">
        <f t="shared" si="1"/>
        <v>1.5</v>
      </c>
      <c r="V32">
        <f>U32/I_opt_nan*EXP(1-U32/I_opt_nan)</f>
        <v>0.19831051096720964</v>
      </c>
      <c r="Z32" s="4">
        <f>(1/F_max) * (1 - EXP(-k_sat*U32)) * EXP(-k_inhib*U32)</f>
        <v>0.38156164598491282</v>
      </c>
      <c r="AM32" s="4">
        <f>(1 / F_max_pic) * (1 - EXP(-k_sat_pic * U32)) * EXP(-k_inhib_pic * U32)</f>
        <v>0.38156164598491282</v>
      </c>
    </row>
    <row r="33" spans="5:39" x14ac:dyDescent="0.25">
      <c r="E33">
        <f t="shared" si="2"/>
        <v>31</v>
      </c>
      <c r="F33" s="1">
        <f t="shared" si="0"/>
        <v>1.55</v>
      </c>
      <c r="G33" s="2">
        <f>F33/I_opt_dia*EXP(1-F33/I_opt_dia)</f>
        <v>0.1863596200928081</v>
      </c>
      <c r="I33" s="4">
        <f>(1/f_max_dia) * (1 - EXP(-k_sat_dia*F33)) * EXP(-k_inhib_dia*F33)</f>
        <v>0.29810722166008841</v>
      </c>
      <c r="T33">
        <f t="shared" si="3"/>
        <v>31</v>
      </c>
      <c r="U33" s="1">
        <f t="shared" si="1"/>
        <v>1.55</v>
      </c>
      <c r="V33">
        <f>U33/I_opt_nan*EXP(1-U33/I_opt_nan)</f>
        <v>0.20438230484598097</v>
      </c>
      <c r="Z33" s="4">
        <f>(1/F_max) * (1 - EXP(-k_sat*U33)) * EXP(-k_inhib*U33)</f>
        <v>0.39149867786844583</v>
      </c>
      <c r="AM33" s="4">
        <f>(1 / F_max_pic) * (1 - EXP(-k_sat_pic * U33)) * EXP(-k_inhib_pic * U33)</f>
        <v>0.39149867786844583</v>
      </c>
    </row>
    <row r="34" spans="5:39" x14ac:dyDescent="0.25">
      <c r="E34">
        <f t="shared" si="2"/>
        <v>32</v>
      </c>
      <c r="F34" s="1">
        <f t="shared" si="0"/>
        <v>1.6</v>
      </c>
      <c r="G34" s="2">
        <f>F34/I_opt_dia*EXP(1-F34/I_opt_dia)</f>
        <v>0.19191373886231694</v>
      </c>
      <c r="I34" s="4">
        <f>(1/f_max_dia) * (1 - EXP(-k_sat_dia*F34)) * EXP(-k_inhib_dia*F34)</f>
        <v>0.3061547840097319</v>
      </c>
      <c r="T34">
        <f t="shared" si="3"/>
        <v>32</v>
      </c>
      <c r="U34" s="1">
        <f t="shared" si="1"/>
        <v>1.6</v>
      </c>
      <c r="V34">
        <f>U34/I_opt_nan*EXP(1-U34/I_opt_nan)</f>
        <v>0.2104208141934639</v>
      </c>
      <c r="Z34" s="4">
        <f>(1/F_max) * (1 - EXP(-k_sat*U34)) * EXP(-k_inhib*U34)</f>
        <v>0.40128394742587065</v>
      </c>
      <c r="AM34" s="4">
        <f>(1 / F_max_pic) * (1 - EXP(-k_sat_pic * U34)) * EXP(-k_inhib_pic * U34)</f>
        <v>0.40128394742587065</v>
      </c>
    </row>
    <row r="35" spans="5:39" x14ac:dyDescent="0.25">
      <c r="E35">
        <f t="shared" si="2"/>
        <v>33</v>
      </c>
      <c r="F35" s="1">
        <f t="shared" si="0"/>
        <v>1.6500000000000001</v>
      </c>
      <c r="G35" s="2">
        <f>F35/I_opt_dia*EXP(1-F35/I_opt_dia)</f>
        <v>0.1974403869596297</v>
      </c>
      <c r="I35" s="4">
        <f>(1/f_max_dia) * (1 - EXP(-k_sat_dia*F35)) * EXP(-k_inhib_dia*F35)</f>
        <v>0.31411541388414504</v>
      </c>
      <c r="T35">
        <f t="shared" si="3"/>
        <v>33</v>
      </c>
      <c r="U35" s="1">
        <f t="shared" si="1"/>
        <v>1.6500000000000001</v>
      </c>
      <c r="V35">
        <f>U35/I_opt_nan*EXP(1-U35/I_opt_nan)</f>
        <v>0.21642617202315195</v>
      </c>
      <c r="Z35" s="4">
        <f>(1/F_max) * (1 - EXP(-k_sat*U35)) * EXP(-k_inhib*U35)</f>
        <v>0.41091973688022915</v>
      </c>
      <c r="AM35" s="4">
        <f>(1 / F_max_pic) * (1 - EXP(-k_sat_pic * U35)) * EXP(-k_inhib_pic * U35)</f>
        <v>0.41091973688022915</v>
      </c>
    </row>
    <row r="36" spans="5:39" x14ac:dyDescent="0.25">
      <c r="E36">
        <f t="shared" si="2"/>
        <v>34</v>
      </c>
      <c r="F36" s="1">
        <f t="shared" si="0"/>
        <v>1.7000000000000002</v>
      </c>
      <c r="G36" s="2">
        <f>F36/I_opt_dia*EXP(1-F36/I_opt_dia)</f>
        <v>0.20293966363079374</v>
      </c>
      <c r="I36" s="4">
        <f>(1/f_max_dia) * (1 - EXP(-k_sat_dia*F36)) * EXP(-k_inhib_dia*F36)</f>
        <v>0.3219900324536823</v>
      </c>
      <c r="T36">
        <f t="shared" si="3"/>
        <v>34</v>
      </c>
      <c r="U36" s="1">
        <f t="shared" si="1"/>
        <v>1.7000000000000002</v>
      </c>
      <c r="V36">
        <f>U36/I_opt_nan*EXP(1-U36/I_opt_nan)</f>
        <v>0.22239851087928453</v>
      </c>
      <c r="Z36" s="4">
        <f>(1/F_max) * (1 - EXP(-k_sat*U36)) * EXP(-k_inhib*U36)</f>
        <v>0.4204082941394246</v>
      </c>
      <c r="AM36" s="4">
        <f>(1 / F_max_pic) * (1 - EXP(-k_sat_pic * U36)) * EXP(-k_inhib_pic * U36)</f>
        <v>0.4204082941394246</v>
      </c>
    </row>
    <row r="37" spans="5:39" x14ac:dyDescent="0.25">
      <c r="E37">
        <f t="shared" si="2"/>
        <v>35</v>
      </c>
      <c r="F37" s="1">
        <f t="shared" si="0"/>
        <v>1.75</v>
      </c>
      <c r="G37" s="2">
        <f>F37/I_opt_dia*EXP(1-F37/I_opt_dia)</f>
        <v>0.20841166780517739</v>
      </c>
      <c r="I37" s="4">
        <f>(1/f_max_dia) * (1 - EXP(-k_sat_dia*F37)) * EXP(-k_inhib_dia*F37)</f>
        <v>0.32977955113025159</v>
      </c>
      <c r="T37">
        <f t="shared" si="3"/>
        <v>35</v>
      </c>
      <c r="U37" s="1">
        <f t="shared" si="1"/>
        <v>1.75</v>
      </c>
      <c r="V37">
        <f>U37/I_opt_nan*EXP(1-U37/I_opt_nan)</f>
        <v>0.22833796283839464</v>
      </c>
      <c r="Z37" s="4">
        <f>(1/F_max) * (1 - EXP(-k_sat*U37)) * EXP(-k_inhib*U37)</f>
        <v>0.42975183331217731</v>
      </c>
      <c r="AM37" s="4">
        <f>(1 / F_max_pic) * (1 - EXP(-k_sat_pic * U37)) * EXP(-k_inhib_pic * U37)</f>
        <v>0.42975183331217731</v>
      </c>
    </row>
    <row r="38" spans="5:39" x14ac:dyDescent="0.25">
      <c r="E38">
        <f t="shared" si="2"/>
        <v>36</v>
      </c>
      <c r="F38" s="1">
        <f t="shared" si="0"/>
        <v>1.8</v>
      </c>
      <c r="G38" s="2">
        <f>F38/I_opt_dia*EXP(1-F38/I_opt_dia)</f>
        <v>0.21385649809641505</v>
      </c>
      <c r="I38" s="4">
        <f>(1/f_max_dia) * (1 - EXP(-k_sat_dia*F38)) * EXP(-k_inhib_dia*F38)</f>
        <v>0.33748487167069052</v>
      </c>
      <c r="T38">
        <f t="shared" si="3"/>
        <v>36</v>
      </c>
      <c r="U38" s="1">
        <f t="shared" si="1"/>
        <v>1.8</v>
      </c>
      <c r="V38">
        <f>U38/I_opt_nan*EXP(1-U38/I_opt_nan)</f>
        <v>0.23424465951085224</v>
      </c>
      <c r="Z38" s="4">
        <f>(1/F_max) * (1 - EXP(-k_sat*U38)) * EXP(-k_inhib*U38)</f>
        <v>0.43895253521622357</v>
      </c>
      <c r="AB38" t="s">
        <v>50</v>
      </c>
      <c r="AM38" s="4">
        <f>(1 / F_max_pic) * (1 - EXP(-k_sat_pic * U38)) * EXP(-k_inhib_pic * U38)</f>
        <v>0.43895253521622357</v>
      </c>
    </row>
    <row r="39" spans="5:39" x14ac:dyDescent="0.25">
      <c r="E39">
        <f t="shared" si="2"/>
        <v>37</v>
      </c>
      <c r="F39" s="1">
        <f t="shared" si="0"/>
        <v>1.85</v>
      </c>
      <c r="G39" s="2">
        <f>F39/I_opt_dia*EXP(1-F39/I_opt_dia)</f>
        <v>0.21927425280334939</v>
      </c>
      <c r="I39" s="4">
        <f>(1/f_max_dia) * (1 - EXP(-k_sat_dia*F39)) * EXP(-k_inhib_dia*F39)</f>
        <v>0.3451068862790474</v>
      </c>
      <c r="T39">
        <f t="shared" si="3"/>
        <v>37</v>
      </c>
      <c r="U39" s="1">
        <f t="shared" si="1"/>
        <v>1.85</v>
      </c>
      <c r="V39">
        <f>U39/I_opt_nan*EXP(1-U39/I_opt_nan)</f>
        <v>0.24011873204240161</v>
      </c>
      <c r="Z39" s="4">
        <f>(1/F_max) * (1 - EXP(-k_sat*U39)) * EXP(-k_inhib*U39)</f>
        <v>0.44801254787887185</v>
      </c>
      <c r="AM39" s="4">
        <f>(1 / F_max_pic) * (1 - EXP(-k_sat_pic * U39)) * EXP(-k_inhib_pic * U39)</f>
        <v>0.44801254787887185</v>
      </c>
    </row>
    <row r="40" spans="5:39" x14ac:dyDescent="0.25">
      <c r="E40">
        <f t="shared" si="2"/>
        <v>38</v>
      </c>
      <c r="F40" s="1">
        <f t="shared" si="0"/>
        <v>1.9000000000000001</v>
      </c>
      <c r="G40" s="2">
        <f>F40/I_opt_dia*EXP(1-F40/I_opt_dia)</f>
        <v>0.22466502991097081</v>
      </c>
      <c r="I40" s="4">
        <f>(1/f_max_dia) * (1 - EXP(-k_sat_dia*F40)) * EXP(-k_inhib_dia*F40)</f>
        <v>0.35264647770777818</v>
      </c>
      <c r="T40">
        <f t="shared" si="3"/>
        <v>38</v>
      </c>
      <c r="U40" s="1">
        <f t="shared" si="1"/>
        <v>1.9000000000000001</v>
      </c>
      <c r="V40">
        <f>U40/I_opt_nan*EXP(1-U40/I_opt_nan)</f>
        <v>0.245960311115695</v>
      </c>
      <c r="Z40" s="4">
        <f>(1/F_max) * (1 - EXP(-k_sat*U40)) * EXP(-k_inhib*U40)</f>
        <v>0.45693398703003435</v>
      </c>
      <c r="AM40" s="4">
        <f>(1 / F_max_pic) * (1 - EXP(-k_sat_pic * U40)) * EXP(-k_inhib_pic * U40)</f>
        <v>0.45693398703003435</v>
      </c>
    </row>
    <row r="41" spans="5:39" x14ac:dyDescent="0.25">
      <c r="E41">
        <f t="shared" si="2"/>
        <v>39</v>
      </c>
      <c r="F41" s="1">
        <f t="shared" si="0"/>
        <v>1.9500000000000002</v>
      </c>
      <c r="G41" s="2">
        <f>F41/I_opt_dia*EXP(1-F41/I_opt_dia)</f>
        <v>0.23002892709135425</v>
      </c>
      <c r="I41" s="4">
        <f>(1/f_max_dia) * (1 - EXP(-k_sat_dia*F41)) * EXP(-k_inhib_dia*F41)</f>
        <v>0.36010451935787258</v>
      </c>
      <c r="T41">
        <f t="shared" si="3"/>
        <v>39</v>
      </c>
      <c r="U41" s="1">
        <f t="shared" si="1"/>
        <v>1.9500000000000002</v>
      </c>
      <c r="V41">
        <f>U41/I_opt_nan*EXP(1-U41/I_opt_nan)</f>
        <v>0.2517695269518207</v>
      </c>
      <c r="Z41" s="4">
        <f>(1/F_max) * (1 - EXP(-k_sat*U41)) * EXP(-k_inhib*U41)</f>
        <v>0.46571893658784486</v>
      </c>
      <c r="AM41" s="4">
        <f>(1 / F_max_pic) * (1 - EXP(-k_sat_pic * U41)) * EXP(-k_inhib_pic * U41)</f>
        <v>0.46571893658784486</v>
      </c>
    </row>
    <row r="42" spans="5:39" x14ac:dyDescent="0.25">
      <c r="E42">
        <f t="shared" si="2"/>
        <v>40</v>
      </c>
      <c r="F42" s="1">
        <f t="shared" si="0"/>
        <v>2</v>
      </c>
      <c r="G42" s="2">
        <f>F42/I_opt_dia*EXP(1-F42/I_opt_dia)</f>
        <v>0.23536604170459363</v>
      </c>
      <c r="I42" s="4">
        <f>(1/f_max_dia) * (1 - EXP(-k_sat_dia*F42)) * EXP(-k_inhib_dia*F42)</f>
        <v>0.36748187537791788</v>
      </c>
      <c r="T42">
        <f t="shared" si="3"/>
        <v>40</v>
      </c>
      <c r="U42" s="1">
        <f t="shared" si="1"/>
        <v>2</v>
      </c>
      <c r="V42">
        <f>U42/I_opt_nan*EXP(1-U42/I_opt_nan)</f>
        <v>0.2575465093118266</v>
      </c>
      <c r="Z42" s="4">
        <f>(1/F_max) * (1 - EXP(-k_sat*U42)) * EXP(-k_inhib*U42)</f>
        <v>0.47436944913697388</v>
      </c>
      <c r="AM42" s="4">
        <f>(1 / F_max_pic) * (1 - EXP(-k_sat_pic * U42)) * EXP(-k_inhib_pic * U42)</f>
        <v>0.47436944913697388</v>
      </c>
    </row>
    <row r="43" spans="5:39" x14ac:dyDescent="0.25">
      <c r="E43">
        <f t="shared" si="2"/>
        <v>41</v>
      </c>
      <c r="F43" s="1">
        <f t="shared" si="0"/>
        <v>2.0500000000000003</v>
      </c>
      <c r="G43" s="2">
        <f>F43/I_opt_dia*EXP(1-F43/I_opt_dia)</f>
        <v>0.24067647079973292</v>
      </c>
      <c r="I43" s="4">
        <f>(1/f_max_dia) * (1 - EXP(-k_sat_dia*F43)) * EXP(-k_inhib_dia*F43)</f>
        <v>0.37477940076211474</v>
      </c>
      <c r="T43">
        <f t="shared" si="3"/>
        <v>41</v>
      </c>
      <c r="U43" s="1">
        <f t="shared" si="1"/>
        <v>2.0500000000000003</v>
      </c>
      <c r="V43">
        <f>U43/I_opt_nan*EXP(1-U43/I_opt_nan)</f>
        <v>0.26329138749823888</v>
      </c>
      <c r="Z43" s="4">
        <f>(1/F_max) * (1 - EXP(-k_sat*U43)) * EXP(-k_inhib*U43)</f>
        <v>0.48288754639975406</v>
      </c>
      <c r="AM43" s="4">
        <f>(1 / F_max_pic) * (1 - EXP(-k_sat_pic * U43)) * EXP(-k_inhib_pic * U43)</f>
        <v>0.48288754639975406</v>
      </c>
    </row>
    <row r="44" spans="5:39" x14ac:dyDescent="0.25">
      <c r="E44">
        <f t="shared" si="2"/>
        <v>42</v>
      </c>
      <c r="F44" s="1">
        <f t="shared" si="0"/>
        <v>2.1</v>
      </c>
      <c r="G44" s="2">
        <f>F44/I_opt_dia*EXP(1-F44/I_opt_dia)</f>
        <v>0.245960311115695</v>
      </c>
      <c r="I44" s="4">
        <f>(1/f_max_dia) * (1 - EXP(-k_sat_dia*F44)) * EXP(-k_inhib_dia*F44)</f>
        <v>0.38199794144725396</v>
      </c>
      <c r="T44">
        <f t="shared" si="3"/>
        <v>42</v>
      </c>
      <c r="U44" s="1">
        <f t="shared" si="1"/>
        <v>2.1</v>
      </c>
      <c r="V44">
        <f>U44/I_opt_nan*EXP(1-U44/I_opt_nan)</f>
        <v>0.26900429035657547</v>
      </c>
      <c r="Z44" s="4">
        <f>(1/F_max) * (1 - EXP(-k_sat*U44)) * EXP(-k_inhib*U44)</f>
        <v>0.49127521970021926</v>
      </c>
      <c r="AM44" s="4">
        <f>(1 / F_max_pic) * (1 - EXP(-k_sat_pic * U44)) * EXP(-k_inhib_pic * U44)</f>
        <v>0.49127521970021926</v>
      </c>
    </row>
    <row r="45" spans="5:39" x14ac:dyDescent="0.25">
      <c r="E45">
        <f t="shared" si="2"/>
        <v>43</v>
      </c>
      <c r="F45" s="1">
        <f t="shared" si="0"/>
        <v>2.15</v>
      </c>
      <c r="G45" s="2">
        <f>F45/I_opt_dia*EXP(1-F45/I_opt_dia)</f>
        <v>0.25121765908220822</v>
      </c>
      <c r="I45" s="4">
        <f>(1/f_max_dia) * (1 - EXP(-k_sat_dia*F45)) * EXP(-k_inhib_dia*F45)</f>
        <v>0.38913833440866596</v>
      </c>
      <c r="T45">
        <f t="shared" si="3"/>
        <v>43</v>
      </c>
      <c r="U45" s="1">
        <f t="shared" si="1"/>
        <v>2.15</v>
      </c>
      <c r="V45">
        <f>U45/I_opt_nan*EXP(1-U45/I_opt_nan)</f>
        <v>0.27468534627685559</v>
      </c>
      <c r="Z45" s="4">
        <f>(1/F_max) * (1 - EXP(-k_sat*U45)) * EXP(-k_inhib*U45)</f>
        <v>0.49953443042116941</v>
      </c>
      <c r="AM45" s="4">
        <f>(1 / F_max_pic) * (1 - EXP(-k_sat_pic * U45)) * EXP(-k_inhib_pic * U45)</f>
        <v>0.49953443042116941</v>
      </c>
    </row>
    <row r="46" spans="5:39" x14ac:dyDescent="0.25">
      <c r="E46">
        <f t="shared" si="2"/>
        <v>44</v>
      </c>
      <c r="F46" s="1">
        <f t="shared" si="0"/>
        <v>2.2000000000000002</v>
      </c>
      <c r="G46" s="2">
        <f>F46/I_opt_dia*EXP(1-F46/I_opt_dia)</f>
        <v>0.25644861082072951</v>
      </c>
      <c r="I46" s="4">
        <f>(1/f_max_dia) * (1 - EXP(-k_sat_dia*F46)) * EXP(-k_inhib_dia*F46)</f>
        <v>0.39620140775515422</v>
      </c>
      <c r="T46">
        <f t="shared" si="3"/>
        <v>44</v>
      </c>
      <c r="U46" s="1">
        <f t="shared" si="1"/>
        <v>2.2000000000000002</v>
      </c>
      <c r="V46">
        <f>U46/I_opt_nan*EXP(1-U46/I_opt_nan)</f>
        <v>0.28033468319510391</v>
      </c>
      <c r="Z46" s="4">
        <f>(1/F_max) * (1 - EXP(-k_sat*U46)) * EXP(-k_inhib*U46)</f>
        <v>0.50766711045436019</v>
      </c>
      <c r="AM46" s="4">
        <f>(1 / F_max_pic) * (1 - EXP(-k_sat_pic * U46)) * EXP(-k_inhib_pic * U46)</f>
        <v>0.50766711045436019</v>
      </c>
    </row>
    <row r="47" spans="5:39" x14ac:dyDescent="0.25">
      <c r="E47">
        <f t="shared" si="2"/>
        <v>45</v>
      </c>
      <c r="F47" s="1">
        <f t="shared" si="0"/>
        <v>2.25</v>
      </c>
      <c r="G47" s="2">
        <f>F47/I_opt_dia*EXP(1-F47/I_opt_dia)</f>
        <v>0.26165326214536533</v>
      </c>
      <c r="I47" s="4">
        <f>(1/f_max_dia) * (1 - EXP(-k_sat_dia*F47)) * EXP(-k_inhib_dia*F47)</f>
        <v>0.40318798082292184</v>
      </c>
      <c r="T47">
        <f t="shared" si="3"/>
        <v>45</v>
      </c>
      <c r="U47" s="1">
        <f t="shared" si="1"/>
        <v>2.25</v>
      </c>
      <c r="V47">
        <f>U47/I_opt_nan*EXP(1-U47/I_opt_nan)</f>
        <v>0.28595242859484976</v>
      </c>
      <c r="Z47" s="4">
        <f>(1/F_max) * (1 - EXP(-k_sat*U47)) * EXP(-k_inhib*U47)</f>
        <v>0.51567516264392477</v>
      </c>
      <c r="AC47" t="s">
        <v>52</v>
      </c>
      <c r="AM47" s="4">
        <f>(1 / F_max_pic) * (1 - EXP(-k_sat_pic * U47)) * EXP(-k_inhib_pic * U47)</f>
        <v>0.51567516264392477</v>
      </c>
    </row>
    <row r="48" spans="5:39" x14ac:dyDescent="0.25">
      <c r="E48">
        <f t="shared" si="2"/>
        <v>46</v>
      </c>
      <c r="F48" s="1">
        <f t="shared" si="0"/>
        <v>2.3000000000000003</v>
      </c>
      <c r="G48" s="2">
        <f>F48/I_opt_dia*EXP(1-F48/I_opt_dia)</f>
        <v>0.26683170856378996</v>
      </c>
      <c r="I48" s="4">
        <f>(1/f_max_dia) * (1 - EXP(-k_sat_dia*F48)) * EXP(-k_inhib_dia*F48)</f>
        <v>0.41009886426850578</v>
      </c>
      <c r="T48">
        <f t="shared" si="3"/>
        <v>46</v>
      </c>
      <c r="U48" s="1">
        <f t="shared" si="1"/>
        <v>2.3000000000000003</v>
      </c>
      <c r="V48">
        <f>U48/I_opt_nan*EXP(1-U48/I_opt_nan)</f>
        <v>0.29153870950862232</v>
      </c>
      <c r="Z48" s="4">
        <f>(1/F_max) * (1 - EXP(-k_sat*U48)) * EXP(-k_inhib*U48)</f>
        <v>0.52356046122313005</v>
      </c>
      <c r="AM48" s="4">
        <f>(1 / F_max_pic) * (1 - EXP(-k_sat_pic * U48)) * EXP(-k_inhib_pic * U48)</f>
        <v>0.52356046122313005</v>
      </c>
    </row>
    <row r="49" spans="5:39" x14ac:dyDescent="0.25">
      <c r="E49">
        <f t="shared" si="2"/>
        <v>47</v>
      </c>
      <c r="F49" s="1">
        <f t="shared" si="0"/>
        <v>2.35</v>
      </c>
      <c r="G49" s="2">
        <f>F49/I_opt_dia*EXP(1-F49/I_opt_dia)</f>
        <v>0.271984045278161</v>
      </c>
      <c r="I49" s="4">
        <f>(1/f_max_dia) * (1 - EXP(-k_sat_dia*F49)) * EXP(-k_inhib_dia*F49)</f>
        <v>0.41693486016072251</v>
      </c>
      <c r="T49">
        <f t="shared" si="3"/>
        <v>47</v>
      </c>
      <c r="U49" s="1">
        <f t="shared" si="1"/>
        <v>2.35</v>
      </c>
      <c r="V49">
        <f>U49/I_opt_nan*EXP(1-U49/I_opt_nan)</f>
        <v>0.2970936525194402</v>
      </c>
      <c r="Z49" s="4">
        <f>(1/F_max) * (1 - EXP(-k_sat*U49)) * EXP(-k_inhib*U49)</f>
        <v>0.53132485224456227</v>
      </c>
      <c r="AC49" t="s">
        <v>53</v>
      </c>
      <c r="AM49" s="4">
        <f>(1 / F_max_pic) * (1 - EXP(-k_sat_pic * U49)) * EXP(-k_inhib_pic * U49)</f>
        <v>0.53132485224456227</v>
      </c>
    </row>
    <row r="50" spans="5:39" x14ac:dyDescent="0.25">
      <c r="E50">
        <f t="shared" si="2"/>
        <v>48</v>
      </c>
      <c r="F50" s="1">
        <f t="shared" si="0"/>
        <v>2.4000000000000004</v>
      </c>
      <c r="G50" s="2">
        <f>F50/I_opt_dia*EXP(1-F50/I_opt_dia)</f>
        <v>0.27711036718603244</v>
      </c>
      <c r="I50" s="4">
        <f>(1/f_max_dia) * (1 - EXP(-k_sat_dia*F50)) * EXP(-k_inhib_dia*F50)</f>
        <v>0.42369676207164403</v>
      </c>
      <c r="T50">
        <f t="shared" si="3"/>
        <v>48</v>
      </c>
      <c r="U50" s="1">
        <f t="shared" si="1"/>
        <v>2.4000000000000004</v>
      </c>
      <c r="V50">
        <f>U50/I_opt_nan*EXP(1-U50/I_opt_nan)</f>
        <v>0.30261738376229741</v>
      </c>
      <c r="Z50" s="4">
        <f>(1/F_max) * (1 - EXP(-k_sat*U50)) * EXP(-k_inhib*U50)</f>
        <v>0.53897015400384896</v>
      </c>
      <c r="AC50">
        <f>1 / k_sat * LN((k_inhib+k_sat)/k_inhib)</f>
        <v>15.383735056137533</v>
      </c>
      <c r="AM50" s="4">
        <f>(1 / F_max_pic) * (1 - EXP(-k_sat_pic * U50)) * EXP(-k_inhib_pic * U50)</f>
        <v>0.53897015400384896</v>
      </c>
    </row>
    <row r="51" spans="5:39" x14ac:dyDescent="0.25">
      <c r="E51">
        <f t="shared" si="2"/>
        <v>49</v>
      </c>
      <c r="F51" s="1">
        <f t="shared" si="0"/>
        <v>2.4500000000000002</v>
      </c>
      <c r="G51" s="2">
        <f>F51/I_opt_dia*EXP(1-F51/I_opt_dia)</f>
        <v>0.28221076888126484</v>
      </c>
      <c r="I51" s="4">
        <f>(1/f_max_dia) * (1 - EXP(-k_sat_dia*F51)) * EXP(-k_inhib_dia*F51)</f>
        <v>0.4303853551666067</v>
      </c>
      <c r="T51">
        <f t="shared" si="3"/>
        <v>49</v>
      </c>
      <c r="U51" s="1">
        <f t="shared" si="1"/>
        <v>2.4500000000000002</v>
      </c>
      <c r="V51">
        <f>U51/I_opt_nan*EXP(1-U51/I_opt_nan)</f>
        <v>0.30811002892564299</v>
      </c>
      <c r="Z51" s="4">
        <f>(1/F_max) * (1 - EXP(-k_sat*U51)) * EXP(-k_inhib*U51)</f>
        <v>0.54649815745700492</v>
      </c>
      <c r="AC51" t="s">
        <v>54</v>
      </c>
      <c r="AG51" t="s">
        <v>90</v>
      </c>
      <c r="AM51" s="4">
        <f>(1 / F_max_pic) * (1 - EXP(-k_sat_pic * U51)) * EXP(-k_inhib_pic * U51)</f>
        <v>0.54649815745700492</v>
      </c>
    </row>
    <row r="52" spans="5:39" x14ac:dyDescent="0.25">
      <c r="E52">
        <f t="shared" si="2"/>
        <v>50</v>
      </c>
      <c r="F52" s="1">
        <f t="shared" si="0"/>
        <v>2.5</v>
      </c>
      <c r="G52" s="2">
        <f>F52/I_opt_dia*EXP(1-F52/I_opt_dia)</f>
        <v>0.28728534465493344</v>
      </c>
      <c r="I52" s="4">
        <f>(1/f_max_dia) * (1 - EXP(-k_sat_dia*F52)) * EXP(-k_inhib_dia*F52)</f>
        <v>0.43700141629326861</v>
      </c>
      <c r="T52">
        <f t="shared" si="3"/>
        <v>50</v>
      </c>
      <c r="U52" s="1">
        <f t="shared" si="1"/>
        <v>2.5</v>
      </c>
      <c r="V52">
        <f>U52/I_opt_nan*EXP(1-U52/I_opt_nan)</f>
        <v>0.31357171325285804</v>
      </c>
      <c r="Z52" s="4">
        <f>(1/F_max) * (1 - EXP(-k_sat*U52)) * EXP(-k_inhib*U52)</f>
        <v>0.55391062663150814</v>
      </c>
      <c r="AC52">
        <f>(k_sat/(k_inhib+k_sat))*(k_inhib/(k_inhib+k_sat))^(k_inhib/k_sat)</f>
        <v>0.9454431344821721</v>
      </c>
      <c r="AM52" s="4">
        <f>(1 / F_max_pic) * (1 - EXP(-k_sat_pic * U52)) * EXP(-k_inhib_pic * U52)</f>
        <v>0.55391062663150814</v>
      </c>
    </row>
    <row r="53" spans="5:39" x14ac:dyDescent="0.25">
      <c r="E53">
        <f t="shared" si="2"/>
        <v>51</v>
      </c>
      <c r="F53" s="1">
        <f t="shared" si="0"/>
        <v>2.5500000000000003</v>
      </c>
      <c r="G53" s="2">
        <f>F53/I_opt_dia*EXP(1-F53/I_opt_dia)</f>
        <v>0.29233418849623294</v>
      </c>
      <c r="I53" s="4">
        <f>(1/f_max_dia) * (1 - EXP(-k_sat_dia*F53)) * EXP(-k_inhib_dia*F53)</f>
        <v>0.44354571406972265</v>
      </c>
      <c r="T53">
        <f t="shared" si="3"/>
        <v>51</v>
      </c>
      <c r="U53" s="1">
        <f t="shared" si="1"/>
        <v>2.5500000000000003</v>
      </c>
      <c r="V53">
        <f>U53/I_opt_nan*EXP(1-U53/I_opt_nan)</f>
        <v>0.31900256154372619</v>
      </c>
      <c r="Z53" s="4">
        <f>(1/F_max) * (1 - EXP(-k_sat*U53)) * EXP(-k_inhib*U53)</f>
        <v>0.56120929903118988</v>
      </c>
      <c r="AM53" s="4">
        <f>(1 / F_max_pic) * (1 - EXP(-k_sat_pic * U53)) * EXP(-k_inhib_pic * U53)</f>
        <v>0.56120929903118988</v>
      </c>
    </row>
    <row r="54" spans="5:39" x14ac:dyDescent="0.25">
      <c r="E54">
        <f t="shared" si="2"/>
        <v>52</v>
      </c>
      <c r="F54" s="1">
        <f t="shared" si="0"/>
        <v>2.6</v>
      </c>
      <c r="G54" s="2">
        <f>F54/I_opt_dia*EXP(1-F54/I_opt_dia)</f>
        <v>0.29735739409338008</v>
      </c>
      <c r="I54" s="4">
        <f>(1/f_max_dia) * (1 - EXP(-k_sat_dia*F54)) * EXP(-k_inhib_dia*F54)</f>
        <v>0.45001900897167585</v>
      </c>
      <c r="T54">
        <f t="shared" si="3"/>
        <v>52</v>
      </c>
      <c r="U54" s="1">
        <f t="shared" si="1"/>
        <v>2.6</v>
      </c>
      <c r="V54">
        <f>U54/I_opt_nan*EXP(1-U54/I_opt_nan)</f>
        <v>0.32440269815590062</v>
      </c>
      <c r="Z54" s="4">
        <f>(1/F_max) * (1 - EXP(-k_sat*U54)) * EXP(-k_inhib*U54)</f>
        <v>0.56839588603504154</v>
      </c>
      <c r="AM54" s="4">
        <f>(1 / F_max_pic) * (1 - EXP(-k_sat_pic * U54)) * EXP(-k_inhib_pic * U54)</f>
        <v>0.56839588603504154</v>
      </c>
    </row>
    <row r="55" spans="5:39" x14ac:dyDescent="0.25">
      <c r="E55">
        <f t="shared" si="2"/>
        <v>53</v>
      </c>
      <c r="F55" s="1">
        <f t="shared" si="0"/>
        <v>2.6500000000000004</v>
      </c>
      <c r="G55" s="2">
        <f>F55/I_opt_dia*EXP(1-F55/I_opt_dia)</f>
        <v>0.30235505483451403</v>
      </c>
      <c r="I55" s="4">
        <f>(1/f_max_dia) * (1 - EXP(-k_sat_dia*F55)) * EXP(-k_inhib_dia*F55)</f>
        <v>0.45642205341870651</v>
      </c>
      <c r="T55">
        <f t="shared" si="3"/>
        <v>53</v>
      </c>
      <c r="U55" s="1">
        <f t="shared" si="1"/>
        <v>2.6500000000000004</v>
      </c>
      <c r="V55">
        <f>U55/I_opt_nan*EXP(1-U55/I_opt_nan)</f>
        <v>0.32977224700636565</v>
      </c>
      <c r="Z55" s="4">
        <f>(1/F_max) * (1 - EXP(-k_sat*U55)) * EXP(-k_inhib*U55)</f>
        <v>0.57547207329002126</v>
      </c>
      <c r="AM55" s="4">
        <f>(1 / F_max_pic) * (1 - EXP(-k_sat_pic * U55)) * EXP(-k_inhib_pic * U55)</f>
        <v>0.57547207329002126</v>
      </c>
    </row>
    <row r="56" spans="5:39" x14ac:dyDescent="0.25">
      <c r="E56">
        <f t="shared" si="2"/>
        <v>54</v>
      </c>
      <c r="F56" s="1">
        <f t="shared" si="0"/>
        <v>2.7</v>
      </c>
      <c r="G56" s="2">
        <f>F56/I_opt_dia*EXP(1-F56/I_opt_dia)</f>
        <v>0.30732726380859304</v>
      </c>
      <c r="I56" s="4">
        <f>(1/f_max_dia) * (1 - EXP(-k_sat_dia*F56)) * EXP(-k_inhib_dia*F56)</f>
        <v>0.46275559185960619</v>
      </c>
      <c r="T56">
        <f t="shared" si="3"/>
        <v>54</v>
      </c>
      <c r="U56" s="1">
        <f t="shared" si="1"/>
        <v>2.7</v>
      </c>
      <c r="V56">
        <f>U56/I_opt_nan*EXP(1-U56/I_opt_nan)</f>
        <v>0.33511133157289441</v>
      </c>
      <c r="Z56" s="4">
        <f>(1/F_max) * (1 - EXP(-k_sat*U56)) * EXP(-k_inhib*U56)</f>
        <v>0.58243952109795738</v>
      </c>
      <c r="AM56" s="4">
        <f>(1 / F_max_pic) * (1 - EXP(-k_sat_pic * U56)) * EXP(-k_inhib_pic * U56)</f>
        <v>0.58243952109795738</v>
      </c>
    </row>
    <row r="57" spans="5:39" x14ac:dyDescent="0.25">
      <c r="E57">
        <f t="shared" si="2"/>
        <v>55</v>
      </c>
      <c r="F57" s="1">
        <f t="shared" si="0"/>
        <v>2.75</v>
      </c>
      <c r="G57" s="2">
        <f>F57/I_opt_dia*EXP(1-F57/I_opt_dia)</f>
        <v>0.31227411380629011</v>
      </c>
      <c r="I57" s="4">
        <f>(1/f_max_dia) * (1 - EXP(-k_sat_dia*F57)) * EXP(-k_inhib_dia*F57)</f>
        <v>0.46902036085681814</v>
      </c>
      <c r="T57">
        <f t="shared" si="3"/>
        <v>55</v>
      </c>
      <c r="U57" s="1">
        <f t="shared" si="1"/>
        <v>2.75</v>
      </c>
      <c r="V57">
        <f>U57/I_opt_nan*EXP(1-U57/I_opt_nan)</f>
        <v>0.34042007489550147</v>
      </c>
      <c r="Z57" s="4">
        <f>(1/F_max) * (1 - EXP(-k_sat*U57)) * EXP(-k_inhib*U57)</f>
        <v>0.5892998647966321</v>
      </c>
      <c r="AM57" s="4">
        <f>(1 / F_max_pic) * (1 - EXP(-k_sat_pic * U57)) * EXP(-k_inhib_pic * U57)</f>
        <v>0.5892998647966321</v>
      </c>
    </row>
    <row r="58" spans="5:39" x14ac:dyDescent="0.25">
      <c r="E58">
        <f t="shared" si="2"/>
        <v>56</v>
      </c>
      <c r="F58" s="1">
        <f t="shared" si="0"/>
        <v>2.8000000000000003</v>
      </c>
      <c r="G58" s="2">
        <f>F58/I_opt_dia*EXP(1-F58/I_opt_dia)</f>
        <v>0.31719569732088465</v>
      </c>
      <c r="I58" s="4">
        <f>(1/f_max_dia) * (1 - EXP(-k_sat_dia*F58)) * EXP(-k_inhib_dia*F58)</f>
        <v>0.47521708916998162</v>
      </c>
      <c r="T58">
        <f t="shared" si="3"/>
        <v>56</v>
      </c>
      <c r="U58" s="1">
        <f t="shared" si="1"/>
        <v>2.8000000000000003</v>
      </c>
      <c r="V58">
        <f>U58/I_opt_nan*EXP(1-U58/I_opt_nan)</f>
        <v>0.34569859957789056</v>
      </c>
      <c r="Z58" s="4">
        <f>(1/F_max) * (1 - EXP(-k_sat*U58)) * EXP(-k_inhib*U58)</f>
        <v>0.59605471513513708</v>
      </c>
      <c r="AM58" s="4">
        <f>(1 / F_max_pic) * (1 - EXP(-k_sat_pic * U58)) * EXP(-k_inhib_pic * U58)</f>
        <v>0.59605471513513708</v>
      </c>
    </row>
    <row r="59" spans="5:39" x14ac:dyDescent="0.25">
      <c r="E59">
        <f t="shared" si="2"/>
        <v>57</v>
      </c>
      <c r="F59" s="1">
        <f t="shared" si="0"/>
        <v>2.85</v>
      </c>
      <c r="G59" s="2">
        <f>F59/I_opt_dia*EXP(1-F59/I_opt_dia)</f>
        <v>0.32209210654915238</v>
      </c>
      <c r="I59" s="4">
        <f>(1/f_max_dia) * (1 - EXP(-k_sat_dia*F59)) * EXP(-k_inhib_dia*F59)</f>
        <v>0.48134649783859024</v>
      </c>
      <c r="T59">
        <f t="shared" si="3"/>
        <v>57</v>
      </c>
      <c r="U59" s="1">
        <f t="shared" si="1"/>
        <v>2.85</v>
      </c>
      <c r="V59">
        <f>U59/I_opt_nan*EXP(1-U59/I_opt_nan)</f>
        <v>0.35094702778889858</v>
      </c>
      <c r="Z59" s="4">
        <f>(1/F_max) * (1 - EXP(-k_sat*U59)) * EXP(-k_inhib*U59)</f>
        <v>0.60270565864358372</v>
      </c>
      <c r="AM59" s="4">
        <f>(1 / F_max_pic) * (1 - EXP(-k_sat_pic * U59)) * EXP(-k_inhib_pic * U59)</f>
        <v>0.60270565864358372</v>
      </c>
    </row>
    <row r="60" spans="5:39" x14ac:dyDescent="0.25">
      <c r="E60">
        <f t="shared" si="2"/>
        <v>58</v>
      </c>
      <c r="F60" s="1">
        <f t="shared" si="0"/>
        <v>2.9000000000000004</v>
      </c>
      <c r="G60" s="2">
        <f>F60/I_opt_dia*EXP(1-F60/I_opt_dia)</f>
        <v>0.32696343339225242</v>
      </c>
      <c r="I60" s="4">
        <f>(1/f_max_dia) * (1 - EXP(-k_sat_dia*F60)) * EXP(-k_inhib_dia*F60)</f>
        <v>0.48740930026377582</v>
      </c>
      <c r="T60">
        <f t="shared" si="3"/>
        <v>58</v>
      </c>
      <c r="U60" s="1">
        <f t="shared" si="1"/>
        <v>2.9000000000000004</v>
      </c>
      <c r="V60">
        <f>U60/I_opt_nan*EXP(1-U60/I_opt_nan)</f>
        <v>0.35616548126393466</v>
      </c>
      <c r="Z60" s="4">
        <f>(1/F_max) * (1 - EXP(-k_sat*U60)) * EXP(-k_inhib*U60)</f>
        <v>0.60925425799725608</v>
      </c>
      <c r="AM60" s="4">
        <f>(1 / F_max_pic) * (1 - EXP(-k_sat_pic * U60)) * EXP(-k_inhib_pic * U60)</f>
        <v>0.60925425799725608</v>
      </c>
    </row>
    <row r="61" spans="5:39" x14ac:dyDescent="0.25">
      <c r="E61">
        <f t="shared" si="2"/>
        <v>59</v>
      </c>
      <c r="F61" s="1">
        <f t="shared" si="0"/>
        <v>2.95</v>
      </c>
      <c r="G61" s="2">
        <f>F61/I_opt_dia*EXP(1-F61/I_opt_dia)</f>
        <v>0.33180976945661211</v>
      </c>
      <c r="I61" s="4">
        <f>(1/f_max_dia) * (1 - EXP(-k_sat_dia*F61)) * EXP(-k_inhib_dia*F61)</f>
        <v>0.49340620228922522</v>
      </c>
      <c r="T61">
        <f t="shared" si="3"/>
        <v>59</v>
      </c>
      <c r="U61" s="1">
        <f t="shared" si="1"/>
        <v>2.95</v>
      </c>
      <c r="V61">
        <f>U61/I_opt_nan*EXP(1-U61/I_opt_nan)</f>
        <v>0.3613540813064135</v>
      </c>
      <c r="Z61" s="4">
        <f>(1/F_max) * (1 - EXP(-k_sat*U61)) * EXP(-k_inhib*U61)</f>
        <v>0.61570205237528719</v>
      </c>
      <c r="AM61" s="4">
        <f>(1 / F_max_pic) * (1 - EXP(-k_sat_pic * U61)) * EXP(-k_inhib_pic * U61)</f>
        <v>0.61570205237528719</v>
      </c>
    </row>
    <row r="62" spans="5:39" x14ac:dyDescent="0.25">
      <c r="E62">
        <f t="shared" si="2"/>
        <v>60</v>
      </c>
      <c r="F62" s="1">
        <f t="shared" si="0"/>
        <v>3</v>
      </c>
      <c r="G62" s="2">
        <f>F62/I_opt_dia*EXP(1-F62/I_opt_dia)</f>
        <v>0.33663120605480867</v>
      </c>
      <c r="I62" s="4">
        <f>(1/f_max_dia) * (1 - EXP(-k_sat_dia*F62)) * EXP(-k_inhib_dia*F62)</f>
        <v>0.49933790228123948</v>
      </c>
      <c r="T62">
        <f t="shared" si="3"/>
        <v>60</v>
      </c>
      <c r="U62" s="1">
        <f t="shared" si="1"/>
        <v>3</v>
      </c>
      <c r="V62">
        <f>U62/I_opt_nan*EXP(1-U62/I_opt_nan)</f>
        <v>0.36651294878918661</v>
      </c>
      <c r="Z62" s="4">
        <f>(1/F_max) * (1 - EXP(-k_sat*U62)) * EXP(-k_inhib*U62)</f>
        <v>0.62205055781394281</v>
      </c>
      <c r="AM62" s="4">
        <f>(1 / F_max_pic) * (1 - EXP(-k_sat_pic * U62)) * EXP(-k_inhib_pic * U62)</f>
        <v>0.62205055781394281</v>
      </c>
    </row>
    <row r="63" spans="5:39" x14ac:dyDescent="0.25">
      <c r="E63">
        <f t="shared" si="2"/>
        <v>61</v>
      </c>
      <c r="F63" s="1">
        <f t="shared" si="0"/>
        <v>3.0500000000000003</v>
      </c>
      <c r="G63" s="2">
        <f>F63/I_opt_dia*EXP(1-F63/I_opt_dia)</f>
        <v>0.34142783420644929</v>
      </c>
      <c r="I63" s="4">
        <f>(1/f_max_dia) * (1 - EXP(-k_sat_dia*F63)) * EXP(-k_inhib_dia*F63)</f>
        <v>0.50520509120794632</v>
      </c>
      <c r="T63">
        <f t="shared" si="3"/>
        <v>61</v>
      </c>
      <c r="U63" s="1">
        <f t="shared" si="1"/>
        <v>3.0500000000000003</v>
      </c>
      <c r="V63">
        <f>U63/I_opt_nan*EXP(1-U63/I_opt_nan)</f>
        <v>0.37164220415596672</v>
      </c>
      <c r="Z63" s="4">
        <f>(1/F_max) * (1 - EXP(-k_sat*U63)) * EXP(-k_inhib*U63)</f>
        <v>0.62830126755459426</v>
      </c>
      <c r="AM63" s="4">
        <f>(1 / F_max_pic) * (1 - EXP(-k_sat_pic * U63)) * EXP(-k_inhib_pic * U63)</f>
        <v>0.62830126755459426</v>
      </c>
    </row>
    <row r="64" spans="5:39" x14ac:dyDescent="0.25">
      <c r="E64">
        <f t="shared" si="2"/>
        <v>62</v>
      </c>
      <c r="F64" s="1">
        <f t="shared" si="0"/>
        <v>3.1</v>
      </c>
      <c r="G64" s="2">
        <f>F64/I_opt_dia*EXP(1-F64/I_opt_dia)</f>
        <v>0.34619974463904762</v>
      </c>
      <c r="I64" s="4">
        <f>(1/f_max_dia) * (1 - EXP(-k_sat_dia*F64)) * EXP(-k_inhib_dia*F64)</f>
        <v>0.51100845271767203</v>
      </c>
      <c r="T64">
        <f t="shared" si="3"/>
        <v>62</v>
      </c>
      <c r="U64" s="1">
        <f t="shared" si="1"/>
        <v>3.1</v>
      </c>
      <c r="V64">
        <f>U64/I_opt_nan*EXP(1-U64/I_opt_nan)</f>
        <v>0.37674196742274851</v>
      </c>
      <c r="Z64" s="4">
        <f>(1/F_max) * (1 - EXP(-k_sat*U64)) * EXP(-k_inhib*U64)</f>
        <v>0.63445565238645663</v>
      </c>
      <c r="AM64" s="4">
        <f>(1 / F_max_pic) * (1 - EXP(-k_sat_pic * U64)) * EXP(-k_inhib_pic * U64)</f>
        <v>0.63445565238645663</v>
      </c>
    </row>
    <row r="65" spans="5:39" x14ac:dyDescent="0.25">
      <c r="E65">
        <f t="shared" si="2"/>
        <v>63</v>
      </c>
      <c r="F65" s="1">
        <f t="shared" si="0"/>
        <v>3.1500000000000004</v>
      </c>
      <c r="G65" s="2">
        <f>F65/I_opt_dia*EXP(1-F65/I_opt_dia)</f>
        <v>0.35094702778889869</v>
      </c>
      <c r="I65" s="4">
        <f>(1/f_max_dia) * (1 - EXP(-k_sat_dia*F65)) * EXP(-k_inhib_dia*F65)</f>
        <v>0.51674866321648361</v>
      </c>
      <c r="T65">
        <f t="shared" si="3"/>
        <v>63</v>
      </c>
      <c r="U65" s="1">
        <f t="shared" si="1"/>
        <v>3.1500000000000004</v>
      </c>
      <c r="V65">
        <f>U65/I_opt_nan*EXP(1-U65/I_opt_nan)</f>
        <v>0.38181235817922565</v>
      </c>
      <c r="Z65" s="4">
        <f>(1/F_max) * (1 - EXP(-k_sat*U65)) * EXP(-k_inhib*U65)</f>
        <v>0.64051516098417649</v>
      </c>
      <c r="AM65" s="4">
        <f>(1 / F_max_pic) * (1 - EXP(-k_sat_pic * U65)) * EXP(-k_inhib_pic * U65)</f>
        <v>0.64051516098417649</v>
      </c>
    </row>
    <row r="66" spans="5:39" x14ac:dyDescent="0.25">
      <c r="E66">
        <f t="shared" si="2"/>
        <v>64</v>
      </c>
      <c r="F66" s="1">
        <f t="shared" ref="F66:F129" si="4">PAR_max/1200*E66</f>
        <v>3.2</v>
      </c>
      <c r="G66" s="2">
        <f>F66/I_opt_dia*EXP(1-F66/I_opt_dia)</f>
        <v>0.35566977380195053</v>
      </c>
      <c r="I66" s="4">
        <f>(1/f_max_dia) * (1 - EXP(-k_sat_dia*F66)) * EXP(-k_inhib_dia*F66)</f>
        <v>0.52242639194491014</v>
      </c>
      <c r="T66">
        <f t="shared" si="3"/>
        <v>64</v>
      </c>
      <c r="U66" s="1">
        <f t="shared" ref="U66:U129" si="5">PAR_max/1200*T66</f>
        <v>3.2</v>
      </c>
      <c r="V66">
        <f>U66/I_opt_nan*EXP(1-U66/I_opt_nan)</f>
        <v>0.38685349559020155</v>
      </c>
      <c r="Z66" s="4">
        <f>(1/F_max) * (1 - EXP(-k_sat*U66)) * EXP(-k_inhib*U66)</f>
        <v>0.64648122024034238</v>
      </c>
      <c r="AM66" s="4">
        <f>(1 / F_max_pic) * (1 - EXP(-k_sat_pic * U66)) * EXP(-k_inhib_pic * U66)</f>
        <v>0.64648122024034238</v>
      </c>
    </row>
    <row r="67" spans="5:39" x14ac:dyDescent="0.25">
      <c r="E67">
        <f t="shared" si="2"/>
        <v>65</v>
      </c>
      <c r="F67" s="1">
        <f t="shared" si="4"/>
        <v>3.25</v>
      </c>
      <c r="G67" s="2">
        <f>F67/I_opt_dia*EXP(1-F67/I_opt_dia)</f>
        <v>0.36036807253467401</v>
      </c>
      <c r="I67" s="4">
        <f>(1/f_max_dia) * (1 - EXP(-k_sat_dia*F67)) * EXP(-k_inhib_dia*F67)</f>
        <v>0.52804230105385042</v>
      </c>
      <c r="T67">
        <f t="shared" si="3"/>
        <v>65</v>
      </c>
      <c r="U67" s="1">
        <f t="shared" si="5"/>
        <v>3.25</v>
      </c>
      <c r="V67">
        <f>U67/I_opt_nan*EXP(1-U67/I_opt_nan)</f>
        <v>0.39186549839699775</v>
      </c>
      <c r="Z67" s="4">
        <f>(1/F_max) * (1 - EXP(-k_sat*U67)) * EXP(-k_inhib*U67)</f>
        <v>0.65235523559299546</v>
      </c>
      <c r="AM67" s="4">
        <f>(1 / F_max_pic) * (1 - EXP(-k_sat_pic * U67)) * EXP(-k_inhib_pic * U67)</f>
        <v>0.65235523559299546</v>
      </c>
    </row>
    <row r="68" spans="5:39" x14ac:dyDescent="0.25">
      <c r="E68">
        <f t="shared" ref="E68:E131" si="6">E67+1</f>
        <v>66</v>
      </c>
      <c r="F68" s="1">
        <f t="shared" si="4"/>
        <v>3.3000000000000003</v>
      </c>
      <c r="G68" s="2">
        <f>F68/I_opt_dia*EXP(1-F68/I_opt_dia)</f>
        <v>0.36504201355492988</v>
      </c>
      <c r="I68" s="4">
        <f>(1/f_max_dia) * (1 - EXP(-k_sat_dia*F68)) * EXP(-k_inhib_dia*F68)</f>
        <v>0.53359704567967714</v>
      </c>
      <c r="T68">
        <f t="shared" ref="T68:T131" si="7">T67+1</f>
        <v>66</v>
      </c>
      <c r="U68" s="1">
        <f t="shared" si="5"/>
        <v>3.3000000000000003</v>
      </c>
      <c r="V68">
        <f>U68/I_opt_nan*EXP(1-U68/I_opt_nan)</f>
        <v>0.39684848491885594</v>
      </c>
      <c r="Z68" s="4">
        <f>(1/F_max) * (1 - EXP(-k_sat*U68)) * EXP(-k_inhib*U68)</f>
        <v>0.65813859134821651</v>
      </c>
      <c r="AM68" s="4">
        <f>(1 / F_max_pic) * (1 - EXP(-k_sat_pic * U68)) * EXP(-k_inhib_pic * U68)</f>
        <v>0.65813859134821651</v>
      </c>
    </row>
    <row r="69" spans="5:39" x14ac:dyDescent="0.25">
      <c r="E69">
        <f t="shared" si="6"/>
        <v>67</v>
      </c>
      <c r="F69" s="1">
        <f t="shared" si="4"/>
        <v>3.35</v>
      </c>
      <c r="G69" s="2">
        <f>F69/I_opt_dia*EXP(1-F69/I_opt_dia)</f>
        <v>0.36969168614283271</v>
      </c>
      <c r="I69" s="4">
        <f>(1/f_max_dia) * (1 - EXP(-k_sat_dia*F69)) * EXP(-k_inhib_dia*F69)</f>
        <v>0.5390912740185444</v>
      </c>
      <c r="T69">
        <f t="shared" si="7"/>
        <v>67</v>
      </c>
      <c r="U69" s="1">
        <f t="shared" si="5"/>
        <v>3.35</v>
      </c>
      <c r="V69">
        <f>U69/I_opt_nan*EXP(1-U69/I_opt_nan)</f>
        <v>0.4018025730543367</v>
      </c>
      <c r="Z69" s="4">
        <f>(1/F_max) * (1 - EXP(-k_sat*U69)) * EXP(-k_inhib*U69)</f>
        <v>0.66383265099786148</v>
      </c>
      <c r="AM69" s="4">
        <f>(1 / F_max_pic) * (1 - EXP(-k_sat_pic * U69)) * EXP(-k_inhib_pic * U69)</f>
        <v>0.66383265099786148</v>
      </c>
    </row>
    <row r="70" spans="5:39" x14ac:dyDescent="0.25">
      <c r="E70">
        <f t="shared" si="6"/>
        <v>68</v>
      </c>
      <c r="F70" s="1">
        <f t="shared" si="4"/>
        <v>3.4000000000000004</v>
      </c>
      <c r="G70" s="2">
        <f>F70/I_opt_dia*EXP(1-F70/I_opt_dia)</f>
        <v>0.37431717929161368</v>
      </c>
      <c r="I70" s="4">
        <f>(1/f_max_dia) * (1 - EXP(-k_sat_dia*F70)) * EXP(-k_inhib_dia*F70)</f>
        <v>0.54452562739991039</v>
      </c>
      <c r="T70">
        <f t="shared" si="7"/>
        <v>68</v>
      </c>
      <c r="U70" s="1">
        <f t="shared" si="5"/>
        <v>3.4000000000000004</v>
      </c>
      <c r="V70">
        <f>U70/I_opt_nan*EXP(1-U70/I_opt_nan)</f>
        <v>0.40672788028271362</v>
      </c>
      <c r="Z70" s="4">
        <f>(1/F_max) * (1 - EXP(-k_sat*U70)) * EXP(-k_inhib*U70)</f>
        <v>0.66943875753252158</v>
      </c>
      <c r="AM70" s="4">
        <f>(1 / F_max_pic) * (1 - EXP(-k_sat_pic * U70)) * EXP(-k_inhib_pic * U70)</f>
        <v>0.66943875753252158</v>
      </c>
    </row>
    <row r="71" spans="5:39" x14ac:dyDescent="0.25">
      <c r="E71">
        <f t="shared" si="6"/>
        <v>69</v>
      </c>
      <c r="F71" s="1">
        <f t="shared" si="4"/>
        <v>3.45</v>
      </c>
      <c r="G71" s="2">
        <f>F71/I_opt_dia*EXP(1-F71/I_opt_dia)</f>
        <v>0.37891858170847975</v>
      </c>
      <c r="I71" s="4">
        <f>(1/f_max_dia) * (1 - EXP(-k_sat_dia*F71)) * EXP(-k_inhib_dia*F71)</f>
        <v>0.54990074035927838</v>
      </c>
      <c r="T71">
        <f t="shared" si="7"/>
        <v>69</v>
      </c>
      <c r="U71" s="1">
        <f t="shared" si="5"/>
        <v>3.45</v>
      </c>
      <c r="V71">
        <f>U71/I_opt_nan*EXP(1-U71/I_opt_nan)</f>
        <v>0.41162452366536229</v>
      </c>
      <c r="Z71" s="4">
        <f>(1/F_max) * (1 - EXP(-k_sat*U71)) * EXP(-k_inhib*U71)</f>
        <v>0.67495823374977559</v>
      </c>
      <c r="AM71" s="4">
        <f>(1 / F_max_pic) * (1 - EXP(-k_sat_pic * U71)) * EXP(-k_inhib_pic * U71)</f>
        <v>0.67495823374977559</v>
      </c>
    </row>
    <row r="72" spans="5:39" x14ac:dyDescent="0.25">
      <c r="E72">
        <f t="shared" si="6"/>
        <v>70</v>
      </c>
      <c r="F72" s="1">
        <f t="shared" si="4"/>
        <v>3.5</v>
      </c>
      <c r="G72" s="2">
        <f>F72/I_opt_dia*EXP(1-F72/I_opt_dia)</f>
        <v>0.38349598181547084</v>
      </c>
      <c r="I72" s="4">
        <f>(1/f_max_dia) * (1 - EXP(-k_sat_dia*F72)) * EXP(-k_inhib_dia*F72)</f>
        <v>0.55521724071016831</v>
      </c>
      <c r="T72">
        <f t="shared" si="7"/>
        <v>70</v>
      </c>
      <c r="U72" s="1">
        <f t="shared" si="5"/>
        <v>3.5</v>
      </c>
      <c r="V72">
        <f>U72/I_opt_nan*EXP(1-U72/I_opt_nan)</f>
        <v>0.41649261984714625</v>
      </c>
      <c r="Z72" s="4">
        <f>(1/F_max) * (1 - EXP(-k_sat*U72)) * EXP(-k_inhib*U72)</f>
        <v>0.68039238255780843</v>
      </c>
      <c r="AM72" s="4">
        <f>(1 / F_max_pic) * (1 - EXP(-k_sat_pic * U72)) * EXP(-k_inhib_pic * U72)</f>
        <v>0.68039238255780843</v>
      </c>
    </row>
    <row r="73" spans="5:39" x14ac:dyDescent="0.25">
      <c r="E73">
        <f t="shared" si="6"/>
        <v>71</v>
      </c>
      <c r="F73" s="1">
        <f t="shared" si="4"/>
        <v>3.5500000000000003</v>
      </c>
      <c r="G73" s="2">
        <f>F73/I_opt_dia*EXP(1-F73/I_opt_dia)</f>
        <v>0.38804946775031429</v>
      </c>
      <c r="I73" s="4">
        <f>(1/f_max_dia) * (1 - EXP(-k_sat_dia*F73)) * EXP(-k_inhib_dia*F73)</f>
        <v>0.56047574961532753</v>
      </c>
      <c r="T73">
        <f t="shared" si="7"/>
        <v>71</v>
      </c>
      <c r="U73" s="1">
        <f t="shared" si="5"/>
        <v>3.5500000000000003</v>
      </c>
      <c r="V73">
        <f>U73/I_opt_nan*EXP(1-U73/I_opt_nan)</f>
        <v>0.42133228505779713</v>
      </c>
      <c r="Z73" s="4">
        <f>(1/F_max) * (1 - EXP(-k_sat*U73)) * EXP(-k_inhib*U73)</f>
        <v>0.6857424872744643</v>
      </c>
      <c r="AM73" s="4">
        <f>(1 / F_max_pic) * (1 - EXP(-k_sat_pic * U73)) * EXP(-k_inhib_pic * U73)</f>
        <v>0.6857424872744643</v>
      </c>
    </row>
    <row r="74" spans="5:39" x14ac:dyDescent="0.25">
      <c r="E74">
        <f t="shared" si="6"/>
        <v>72</v>
      </c>
      <c r="F74" s="1">
        <f t="shared" si="4"/>
        <v>3.6</v>
      </c>
      <c r="G74" s="2">
        <f>F74/I_opt_dia*EXP(1-F74/I_opt_dia)</f>
        <v>0.39257912736727751</v>
      </c>
      <c r="I74" s="4">
        <f>(1/f_max_dia) * (1 - EXP(-k_sat_dia*F74)) * EXP(-k_inhib_dia*F74)</f>
        <v>0.56567688165718411</v>
      </c>
      <c r="T74">
        <f t="shared" si="7"/>
        <v>72</v>
      </c>
      <c r="U74" s="1">
        <f t="shared" si="5"/>
        <v>3.6</v>
      </c>
      <c r="V74">
        <f>U74/I_opt_nan*EXP(1-U74/I_opt_nan)</f>
        <v>0.4261436351132909</v>
      </c>
      <c r="Z74" s="4">
        <f>(1/F_max) * (1 - EXP(-k_sat*U74)) * EXP(-k_inhib*U74)</f>
        <v>0.69100981192180444</v>
      </c>
      <c r="AM74" s="4">
        <f>(1 / F_max_pic) * (1 - EXP(-k_sat_pic * U74)) * EXP(-k_inhib_pic * U74)</f>
        <v>0.69100981192180444</v>
      </c>
    </row>
    <row r="75" spans="5:39" x14ac:dyDescent="0.25">
      <c r="E75">
        <f t="shared" si="6"/>
        <v>73</v>
      </c>
      <c r="F75" s="1">
        <f t="shared" si="4"/>
        <v>3.6500000000000004</v>
      </c>
      <c r="G75" s="2">
        <f>F75/I_opt_dia*EXP(1-F75/I_opt_dia)</f>
        <v>0.39708504823801716</v>
      </c>
      <c r="I75" s="4">
        <f>(1/f_max_dia) * (1 - EXP(-k_sat_dia*F75)) * EXP(-k_inhib_dia*F75)</f>
        <v>0.57082124490755604</v>
      </c>
      <c r="T75">
        <f t="shared" si="7"/>
        <v>73</v>
      </c>
      <c r="U75" s="1">
        <f t="shared" si="5"/>
        <v>3.6500000000000004</v>
      </c>
      <c r="V75">
        <f>U75/I_opt_nan*EXP(1-U75/I_opt_nan)</f>
        <v>0.43092678541722068</v>
      </c>
      <c r="Z75" s="4">
        <f>(1/F_max) * (1 - EXP(-k_sat*U75)) * EXP(-k_inhib*U75)</f>
        <v>0.6961956015162335</v>
      </c>
      <c r="AM75" s="4">
        <f>(1 / F_max_pic) * (1 - EXP(-k_sat_pic * U75)) * EXP(-k_inhib_pic * U75)</f>
        <v>0.6961956015162335</v>
      </c>
    </row>
    <row r="76" spans="5:39" x14ac:dyDescent="0.25">
      <c r="E76">
        <f t="shared" si="6"/>
        <v>74</v>
      </c>
      <c r="F76" s="1">
        <f t="shared" si="4"/>
        <v>3.7</v>
      </c>
      <c r="G76" s="2">
        <f>F76/I_opt_dia*EXP(1-F76/I_opt_dia)</f>
        <v>0.40156731765242687</v>
      </c>
      <c r="I76" s="4">
        <f>(1/f_max_dia) * (1 - EXP(-k_sat_dia*F76)) * EXP(-k_inhib_dia*F76)</f>
        <v>0.57590944099662156</v>
      </c>
      <c r="T76">
        <f t="shared" si="7"/>
        <v>74</v>
      </c>
      <c r="U76" s="1">
        <f t="shared" si="5"/>
        <v>3.7</v>
      </c>
      <c r="V76">
        <f>U76/I_opt_nan*EXP(1-U76/I_opt_nan)</f>
        <v>0.43568185096216361</v>
      </c>
      <c r="Z76" s="4">
        <f>(1/F_max) * (1 - EXP(-k_sat*U76)) * EXP(-k_inhib*U76)</f>
        <v>0.70130108235426658</v>
      </c>
      <c r="AM76" s="4">
        <f>(1 / F_max_pic) * (1 - EXP(-k_sat_pic * U76)) * EXP(-k_inhib_pic * U76)</f>
        <v>0.70130108235426658</v>
      </c>
    </row>
    <row r="77" spans="5:39" x14ac:dyDescent="0.25">
      <c r="E77">
        <f t="shared" si="6"/>
        <v>75</v>
      </c>
      <c r="F77" s="1">
        <f t="shared" si="4"/>
        <v>3.75</v>
      </c>
      <c r="G77" s="2">
        <f>F77/I_opt_dia*EXP(1-F77/I_opt_dia)</f>
        <v>0.40602602261948195</v>
      </c>
      <c r="I77" s="4">
        <f>(1/f_max_dia) * (1 - EXP(-k_sat_dia*F77)) * EXP(-k_inhib_dia*F77)</f>
        <v>0.58094206518115776</v>
      </c>
      <c r="T77">
        <f t="shared" si="7"/>
        <v>75</v>
      </c>
      <c r="U77" s="1">
        <f t="shared" si="5"/>
        <v>3.75</v>
      </c>
      <c r="V77">
        <f>U77/I_opt_nan*EXP(1-U77/I_opt_nan)</f>
        <v>0.44040894633104405</v>
      </c>
      <c r="Z77" s="4">
        <f>(1/F_max) * (1 - EXP(-k_sat*U77)) * EXP(-k_inhib*U77)</f>
        <v>0.70632746229399646</v>
      </c>
      <c r="AM77" s="4">
        <f>(1 / F_max_pic) * (1 - EXP(-k_sat_pic * U77)) * EXP(-k_inhib_pic * U77)</f>
        <v>0.70632746229399646</v>
      </c>
    </row>
    <row r="78" spans="5:39" x14ac:dyDescent="0.25">
      <c r="E78">
        <f t="shared" si="6"/>
        <v>76</v>
      </c>
      <c r="F78" s="1">
        <f t="shared" si="4"/>
        <v>3.8000000000000003</v>
      </c>
      <c r="G78" s="2">
        <f>F78/I_opt_dia*EXP(1-F78/I_opt_dia)</f>
        <v>0.41046124986808208</v>
      </c>
      <c r="I78" s="4">
        <f>(1/f_max_dia) * (1 - EXP(-k_sat_dia*F78)) * EXP(-k_inhib_dia*F78)</f>
        <v>0.58591970641205837</v>
      </c>
      <c r="T78">
        <f t="shared" si="7"/>
        <v>76</v>
      </c>
      <c r="U78" s="1">
        <f t="shared" si="5"/>
        <v>3.8000000000000003</v>
      </c>
      <c r="V78">
        <f>U78/I_opt_nan*EXP(1-U78/I_opt_nan)</f>
        <v>0.44510818569849359</v>
      </c>
      <c r="Z78" s="4">
        <f>(1/F_max) * (1 - EXP(-k_sat*U78)) * EXP(-k_inhib*U78)</f>
        <v>0.711275931032332</v>
      </c>
      <c r="AM78" s="4">
        <f>(1 / F_max_pic) * (1 - EXP(-k_sat_pic * U78)) * EXP(-k_inhib_pic * U78)</f>
        <v>0.711275931032332</v>
      </c>
    </row>
    <row r="79" spans="5:39" x14ac:dyDescent="0.25">
      <c r="E79">
        <f t="shared" si="6"/>
        <v>77</v>
      </c>
      <c r="F79" s="1">
        <f t="shared" si="4"/>
        <v>3.85</v>
      </c>
      <c r="G79" s="2">
        <f>F79/I_opt_dia*EXP(1-F79/I_opt_dia)</f>
        <v>0.41487308584789068</v>
      </c>
      <c r="I79" s="4">
        <f>(1/f_max_dia) * (1 - EXP(-k_sat_dia*F79)) * EXP(-k_inhib_dia*F79)</f>
        <v>0.59084294740113408</v>
      </c>
      <c r="T79">
        <f t="shared" si="7"/>
        <v>77</v>
      </c>
      <c r="U79" s="1">
        <f t="shared" si="5"/>
        <v>3.85</v>
      </c>
      <c r="V79">
        <f>U79/I_opt_nan*EXP(1-U79/I_opt_nan)</f>
        <v>0.44977968283220432</v>
      </c>
      <c r="Z79" s="4">
        <f>(1/F_max) * (1 - EXP(-k_sat*U79)) * EXP(-k_inhib*U79)</f>
        <v>0.71614766037806521</v>
      </c>
      <c r="AM79" s="4">
        <f>(1 / F_max_pic) * (1 - EXP(-k_sat_pic * U79)) * EXP(-k_inhib_pic * U79)</f>
        <v>0.71614766037806521</v>
      </c>
    </row>
    <row r="80" spans="5:39" x14ac:dyDescent="0.25">
      <c r="E80">
        <f t="shared" si="6"/>
        <v>78</v>
      </c>
      <c r="F80" s="1">
        <f t="shared" si="4"/>
        <v>3.9000000000000004</v>
      </c>
      <c r="G80" s="2">
        <f>F80/I_opt_dia*EXP(1-F80/I_opt_dia)</f>
        <v>0.41926161673017331</v>
      </c>
      <c r="I80" s="4">
        <f>(1/f_max_dia) * (1 - EXP(-k_sat_dia*F80)) * EXP(-k_inhib_dia*F80)</f>
        <v>0.59571236468720645</v>
      </c>
      <c r="T80">
        <f t="shared" si="7"/>
        <v>78</v>
      </c>
      <c r="U80" s="1">
        <f t="shared" si="5"/>
        <v>3.9000000000000004</v>
      </c>
      <c r="V80">
        <f>U80/I_opt_nan*EXP(1-U80/I_opt_nan)</f>
        <v>0.45442355109428056</v>
      </c>
      <c r="Z80" s="4">
        <f>(1/F_max) * (1 - EXP(-k_sat*U80)) * EXP(-k_inhib*U80)</f>
        <v>0.72094380452083373</v>
      </c>
      <c r="AM80" s="4">
        <f>(1 / F_max_pic) * (1 - EXP(-k_sat_pic * U80)) * EXP(-k_inhib_pic * U80)</f>
        <v>0.72094380452083373</v>
      </c>
    </row>
    <row r="81" spans="5:39" x14ac:dyDescent="0.25">
      <c r="E81">
        <f t="shared" si="6"/>
        <v>79</v>
      </c>
      <c r="F81" s="1">
        <f t="shared" si="4"/>
        <v>3.95</v>
      </c>
      <c r="G81" s="2">
        <f>F81/I_opt_dia*EXP(1-F81/I_opt_dia)</f>
        <v>0.42362692840863264</v>
      </c>
      <c r="I81" s="4">
        <f>(1/f_max_dia) * (1 - EXP(-k_sat_dia*F81)) * EXP(-k_inhib_dia*F81)</f>
        <v>0.60052852870150175</v>
      </c>
      <c r="T81">
        <f t="shared" si="7"/>
        <v>79</v>
      </c>
      <c r="U81" s="1">
        <f t="shared" si="5"/>
        <v>3.95</v>
      </c>
      <c r="V81">
        <f>U81/I_opt_nan*EXP(1-U81/I_opt_nan)</f>
        <v>0.45903990344258366</v>
      </c>
      <c r="Z81" s="4">
        <f>(1/F_max) * (1 - EXP(-k_sat*U81)) * EXP(-k_inhib*U81)</f>
        <v>0.72566550029604016</v>
      </c>
      <c r="AM81" s="4">
        <f>(1 / F_max_pic) * (1 - EXP(-k_sat_pic * U81)) * EXP(-k_inhib_pic * U81)</f>
        <v>0.72566550029604016</v>
      </c>
    </row>
    <row r="82" spans="5:39" x14ac:dyDescent="0.25">
      <c r="E82">
        <f t="shared" si="6"/>
        <v>80</v>
      </c>
      <c r="F82" s="1">
        <f t="shared" si="4"/>
        <v>4</v>
      </c>
      <c r="G82" s="2">
        <f>F82/I_opt_dia*EXP(1-F82/I_opt_dia)</f>
        <v>0.42796910650024089</v>
      </c>
      <c r="I82" s="4">
        <f>(1/f_max_dia) * (1 - EXP(-k_sat_dia*F82)) * EXP(-k_inhib_dia*F82)</f>
        <v>0.6052920038323516</v>
      </c>
      <c r="T82">
        <f t="shared" si="7"/>
        <v>80</v>
      </c>
      <c r="U82" s="1">
        <f t="shared" si="5"/>
        <v>4</v>
      </c>
      <c r="V82">
        <f>U82/I_opt_nan*EXP(1-U82/I_opt_nan)</f>
        <v>0.46362885243207475</v>
      </c>
      <c r="Z82" s="4">
        <f>(1/F_max) * (1 - EXP(-k_sat*U82)) * EXP(-k_inhib*U82)</f>
        <v>0.73031386744578619</v>
      </c>
      <c r="AM82" s="4">
        <f>(1 / F_max_pic) * (1 - EXP(-k_sat_pic * U82)) * EXP(-k_inhib_pic * U82)</f>
        <v>0.73031386744578619</v>
      </c>
    </row>
    <row r="83" spans="5:39" x14ac:dyDescent="0.25">
      <c r="E83">
        <f t="shared" si="6"/>
        <v>81</v>
      </c>
      <c r="F83" s="1">
        <f t="shared" si="4"/>
        <v>4.05</v>
      </c>
      <c r="G83" s="2">
        <f>F83/I_opt_dia*EXP(1-F83/I_opt_dia)</f>
        <v>0.43228823634607078</v>
      </c>
      <c r="I83" s="4">
        <f>(1/f_max_dia) * (1 - EXP(-k_sat_dia*F83)) * EXP(-k_inhib_dia*F83)</f>
        <v>0.61000334848920734</v>
      </c>
      <c r="T83">
        <f t="shared" si="7"/>
        <v>81</v>
      </c>
      <c r="U83" s="1">
        <f t="shared" si="5"/>
        <v>4.05</v>
      </c>
      <c r="V83">
        <f>U83/I_opt_nan*EXP(1-U83/I_opt_nan)</f>
        <v>0.46819051021615221</v>
      </c>
      <c r="Z83" s="4">
        <f>(1/F_max) * (1 - EXP(-k_sat*U83)) * EXP(-k_inhib*U83)</f>
        <v>0.73489000887588474</v>
      </c>
      <c r="AM83" s="4">
        <f>(1 / F_max_pic) * (1 - EXP(-k_sat_pic * U83)) * EXP(-k_inhib_pic * U83)</f>
        <v>0.73489000887588474</v>
      </c>
    </row>
    <row r="84" spans="5:39" x14ac:dyDescent="0.25">
      <c r="E84">
        <f t="shared" si="6"/>
        <v>82</v>
      </c>
      <c r="F84" s="1">
        <f t="shared" si="4"/>
        <v>4.1000000000000005</v>
      </c>
      <c r="G84" s="2">
        <f>F84/I_opt_dia*EXP(1-F84/I_opt_dia)</f>
        <v>0.43658440301212348</v>
      </c>
      <c r="I84" s="4">
        <f>(1/f_max_dia) * (1 - EXP(-k_sat_dia*F84)) * EXP(-k_inhib_dia*F84)</f>
        <v>0.61466311516597927</v>
      </c>
      <c r="T84">
        <f t="shared" si="7"/>
        <v>82</v>
      </c>
      <c r="U84" s="1">
        <f t="shared" si="5"/>
        <v>4.1000000000000005</v>
      </c>
      <c r="V84">
        <f>U84/I_opt_nan*EXP(1-U84/I_opt_nan)</f>
        <v>0.47272498854798406</v>
      </c>
      <c r="Z84" s="4">
        <f>(1/F_max) * (1 - EXP(-k_sat*U84)) * EXP(-k_inhib*U84)</f>
        <v>0.73939501090900706</v>
      </c>
      <c r="AM84" s="4">
        <f>(1 / F_max_pic) * (1 - EXP(-k_sat_pic * U84)) * EXP(-k_inhib_pic * U84)</f>
        <v>0.73939501090900706</v>
      </c>
    </row>
    <row r="85" spans="5:39" x14ac:dyDescent="0.25">
      <c r="E85">
        <f t="shared" si="6"/>
        <v>83</v>
      </c>
      <c r="F85" s="1">
        <f t="shared" si="4"/>
        <v>4.1500000000000004</v>
      </c>
      <c r="G85" s="2">
        <f>F85/I_opt_dia*EXP(1-F85/I_opt_dia)</f>
        <v>0.44085769129015362</v>
      </c>
      <c r="I85" s="4">
        <f>(1/f_max_dia) * (1 - EXP(-k_sat_dia*F85)) * EXP(-k_inhib_dia*F85)</f>
        <v>0.61927185050370059</v>
      </c>
      <c r="T85">
        <f t="shared" si="7"/>
        <v>83</v>
      </c>
      <c r="U85" s="1">
        <f t="shared" si="5"/>
        <v>4.1500000000000004</v>
      </c>
      <c r="V85">
        <f>U85/I_opt_nan*EXP(1-U85/I_opt_nan)</f>
        <v>0.47723239878183787</v>
      </c>
      <c r="Z85" s="4">
        <f>(1/F_max) * (1 - EXP(-k_sat*U85)) * EXP(-k_inhib*U85)</f>
        <v>0.74382994353402421</v>
      </c>
      <c r="AM85" s="4">
        <f>(1 / F_max_pic) * (1 - EXP(-k_sat_pic * U85)) * EXP(-k_inhib_pic * U85)</f>
        <v>0.74382994353402421</v>
      </c>
    </row>
    <row r="86" spans="5:39" x14ac:dyDescent="0.25">
      <c r="E86">
        <f t="shared" si="6"/>
        <v>84</v>
      </c>
      <c r="F86" s="1">
        <f t="shared" si="4"/>
        <v>4.2</v>
      </c>
      <c r="G86" s="2">
        <f>F86/I_opt_dia*EXP(1-F86/I_opt_dia)</f>
        <v>0.44510818569849359</v>
      </c>
      <c r="I86" s="4">
        <f>(1/f_max_dia) * (1 - EXP(-k_sat_dia*F86)) * EXP(-k_inhib_dia*F86)</f>
        <v>0.62383009535253164</v>
      </c>
      <c r="T86">
        <f t="shared" si="7"/>
        <v>84</v>
      </c>
      <c r="U86" s="1">
        <f t="shared" si="5"/>
        <v>4.2</v>
      </c>
      <c r="V86">
        <f>U86/I_opt_nan*EXP(1-U86/I_opt_nan)</f>
        <v>0.48171285187440582</v>
      </c>
      <c r="Z86" s="4">
        <f>(1/F_max) * (1 - EXP(-k_sat*U86)) * EXP(-k_inhib*U86)</f>
        <v>0.74819586065159849</v>
      </c>
      <c r="AM86" s="4">
        <f>(1 / F_max_pic) * (1 - EXP(-k_sat_pic * U86)) * EXP(-k_inhib_pic * U86)</f>
        <v>0.74819586065159849</v>
      </c>
    </row>
    <row r="87" spans="5:39" x14ac:dyDescent="0.25">
      <c r="E87">
        <f t="shared" si="6"/>
        <v>85</v>
      </c>
      <c r="F87" s="1">
        <f t="shared" si="4"/>
        <v>4.25</v>
      </c>
      <c r="G87" s="2">
        <f>F87/I_opt_dia*EXP(1-F87/I_opt_dia)</f>
        <v>0.44933597048287377</v>
      </c>
      <c r="I87" s="4">
        <f>(1/f_max_dia) * (1 - EXP(-k_sat_dia*F87)) * EXP(-k_inhib_dia*F87)</f>
        <v>0.62833838483310467</v>
      </c>
      <c r="T87">
        <f t="shared" si="7"/>
        <v>85</v>
      </c>
      <c r="U87" s="1">
        <f t="shared" si="5"/>
        <v>4.25</v>
      </c>
      <c r="V87">
        <f>U87/I_opt_nan*EXP(1-U87/I_opt_nan)</f>
        <v>0.48616645838612432</v>
      </c>
      <c r="Z87" s="4">
        <f>(1/F_max) * (1 - EXP(-k_sat*U87)) * EXP(-k_inhib*U87)</f>
        <v>0.75249380031608393</v>
      </c>
      <c r="AM87" s="4">
        <f>(1 / F_max_pic) * (1 - EXP(-k_sat_pic * U87)) * EXP(-k_inhib_pic * U87)</f>
        <v>0.75249380031608393</v>
      </c>
    </row>
    <row r="88" spans="5:39" x14ac:dyDescent="0.25">
      <c r="E88">
        <f t="shared" si="6"/>
        <v>86</v>
      </c>
      <c r="F88" s="1">
        <f t="shared" si="4"/>
        <v>4.3</v>
      </c>
      <c r="G88" s="2">
        <f>F88/I_opt_dia*EXP(1-F88/I_opt_dia)</f>
        <v>0.45354112961724152</v>
      </c>
      <c r="I88" s="4">
        <f>(1/f_max_dia) * (1 - EXP(-k_sat_dia*F88)) * EXP(-k_inhib_dia*F88)</f>
        <v>0.63279724839721896</v>
      </c>
      <c r="T88">
        <f t="shared" si="7"/>
        <v>86</v>
      </c>
      <c r="U88" s="1">
        <f t="shared" si="5"/>
        <v>4.3</v>
      </c>
      <c r="V88">
        <f>U88/I_opt_nan*EXP(1-U88/I_opt_nan)</f>
        <v>0.49059332848249132</v>
      </c>
      <c r="Z88" s="4">
        <f>(1/F_max) * (1 - EXP(-k_sat*U88)) * EXP(-k_inhib*U88)</f>
        <v>0.75672478497378681</v>
      </c>
      <c r="AM88" s="4">
        <f>(1 / F_max_pic) * (1 - EXP(-k_sat_pic * U88)) * EXP(-k_inhib_pic * U88)</f>
        <v>0.75672478497378681</v>
      </c>
    </row>
    <row r="89" spans="5:39" x14ac:dyDescent="0.25">
      <c r="E89">
        <f t="shared" si="6"/>
        <v>87</v>
      </c>
      <c r="F89" s="1">
        <f t="shared" si="4"/>
        <v>4.3500000000000005</v>
      </c>
      <c r="G89" s="2">
        <f>F89/I_opt_dia*EXP(1-F89/I_opt_dia)</f>
        <v>0.457723746804577</v>
      </c>
      <c r="I89" s="4">
        <f>(1/f_max_dia) * (1 - EXP(-k_sat_dia*F89)) * EXP(-k_inhib_dia*F89)</f>
        <v>0.63720720988789503</v>
      </c>
      <c r="T89">
        <f t="shared" si="7"/>
        <v>87</v>
      </c>
      <c r="U89" s="1">
        <f t="shared" si="5"/>
        <v>4.3500000000000005</v>
      </c>
      <c r="V89">
        <f>U89/I_opt_nan*EXP(1-U89/I_opt_nan)</f>
        <v>0.49499357193537818</v>
      </c>
      <c r="Z89" s="4">
        <f>(1/F_max) * (1 - EXP(-k_sat*U89)) * EXP(-k_inhib*U89)</f>
        <v>0.76088982169764707</v>
      </c>
      <c r="AM89" s="4">
        <f>(1 / F_max_pic) * (1 - EXP(-k_sat_pic * U89)) * EXP(-k_inhib_pic * U89)</f>
        <v>0.76088982169764707</v>
      </c>
    </row>
    <row r="90" spans="5:39" x14ac:dyDescent="0.25">
      <c r="E90">
        <f t="shared" si="6"/>
        <v>88</v>
      </c>
      <c r="F90" s="1">
        <f t="shared" si="4"/>
        <v>4.4000000000000004</v>
      </c>
      <c r="G90" s="2">
        <f>F90/I_opt_dia*EXP(1-F90/I_opt_dia)</f>
        <v>0.4618839054777073</v>
      </c>
      <c r="I90" s="4">
        <f>(1/f_max_dia) * (1 - EXP(-k_sat_dia*F90)) * EXP(-k_inhib_dia*F90)</f>
        <v>0.64156878759878988</v>
      </c>
      <c r="T90">
        <f t="shared" si="7"/>
        <v>88</v>
      </c>
      <c r="U90" s="1">
        <f t="shared" si="5"/>
        <v>4.4000000000000004</v>
      </c>
      <c r="V90">
        <f>U90/I_opt_nan*EXP(1-U90/I_opt_nan)</f>
        <v>0.49936729812433794</v>
      </c>
      <c r="Z90" s="4">
        <f>(1/F_max) * (1 - EXP(-k_sat*U90)) * EXP(-k_inhib*U90)</f>
        <v>0.76498990241838782</v>
      </c>
      <c r="AM90" s="4">
        <f>(1 / F_max_pic) * (1 - EXP(-k_sat_pic * U90)) * EXP(-k_inhib_pic * U90)</f>
        <v>0.76498990241838782</v>
      </c>
    </row>
    <row r="91" spans="5:39" x14ac:dyDescent="0.25">
      <c r="E91">
        <f t="shared" si="6"/>
        <v>89</v>
      </c>
      <c r="F91" s="1">
        <f t="shared" si="4"/>
        <v>4.45</v>
      </c>
      <c r="G91" s="2">
        <f>F91/I_opt_dia*EXP(1-F91/I_opt_dia)</f>
        <v>0.46602168880011774</v>
      </c>
      <c r="I91" s="4">
        <f>(1/f_max_dia) * (1 - EXP(-k_sat_dia*F91)) * EXP(-k_inhib_dia*F91)</f>
        <v>0.64588249433298428</v>
      </c>
      <c r="T91">
        <f t="shared" si="7"/>
        <v>89</v>
      </c>
      <c r="U91" s="1">
        <f t="shared" si="5"/>
        <v>4.45</v>
      </c>
      <c r="V91">
        <f>U91/I_opt_nan*EXP(1-U91/I_opt_nan)</f>
        <v>0.50371461603790868</v>
      </c>
      <c r="Z91" s="4">
        <f>(1/F_max) * (1 - EXP(-k_sat*U91)) * EXP(-k_inhib*U91)</f>
        <v>0.76902600415219236</v>
      </c>
      <c r="AM91" s="4">
        <f>(1 / F_max_pic) * (1 - EXP(-k_sat_pic * U91)) * EXP(-k_inhib_pic * U91)</f>
        <v>0.76902600415219236</v>
      </c>
    </row>
    <row r="92" spans="5:39" x14ac:dyDescent="0.25">
      <c r="E92">
        <f t="shared" si="6"/>
        <v>90</v>
      </c>
      <c r="F92" s="1">
        <f t="shared" si="4"/>
        <v>4.5</v>
      </c>
      <c r="G92" s="2">
        <f>F92/I_opt_dia*EXP(1-F92/I_opt_dia)</f>
        <v>0.47013717966676166</v>
      </c>
      <c r="I92" s="4">
        <f>(1/f_max_dia) * (1 - EXP(-k_sat_dia*F92)) * EXP(-k_inhib_dia*F92)</f>
        <v>0.65014883746114804</v>
      </c>
      <c r="T92">
        <f t="shared" si="7"/>
        <v>90</v>
      </c>
      <c r="U92" s="1">
        <f t="shared" si="5"/>
        <v>4.5</v>
      </c>
      <c r="V92">
        <f>U92/I_opt_nan*EXP(1-U92/I_opt_nan)</f>
        <v>0.50803563427491427</v>
      </c>
      <c r="Z92" s="4">
        <f>(1/F_max) * (1 - EXP(-k_sat*U92)) * EXP(-k_inhib*U92)</f>
        <v>0.77299908922495619</v>
      </c>
      <c r="AM92" s="4">
        <f>(1 / F_max_pic) * (1 - EXP(-k_sat_pic * U92)) * EXP(-k_inhib_pic * U92)</f>
        <v>0.77299908922495619</v>
      </c>
    </row>
    <row r="93" spans="5:39" x14ac:dyDescent="0.25">
      <c r="E93">
        <f t="shared" si="6"/>
        <v>91</v>
      </c>
      <c r="F93" s="1">
        <f t="shared" si="4"/>
        <v>4.55</v>
      </c>
      <c r="G93" s="2">
        <f>F93/I_opt_dia*EXP(1-F93/I_opt_dia)</f>
        <v>0.47423046070486652</v>
      </c>
      <c r="I93" s="4">
        <f>(1/f_max_dia) * (1 - EXP(-k_sat_dia*F93)) * EXP(-k_inhib_dia*F93)</f>
        <v>0.6543683189790872</v>
      </c>
      <c r="T93">
        <f t="shared" si="7"/>
        <v>91</v>
      </c>
      <c r="U93" s="1">
        <f t="shared" si="5"/>
        <v>4.55</v>
      </c>
      <c r="V93">
        <f>U93/I_opt_nan*EXP(1-U93/I_opt_nan)</f>
        <v>0.51233046104575941</v>
      </c>
      <c r="Z93" s="4">
        <f>(1/F_max) * (1 - EXP(-k_sat*U93)) * EXP(-k_inhib*U93)</f>
        <v>0.7769101054931663</v>
      </c>
      <c r="AM93" s="4">
        <f>(1 / F_max_pic) * (1 - EXP(-k_sat_pic * U93)) * EXP(-k_inhib_pic * U93)</f>
        <v>0.7769101054931663</v>
      </c>
    </row>
    <row r="94" spans="5:39" x14ac:dyDescent="0.25">
      <c r="E94">
        <f t="shared" si="6"/>
        <v>92</v>
      </c>
      <c r="F94" s="1">
        <f t="shared" si="4"/>
        <v>4.6000000000000005</v>
      </c>
      <c r="G94" s="2">
        <f>F94/I_opt_dia*EXP(1-F94/I_opt_dia)</f>
        <v>0.478301614274739</v>
      </c>
      <c r="I94" s="4">
        <f>(1/f_max_dia) * (1 - EXP(-k_sat_dia*F94)) * EXP(-k_inhib_dia*F94)</f>
        <v>0.65854143556468325</v>
      </c>
      <c r="T94">
        <f t="shared" si="7"/>
        <v>92</v>
      </c>
      <c r="U94" s="1">
        <f t="shared" si="5"/>
        <v>4.6000000000000005</v>
      </c>
      <c r="V94">
        <f>U94/I_opt_nan*EXP(1-U94/I_opt_nan)</f>
        <v>0.51659920417372096</v>
      </c>
      <c r="Z94" s="4">
        <f>(1/F_max) * (1 - EXP(-k_sat*U94)) * EXP(-k_inhib*U94)</f>
        <v>0.78075998656146206</v>
      </c>
      <c r="AM94" s="4">
        <f>(1 / F_max_pic) * (1 - EXP(-k_sat_pic * U94)) * EXP(-k_inhib_pic * U94)</f>
        <v>0.78075998656146206</v>
      </c>
    </row>
    <row r="95" spans="5:39" x14ac:dyDescent="0.25">
      <c r="E95">
        <f t="shared" si="6"/>
        <v>93</v>
      </c>
      <c r="F95" s="1">
        <f t="shared" si="4"/>
        <v>4.6500000000000004</v>
      </c>
      <c r="G95" s="2">
        <f>F95/I_opt_dia*EXP(1-F95/I_opt_dia)</f>
        <v>0.48235072247056687</v>
      </c>
      <c r="I95" s="4">
        <f>(1/f_max_dia) * (1 - EXP(-k_sat_dia*F95)) * EXP(-k_inhib_dia*F95)</f>
        <v>0.66266867863422785</v>
      </c>
      <c r="T95">
        <f t="shared" si="7"/>
        <v>93</v>
      </c>
      <c r="U95" s="1">
        <f t="shared" si="5"/>
        <v>4.6500000000000004</v>
      </c>
      <c r="V95">
        <f>U95/I_opt_nan*EXP(1-U95/I_opt_nan)</f>
        <v>0.52084197109623587</v>
      </c>
      <c r="Z95" s="4">
        <f>(1/F_max) * (1 - EXP(-k_sat*U95)) * EXP(-k_inhib*U95)</f>
        <v>0.78454965199692239</v>
      </c>
      <c r="AM95" s="4">
        <f>(1 / F_max_pic) * (1 - EXP(-k_sat_pic * U95)) * EXP(-k_inhib_pic * U95)</f>
        <v>0.78454965199692239</v>
      </c>
    </row>
    <row r="96" spans="5:39" x14ac:dyDescent="0.25">
      <c r="E96">
        <f t="shared" si="6"/>
        <v>94</v>
      </c>
      <c r="F96" s="1">
        <f t="shared" si="4"/>
        <v>4.7</v>
      </c>
      <c r="G96" s="2">
        <f>F96/I_opt_dia*EXP(1-F96/I_opt_dia)</f>
        <v>0.48637786712121928</v>
      </c>
      <c r="I96" s="4">
        <f>(1/f_max_dia) * (1 - EXP(-k_sat_dia*F96)) * EXP(-k_inhib_dia*F96)</f>
        <v>0.66675053439816223</v>
      </c>
      <c r="T96">
        <f t="shared" si="7"/>
        <v>94</v>
      </c>
      <c r="U96" s="1">
        <f t="shared" si="5"/>
        <v>4.7</v>
      </c>
      <c r="V96">
        <f>U96/I_opt_nan*EXP(1-U96/I_opt_nan)</f>
        <v>0.52505886886618425</v>
      </c>
      <c r="Z96" s="4">
        <f>(1/F_max) * (1 - EXP(-k_sat*U96)) * EXP(-k_inhib*U96)</f>
        <v>0.78828000754013261</v>
      </c>
      <c r="AM96" s="4">
        <f>(1 / F_max_pic) * (1 - EXP(-k_sat_pic * U96)) * EXP(-k_inhib_pic * U96)</f>
        <v>0.78828000754013261</v>
      </c>
    </row>
    <row r="97" spans="5:39" x14ac:dyDescent="0.25">
      <c r="E97">
        <f t="shared" si="6"/>
        <v>95</v>
      </c>
      <c r="F97" s="1">
        <f t="shared" si="4"/>
        <v>4.75</v>
      </c>
      <c r="G97" s="2">
        <f>F97/I_opt_dia*EXP(1-F97/I_opt_dia)</f>
        <v>0.49038312979104426</v>
      </c>
      <c r="I97" s="4">
        <f>(1/f_max_dia) * (1 - EXP(-k_sat_dia*F97)) * EXP(-k_inhib_dia*F97)</f>
        <v>0.67078748391622478</v>
      </c>
      <c r="T97">
        <f t="shared" si="7"/>
        <v>95</v>
      </c>
      <c r="U97" s="1">
        <f t="shared" si="5"/>
        <v>4.75</v>
      </c>
      <c r="V97">
        <f>U97/I_opt_nan*EXP(1-U97/I_opt_nan)</f>
        <v>0.5292500041531687</v>
      </c>
      <c r="Z97" s="4">
        <f>(1/F_max) * (1 - EXP(-k_sat*U97)) * EXP(-k_inhib*U97)</f>
        <v>0.79195194531307678</v>
      </c>
      <c r="AM97" s="4">
        <f>(1 / F_max_pic) * (1 - EXP(-k_sat_pic * U97)) * EXP(-k_inhib_pic * U97)</f>
        <v>0.79195194531307678</v>
      </c>
    </row>
    <row r="98" spans="5:39" x14ac:dyDescent="0.25">
      <c r="E98">
        <f t="shared" si="6"/>
        <v>96</v>
      </c>
      <c r="F98" s="1">
        <f t="shared" si="4"/>
        <v>4.8000000000000007</v>
      </c>
      <c r="G98" s="2">
        <f>F98/I_opt_dia*EXP(1-F98/I_opt_dia)</f>
        <v>0.494366591780664</v>
      </c>
      <c r="I98" s="4">
        <f>(1/f_max_dia) * (1 - EXP(-k_sat_dia*F98)) * EXP(-k_inhib_dia*F98)</f>
        <v>0.67478000315201536</v>
      </c>
      <c r="T98">
        <f t="shared" si="7"/>
        <v>96</v>
      </c>
      <c r="U98" s="1">
        <f t="shared" si="5"/>
        <v>4.8000000000000007</v>
      </c>
      <c r="V98">
        <f>U98/I_opt_nan*EXP(1-U98/I_opt_nan)</f>
        <v>0.53341548324478938</v>
      </c>
      <c r="Z98" s="4">
        <f>(1/F_max) * (1 - EXP(-k_sat*U98)) * EXP(-k_inhib*U98)</f>
        <v>0.79556634402390392</v>
      </c>
      <c r="AM98" s="4">
        <f>(1 / F_max_pic) * (1 - EXP(-k_sat_pic * U98)) * EXP(-k_inhib_pic * U98)</f>
        <v>0.79556634402390392</v>
      </c>
    </row>
    <row r="99" spans="5:39" x14ac:dyDescent="0.25">
      <c r="E99">
        <f t="shared" si="6"/>
        <v>97</v>
      </c>
      <c r="F99" s="1">
        <f t="shared" si="4"/>
        <v>4.8500000000000005</v>
      </c>
      <c r="G99" s="2">
        <f>F99/I_opt_dia*EXP(1-F99/I_opt_dia)</f>
        <v>0.49832833412776795</v>
      </c>
      <c r="I99" s="4">
        <f>(1/f_max_dia) * (1 - EXP(-k_sat_dia*F99)) * EXP(-k_inhib_dia*F99)</f>
        <v>0.67872856302698026</v>
      </c>
      <c r="T99">
        <f t="shared" si="7"/>
        <v>97</v>
      </c>
      <c r="U99" s="1">
        <f t="shared" si="5"/>
        <v>4.8500000000000005</v>
      </c>
      <c r="V99">
        <f>U99/I_opt_nan*EXP(1-U99/I_opt_nan)</f>
        <v>0.53755541204791502</v>
      </c>
      <c r="Z99" s="4">
        <f>(1/F_max) * (1 - EXP(-k_sat*U99)) * EXP(-k_inhib*U99)</f>
        <v>0.799124069168617</v>
      </c>
      <c r="AM99" s="4">
        <f>(1 / F_max_pic) * (1 - EXP(-k_sat_pic * U99)) * EXP(-k_inhib_pic * U99)</f>
        <v>0.799124069168617</v>
      </c>
    </row>
    <row r="100" spans="5:39" x14ac:dyDescent="0.25">
      <c r="E100">
        <f t="shared" si="6"/>
        <v>98</v>
      </c>
      <c r="F100" s="1">
        <f t="shared" si="4"/>
        <v>4.9000000000000004</v>
      </c>
      <c r="G100" s="2">
        <f>F100/I_opt_dia*EXP(1-F100/I_opt_dia)</f>
        <v>0.50226843760790363</v>
      </c>
      <c r="I100" s="4">
        <f>(1/f_max_dia) * (1 - EXP(-k_sat_dia*F100)) * EXP(-k_inhib_dia*F100)</f>
        <v>0.68263362947382755</v>
      </c>
      <c r="T100">
        <f t="shared" si="7"/>
        <v>98</v>
      </c>
      <c r="U100" s="1">
        <f t="shared" si="5"/>
        <v>4.9000000000000004</v>
      </c>
      <c r="V100">
        <f>U100/I_opt_nan*EXP(1-U100/I_opt_nan)</f>
        <v>0.54166989608995075</v>
      </c>
      <c r="Z100" s="4">
        <f>(1/F_max) * (1 - EXP(-k_sat*U100)) * EXP(-k_inhib*U100)</f>
        <v>0.80262597322972784</v>
      </c>
      <c r="AM100" s="4">
        <f>(1 / F_max_pic) * (1 - EXP(-k_sat_pic * U100)) * EXP(-k_inhib_pic * U100)</f>
        <v>0.80262597322972784</v>
      </c>
    </row>
    <row r="101" spans="5:39" x14ac:dyDescent="0.25">
      <c r="E101">
        <f t="shared" si="6"/>
        <v>99</v>
      </c>
      <c r="F101" s="1">
        <f t="shared" si="4"/>
        <v>4.95</v>
      </c>
      <c r="G101" s="2">
        <f>F101/I_opt_dia*EXP(1-F101/I_opt_dia)</f>
        <v>0.50618698273526519</v>
      </c>
      <c r="I101" s="4">
        <f>(1/f_max_dia) * (1 - EXP(-k_sat_dia*F101)) * EXP(-k_inhib_dia*F101)</f>
        <v>0.68649566348937463</v>
      </c>
      <c r="T101">
        <f t="shared" si="7"/>
        <v>99</v>
      </c>
      <c r="U101" s="1">
        <f t="shared" si="5"/>
        <v>4.95</v>
      </c>
      <c r="V101">
        <f>U101/I_opt_nan*EXP(1-U101/I_opt_nan)</f>
        <v>0.54575904052010016</v>
      </c>
      <c r="Z101" s="4">
        <f>(1/F_max) * (1 - EXP(-k_sat*U101)) * EXP(-k_inhib*U101)</f>
        <v>0.80607289587192532</v>
      </c>
      <c r="AM101" s="4">
        <f>(1 / F_max_pic) * (1 - EXP(-k_sat_pic * U101)) * EXP(-k_inhib_pic * U101)</f>
        <v>0.80607289587192532</v>
      </c>
    </row>
    <row r="102" spans="5:39" x14ac:dyDescent="0.25">
      <c r="E102">
        <f t="shared" si="6"/>
        <v>100</v>
      </c>
      <c r="F102" s="1">
        <f t="shared" si="4"/>
        <v>5</v>
      </c>
      <c r="G102" s="2">
        <f>F102/I_opt_dia*EXP(1-F102/I_opt_dia)</f>
        <v>0.51008404976347943</v>
      </c>
      <c r="I102" s="4">
        <f>(1/f_max_dia) * (1 - EXP(-k_sat_dia*F102)) * EXP(-k_inhib_dia*F102)</f>
        <v>0.69031512118683591</v>
      </c>
      <c r="T102">
        <f t="shared" si="7"/>
        <v>100</v>
      </c>
      <c r="U102" s="1">
        <f t="shared" si="5"/>
        <v>5</v>
      </c>
      <c r="V102">
        <f>U102/I_opt_nan*EXP(1-U102/I_opt_nan)</f>
        <v>0.54982295011062476</v>
      </c>
      <c r="Z102" s="4">
        <f>(1/F_max) * (1 - EXP(-k_sat*U102)) * EXP(-k_inhib*U102)</f>
        <v>0.8094656641348027</v>
      </c>
      <c r="AM102" s="4">
        <f>(1 / F_max_pic) * (1 - EXP(-k_sat_pic * U102)) * EXP(-k_inhib_pic * U102)</f>
        <v>0.8094656641348027</v>
      </c>
    </row>
    <row r="103" spans="5:39" x14ac:dyDescent="0.25">
      <c r="E103">
        <f t="shared" si="6"/>
        <v>101</v>
      </c>
      <c r="F103" s="1">
        <f t="shared" si="4"/>
        <v>5.0500000000000007</v>
      </c>
      <c r="G103" s="2">
        <f>F103/I_opt_dia*EXP(1-F103/I_opt_dia)</f>
        <v>0.51395971868639012</v>
      </c>
      <c r="I103" s="4">
        <f>(1/f_max_dia) * (1 - EXP(-k_sat_dia*F103)) * EXP(-k_inhib_dia*F103)</f>
        <v>0.69409245384755824</v>
      </c>
      <c r="T103">
        <f t="shared" si="7"/>
        <v>101</v>
      </c>
      <c r="U103" s="1">
        <f t="shared" si="5"/>
        <v>5.0500000000000007</v>
      </c>
      <c r="V103">
        <f>U103/I_opt_nan*EXP(1-U103/I_opt_nan)</f>
        <v>0.5538617292580994</v>
      </c>
      <c r="Z103" s="4">
        <f>(1/F_max) * (1 - EXP(-k_sat*U103)) * EXP(-k_inhib*U103)</f>
        <v>0.81280509262268474</v>
      </c>
      <c r="AM103" s="4">
        <f>(1 / F_max_pic) * (1 - EXP(-k_sat_pic * U103)) * EXP(-k_inhib_pic * U103)</f>
        <v>0.81280509262268474</v>
      </c>
    </row>
    <row r="104" spans="5:39" x14ac:dyDescent="0.25">
      <c r="E104">
        <f t="shared" si="6"/>
        <v>102</v>
      </c>
      <c r="F104" s="1">
        <f t="shared" si="4"/>
        <v>5.1000000000000005</v>
      </c>
      <c r="G104" s="2">
        <f>F104/I_opt_dia*EXP(1-F104/I_opt_dia)</f>
        <v>0.5178140692388391</v>
      </c>
      <c r="I104" s="4">
        <f>(1/f_max_dia) * (1 - EXP(-k_sat_dia*F104)) * EXP(-k_inhib_dia*F104)</f>
        <v>0.69782810797220685</v>
      </c>
      <c r="T104">
        <f t="shared" si="7"/>
        <v>102</v>
      </c>
      <c r="U104" s="1">
        <f t="shared" si="5"/>
        <v>5.1000000000000005</v>
      </c>
      <c r="V104">
        <f>U104/I_opt_nan*EXP(1-U104/I_opt_nan)</f>
        <v>0.55787548198466241</v>
      </c>
      <c r="Z104" s="4">
        <f>(1/F_max) * (1 - EXP(-k_sat*U104)) * EXP(-k_inhib*U104)</f>
        <v>0.81609198369160385</v>
      </c>
      <c r="AM104" s="4">
        <f>(1 / F_max_pic) * (1 - EXP(-k_sat_pic * U104)) * EXP(-k_inhib_pic * U104)</f>
        <v>0.81609198369160385</v>
      </c>
    </row>
    <row r="105" spans="5:39" x14ac:dyDescent="0.25">
      <c r="E105">
        <f t="shared" si="6"/>
        <v>103</v>
      </c>
      <c r="F105" s="1">
        <f t="shared" si="4"/>
        <v>5.15</v>
      </c>
      <c r="G105" s="2">
        <f>F105/I_opt_dia*EXP(1-F105/I_opt_dia)</f>
        <v>0.52164718089744666</v>
      </c>
      <c r="I105" s="4">
        <f>(1/f_max_dia) * (1 - EXP(-k_sat_dia*F105)) * EXP(-k_inhib_dia*F105)</f>
        <v>0.70152252533140891</v>
      </c>
      <c r="T105">
        <f t="shared" si="7"/>
        <v>103</v>
      </c>
      <c r="U105" s="1">
        <f t="shared" si="5"/>
        <v>5.15</v>
      </c>
      <c r="V105">
        <f>U105/I_opt_nan*EXP(1-U105/I_opt_nan)</f>
        <v>0.56186431193926356</v>
      </c>
      <c r="Z105" s="4">
        <f>(1/F_max) * (1 - EXP(-k_sat*U105)) * EXP(-k_inhib*U105)</f>
        <v>0.81932712763346194</v>
      </c>
      <c r="AM105" s="4">
        <f>(1 / F_max_pic) * (1 - EXP(-k_sat_pic * U105)) * EXP(-k_inhib_pic * U105)</f>
        <v>0.81932712763346194</v>
      </c>
    </row>
    <row r="106" spans="5:39" x14ac:dyDescent="0.25">
      <c r="E106">
        <f t="shared" si="6"/>
        <v>104</v>
      </c>
      <c r="F106" s="1">
        <f t="shared" si="4"/>
        <v>5.2</v>
      </c>
      <c r="G106" s="2">
        <f>F106/I_opt_dia*EXP(1-F106/I_opt_dia)</f>
        <v>0.52545913288138801</v>
      </c>
      <c r="I106" s="4">
        <f>(1/f_max_dia) * (1 - EXP(-k_sat_dia*F106)) * EXP(-k_inhib_dia*F106)</f>
        <v>0.7051761430158624</v>
      </c>
      <c r="T106">
        <f t="shared" si="7"/>
        <v>104</v>
      </c>
      <c r="U106" s="1">
        <f t="shared" si="5"/>
        <v>5.2</v>
      </c>
      <c r="V106">
        <f>U106/I_opt_nan*EXP(1-U106/I_opt_nan)</f>
        <v>0.56582832239890679</v>
      </c>
      <c r="Z106" s="4">
        <f>(1/F_max) * (1 - EXP(-k_sat*U106)) * EXP(-k_inhib*U106)</f>
        <v>0.82251130285742491</v>
      </c>
      <c r="AM106" s="4">
        <f>(1 / F_max_pic) * (1 - EXP(-k_sat_pic * U106)) * EXP(-k_inhib_pic * U106)</f>
        <v>0.82251130285742491</v>
      </c>
    </row>
    <row r="107" spans="5:39" x14ac:dyDescent="0.25">
      <c r="E107">
        <f t="shared" si="6"/>
        <v>105</v>
      </c>
      <c r="F107" s="1">
        <f t="shared" si="4"/>
        <v>5.25</v>
      </c>
      <c r="G107" s="2">
        <f>F107/I_opt_dia*EXP(1-F107/I_opt_dia)</f>
        <v>0.5292500041531687</v>
      </c>
      <c r="I107" s="4">
        <f>(1/f_max_dia) * (1 - EXP(-k_sat_dia*F107)) * EXP(-k_inhib_dia*F107)</f>
        <v>0.70878939348591175</v>
      </c>
      <c r="T107">
        <f t="shared" si="7"/>
        <v>105</v>
      </c>
      <c r="U107" s="1">
        <f t="shared" si="5"/>
        <v>5.25</v>
      </c>
      <c r="V107">
        <f>U107/I_opt_nan*EXP(1-U107/I_opt_nan)</f>
        <v>0.56976761626988892</v>
      </c>
      <c r="Z107" s="4">
        <f>(1/F_max) * (1 - EXP(-k_sat*U107)) * EXP(-k_inhib*U107)</f>
        <v>0.82564527606858928</v>
      </c>
      <c r="AM107" s="4">
        <f>(1 / F_max_pic) * (1 - EXP(-k_sat_pic * U107)) * EXP(-k_inhib_pic * U107)</f>
        <v>0.82564527606858928</v>
      </c>
    </row>
    <row r="108" spans="5:39" x14ac:dyDescent="0.25">
      <c r="E108">
        <f t="shared" si="6"/>
        <v>106</v>
      </c>
      <c r="F108" s="1">
        <f t="shared" si="4"/>
        <v>5.3000000000000007</v>
      </c>
      <c r="G108" s="2">
        <f>F108/I_opt_dia*EXP(1-F108/I_opt_dia)</f>
        <v>0.53301987341939705</v>
      </c>
      <c r="I108" s="4">
        <f>(1/f_max_dia) * (1 - EXP(-k_sat_dia*F108)) * EXP(-k_inhib_dia*F108)</f>
        <v>0.7123627046205997</v>
      </c>
      <c r="T108">
        <f t="shared" si="7"/>
        <v>106</v>
      </c>
      <c r="U108" s="1">
        <f t="shared" si="5"/>
        <v>5.3000000000000007</v>
      </c>
      <c r="V108">
        <f>U108/I_opt_nan*EXP(1-U108/I_opt_nan)</f>
        <v>0.57368229608903587</v>
      </c>
      <c r="Z108" s="4">
        <f>(1/F_max) * (1 - EXP(-k_sat*U108)) * EXP(-k_inhib*U108)</f>
        <v>0.82872980244396255</v>
      </c>
      <c r="AM108" s="4">
        <f>(1 / F_max_pic) * (1 - EXP(-k_sat_pic * U108)) * EXP(-k_inhib_pic * U108)</f>
        <v>0.82872980244396255</v>
      </c>
    </row>
    <row r="109" spans="5:39" x14ac:dyDescent="0.25">
      <c r="E109">
        <f t="shared" si="6"/>
        <v>107</v>
      </c>
      <c r="F109" s="1">
        <f t="shared" si="4"/>
        <v>5.3500000000000005</v>
      </c>
      <c r="G109" s="2">
        <f>F109/I_opt_dia*EXP(1-F109/I_opt_dia)</f>
        <v>0.53676881913155505</v>
      </c>
      <c r="I109" s="4">
        <f>(1/f_max_dia) * (1 - EXP(-k_sat_dia*F109)) * EXP(-k_inhib_dia*F109)</f>
        <v>0.71589649976619951</v>
      </c>
      <c r="T109">
        <f t="shared" si="7"/>
        <v>107</v>
      </c>
      <c r="U109" s="1">
        <f t="shared" si="5"/>
        <v>5.3500000000000005</v>
      </c>
      <c r="V109">
        <f>U109/I_opt_nan*EXP(1-U109/I_opt_nan)</f>
        <v>0.57757246402493267</v>
      </c>
      <c r="Z109" s="4">
        <f>(1/F_max) * (1 - EXP(-k_sat*U109)) * EXP(-k_inhib*U109)</f>
        <v>0.83176562580579705</v>
      </c>
      <c r="AM109" s="4">
        <f>(1 / F_max_pic) * (1 - EXP(-k_sat_pic * U109)) * EXP(-k_inhib_pic * U109)</f>
        <v>0.83176562580579705</v>
      </c>
    </row>
    <row r="110" spans="5:39" x14ac:dyDescent="0.25">
      <c r="E110">
        <f t="shared" si="6"/>
        <v>108</v>
      </c>
      <c r="F110" s="1">
        <f t="shared" si="4"/>
        <v>5.4</v>
      </c>
      <c r="G110" s="2">
        <f>F110/I_opt_dia*EXP(1-F110/I_opt_dia)</f>
        <v>0.54049691948676626</v>
      </c>
      <c r="I110" s="4">
        <f>(1/f_max_dia) * (1 - EXP(-k_sat_dia*F110)) * EXP(-k_inhib_dia*F110)</f>
        <v>0.71939119778423311</v>
      </c>
      <c r="T110">
        <f t="shared" si="7"/>
        <v>108</v>
      </c>
      <c r="U110" s="1">
        <f t="shared" si="5"/>
        <v>5.4</v>
      </c>
      <c r="V110">
        <f>U110/I_opt_nan*EXP(1-U110/I_opt_nan)</f>
        <v>0.58143822187915173</v>
      </c>
      <c r="Z110" s="4">
        <f>(1/F_max) * (1 - EXP(-k_sat*U110)) * EXP(-k_inhib*U110)</f>
        <v>0.83475347879231843</v>
      </c>
      <c r="AM110" s="4">
        <f>(1 / F_max_pic) * (1 - EXP(-k_sat_pic * U110)) * EXP(-k_inhib_pic * U110)</f>
        <v>0.83475347879231843</v>
      </c>
    </row>
    <row r="111" spans="5:39" x14ac:dyDescent="0.25">
      <c r="E111">
        <f t="shared" si="6"/>
        <v>109</v>
      </c>
      <c r="F111" s="1">
        <f t="shared" si="4"/>
        <v>5.45</v>
      </c>
      <c r="G111" s="2">
        <f>F111/I_opt_dia*EXP(1-F111/I_opt_dia)</f>
        <v>0.5442042524285623</v>
      </c>
      <c r="I111" s="4">
        <f>(1/f_max_dia) * (1 - EXP(-k_sat_dia*F111)) * EXP(-k_inhib_dia*F111)</f>
        <v>0.72284721309897926</v>
      </c>
      <c r="T111">
        <f t="shared" si="7"/>
        <v>109</v>
      </c>
      <c r="U111" s="1">
        <f t="shared" si="5"/>
        <v>5.45</v>
      </c>
      <c r="V111">
        <f>U111/I_opt_nan*EXP(1-U111/I_opt_nan)</f>
        <v>0.58527967108747592</v>
      </c>
      <c r="Z111" s="4">
        <f>(1/F_max) * (1 - EXP(-k_sat*U111)) * EXP(-k_inhib*U111)</f>
        <v>0.83769408302588633</v>
      </c>
      <c r="AM111" s="4">
        <f>(1 / F_max_pic) * (1 - EXP(-k_sat_pic * U111)) * EXP(-k_inhib_pic * U111)</f>
        <v>0.83769408302588633</v>
      </c>
    </row>
    <row r="112" spans="5:39" x14ac:dyDescent="0.25">
      <c r="E112">
        <f t="shared" si="6"/>
        <v>110</v>
      </c>
      <c r="F112" s="1">
        <f t="shared" si="4"/>
        <v>5.5</v>
      </c>
      <c r="G112" s="2">
        <f>F112/I_opt_dia*EXP(1-F112/I_opt_dia)</f>
        <v>0.54789089564764681</v>
      </c>
      <c r="I112" s="4">
        <f>(1/f_max_dia) * (1 - EXP(-k_sat_dia*F112)) * EXP(-k_inhib_dia*F112)</f>
        <v>0.72626495574448047</v>
      </c>
      <c r="T112">
        <f t="shared" si="7"/>
        <v>110</v>
      </c>
      <c r="U112" s="1">
        <f t="shared" si="5"/>
        <v>5.5</v>
      </c>
      <c r="V112">
        <f>U112/I_opt_nan*EXP(1-U112/I_opt_nan)</f>
        <v>0.58909691272111819</v>
      </c>
      <c r="Z112" s="4">
        <f>(1/F_max) * (1 - EXP(-k_sat*U112)) * EXP(-k_inhib*U112)</f>
        <v>0.84058814927862668</v>
      </c>
      <c r="AM112" s="4">
        <f>(1 / F_max_pic) * (1 - EXP(-k_sat_pic * U112)) * EXP(-k_inhib_pic * U112)</f>
        <v>0.84058814927862668</v>
      </c>
    </row>
    <row r="113" spans="5:39" x14ac:dyDescent="0.25">
      <c r="E113">
        <f t="shared" si="6"/>
        <v>111</v>
      </c>
      <c r="F113" s="1">
        <f t="shared" si="4"/>
        <v>5.5500000000000007</v>
      </c>
      <c r="G113" s="2">
        <f>F113/I_opt_dia*EXP(1-F113/I_opt_dia)</f>
        <v>0.55155692658265665</v>
      </c>
      <c r="I113" s="4">
        <f>(1/f_max_dia) * (1 - EXP(-k_sat_dia*F113)) * EXP(-k_inhib_dia*F113)</f>
        <v>0.72964483141105052</v>
      </c>
      <c r="T113">
        <f t="shared" si="7"/>
        <v>111</v>
      </c>
      <c r="U113" s="1">
        <f t="shared" si="5"/>
        <v>5.5500000000000007</v>
      </c>
      <c r="V113">
        <f>U113/I_opt_nan*EXP(1-U113/I_opt_nan)</f>
        <v>0.59289004748793694</v>
      </c>
      <c r="Z113" s="4">
        <f>(1/F_max) * (1 - EXP(-k_sat*U113)) * EXP(-k_inhib*U113)</f>
        <v>0.84343637763557511</v>
      </c>
      <c r="AM113" s="4">
        <f>(1 / F_max_pic) * (1 - EXP(-k_sat_pic * U113)) * EXP(-k_inhib_pic * U113)</f>
        <v>0.84343637763557511</v>
      </c>
    </row>
    <row r="114" spans="5:39" x14ac:dyDescent="0.25">
      <c r="E114">
        <f t="shared" si="6"/>
        <v>112</v>
      </c>
      <c r="F114" s="1">
        <f t="shared" si="4"/>
        <v>5.6000000000000005</v>
      </c>
      <c r="G114" s="2">
        <f>F114/I_opt_dia*EXP(1-F114/I_opt_dia)</f>
        <v>0.55520242242092155</v>
      </c>
      <c r="I114" s="4">
        <f>(1/f_max_dia) * (1 - EXP(-k_sat_dia*F114)) * EXP(-k_inhib_dia*F114)</f>
        <v>0.73298724149128958</v>
      </c>
      <c r="T114">
        <f t="shared" si="7"/>
        <v>112</v>
      </c>
      <c r="U114" s="1">
        <f t="shared" si="5"/>
        <v>5.6000000000000005</v>
      </c>
      <c r="V114">
        <f>U114/I_opt_nan*EXP(1-U114/I_opt_nan)</f>
        <v>0.59665917573364813</v>
      </c>
      <c r="Z114" s="4">
        <f>(1/F_max) * (1 - EXP(-k_sat*U114)) * EXP(-k_inhib*U114)</f>
        <v>0.84623945765536368</v>
      </c>
      <c r="AM114" s="4">
        <f>(1 / F_max_pic) * (1 - EXP(-k_sat_pic * U114)) * EXP(-k_inhib_pic * U114)</f>
        <v>0.84623945765536368</v>
      </c>
    </row>
    <row r="115" spans="5:39" x14ac:dyDescent="0.25">
      <c r="E115">
        <f t="shared" si="6"/>
        <v>113</v>
      </c>
      <c r="F115" s="1">
        <f t="shared" si="4"/>
        <v>5.65</v>
      </c>
      <c r="G115" s="2">
        <f>F115/I_opt_dia*EXP(1-F115/I_opt_dia)</f>
        <v>0.55882746009922213</v>
      </c>
      <c r="I115" s="4">
        <f>(1/f_max_dia) * (1 - EXP(-k_sat_dia*F115)) * EXP(-k_inhib_dia*F115)</f>
        <v>0.73629258312561219</v>
      </c>
      <c r="T115">
        <f t="shared" si="7"/>
        <v>113</v>
      </c>
      <c r="U115" s="1">
        <f t="shared" si="5"/>
        <v>5.65</v>
      </c>
      <c r="V115">
        <f>U115/I_opt_nan*EXP(1-U115/I_opt_nan)</f>
        <v>0.60040439744303331</v>
      </c>
      <c r="Z115" s="4">
        <f>(1/F_max) * (1 - EXP(-k_sat*U115)) * EXP(-k_inhib*U115)</f>
        <v>0.84899806852849669</v>
      </c>
      <c r="AM115" s="4">
        <f>(1 / F_max_pic) * (1 - EXP(-k_sat_pic * U115)) * EXP(-k_inhib_pic * U115)</f>
        <v>0.84899806852849669</v>
      </c>
    </row>
    <row r="116" spans="5:39" x14ac:dyDescent="0.25">
      <c r="E116">
        <f t="shared" si="6"/>
        <v>114</v>
      </c>
      <c r="F116" s="1">
        <f t="shared" si="4"/>
        <v>5.7</v>
      </c>
      <c r="G116" s="2">
        <f>F116/I_opt_dia*EXP(1-F116/I_opt_dia)</f>
        <v>0.56243211630454437</v>
      </c>
      <c r="I116" s="4">
        <f>(1/f_max_dia) * (1 - EXP(-k_sat_dia*F116)) * EXP(-k_inhib_dia*F116)</f>
        <v>0.73956124924729272</v>
      </c>
      <c r="T116">
        <f t="shared" si="7"/>
        <v>114</v>
      </c>
      <c r="U116" s="1">
        <f t="shared" si="5"/>
        <v>5.7</v>
      </c>
      <c r="V116">
        <f>U116/I_opt_nan*EXP(1-U116/I_opt_nan)</f>
        <v>0.60412581224114292</v>
      </c>
      <c r="Z116" s="4">
        <f>(1/F_max) * (1 - EXP(-k_sat*U116)) * EXP(-k_inhib*U116)</f>
        <v>0.8517128792332419</v>
      </c>
      <c r="AM116" s="4">
        <f>(1 / F_max_pic) * (1 - EXP(-k_sat_pic * U116)) * EXP(-k_inhib_pic * U116)</f>
        <v>0.8517128792332419</v>
      </c>
    </row>
    <row r="117" spans="5:39" x14ac:dyDescent="0.25">
      <c r="E117">
        <f t="shared" si="6"/>
        <v>115</v>
      </c>
      <c r="F117" s="1">
        <f t="shared" si="4"/>
        <v>5.75</v>
      </c>
      <c r="G117" s="2">
        <f>F117/I_opt_dia*EXP(1-F117/I_opt_dia)</f>
        <v>0.56601646747483247</v>
      </c>
      <c r="I117" s="4">
        <f>(1/f_max_dia) * (1 - EXP(-k_sat_dia*F117)) * EXP(-k_inhib_dia*F117)</f>
        <v>0.74279362862703346</v>
      </c>
      <c r="T117">
        <f t="shared" si="7"/>
        <v>115</v>
      </c>
      <c r="U117" s="1">
        <f t="shared" si="5"/>
        <v>5.75</v>
      </c>
      <c r="V117">
        <f>U117/I_opt_nan*EXP(1-U117/I_opt_nan)</f>
        <v>0.60782351939449786</v>
      </c>
      <c r="Z117" s="4">
        <f>(1/F_max) * (1 - EXP(-k_sat*U117)) * EXP(-k_inhib*U117)</f>
        <v>0.85438454868918112</v>
      </c>
      <c r="AM117" s="4">
        <f>(1 / F_max_pic) * (1 - EXP(-k_sat_pic * U117)) * EXP(-k_inhib_pic * U117)</f>
        <v>0.85438454868918112</v>
      </c>
    </row>
    <row r="118" spans="5:39" x14ac:dyDescent="0.25">
      <c r="E118">
        <f t="shared" si="6"/>
        <v>116</v>
      </c>
      <c r="F118" s="1">
        <f t="shared" si="4"/>
        <v>5.8000000000000007</v>
      </c>
      <c r="G118" s="2">
        <f>F118/I_opt_dia*EXP(1-F118/I_opt_dia)</f>
        <v>0.56958058979974002</v>
      </c>
      <c r="I118" s="4">
        <f>(1/f_max_dia) * (1 - EXP(-k_sat_dia*F118)) * EXP(-k_inhib_dia*F118)</f>
        <v>0.7459901059170615</v>
      </c>
      <c r="T118">
        <f t="shared" si="7"/>
        <v>116</v>
      </c>
      <c r="U118" s="1">
        <f t="shared" si="5"/>
        <v>5.8000000000000007</v>
      </c>
      <c r="V118">
        <f>U118/I_opt_nan*EXP(1-U118/I_opt_nan)</f>
        <v>0.61149761781228418</v>
      </c>
      <c r="Z118" s="4">
        <f>(1/F_max) * (1 - EXP(-k_sat*U118)) * EXP(-k_inhib*U118)</f>
        <v>0.85701372590844982</v>
      </c>
      <c r="AM118" s="4">
        <f>(1 / F_max_pic) * (1 - EXP(-k_sat_pic * U118)) * EXP(-k_inhib_pic * U118)</f>
        <v>0.85701372590844982</v>
      </c>
    </row>
    <row r="119" spans="5:39" x14ac:dyDescent="0.25">
      <c r="E119">
        <f t="shared" si="6"/>
        <v>117</v>
      </c>
      <c r="F119" s="1">
        <f t="shared" si="4"/>
        <v>5.8500000000000005</v>
      </c>
      <c r="G119" s="2">
        <f>F119/I_opt_dia*EXP(1-F119/I_opt_dia)</f>
        <v>0.57312455922137862</v>
      </c>
      <c r="I119" s="4">
        <f>(1/f_max_dia) * (1 - EXP(-k_sat_dia*F119)) * EXP(-k_inhib_dia*F119)</f>
        <v>0.74915106169475676</v>
      </c>
      <c r="T119">
        <f t="shared" si="7"/>
        <v>117</v>
      </c>
      <c r="U119" s="1">
        <f t="shared" si="5"/>
        <v>5.8500000000000005</v>
      </c>
      <c r="V119">
        <f>U119/I_opt_nan*EXP(1-U119/I_opt_nan)</f>
        <v>0.61514820604754739</v>
      </c>
      <c r="Z119" s="4">
        <f>(1/F_max) * (1 - EXP(-k_sat*U119)) * EXP(-k_inhib*U119)</f>
        <v>0.85960105014470423</v>
      </c>
      <c r="AM119" s="4">
        <f>(1 / F_max_pic) * (1 - EXP(-k_sat_pic * U119)) * EXP(-k_inhib_pic * U119)</f>
        <v>0.85960105014470423</v>
      </c>
    </row>
    <row r="120" spans="5:39" x14ac:dyDescent="0.25">
      <c r="E120">
        <f t="shared" si="6"/>
        <v>118</v>
      </c>
      <c r="F120" s="1">
        <f t="shared" si="4"/>
        <v>5.9</v>
      </c>
      <c r="G120" s="2">
        <f>F120/I_opt_dia*EXP(1-F120/I_opt_dia)</f>
        <v>0.57664845143506427</v>
      </c>
      <c r="I120" s="4">
        <f>(1/f_max_dia) * (1 - EXP(-k_sat_dia*F120)) * EXP(-k_inhib_dia*F120)</f>
        <v>0.75227687250581932</v>
      </c>
      <c r="T120">
        <f t="shared" si="7"/>
        <v>118</v>
      </c>
      <c r="U120" s="1">
        <f t="shared" si="5"/>
        <v>5.9</v>
      </c>
      <c r="V120">
        <f>U120/I_opt_nan*EXP(1-U120/I_opt_nan)</f>
        <v>0.61877538229837992</v>
      </c>
      <c r="Z120" s="4">
        <f>(1/F_max) * (1 - EXP(-k_sat*U120)) * EXP(-k_inhib*U120)</f>
        <v>0.86214715103984829</v>
      </c>
      <c r="AM120" s="4">
        <f>(1 / F_max_pic) * (1 - EXP(-k_sat_pic * U120)) * EXP(-k_inhib_pic * U120)</f>
        <v>0.86214715103984829</v>
      </c>
    </row>
    <row r="121" spans="5:39" x14ac:dyDescent="0.25">
      <c r="E121">
        <f t="shared" si="6"/>
        <v>119</v>
      </c>
      <c r="F121" s="1">
        <f t="shared" si="4"/>
        <v>5.95</v>
      </c>
      <c r="G121" s="2">
        <f>F121/I_opt_dia*EXP(1-F121/I_opt_dia)</f>
        <v>0.5801523418900616</v>
      </c>
      <c r="I121" s="4">
        <f>(1/f_max_dia) * (1 - EXP(-k_sat_dia*F121)) * EXP(-k_inhib_dia*F121)</f>
        <v>0.75536791090697919</v>
      </c>
      <c r="T121">
        <f t="shared" si="7"/>
        <v>119</v>
      </c>
      <c r="U121" s="1">
        <f t="shared" si="5"/>
        <v>5.95</v>
      </c>
      <c r="V121">
        <f>U121/I_opt_nan*EXP(1-U121/I_opt_nan)</f>
        <v>0.62237924440910719</v>
      </c>
      <c r="Z121" s="4">
        <f>(1/F_max) * (1 - EXP(-k_sat*U121)) * EXP(-k_inhib*U121)</f>
        <v>0.8646526487685533</v>
      </c>
      <c r="AM121" s="4">
        <f>(1 / F_max_pic) * (1 - EXP(-k_sat_pic * U121)) * EXP(-k_inhib_pic * U121)</f>
        <v>0.8646526487685533</v>
      </c>
    </row>
    <row r="122" spans="5:39" x14ac:dyDescent="0.25">
      <c r="E122">
        <f t="shared" si="6"/>
        <v>120</v>
      </c>
      <c r="F122" s="1">
        <f t="shared" si="4"/>
        <v>6</v>
      </c>
      <c r="G122" s="2">
        <f>F122/I_opt_dia*EXP(1-F122/I_opt_dia)</f>
        <v>0.58363630579032622</v>
      </c>
      <c r="I122" s="4">
        <f>(1/f_max_dia) * (1 - EXP(-k_sat_dia*F122)) * EXP(-k_inhib_dia*F122)</f>
        <v>0.75842454550825311</v>
      </c>
      <c r="T122">
        <f t="shared" si="7"/>
        <v>120</v>
      </c>
      <c r="U122" s="1">
        <f t="shared" si="5"/>
        <v>6</v>
      </c>
      <c r="V122">
        <f>U122/I_opt_nan*EXP(1-U122/I_opt_nan)</f>
        <v>0.62595988987146789</v>
      </c>
      <c r="Z122" s="4">
        <f>(1/F_max) * (1 - EXP(-k_sat*U122)) * EXP(-k_inhib*U122)</f>
        <v>0.86711815418060645</v>
      </c>
      <c r="AM122" s="4">
        <f>(1 / F_max_pic) * (1 - EXP(-k_sat_pic * U122)) * EXP(-k_inhib_pic * U122)</f>
        <v>0.86711815418060645</v>
      </c>
    </row>
    <row r="123" spans="5:39" x14ac:dyDescent="0.25">
      <c r="E123">
        <f t="shared" si="6"/>
        <v>121</v>
      </c>
      <c r="F123" s="1">
        <f t="shared" si="4"/>
        <v>6.0500000000000007</v>
      </c>
      <c r="G123" s="2">
        <f>F123/I_opt_dia*EXP(1-F123/I_opt_dia)</f>
        <v>0.58710041809524494</v>
      </c>
      <c r="I123" s="4">
        <f>(1/f_max_dia) * (1 - EXP(-k_sat_dia*F123)) * EXP(-k_inhib_dia*F123)</f>
        <v>0.76144714101475441</v>
      </c>
      <c r="T123">
        <f t="shared" si="7"/>
        <v>121</v>
      </c>
      <c r="U123" s="1">
        <f t="shared" si="5"/>
        <v>6.0500000000000007</v>
      </c>
      <c r="V123">
        <f>U123/I_opt_nan*EXP(1-U123/I_opt_nan)</f>
        <v>0.62951741582579213</v>
      </c>
      <c r="Z123" s="4">
        <f>(1/F_max) * (1 - EXP(-k_sat*U123)) * EXP(-k_inhib*U123)</f>
        <v>0.86954426894111725</v>
      </c>
      <c r="AM123" s="4">
        <f>(1 / F_max_pic) * (1 - EXP(-k_sat_pic * U123)) * EXP(-k_inhib_pic * U123)</f>
        <v>0.86954426894111725</v>
      </c>
    </row>
    <row r="124" spans="5:39" x14ac:dyDescent="0.25">
      <c r="E124">
        <f t="shared" si="6"/>
        <v>122</v>
      </c>
      <c r="F124" s="1">
        <f t="shared" si="4"/>
        <v>6.1000000000000005</v>
      </c>
      <c r="G124" s="2">
        <f>F124/I_opt_dia*EXP(1-F124/I_opt_dia)</f>
        <v>0.59054475352037272</v>
      </c>
      <c r="I124" s="4">
        <f>(1/f_max_dia) * (1 - EXP(-k_sat_dia*F124)) * EXP(-k_inhib_dia*F124)</f>
        <v>0.76443605826805894</v>
      </c>
      <c r="T124">
        <f t="shared" si="7"/>
        <v>122</v>
      </c>
      <c r="U124" s="1">
        <f t="shared" si="5"/>
        <v>6.1000000000000005</v>
      </c>
      <c r="V124">
        <f>U124/I_opt_nan*EXP(1-U124/I_opt_nan)</f>
        <v>0.63305191906217462</v>
      </c>
      <c r="Z124" s="4">
        <f>(1/F_max) * (1 - EXP(-k_sat*U124)) * EXP(-k_inhib*U124)</f>
        <v>0.87193158566861761</v>
      </c>
      <c r="AM124" s="4">
        <f>(1 / F_max_pic) * (1 - EXP(-k_sat_pic * U124)) * EXP(-k_inhib_pic * U124)</f>
        <v>0.87193158566861761</v>
      </c>
    </row>
    <row r="125" spans="5:39" x14ac:dyDescent="0.25">
      <c r="E125">
        <f t="shared" si="6"/>
        <v>123</v>
      </c>
      <c r="F125" s="1">
        <f t="shared" si="4"/>
        <v>6.15</v>
      </c>
      <c r="G125" s="2">
        <f>F125/I_opt_dia*EXP(1-F125/I_opt_dia)</f>
        <v>0.59396938653817</v>
      </c>
      <c r="I125" s="4">
        <f>(1/f_max_dia) * (1 - EXP(-k_sat_dia*F125)) * EXP(-k_inhib_dia*F125)</f>
        <v>0.76739165428713363</v>
      </c>
      <c r="T125">
        <f t="shared" si="7"/>
        <v>123</v>
      </c>
      <c r="U125" s="1">
        <f t="shared" si="5"/>
        <v>6.15</v>
      </c>
      <c r="V125">
        <f>U125/I_opt_nan*EXP(1-U125/I_opt_nan)</f>
        <v>0.63656349602164553</v>
      </c>
      <c r="Z125" s="4">
        <f>(1/F_max) * (1 - EXP(-k_sat*U125)) * EXP(-k_inhib*U125)</f>
        <v>0.8742806880710835</v>
      </c>
      <c r="AM125" s="4">
        <f>(1 / F_max_pic) * (1 - EXP(-k_sat_pic * U125)) * EXP(-k_inhib_pic * U125)</f>
        <v>0.8742806880710835</v>
      </c>
    </row>
    <row r="126" spans="5:39" x14ac:dyDescent="0.25">
      <c r="E126">
        <f t="shared" si="6"/>
        <v>124</v>
      </c>
      <c r="F126" s="1">
        <f t="shared" si="4"/>
        <v>6.2</v>
      </c>
      <c r="G126" s="2">
        <f>F126/I_opt_dia*EXP(1-F126/I_opt_dia)</f>
        <v>0.59737439137873538</v>
      </c>
      <c r="I126" s="4">
        <f>(1/f_max_dia) * (1 - EXP(-k_sat_dia*F126)) * EXP(-k_inhib_dia*F126)</f>
        <v>0.77031428230883214</v>
      </c>
      <c r="T126">
        <f t="shared" si="7"/>
        <v>124</v>
      </c>
      <c r="U126" s="1">
        <f t="shared" si="5"/>
        <v>6.2</v>
      </c>
      <c r="V126">
        <f>U126/I_opt_nan*EXP(1-U126/I_opt_nan)</f>
        <v>0.64005224279733541</v>
      </c>
      <c r="Z126" s="4">
        <f>(1/F_max) * (1 - EXP(-k_sat*U126)) * EXP(-k_inhib*U126)</f>
        <v>0.87659215107991317</v>
      </c>
      <c r="AM126" s="4">
        <f>(1 / F_max_pic) * (1 - EXP(-k_sat_pic * U126)) * EXP(-k_inhib_pic * U126)</f>
        <v>0.87659215107991317</v>
      </c>
    </row>
    <row r="127" spans="5:39" x14ac:dyDescent="0.25">
      <c r="E127">
        <f t="shared" si="6"/>
        <v>125</v>
      </c>
      <c r="F127" s="1">
        <f t="shared" si="4"/>
        <v>6.25</v>
      </c>
      <c r="G127" s="2">
        <f>F127/I_opt_dia*EXP(1-F127/I_opt_dia)</f>
        <v>0.60075984203053712</v>
      </c>
      <c r="I127" s="4">
        <f>(1/f_max_dia) * (1 - EXP(-k_sat_dia*F127)) * EXP(-k_inhib_dia*F127)</f>
        <v>0.77320429182795913</v>
      </c>
      <c r="T127">
        <f t="shared" si="7"/>
        <v>125</v>
      </c>
      <c r="U127" s="1">
        <f t="shared" si="5"/>
        <v>6.25</v>
      </c>
      <c r="V127">
        <f>U127/I_opt_nan*EXP(1-U127/I_opt_nan)</f>
        <v>0.64351825513563887</v>
      </c>
      <c r="Z127" s="4">
        <f>(1/F_max) * (1 - EXP(-k_sat*U127)) * EXP(-k_inhib*U127)</f>
        <v>0.8788665409818901</v>
      </c>
      <c r="AM127" s="4">
        <f>(1 / F_max_pic) * (1 - EXP(-k_sat_pic * U127)) * EXP(-k_inhib_pic * U127)</f>
        <v>0.8788665409818901</v>
      </c>
    </row>
    <row r="128" spans="5:39" x14ac:dyDescent="0.25">
      <c r="E128">
        <f t="shared" si="6"/>
        <v>126</v>
      </c>
      <c r="F128" s="1">
        <f t="shared" si="4"/>
        <v>6.3000000000000007</v>
      </c>
      <c r="G128" s="2">
        <f>F128/I_opt_dia*EXP(1-F128/I_opt_dia)</f>
        <v>0.60412581224114303</v>
      </c>
      <c r="I128" s="4">
        <f>(1/f_max_dia) * (1 - EXP(-k_sat_dia*F128)) * EXP(-k_inhib_dia*F128)</f>
        <v>0.77606202863691287</v>
      </c>
      <c r="T128">
        <f t="shared" si="7"/>
        <v>126</v>
      </c>
      <c r="U128" s="1">
        <f t="shared" si="5"/>
        <v>6.3000000000000007</v>
      </c>
      <c r="V128">
        <f>U128/I_opt_nan*EXP(1-U128/I_opt_nan)</f>
        <v>0.64696162843737293</v>
      </c>
      <c r="Z128" s="4">
        <f>(1/F_max) * (1 - EXP(-k_sat*U128)) * EXP(-k_inhib*U128)</f>
        <v>0.88110441554916097</v>
      </c>
      <c r="AM128" s="4">
        <f>(1 / F_max_pic) * (1 - EXP(-k_sat_pic * U128)) * EXP(-k_inhib_pic * U128)</f>
        <v>0.88110441554916097</v>
      </c>
    </row>
    <row r="129" spans="5:39" x14ac:dyDescent="0.25">
      <c r="E129">
        <f t="shared" si="6"/>
        <v>127</v>
      </c>
      <c r="F129" s="1">
        <f t="shared" si="4"/>
        <v>6.3500000000000005</v>
      </c>
      <c r="G129" s="2">
        <f>F129/I_opt_dia*EXP(1-F129/I_opt_dia)</f>
        <v>0.60747237551794731</v>
      </c>
      <c r="I129" s="4">
        <f>(1/f_max_dia) * (1 - EXP(-k_sat_dia*F129)) * EXP(-k_inhib_dia*F129)</f>
        <v>0.77888783486490587</v>
      </c>
      <c r="T129">
        <f t="shared" si="7"/>
        <v>127</v>
      </c>
      <c r="U129" s="1">
        <f t="shared" si="5"/>
        <v>6.3500000000000005</v>
      </c>
      <c r="V129">
        <f>U129/I_opt_nan*EXP(1-U129/I_opt_nan)</f>
        <v>0.65038245775893189</v>
      </c>
      <c r="Z129" s="4">
        <f>(1/F_max) * (1 - EXP(-k_sat*U129)) * EXP(-k_inhib*U129)</f>
        <v>0.88330632416726163</v>
      </c>
      <c r="AM129" s="4">
        <f>(1 / F_max_pic) * (1 - EXP(-k_sat_pic * U129)) * EXP(-k_inhib_pic * U129)</f>
        <v>0.88330632416726163</v>
      </c>
    </row>
    <row r="130" spans="5:39" x14ac:dyDescent="0.25">
      <c r="E130">
        <f t="shared" si="6"/>
        <v>128</v>
      </c>
      <c r="F130" s="1">
        <f t="shared" ref="F130:F193" si="8">PAR_max/1200*E130</f>
        <v>6.4</v>
      </c>
      <c r="G130" s="2">
        <f>F130/I_opt_dia*EXP(1-F130/I_opt_dia)</f>
        <v>0.61079960512889653</v>
      </c>
      <c r="I130" s="4">
        <f>(1/f_max_dia) * (1 - EXP(-k_sat_dia*F130)) * EXP(-k_inhib_dia*F130)</f>
        <v>0.78168204901677163</v>
      </c>
      <c r="T130">
        <f t="shared" si="7"/>
        <v>128</v>
      </c>
      <c r="U130" s="1">
        <f t="shared" ref="U130:U193" si="9">PAR_max/1200*T130</f>
        <v>6.4</v>
      </c>
      <c r="V130">
        <f>U130/I_opt_nan*EXP(1-U130/I_opt_nan)</f>
        <v>0.65378083781343932</v>
      </c>
      <c r="Z130" s="4">
        <f>(1/F_max) * (1 - EXP(-k_sat*U130)) * EXP(-k_inhib*U130)</f>
        <v>0.88547280796121575</v>
      </c>
      <c r="AM130" s="4">
        <f>(1 / F_max_pic) * (1 - EXP(-k_sat_pic * U130)) * EXP(-k_inhib_pic * U130)</f>
        <v>0.88547280796121575</v>
      </c>
    </row>
    <row r="131" spans="5:39" x14ac:dyDescent="0.25">
      <c r="E131">
        <f t="shared" si="6"/>
        <v>129</v>
      </c>
      <c r="F131" s="1">
        <f t="shared" si="8"/>
        <v>6.45</v>
      </c>
      <c r="G131" s="2">
        <f>F131/I_opt_dia*EXP(1-F131/I_opt_dia)</f>
        <v>0.61410757410321193</v>
      </c>
      <c r="I131" s="4">
        <f>(1/f_max_dia) * (1 - EXP(-k_sat_dia*F131)) * EXP(-k_inhib_dia*F131)</f>
        <v>0.78444500601135869</v>
      </c>
      <c r="T131">
        <f t="shared" si="7"/>
        <v>129</v>
      </c>
      <c r="U131" s="1">
        <f t="shared" si="9"/>
        <v>6.45</v>
      </c>
      <c r="V131">
        <f>U131/I_opt_nan*EXP(1-U131/I_opt_nan)</f>
        <v>0.65715686297189535</v>
      </c>
      <c r="Z131" s="4">
        <f>(1/F_max) * (1 - EXP(-k_sat*U131)) * EXP(-k_inhib*U131)</f>
        <v>0.88760439991973816</v>
      </c>
      <c r="AM131" s="4">
        <f>(1 / F_max_pic) * (1 - EXP(-k_sat_pic * U131)) * EXP(-k_inhib_pic * U131)</f>
        <v>0.88760439991973816</v>
      </c>
    </row>
    <row r="132" spans="5:39" x14ac:dyDescent="0.25">
      <c r="E132">
        <f t="shared" ref="E132:E195" si="10">E131+1</f>
        <v>130</v>
      </c>
      <c r="F132" s="1">
        <f t="shared" si="8"/>
        <v>6.5</v>
      </c>
      <c r="G132" s="2">
        <f>F132/I_opt_dia*EXP(1-F132/I_opt_dia)</f>
        <v>0.61739635523211134</v>
      </c>
      <c r="I132" s="4">
        <f>(1/f_max_dia) * (1 - EXP(-k_sat_dia*F132)) * EXP(-k_inhib_dia*F132)</f>
        <v>0.78717703721951837</v>
      </c>
      <c r="T132">
        <f t="shared" ref="T132:T195" si="11">T131+1</f>
        <v>130</v>
      </c>
      <c r="U132" s="1">
        <f t="shared" si="9"/>
        <v>6.5</v>
      </c>
      <c r="V132">
        <f>U132/I_opt_nan*EXP(1-U132/I_opt_nan)</f>
        <v>0.6605106272643213</v>
      </c>
      <c r="Z132" s="4">
        <f>(1/F_max) * (1 - EXP(-k_sat*U132)) * EXP(-k_inhib*U132)</f>
        <v>0.88970162501757155</v>
      </c>
      <c r="AM132" s="4">
        <f>(1 / F_max_pic) * (1 - EXP(-k_sat_pic * U132)) * EXP(-k_inhib_pic * U132)</f>
        <v>0.88970162501757155</v>
      </c>
    </row>
    <row r="133" spans="5:39" x14ac:dyDescent="0.25">
      <c r="E133">
        <f t="shared" si="10"/>
        <v>131</v>
      </c>
      <c r="F133" s="1">
        <f t="shared" si="8"/>
        <v>6.5500000000000007</v>
      </c>
      <c r="G133" s="2">
        <f>F133/I_opt_dia*EXP(1-F133/I_opt_dia)</f>
        <v>0.62066602106952751</v>
      </c>
      <c r="I133" s="4">
        <f>(1/f_max_dia) * (1 - EXP(-k_sat_dia*F133)) * EXP(-k_inhib_dia*F133)</f>
        <v>0.78987847050169213</v>
      </c>
      <c r="T133">
        <f t="shared" si="11"/>
        <v>131</v>
      </c>
      <c r="U133" s="1">
        <f t="shared" si="9"/>
        <v>6.5500000000000007</v>
      </c>
      <c r="V133">
        <f>U133/I_opt_nan*EXP(1-U133/I_opt_nan)</f>
        <v>0.66384222438089913</v>
      </c>
      <c r="Z133" s="4">
        <f>(1/F_max) * (1 - EXP(-k_sat*U133)) * EXP(-k_inhib*U133)</f>
        <v>0.89176500033598272</v>
      </c>
      <c r="AM133" s="4">
        <f>(1 / F_max_pic) * (1 - EXP(-k_sat_pic * U133)) * EXP(-k_inhib_pic * U133)</f>
        <v>0.89176500033598272</v>
      </c>
    </row>
    <row r="134" spans="5:39" x14ac:dyDescent="0.25">
      <c r="E134">
        <f t="shared" si="10"/>
        <v>132</v>
      </c>
      <c r="F134" s="1">
        <f t="shared" si="8"/>
        <v>6.6000000000000005</v>
      </c>
      <c r="G134" s="2">
        <f>F134/I_opt_dia*EXP(1-F134/I_opt_dia)</f>
        <v>0.6239166439328252</v>
      </c>
      <c r="I134" s="4">
        <f>(1/f_max_dia) * (1 - EXP(-k_sat_dia*F134)) * EXP(-k_inhib_dia*F134)</f>
        <v>0.79254963024509728</v>
      </c>
      <c r="T134">
        <f t="shared" si="11"/>
        <v>132</v>
      </c>
      <c r="U134" s="1">
        <f t="shared" si="9"/>
        <v>6.6000000000000005</v>
      </c>
      <c r="V134">
        <f>U134/I_opt_nan*EXP(1-U134/I_opt_nan)</f>
        <v>0.66715174767310936</v>
      </c>
      <c r="Z134" s="4">
        <f>(1/F_max) * (1 - EXP(-k_sat*U134)) * EXP(-k_inhib*U134)</f>
        <v>0.89379503518144743</v>
      </c>
      <c r="AM134" s="4">
        <f>(1 / F_max_pic) * (1 - EXP(-k_sat_pic * U134)) * EXP(-k_inhib_pic * U134)</f>
        <v>0.89379503518144743</v>
      </c>
    </row>
    <row r="135" spans="5:39" x14ac:dyDescent="0.25">
      <c r="E135">
        <f t="shared" si="10"/>
        <v>133</v>
      </c>
      <c r="F135" s="1">
        <f t="shared" si="8"/>
        <v>6.65</v>
      </c>
      <c r="G135" s="2">
        <f>F135/I_opt_dia*EXP(1-F135/I_opt_dia)</f>
        <v>0.62714829590351595</v>
      </c>
      <c r="I135" s="4">
        <f>(1/f_max_dia) * (1 - EXP(-k_sat_dia*F135)) * EXP(-k_inhib_dia*F135)</f>
        <v>0.79519083740052166</v>
      </c>
      <c r="T135">
        <f t="shared" si="11"/>
        <v>133</v>
      </c>
      <c r="U135" s="1">
        <f t="shared" si="9"/>
        <v>6.65</v>
      </c>
      <c r="V135">
        <f>U135/I_opt_nan*EXP(1-U135/I_opt_nan)</f>
        <v>0.6704392901548637</v>
      </c>
      <c r="Z135" s="4">
        <f>(1/F_max) * (1 - EXP(-k_sat*U135)) * EXP(-k_inhib*U135)</f>
        <v>0.89579223120255103</v>
      </c>
      <c r="AM135" s="4">
        <f>(1 / F_max_pic) * (1 - EXP(-k_sat_pic * U135)) * EXP(-k_inhib_pic * U135)</f>
        <v>0.89579223120255103</v>
      </c>
    </row>
    <row r="136" spans="5:39" x14ac:dyDescent="0.25">
      <c r="E136">
        <f t="shared" si="10"/>
        <v>134</v>
      </c>
      <c r="F136" s="1">
        <f t="shared" si="8"/>
        <v>6.7</v>
      </c>
      <c r="G136" s="2">
        <f>F136/I_opt_dia*EXP(1-F136/I_opt_dia)</f>
        <v>0.63036104882797139</v>
      </c>
      <c r="I136" s="4">
        <f>(1/f_max_dia) * (1 - EXP(-k_sat_dia*F136)) * EXP(-k_inhib_dia*F136)</f>
        <v>0.79780240951872672</v>
      </c>
      <c r="T136">
        <f t="shared" si="11"/>
        <v>134</v>
      </c>
      <c r="U136" s="1">
        <f t="shared" si="9"/>
        <v>6.7</v>
      </c>
      <c r="V136">
        <f>U136/I_opt_nan*EXP(1-U136/I_opt_nan)</f>
        <v>0.67370494450363461</v>
      </c>
      <c r="Z136" s="4">
        <f>(1/F_max) * (1 - EXP(-k_sat*U136)) * EXP(-k_inhib*U136)</f>
        <v>0.89775708250513042</v>
      </c>
      <c r="AM136" s="4">
        <f>(1 / F_max_pic) * (1 - EXP(-k_sat_pic * U136)) * EXP(-k_inhib_pic * U136)</f>
        <v>0.89775708250513042</v>
      </c>
    </row>
    <row r="137" spans="5:39" x14ac:dyDescent="0.25">
      <c r="E137">
        <f t="shared" si="10"/>
        <v>135</v>
      </c>
      <c r="F137" s="1">
        <f t="shared" si="8"/>
        <v>6.75</v>
      </c>
      <c r="G137" s="2">
        <f>F137/I_opt_dia*EXP(1-F137/I_opt_dia)</f>
        <v>0.63355497431813346</v>
      </c>
      <c r="I137" s="4">
        <f>(1/f_max_dia) * (1 - EXP(-k_sat_dia*F137)) * EXP(-k_inhib_dia*F137)</f>
        <v>0.8003846607864662</v>
      </c>
      <c r="T137">
        <f t="shared" si="11"/>
        <v>135</v>
      </c>
      <c r="U137" s="1">
        <f t="shared" si="9"/>
        <v>6.75</v>
      </c>
      <c r="V137">
        <f>U137/I_opt_nan*EXP(1-U137/I_opt_nan)</f>
        <v>0.67694880306158134</v>
      </c>
      <c r="Z137" s="4">
        <f>(1/F_max) * (1 - EXP(-k_sat*U137)) * EXP(-k_inhib*U137)</f>
        <v>0.89969007576568683</v>
      </c>
      <c r="AM137" s="4">
        <f>(1 / F_max_pic) * (1 - EXP(-k_sat_pic * U137)) * EXP(-k_inhib_pic * U137)</f>
        <v>0.89969007576568683</v>
      </c>
    </row>
    <row r="138" spans="5:39" x14ac:dyDescent="0.25">
      <c r="E138">
        <f t="shared" si="10"/>
        <v>136</v>
      </c>
      <c r="F138" s="1">
        <f t="shared" si="8"/>
        <v>6.8000000000000007</v>
      </c>
      <c r="G138" s="2">
        <f>F138/I_opt_dia*EXP(1-F138/I_opt_dia)</f>
        <v>0.63673014375222292</v>
      </c>
      <c r="I138" s="4">
        <f>(1/f_max_dia) * (1 - EXP(-k_sat_dia*F138)) * EXP(-k_inhib_dia*F138)</f>
        <v>0.80293790206212257</v>
      </c>
      <c r="T138">
        <f t="shared" si="11"/>
        <v>136</v>
      </c>
      <c r="U138" s="1">
        <f t="shared" si="9"/>
        <v>6.8000000000000007</v>
      </c>
      <c r="V138">
        <f>U138/I_opt_nan*EXP(1-U138/I_opt_nan)</f>
        <v>0.6801709578366727</v>
      </c>
      <c r="Z138" s="4">
        <f>(1/F_max) * (1 - EXP(-k_sat*U138)) * EXP(-k_inhib*U138)</f>
        <v>0.90159169034309006</v>
      </c>
      <c r="AM138" s="4">
        <f>(1 / F_max_pic) * (1 - EXP(-k_sat_pic * U138)) * EXP(-k_inhib_pic * U138)</f>
        <v>0.90159169034309006</v>
      </c>
    </row>
    <row r="139" spans="5:39" x14ac:dyDescent="0.25">
      <c r="E139">
        <f t="shared" si="10"/>
        <v>137</v>
      </c>
      <c r="F139" s="1">
        <f t="shared" si="8"/>
        <v>6.8500000000000005</v>
      </c>
      <c r="G139" s="2">
        <f>F139/I_opt_dia*EXP(1-F139/I_opt_dia)</f>
        <v>0.63988662827544651</v>
      </c>
      <c r="I139" s="4">
        <f>(1/f_max_dia) * (1 - EXP(-k_sat_dia*F139)) * EXP(-k_inhib_dia*F139)</f>
        <v>0.80546244091096586</v>
      </c>
      <c r="T139">
        <f t="shared" si="11"/>
        <v>137</v>
      </c>
      <c r="U139" s="1">
        <f t="shared" si="9"/>
        <v>6.8500000000000005</v>
      </c>
      <c r="V139">
        <f>U139/I_opt_nan*EXP(1-U139/I_opt_nan)</f>
        <v>0.68337150050380446</v>
      </c>
      <c r="Z139" s="4">
        <f>(1/F_max) * (1 - EXP(-k_sat*U139)) * EXP(-k_inhib*U139)</f>
        <v>0.90346239838860654</v>
      </c>
      <c r="AM139" s="4">
        <f>(1 / F_max_pic) * (1 - EXP(-k_sat_pic * U139)) * EXP(-k_inhib_pic * U139)</f>
        <v>0.90346239838860654</v>
      </c>
    </row>
    <row r="140" spans="5:39" x14ac:dyDescent="0.25">
      <c r="E140">
        <f t="shared" si="10"/>
        <v>138</v>
      </c>
      <c r="F140" s="1">
        <f t="shared" si="8"/>
        <v>6.9</v>
      </c>
      <c r="G140" s="2">
        <f>F140/I_opt_dia*EXP(1-F140/I_opt_dia)</f>
        <v>0.64302449880070156</v>
      </c>
      <c r="I140" s="4">
        <f>(1/f_max_dia) * (1 - EXP(-k_sat_dia*F140)) * EXP(-k_inhib_dia*F140)</f>
        <v>0.80795858164003964</v>
      </c>
      <c r="T140">
        <f t="shared" si="11"/>
        <v>138</v>
      </c>
      <c r="U140" s="1">
        <f t="shared" si="9"/>
        <v>6.9</v>
      </c>
      <c r="V140">
        <f>U140/I_opt_nan*EXP(1-U140/I_opt_nan)</f>
        <v>0.68655052240591652</v>
      </c>
      <c r="Z140" s="4">
        <f>(1/F_max) * (1 - EXP(-k_sat*U140)) * EXP(-k_inhib*U140)</f>
        <v>0.90530266495427059</v>
      </c>
      <c r="AM140" s="4">
        <f>(1 / F_max_pic) * (1 - EXP(-k_sat_pic * U140)) * EXP(-k_inhib_pic * U140)</f>
        <v>0.90530266495427059</v>
      </c>
    </row>
    <row r="141" spans="5:39" x14ac:dyDescent="0.25">
      <c r="E141">
        <f t="shared" si="10"/>
        <v>139</v>
      </c>
      <c r="F141" s="1">
        <f t="shared" si="8"/>
        <v>6.95</v>
      </c>
      <c r="G141" s="2">
        <f>F141/I_opt_dia*EXP(1-F141/I_opt_dia)</f>
        <v>0.64614382600927778</v>
      </c>
      <c r="I141" s="4">
        <f>(1/f_max_dia) * (1 - EXP(-k_sat_dia*F141)) * EXP(-k_inhib_dia*F141)</f>
        <v>0.8104266253326764</v>
      </c>
      <c r="T141">
        <f t="shared" si="11"/>
        <v>139</v>
      </c>
      <c r="U141" s="1">
        <f t="shared" si="9"/>
        <v>6.95</v>
      </c>
      <c r="V141">
        <f>U141/I_opt_nan*EXP(1-U141/I_opt_nan)</f>
        <v>0.68970811455510317</v>
      </c>
      <c r="Z141" s="4">
        <f>(1/F_max) * (1 - EXP(-k_sat*U141)) * EXP(-k_inhib*U141)</f>
        <v>0.90711294809962817</v>
      </c>
      <c r="AM141" s="4">
        <f>(1 / F_max_pic) * (1 - EXP(-k_sat_pic * U141)) * EXP(-k_inhib_pic * U141)</f>
        <v>0.90711294809962817</v>
      </c>
    </row>
    <row r="142" spans="5:39" x14ac:dyDescent="0.25">
      <c r="E142">
        <f t="shared" si="10"/>
        <v>140</v>
      </c>
      <c r="F142" s="1">
        <f t="shared" si="8"/>
        <v>7</v>
      </c>
      <c r="G142" s="2">
        <f>F142/I_opt_dia*EXP(1-F142/I_opt_dia)</f>
        <v>0.64924468035155858</v>
      </c>
      <c r="I142" s="4">
        <f>(1/f_max_dia) * (1 - EXP(-k_sat_dia*F142)) * EXP(-k_inhib_dia*F142)</f>
        <v>0.81286686988264867</v>
      </c>
      <c r="T142">
        <f t="shared" si="11"/>
        <v>140</v>
      </c>
      <c r="U142" s="1">
        <f t="shared" si="9"/>
        <v>7</v>
      </c>
      <c r="V142">
        <f>U142/I_opt_nan*EXP(1-U142/I_opt_nan)</f>
        <v>0.69284436763372126</v>
      </c>
      <c r="Z142" s="4">
        <f>(1/F_max) * (1 - EXP(-k_sat*U142)) * EXP(-k_inhib*U142)</f>
        <v>0.90889369899687389</v>
      </c>
      <c r="AM142" s="4">
        <f>(1 / F_max_pic) * (1 - EXP(-k_sat_pic * U142)) * EXP(-k_inhib_pic * U142)</f>
        <v>0.90889369899687389</v>
      </c>
    </row>
    <row r="143" spans="5:39" x14ac:dyDescent="0.25">
      <c r="E143">
        <f t="shared" si="10"/>
        <v>141</v>
      </c>
      <c r="F143" s="1">
        <f t="shared" si="8"/>
        <v>7.0500000000000007</v>
      </c>
      <c r="G143" s="2">
        <f>F143/I_opt_dia*EXP(1-F143/I_opt_dia)</f>
        <v>0.65232713204771942</v>
      </c>
      <c r="I143" s="4">
        <f>(1/f_max_dia) * (1 - EXP(-k_sat_dia*F143)) * EXP(-k_inhib_dia*F143)</f>
        <v>0.81527961002795701</v>
      </c>
      <c r="T143">
        <f t="shared" si="11"/>
        <v>141</v>
      </c>
      <c r="U143" s="1">
        <f t="shared" si="9"/>
        <v>7.0500000000000007</v>
      </c>
      <c r="V143">
        <f>U143/I_opt_nan*EXP(1-U143/I_opt_nan)</f>
        <v>0.69595937199549585</v>
      </c>
      <c r="Z143" s="4">
        <f>(1/F_max) * (1 - EXP(-k_sat*U143)) * EXP(-k_inhib*U143)</f>
        <v>0.91064536203440782</v>
      </c>
      <c r="AM143" s="4">
        <f>(1 / F_max_pic) * (1 - EXP(-k_sat_pic * U143)) * EXP(-k_inhib_pic * U143)</f>
        <v>0.91064536203440782</v>
      </c>
    </row>
    <row r="144" spans="5:39" x14ac:dyDescent="0.25">
      <c r="E144">
        <f t="shared" si="10"/>
        <v>142</v>
      </c>
      <c r="F144" s="1">
        <f t="shared" si="8"/>
        <v>7.1000000000000005</v>
      </c>
      <c r="G144" s="2">
        <f>F144/I_opt_dia*EXP(1-F144/I_opt_dia)</f>
        <v>0.655391251088424</v>
      </c>
      <c r="I144" s="4">
        <f>(1/f_max_dia) * (1 - EXP(-k_sat_dia*F144)) * EXP(-k_inhib_dia*F144)</f>
        <v>0.81766513738426061</v>
      </c>
      <c r="T144">
        <f t="shared" si="11"/>
        <v>142</v>
      </c>
      <c r="U144" s="1">
        <f t="shared" si="9"/>
        <v>7.1000000000000005</v>
      </c>
      <c r="V144">
        <f>U144/I_opt_nan*EXP(1-U144/I_opt_nan)</f>
        <v>0.69905321766661954</v>
      </c>
      <c r="Z144" s="4">
        <f>(1/F_max) * (1 - EXP(-k_sat*U144)) * EXP(-k_inhib*U144)</f>
        <v>0.91236837491883604</v>
      </c>
      <c r="AM144" s="4">
        <f>(1 / F_max_pic) * (1 - EXP(-k_sat_pic * U144)) * EXP(-k_inhib_pic * U144)</f>
        <v>0.91236837491883604</v>
      </c>
    </row>
    <row r="145" spans="5:39" x14ac:dyDescent="0.25">
      <c r="E145">
        <f t="shared" si="10"/>
        <v>143</v>
      </c>
      <c r="F145" s="1">
        <f t="shared" si="8"/>
        <v>7.15</v>
      </c>
      <c r="G145" s="2">
        <f>F145/I_opt_dia*EXP(1-F145/I_opt_dia)</f>
        <v>0.65843710723551907</v>
      </c>
      <c r="I145" s="4">
        <f>(1/f_max_dia) * (1 - EXP(-k_sat_dia*F145)) * EXP(-k_inhib_dia*F145)</f>
        <v>0.82002374047795457</v>
      </c>
      <c r="T145">
        <f t="shared" si="11"/>
        <v>143</v>
      </c>
      <c r="U145" s="1">
        <f t="shared" si="9"/>
        <v>7.15</v>
      </c>
      <c r="V145">
        <f>U145/I_opt_nan*EXP(1-U145/I_opt_nan)</f>
        <v>0.70212599434685152</v>
      </c>
      <c r="Z145" s="4">
        <f>(1/F_max) * (1 - EXP(-k_sat*U145)) * EXP(-k_inhib*U145)</f>
        <v>0.9140631687754367</v>
      </c>
      <c r="AM145" s="4">
        <f>(1 / F_max_pic) * (1 - EXP(-k_sat_pic * U145)) * EXP(-k_inhib_pic * U145)</f>
        <v>0.9140631687754367</v>
      </c>
    </row>
    <row r="146" spans="5:39" x14ac:dyDescent="0.25">
      <c r="E146">
        <f t="shared" si="10"/>
        <v>144</v>
      </c>
      <c r="F146" s="1">
        <f t="shared" si="8"/>
        <v>7.2</v>
      </c>
      <c r="G146" s="2">
        <f>F146/I_opt_dia*EXP(1-F146/I_opt_dia)</f>
        <v>0.66146477002272663</v>
      </c>
      <c r="I146" s="4">
        <f>(1/f_max_dia) * (1 - EXP(-k_sat_dia*F146)) * EXP(-k_inhib_dia*F146)</f>
        <v>0.82235570477889519</v>
      </c>
      <c r="T146">
        <f t="shared" si="11"/>
        <v>144</v>
      </c>
      <c r="U146" s="1">
        <f t="shared" si="9"/>
        <v>7.2</v>
      </c>
      <c r="V146">
        <f>U146/I_opt_nan*EXP(1-U146/I_opt_nan)</f>
        <v>0.70517779141061077</v>
      </c>
      <c r="Z146" s="4">
        <f>(1/F_max) * (1 - EXP(-k_sat*U146)) * EXP(-k_inhib*U146)</f>
        <v>0.91573016824711517</v>
      </c>
      <c r="AM146" s="4">
        <f>(1 / F_max_pic) * (1 - EXP(-k_sat_pic * U146)) * EXP(-k_inhib_pic * U146)</f>
        <v>0.91573016824711517</v>
      </c>
    </row>
    <row r="147" spans="5:39" x14ac:dyDescent="0.25">
      <c r="E147">
        <f t="shared" si="10"/>
        <v>145</v>
      </c>
      <c r="F147" s="1">
        <f t="shared" si="8"/>
        <v>7.25</v>
      </c>
      <c r="G147" s="2">
        <f>F147/I_opt_dia*EXP(1-F147/I_opt_dia)</f>
        <v>0.66447430875633484</v>
      </c>
      <c r="I147" s="4">
        <f>(1/f_max_dia) * (1 - EXP(-k_sat_dia*F147)) * EXP(-k_inhib_dia*F147)</f>
        <v>0.82466131273277932</v>
      </c>
      <c r="T147">
        <f t="shared" si="11"/>
        <v>145</v>
      </c>
      <c r="U147" s="1">
        <f t="shared" si="9"/>
        <v>7.25</v>
      </c>
      <c r="V147">
        <f>U147/I_opt_nan*EXP(1-U147/I_opt_nan)</f>
        <v>0.70820869790806673</v>
      </c>
      <c r="Z147" s="4">
        <f>(1/F_max) * (1 - EXP(-k_sat*U147)) * EXP(-k_inhib*U147)</f>
        <v>0.91736979159187215</v>
      </c>
      <c r="AM147" s="4">
        <f>(1 / F_max_pic) * (1 - EXP(-k_sat_pic * U147)) * EXP(-k_inhib_pic * U147)</f>
        <v>0.91736979159187215</v>
      </c>
    </row>
    <row r="148" spans="5:39" x14ac:dyDescent="0.25">
      <c r="E148">
        <f t="shared" si="10"/>
        <v>146</v>
      </c>
      <c r="F148" s="1">
        <f t="shared" si="8"/>
        <v>7.3000000000000007</v>
      </c>
      <c r="G148" s="2">
        <f>F148/I_opt_dia*EXP(1-F148/I_opt_dia)</f>
        <v>0.66746579251588622</v>
      </c>
      <c r="I148" s="4">
        <f>(1/f_max_dia) * (1 - EXP(-k_sat_dia*F148)) * EXP(-k_inhib_dia*F148)</f>
        <v>0.82694084379318133</v>
      </c>
      <c r="T148">
        <f t="shared" si="11"/>
        <v>146</v>
      </c>
      <c r="U148" s="1">
        <f t="shared" si="9"/>
        <v>7.3000000000000007</v>
      </c>
      <c r="V148">
        <f>U148/I_opt_nan*EXP(1-U148/I_opt_nan)</f>
        <v>0.71121880256622638</v>
      </c>
      <c r="Z148" s="4">
        <f>(1/F_max) * (1 - EXP(-k_sat*U148)) * EXP(-k_inhib*U148)</f>
        <v>0.91898245077880669</v>
      </c>
      <c r="AM148" s="4">
        <f>(1 / F_max_pic) * (1 - EXP(-k_sat_pic * U148)) * EXP(-k_inhib_pic * U148)</f>
        <v>0.91898245077880669</v>
      </c>
    </row>
    <row r="149" spans="5:39" x14ac:dyDescent="0.25">
      <c r="E149">
        <f t="shared" si="10"/>
        <v>147</v>
      </c>
      <c r="F149" s="1">
        <f t="shared" si="8"/>
        <v>7.3500000000000005</v>
      </c>
      <c r="G149" s="2">
        <f>F149/I_opt_dia*EXP(1-F149/I_opt_dia)</f>
        <v>0.6704392901548637</v>
      </c>
      <c r="I149" s="4">
        <f>(1/f_max_dia) * (1 - EXP(-k_sat_dia*F149)) * EXP(-k_inhib_dia*F149)</f>
        <v>0.82919457445325029</v>
      </c>
      <c r="T149">
        <f t="shared" si="11"/>
        <v>147</v>
      </c>
      <c r="U149" s="1">
        <f t="shared" si="9"/>
        <v>7.3500000000000005</v>
      </c>
      <c r="V149">
        <f>U149/I_opt_nan*EXP(1-U149/I_opt_nan)</f>
        <v>0.71420819379001776</v>
      </c>
      <c r="Z149" s="4">
        <f>(1/F_max) * (1 - EXP(-k_sat*U149)) * EXP(-k_inhib*U149)</f>
        <v>0.92056855158267314</v>
      </c>
      <c r="AM149" s="4">
        <f>(1 / F_max_pic) * (1 - EXP(-k_sat_pic * U149)) * EXP(-k_inhib_pic * U149)</f>
        <v>0.92056855158267314</v>
      </c>
    </row>
    <row r="150" spans="5:39" x14ac:dyDescent="0.25">
      <c r="E150">
        <f t="shared" si="10"/>
        <v>148</v>
      </c>
      <c r="F150" s="1">
        <f t="shared" si="8"/>
        <v>7.4</v>
      </c>
      <c r="G150" s="2">
        <f>F150/I_opt_dia*EXP(1-F150/I_opt_dia)</f>
        <v>0.67339487030137601</v>
      </c>
      <c r="I150" s="4">
        <f>(1/f_max_dia) * (1 - EXP(-k_sat_dia*F150)) * EXP(-k_inhib_dia*F150)</f>
        <v>0.83142277827707023</v>
      </c>
      <c r="T150">
        <f t="shared" si="11"/>
        <v>148</v>
      </c>
      <c r="U150" s="1">
        <f t="shared" si="9"/>
        <v>7.4</v>
      </c>
      <c r="V150">
        <f>U150/I_opt_nan*EXP(1-U150/I_opt_nan)</f>
        <v>0.7171769596633697</v>
      </c>
      <c r="Z150" s="4">
        <f>(1/F_max) * (1 - EXP(-k_sat*U150)) * EXP(-k_inhib*U150)</f>
        <v>0.92212849367701999</v>
      </c>
      <c r="AM150" s="4">
        <f>(1 / F_max_pic) * (1 - EXP(-k_sat_pic * U150)) * EXP(-k_inhib_pic * U150)</f>
        <v>0.92212849367701999</v>
      </c>
    </row>
    <row r="151" spans="5:39" x14ac:dyDescent="0.25">
      <c r="E151">
        <f t="shared" si="10"/>
        <v>149</v>
      </c>
      <c r="F151" s="1">
        <f t="shared" si="8"/>
        <v>7.45</v>
      </c>
      <c r="G151" s="2">
        <f>F151/I_opt_dia*EXP(1-F151/I_opt_dia)</f>
        <v>0.67633260135883988</v>
      </c>
      <c r="I151" s="4">
        <f>(1/f_max_dia) * (1 - EXP(-k_sat_dia*F151)) * EXP(-k_inhib_dia*F151)</f>
        <v>0.83362572593069018</v>
      </c>
      <c r="T151">
        <f t="shared" si="11"/>
        <v>149</v>
      </c>
      <c r="U151" s="1">
        <f t="shared" si="9"/>
        <v>7.45</v>
      </c>
      <c r="V151">
        <f>U151/I_opt_nan*EXP(1-U151/I_opt_nan)</f>
        <v>0.72012518795028957</v>
      </c>
      <c r="Z151" s="4">
        <f>(1/F_max) * (1 - EXP(-k_sat*U151)) * EXP(-k_inhib*U151)</f>
        <v>0.92366267072592567</v>
      </c>
      <c r="AM151" s="4">
        <f>(1 / F_max_pic) * (1 - EXP(-k_sat_pic * U151)) * EXP(-k_inhib_pic * U151)</f>
        <v>0.92366267072592567</v>
      </c>
    </row>
    <row r="152" spans="5:39" x14ac:dyDescent="0.25">
      <c r="E152">
        <f t="shared" si="10"/>
        <v>150</v>
      </c>
      <c r="F152" s="1">
        <f t="shared" si="8"/>
        <v>7.5</v>
      </c>
      <c r="G152" s="2">
        <f>F152/I_opt_dia*EXP(1-F152/I_opt_dia)</f>
        <v>0.67925255150666031</v>
      </c>
      <c r="I152" s="4">
        <f>(1/f_max_dia) * (1 - EXP(-k_sat_dia*F152)) * EXP(-k_inhib_dia*F152)</f>
        <v>0.83580368521282333</v>
      </c>
      <c r="T152">
        <f t="shared" si="11"/>
        <v>150</v>
      </c>
      <c r="U152" s="1">
        <f t="shared" si="9"/>
        <v>7.5</v>
      </c>
      <c r="V152">
        <f>U152/I_opt_nan*EXP(1-U152/I_opt_nan)</f>
        <v>0.72305296609593483</v>
      </c>
      <c r="Z152" s="4">
        <f>(1/F_max) * (1 - EXP(-k_sat*U152)) * EXP(-k_inhib*U152)</f>
        <v>0.92517147047435566</v>
      </c>
      <c r="AM152" s="4">
        <f>(1 / F_max_pic) * (1 - EXP(-k_sat_pic * U152)) * EXP(-k_inhib_pic * U152)</f>
        <v>0.92517147047435566</v>
      </c>
    </row>
    <row r="153" spans="5:39" x14ac:dyDescent="0.25">
      <c r="E153">
        <f t="shared" si="10"/>
        <v>151</v>
      </c>
      <c r="F153" s="1">
        <f t="shared" si="8"/>
        <v>7.5500000000000007</v>
      </c>
      <c r="G153" s="2">
        <f>F153/I_opt_dia*EXP(1-F153/I_opt_dia)</f>
        <v>0.68215478870090951</v>
      </c>
      <c r="I153" s="4">
        <f>(1/f_max_dia) * (1 - EXP(-k_sat_dia*F153)) * EXP(-k_inhib_dia*F153)</f>
        <v>0.8379569210852239</v>
      </c>
      <c r="T153">
        <f t="shared" si="11"/>
        <v>151</v>
      </c>
      <c r="U153" s="1">
        <f t="shared" si="9"/>
        <v>7.5500000000000007</v>
      </c>
      <c r="V153">
        <f>U153/I_opt_nan*EXP(1-U153/I_opt_nan)</f>
        <v>0.72596038122768436</v>
      </c>
      <c r="Z153" s="4">
        <f>(1/F_max) * (1 - EXP(-k_sat*U153)) * EXP(-k_inhib*U153)</f>
        <v>0.9266552748371617</v>
      </c>
      <c r="AM153" s="4">
        <f>(1 / F_max_pic) * (1 - EXP(-k_sat_pic * U153)) * EXP(-k_inhib_pic * U153)</f>
        <v>0.9266552748371617</v>
      </c>
    </row>
    <row r="154" spans="5:39" x14ac:dyDescent="0.25">
      <c r="E154">
        <f t="shared" si="10"/>
        <v>152</v>
      </c>
      <c r="F154" s="1">
        <f t="shared" si="8"/>
        <v>7.6000000000000005</v>
      </c>
      <c r="G154" s="2">
        <f>F154/I_opt_dia*EXP(1-F154/I_opt_dia)</f>
        <v>0.68503938067500336</v>
      </c>
      <c r="I154" s="4">
        <f>(1/f_max_dia) * (1 - EXP(-k_sat_dia*F154)) * EXP(-k_inhib_dia*F154)</f>
        <v>0.84008569570273872</v>
      </c>
      <c r="T154">
        <f t="shared" si="11"/>
        <v>152</v>
      </c>
      <c r="U154" s="1">
        <f t="shared" si="9"/>
        <v>7.6000000000000005</v>
      </c>
      <c r="V154">
        <f>U154/I_opt_nan*EXP(1-U154/I_opt_nan)</f>
        <v>0.72884752015620358</v>
      </c>
      <c r="Z154" s="4">
        <f>(1/F_max) * (1 - EXP(-k_sat*U154)) * EXP(-k_inhib*U154)</f>
        <v>0.92811445998674247</v>
      </c>
      <c r="AM154" s="4">
        <f>(1 / F_max_pic) * (1 - EXP(-k_sat_pic * U154)) * EXP(-k_inhib_pic * U154)</f>
        <v>0.92811445998674247</v>
      </c>
    </row>
    <row r="155" spans="5:39" x14ac:dyDescent="0.25">
      <c r="E155">
        <f t="shared" si="10"/>
        <v>153</v>
      </c>
      <c r="F155" s="1">
        <f t="shared" si="8"/>
        <v>7.65</v>
      </c>
      <c r="G155" s="2">
        <f>F155/I_opt_dia*EXP(1-F155/I_opt_dia)</f>
        <v>0.68790639494037598</v>
      </c>
      <c r="I155" s="4">
        <f>(1/f_max_dia) * (1 - EXP(-k_sat_dia*F155)) * EXP(-k_inhib_dia*F155)</f>
        <v>0.84219026844304268</v>
      </c>
      <c r="T155">
        <f t="shared" si="11"/>
        <v>153</v>
      </c>
      <c r="U155" s="1">
        <f t="shared" si="9"/>
        <v>7.65</v>
      </c>
      <c r="V155">
        <f>U155/I_opt_nan*EXP(1-U155/I_opt_nan)</f>
        <v>0.7317144693765083</v>
      </c>
      <c r="Z155" s="4">
        <f>(1/F_max) * (1 - EXP(-k_sat*U155)) * EXP(-k_inhib*U155)</f>
        <v>0.92954939643938472</v>
      </c>
      <c r="AM155" s="4">
        <f>(1 / F_max_pic) * (1 - EXP(-k_sat_pic * U155)) * EXP(-k_inhib_pic * U155)</f>
        <v>0.92954939643938472</v>
      </c>
    </row>
    <row r="156" spans="5:39" x14ac:dyDescent="0.25">
      <c r="E156">
        <f t="shared" si="10"/>
        <v>154</v>
      </c>
      <c r="F156" s="1">
        <f t="shared" si="8"/>
        <v>7.7</v>
      </c>
      <c r="G156" s="2">
        <f>F156/I_opt_dia*EXP(1-F156/I_opt_dia)</f>
        <v>0.69075589878715304</v>
      </c>
      <c r="I156" s="4">
        <f>(1/f_max_dia) * (1 - EXP(-k_sat_dia*F156)) * EXP(-k_inhib_dia*F156)</f>
        <v>0.84427089593605942</v>
      </c>
      <c r="T156">
        <f t="shared" si="11"/>
        <v>154</v>
      </c>
      <c r="U156" s="1">
        <f t="shared" si="9"/>
        <v>7.7</v>
      </c>
      <c r="V156">
        <f>U156/I_opt_nan*EXP(1-U156/I_opt_nan)</f>
        <v>0.73456131506902334</v>
      </c>
      <c r="Z156" s="4">
        <f>(1/F_max) * (1 - EXP(-k_sat*U156)) * EXP(-k_inhib*U156)</f>
        <v>0.93096044914030929</v>
      </c>
      <c r="AM156" s="4">
        <f>(1 / F_max_pic) * (1 - EXP(-k_sat_pic * U156)) * EXP(-k_inhib_pic * U156)</f>
        <v>0.93096044914030929</v>
      </c>
    </row>
    <row r="157" spans="5:39" x14ac:dyDescent="0.25">
      <c r="E157">
        <f t="shared" si="10"/>
        <v>155</v>
      </c>
      <c r="F157" s="1">
        <f t="shared" si="8"/>
        <v>7.75</v>
      </c>
      <c r="G157" s="2">
        <f>F157/I_opt_dia*EXP(1-F157/I_opt_dia)</f>
        <v>0.69358795928482186</v>
      </c>
      <c r="I157" s="4">
        <f>(1/f_max_dia) * (1 - EXP(-k_sat_dia*F157)) * EXP(-k_inhib_dia*F157)</f>
        <v>0.84632783209306872</v>
      </c>
      <c r="T157">
        <f t="shared" si="11"/>
        <v>155</v>
      </c>
      <c r="U157" s="1">
        <f t="shared" si="9"/>
        <v>7.75</v>
      </c>
      <c r="V157">
        <f>U157/I_opt_nan*EXP(1-U157/I_opt_nan)</f>
        <v>0.7373881431006396</v>
      </c>
      <c r="Z157" s="4">
        <f>(1/F_max) * (1 - EXP(-k_sat*U157)) * EXP(-k_inhib*U157)</f>
        <v>0.93234797754743548</v>
      </c>
      <c r="AM157" s="4">
        <f>(1 / F_max_pic) * (1 - EXP(-k_sat_pic * U157)) * EXP(-k_inhib_pic * U157)</f>
        <v>0.93234797754743548</v>
      </c>
    </row>
    <row r="158" spans="5:39" x14ac:dyDescent="0.25">
      <c r="E158">
        <f t="shared" si="10"/>
        <v>156</v>
      </c>
      <c r="F158" s="1">
        <f t="shared" si="8"/>
        <v>7.8000000000000007</v>
      </c>
      <c r="G158" s="2">
        <f>F158/I_opt_dia*EXP(1-F158/I_opt_dia)</f>
        <v>0.6964026432829008</v>
      </c>
      <c r="I158" s="4">
        <f>(1/f_max_dia) * (1 - EXP(-k_sat_dia*F158)) * EXP(-k_inhib_dia*F158)</f>
        <v>0.84836132813550669</v>
      </c>
      <c r="T158">
        <f t="shared" si="11"/>
        <v>156</v>
      </c>
      <c r="U158" s="1">
        <f t="shared" si="9"/>
        <v>7.8000000000000007</v>
      </c>
      <c r="V158">
        <f>U158/I_opt_nan*EXP(1-U158/I_opt_nan)</f>
        <v>0.74019503902576667</v>
      </c>
      <c r="Z158" s="4">
        <f>(1/F_max) * (1 - EXP(-k_sat*U158)) * EXP(-k_inhib*U158)</f>
        <v>0.93371233571388801</v>
      </c>
      <c r="AM158" s="4">
        <f>(1 / F_max_pic) * (1 - EXP(-k_sat_pic * U158)) * EXP(-k_inhib_pic * U158)</f>
        <v>0.93371233571388801</v>
      </c>
    </row>
    <row r="159" spans="5:39" x14ac:dyDescent="0.25">
      <c r="E159">
        <f t="shared" si="10"/>
        <v>157</v>
      </c>
      <c r="F159" s="1">
        <f t="shared" si="8"/>
        <v>7.8500000000000005</v>
      </c>
      <c r="G159" s="2">
        <f>F159/I_opt_dia*EXP(1-F159/I_opt_dia)</f>
        <v>0.69920001741160553</v>
      </c>
      <c r="I159" s="4">
        <f>(1/f_max_dia) * (1 - EXP(-k_sat_dia*F159)) * EXP(-k_inhib_dia*F159)</f>
        <v>0.8503716326234606</v>
      </c>
      <c r="T159">
        <f t="shared" si="11"/>
        <v>157</v>
      </c>
      <c r="U159" s="1">
        <f t="shared" si="9"/>
        <v>7.8500000000000005</v>
      </c>
      <c r="V159">
        <f>U159/I_opt_nan*EXP(1-U159/I_opt_nan)</f>
        <v>0.74298208808738109</v>
      </c>
      <c r="Z159" s="4">
        <f>(1/F_max) * (1 - EXP(-k_sat*U159)) * EXP(-k_inhib*U159)</f>
        <v>0.93505387236926119</v>
      </c>
      <c r="AM159" s="4">
        <f>(1 / F_max_pic) * (1 - EXP(-k_sat_pic * U159)) * EXP(-k_inhib_pic * U159)</f>
        <v>0.93505387236926119</v>
      </c>
    </row>
    <row r="160" spans="5:39" x14ac:dyDescent="0.25">
      <c r="E160">
        <f t="shared" si="10"/>
        <v>158</v>
      </c>
      <c r="F160" s="1">
        <f t="shared" si="8"/>
        <v>7.9</v>
      </c>
      <c r="G160" s="2">
        <f>F160/I_opt_dia*EXP(1-F160/I_opt_dia)</f>
        <v>0.70198014808251485</v>
      </c>
      <c r="I160" s="4">
        <f>(1/f_max_dia) * (1 - EXP(-k_sat_dia*F160)) * EXP(-k_inhib_dia*F160)</f>
        <v>0.85235899148386207</v>
      </c>
      <c r="T160">
        <f t="shared" si="11"/>
        <v>158</v>
      </c>
      <c r="U160" s="1">
        <f t="shared" si="9"/>
        <v>7.9</v>
      </c>
      <c r="V160">
        <f>U160/I_opt_nan*EXP(1-U160/I_opt_nan)</f>
        <v>0.74574937521807394</v>
      </c>
      <c r="Z160" s="4">
        <f>(1/F_max) * (1 - EXP(-k_sat*U160)) * EXP(-k_inhib*U160)</f>
        <v>0.93637293099966401</v>
      </c>
      <c r="AM160" s="4">
        <f>(1 / F_max_pic) * (1 - EXP(-k_sat_pic * U160)) * EXP(-k_inhib_pic * U160)</f>
        <v>0.93637293099966401</v>
      </c>
    </row>
    <row r="161" spans="5:39" x14ac:dyDescent="0.25">
      <c r="E161">
        <f t="shared" si="10"/>
        <v>159</v>
      </c>
      <c r="F161" s="1">
        <f t="shared" si="8"/>
        <v>7.95</v>
      </c>
      <c r="G161" s="2">
        <f>F161/I_opt_dia*EXP(1-F161/I_opt_dia)</f>
        <v>0.70474310148923314</v>
      </c>
      <c r="I161" s="4">
        <f>(1/f_max_dia) * (1 - EXP(-k_sat_dia*F161)) * EXP(-k_inhib_dia*F161)</f>
        <v>0.85432364803838168</v>
      </c>
      <c r="T161">
        <f t="shared" si="11"/>
        <v>159</v>
      </c>
      <c r="U161" s="1">
        <f t="shared" si="9"/>
        <v>7.95</v>
      </c>
      <c r="V161">
        <f>U161/I_opt_nan*EXP(1-U161/I_opt_nan)</f>
        <v>0.74849698504109241</v>
      </c>
      <c r="Z161" s="4">
        <f>(1/F_max) * (1 - EXP(-k_sat*U161)) * EXP(-k_inhib*U161)</f>
        <v>0.93766984992655944</v>
      </c>
      <c r="AM161" s="4">
        <f>(1 / F_max_pic) * (1 - EXP(-k_sat_pic * U161)) * EXP(-k_inhib_pic * U161)</f>
        <v>0.93766984992655944</v>
      </c>
    </row>
    <row r="162" spans="5:39" x14ac:dyDescent="0.25">
      <c r="E162">
        <f t="shared" si="10"/>
        <v>160</v>
      </c>
      <c r="F162" s="1">
        <f t="shared" si="8"/>
        <v>8</v>
      </c>
      <c r="G162" s="2">
        <f>F162/I_opt_dia*EXP(1-F162/I_opt_dia)</f>
        <v>0.70748894360805148</v>
      </c>
      <c r="I162" s="4">
        <f>(1/f_max_dia) * (1 - EXP(-k_sat_dia*F162)) * EXP(-k_inhib_dia*F162)</f>
        <v>0.85626584303102626</v>
      </c>
      <c r="T162">
        <f t="shared" si="11"/>
        <v>160</v>
      </c>
      <c r="U162" s="1">
        <f t="shared" si="9"/>
        <v>8</v>
      </c>
      <c r="V162">
        <f>U162/I_opt_nan*EXP(1-U162/I_opt_nan)</f>
        <v>0.75122500187138008</v>
      </c>
      <c r="Z162" s="4">
        <f>(1/F_max) * (1 - EXP(-k_sat*U162)) * EXP(-k_inhib*U162)</f>
        <v>0.93894496238441905</v>
      </c>
      <c r="AM162" s="4">
        <f>(1 / F_max_pic) * (1 - EXP(-k_sat_pic * U162)) * EXP(-k_inhib_pic * U162)</f>
        <v>0.93894496238441905</v>
      </c>
    </row>
    <row r="163" spans="5:39" x14ac:dyDescent="0.25">
      <c r="E163">
        <f t="shared" si="10"/>
        <v>161</v>
      </c>
      <c r="F163" s="1">
        <f t="shared" si="8"/>
        <v>8.0500000000000007</v>
      </c>
      <c r="G163" s="2">
        <f>F163/I_opt_dia*EXP(1-F163/I_opt_dia)</f>
        <v>0.71021774019860762</v>
      </c>
      <c r="I163" s="4">
        <f>(1/f_max_dia) * (1 - EXP(-k_sat_dia*F163)) * EXP(-k_inhib_dia*F163)</f>
        <v>0.85818581465544741</v>
      </c>
      <c r="T163">
        <f t="shared" si="11"/>
        <v>161</v>
      </c>
      <c r="U163" s="1">
        <f t="shared" si="9"/>
        <v>8.0500000000000007</v>
      </c>
      <c r="V163">
        <f>U163/I_opt_nan*EXP(1-U163/I_opt_nan)</f>
        <v>0.7539335097166121</v>
      </c>
      <c r="Z163" s="4">
        <f>(1/F_max) * (1 - EXP(-k_sat*U163)) * EXP(-k_inhib*U163)</f>
        <v>0.94019859659721039</v>
      </c>
      <c r="AM163" s="4">
        <f>(1 / F_max_pic) * (1 - EXP(-k_sat_pic * U163)) * EXP(-k_inhib_pic * U163)</f>
        <v>0.94019859659721039</v>
      </c>
    </row>
    <row r="164" spans="5:39" x14ac:dyDescent="0.25">
      <c r="E164">
        <f t="shared" si="10"/>
        <v>162</v>
      </c>
      <c r="F164" s="1">
        <f t="shared" si="8"/>
        <v>8.1</v>
      </c>
      <c r="G164" s="2">
        <f>F164/I_opt_dia*EXP(1-F164/I_opt_dia)</f>
        <v>0.71292955680454217</v>
      </c>
      <c r="I164" s="4">
        <f>(1/f_max_dia) * (1 - EXP(-k_sat_dia*F164)) * EXP(-k_inhib_dia*F164)</f>
        <v>0.86008379858195705</v>
      </c>
      <c r="T164">
        <f t="shared" si="11"/>
        <v>162</v>
      </c>
      <c r="U164" s="1">
        <f t="shared" si="9"/>
        <v>8.1</v>
      </c>
      <c r="V164">
        <f>U164/I_opt_nan*EXP(1-U164/I_opt_nan)</f>
        <v>0.75662259227822826</v>
      </c>
      <c r="Z164" s="4">
        <f>(1/F_max) * (1 - EXP(-k_sat*U164)) * EXP(-k_inhib*U164)</f>
        <v>0.9414310758537342</v>
      </c>
      <c r="AM164" s="4">
        <f>(1 / F_max_pic) * (1 - EXP(-k_sat_pic * U164)) * EXP(-k_inhib_pic * U164)</f>
        <v>0.9414310758537342</v>
      </c>
    </row>
    <row r="165" spans="5:39" x14ac:dyDescent="0.25">
      <c r="E165">
        <f t="shared" si="10"/>
        <v>163</v>
      </c>
      <c r="F165" s="1">
        <f t="shared" si="8"/>
        <v>8.15</v>
      </c>
      <c r="G165" s="2">
        <f>F165/I_opt_dia*EXP(1-F165/I_opt_dia)</f>
        <v>0.71562445875415537</v>
      </c>
      <c r="I165" s="4">
        <f>(1/f_max_dia) * (1 - EXP(-k_sat_dia*F165)) * EXP(-k_inhib_dia*F165)</f>
        <v>0.8619600279842593</v>
      </c>
      <c r="T165">
        <f t="shared" si="11"/>
        <v>163</v>
      </c>
      <c r="U165" s="1">
        <f t="shared" si="9"/>
        <v>8.15</v>
      </c>
      <c r="V165">
        <f>U165/I_opt_nan*EXP(1-U165/I_opt_nan)</f>
        <v>0.75929233295246223</v>
      </c>
      <c r="Z165" s="4">
        <f>(1/F_max) * (1 - EXP(-k_sat*U165)) * EXP(-k_inhib*U165)</f>
        <v>0.94264271858182769</v>
      </c>
      <c r="AM165" s="4">
        <f>(1 / F_max_pic) * (1 - EXP(-k_sat_pic * U165)) * EXP(-k_inhib_pic * U165)</f>
        <v>0.94264271858182769</v>
      </c>
    </row>
    <row r="166" spans="5:39" x14ac:dyDescent="0.25">
      <c r="E166">
        <f t="shared" si="10"/>
        <v>164</v>
      </c>
      <c r="F166" s="1">
        <f t="shared" si="8"/>
        <v>8.2000000000000011</v>
      </c>
      <c r="G166" s="2">
        <f>F166/I_opt_dia*EXP(1-F166/I_opt_dia)</f>
        <v>0.71830251116105925</v>
      </c>
      <c r="I166" s="4">
        <f>(1/f_max_dia) * (1 - EXP(-k_sat_dia*F166)) * EXP(-k_inhib_dia*F166)</f>
        <v>0.86381473356589833</v>
      </c>
      <c r="T166">
        <f t="shared" si="11"/>
        <v>164</v>
      </c>
      <c r="U166" s="1">
        <f t="shared" si="9"/>
        <v>8.2000000000000011</v>
      </c>
      <c r="V166">
        <f>U166/I_opt_nan*EXP(1-U166/I_opt_nan)</f>
        <v>0.7619428148313685</v>
      </c>
      <c r="Z166" s="4">
        <f>(1/F_max) * (1 - EXP(-k_sat*U166)) * EXP(-k_inhib*U166)</f>
        <v>0.94383383842145485</v>
      </c>
      <c r="AM166" s="4">
        <f>(1 / F_max_pic) * (1 - EXP(-k_sat_pic * U166)) * EXP(-k_inhib_pic * U166)</f>
        <v>0.94383383842145485</v>
      </c>
    </row>
    <row r="167" spans="5:39" x14ac:dyDescent="0.25">
      <c r="E167">
        <f t="shared" si="10"/>
        <v>165</v>
      </c>
      <c r="F167" s="1">
        <f t="shared" si="8"/>
        <v>8.25</v>
      </c>
      <c r="G167" s="2">
        <f>F167/I_opt_dia*EXP(1-F167/I_opt_dia)</f>
        <v>0.72096377892483021</v>
      </c>
      <c r="I167" s="4">
        <f>(1/f_max_dia) * (1 - EXP(-k_sat_dia*F167)) * EXP(-k_inhib_dia*F167)</f>
        <v>0.8656481435864245</v>
      </c>
      <c r="T167">
        <f t="shared" si="11"/>
        <v>165</v>
      </c>
      <c r="U167" s="1">
        <f t="shared" si="9"/>
        <v>8.25</v>
      </c>
      <c r="V167">
        <f>U167/I_opt_nan*EXP(1-U167/I_opt_nan)</f>
        <v>0.76457412070384345</v>
      </c>
      <c r="Z167" s="4">
        <f>(1/F_max) * (1 - EXP(-k_sat*U167)) * EXP(-k_inhib*U167)</f>
        <v>0.9450047442966939</v>
      </c>
      <c r="AM167" s="4">
        <f>(1 / F_max_pic) * (1 - EXP(-k_sat_pic * U167)) * EXP(-k_inhib_pic * U167)</f>
        <v>0.9450047442966939</v>
      </c>
    </row>
    <row r="168" spans="5:39" x14ac:dyDescent="0.25">
      <c r="E168">
        <f t="shared" si="10"/>
        <v>166</v>
      </c>
      <c r="F168" s="1">
        <f t="shared" si="8"/>
        <v>8.3000000000000007</v>
      </c>
      <c r="G168" s="2">
        <f>F168/I_opt_dia*EXP(1-F168/I_opt_dia)</f>
        <v>0.72360832673165865</v>
      </c>
      <c r="I168" s="4">
        <f>(1/f_max_dia) * (1 - EXP(-k_sat_dia*F168)) * EXP(-k_inhib_dia*F168)</f>
        <v>0.86746048388728747</v>
      </c>
      <c r="T168">
        <f t="shared" si="11"/>
        <v>166</v>
      </c>
      <c r="U168" s="1">
        <f t="shared" si="9"/>
        <v>8.3000000000000007</v>
      </c>
      <c r="V168">
        <f>U168/I_opt_nan*EXP(1-U168/I_opt_nan)</f>
        <v>0.76718633305664707</v>
      </c>
      <c r="Z168" s="4">
        <f>(1/F_max) * (1 - EXP(-k_sat*U168)) * EXP(-k_inhib*U168)</f>
        <v>0.94615574048664608</v>
      </c>
      <c r="AM168" s="4">
        <f>(1 / F_max_pic) * (1 - EXP(-k_sat_pic * U168)) * EXP(-k_inhib_pic * U168)</f>
        <v>0.94615574048664608</v>
      </c>
    </row>
    <row r="169" spans="5:39" x14ac:dyDescent="0.25">
      <c r="E169">
        <f t="shared" si="10"/>
        <v>167</v>
      </c>
      <c r="F169" s="1">
        <f t="shared" si="8"/>
        <v>8.35</v>
      </c>
      <c r="G169" s="2">
        <f>F169/I_opt_dia*EXP(1-F169/I_opt_dia)</f>
        <v>0.72623621905499647</v>
      </c>
      <c r="I169" s="4">
        <f>(1/f_max_dia) * (1 - EXP(-k_sat_dia*F169)) * EXP(-k_inhib_dia*F169)</f>
        <v>0.86925197791744946</v>
      </c>
      <c r="T169">
        <f t="shared" si="11"/>
        <v>167</v>
      </c>
      <c r="U169" s="1">
        <f t="shared" si="9"/>
        <v>8.35</v>
      </c>
      <c r="V169">
        <f>U169/I_opt_nan*EXP(1-U169/I_opt_nan)</f>
        <v>0.76977953407541722</v>
      </c>
      <c r="Z169" s="4">
        <f>(1/F_max) * (1 - EXP(-k_sat*U169)) * EXP(-k_inhib*U169)</f>
        <v>0.94728712669527626</v>
      </c>
      <c r="AM169" s="4">
        <f>(1 / F_max_pic) * (1 - EXP(-k_sat_pic * U169)) * EXP(-k_inhib_pic * U169)</f>
        <v>0.94728712669527626</v>
      </c>
    </row>
    <row r="170" spans="5:39" x14ac:dyDescent="0.25">
      <c r="E170">
        <f t="shared" si="10"/>
        <v>168</v>
      </c>
      <c r="F170" s="1">
        <f t="shared" si="8"/>
        <v>8.4</v>
      </c>
      <c r="G170" s="2">
        <f>F170/I_opt_dia*EXP(1-F170/I_opt_dia)</f>
        <v>0.72884752015620358</v>
      </c>
      <c r="I170" s="4">
        <f>(1/f_max_dia) * (1 - EXP(-k_sat_dia*F170)) * EXP(-k_inhib_dia*F170)</f>
        <v>0.87102284675873243</v>
      </c>
      <c r="T170">
        <f t="shared" si="11"/>
        <v>168</v>
      </c>
      <c r="U170" s="1">
        <f t="shared" si="9"/>
        <v>8.4</v>
      </c>
      <c r="V170">
        <f>U170/I_opt_nan*EXP(1-U170/I_opt_nan)</f>
        <v>0.77235380564568434</v>
      </c>
      <c r="Z170" s="4">
        <f>(1/F_max) * (1 - EXP(-k_sat*U170)) * EXP(-k_inhib*U170)</f>
        <v>0.94839919812020368</v>
      </c>
      <c r="AM170" s="4">
        <f>(1 / F_max_pic) * (1 - EXP(-k_sat_pic * U170)) * EXP(-k_inhib_pic * U170)</f>
        <v>0.94839919812020368</v>
      </c>
    </row>
    <row r="171" spans="5:39" x14ac:dyDescent="0.25">
      <c r="E171">
        <f t="shared" si="10"/>
        <v>169</v>
      </c>
      <c r="F171" s="1">
        <f t="shared" si="8"/>
        <v>8.4500000000000011</v>
      </c>
      <c r="G171" s="2">
        <f>F171/I_opt_dia*EXP(1-F171/I_opt_dia)</f>
        <v>0.73144229408519146</v>
      </c>
      <c r="I171" s="4">
        <f>(1/f_max_dia) * (1 - EXP(-k_sat_dia*F171)) * EXP(-k_inhib_dia*F171)</f>
        <v>0.87277330915089257</v>
      </c>
      <c r="T171">
        <f t="shared" si="11"/>
        <v>169</v>
      </c>
      <c r="U171" s="1">
        <f t="shared" si="9"/>
        <v>8.4500000000000011</v>
      </c>
      <c r="V171">
        <f>U171/I_opt_nan*EXP(1-U171/I_opt_nan)</f>
        <v>0.77490922935388007</v>
      </c>
      <c r="Z171" s="4">
        <f>(1/F_max) * (1 - EXP(-k_sat*U171)) * EXP(-k_inhib*U171)</f>
        <v>0.94949224552045852</v>
      </c>
      <c r="AM171" s="4">
        <f>(1 / F_max_pic) * (1 - EXP(-k_sat_pic * U171)) * EXP(-k_inhib_pic * U171)</f>
        <v>0.94949224552045852</v>
      </c>
    </row>
    <row r="172" spans="5:39" x14ac:dyDescent="0.25">
      <c r="E172">
        <f t="shared" si="10"/>
        <v>170</v>
      </c>
      <c r="F172" s="1">
        <f t="shared" si="8"/>
        <v>8.5</v>
      </c>
      <c r="G172" s="2">
        <f>F172/I_opt_dia*EXP(1-F172/I_opt_dia)</f>
        <v>0.73402060468106589</v>
      </c>
      <c r="I172" s="4">
        <f>(1/f_max_dia) * (1 - EXP(-k_sat_dia*F172)) * EXP(-k_inhib_dia*F172)</f>
        <v>0.87450358151643215</v>
      </c>
      <c r="T172">
        <f t="shared" si="11"/>
        <v>170</v>
      </c>
      <c r="U172" s="1">
        <f t="shared" si="9"/>
        <v>8.5</v>
      </c>
      <c r="V172">
        <f>U172/I_opt_nan*EXP(1-U172/I_opt_nan)</f>
        <v>0.77744588648834401</v>
      </c>
      <c r="Z172" s="4">
        <f>(1/F_max) * (1 - EXP(-k_sat*U172)) * EXP(-k_inhib*U172)</f>
        <v>0.95056655528322009</v>
      </c>
      <c r="AM172" s="4">
        <f>(1 / F_max_pic) * (1 - EXP(-k_sat_pic * U172)) * EXP(-k_inhib_pic * U172)</f>
        <v>0.95056655528322009</v>
      </c>
    </row>
    <row r="173" spans="5:39" x14ac:dyDescent="0.25">
      <c r="E173">
        <f t="shared" si="10"/>
        <v>171</v>
      </c>
      <c r="F173" s="1">
        <f t="shared" si="8"/>
        <v>8.5500000000000007</v>
      </c>
      <c r="G173" s="2">
        <f>F173/I_opt_dia*EXP(1-F173/I_opt_dia)</f>
        <v>0.73658251557276722</v>
      </c>
      <c r="I173" s="4">
        <f>(1/f_max_dia) * (1 - EXP(-k_sat_dia*F173)) * EXP(-k_inhib_dia*F173)</f>
        <v>0.87621387798514661</v>
      </c>
      <c r="T173">
        <f t="shared" si="11"/>
        <v>171</v>
      </c>
      <c r="U173" s="1">
        <f t="shared" si="9"/>
        <v>8.5500000000000007</v>
      </c>
      <c r="V173">
        <f>U173/I_opt_nan*EXP(1-U173/I_opt_nan)</f>
        <v>0.77996385804032786</v>
      </c>
      <c r="Z173" s="4">
        <f>(1/F_max) * (1 - EXP(-k_sat*U173)) * EXP(-k_inhib*U173)</f>
        <v>0.95162240948955057</v>
      </c>
      <c r="AM173" s="4">
        <f>(1 / F_max_pic) * (1 - EXP(-k_sat_pic * U173)) * EXP(-k_inhib_pic * U173)</f>
        <v>0.95162240948955057</v>
      </c>
    </row>
    <row r="174" spans="5:39" x14ac:dyDescent="0.25">
      <c r="E174">
        <f t="shared" si="10"/>
        <v>172</v>
      </c>
      <c r="F174" s="1">
        <f t="shared" si="8"/>
        <v>8.6</v>
      </c>
      <c r="G174" s="2">
        <f>F174/I_opt_dia*EXP(1-F174/I_opt_dia)</f>
        <v>0.73912809017970882</v>
      </c>
      <c r="I174" s="4">
        <f>(1/f_max_dia) * (1 - EXP(-k_sat_dia*F174)) * EXP(-k_inhib_dia*F174)</f>
        <v>0.8779044104184125</v>
      </c>
      <c r="T174">
        <f t="shared" si="11"/>
        <v>172</v>
      </c>
      <c r="U174" s="1">
        <f t="shared" si="9"/>
        <v>8.6</v>
      </c>
      <c r="V174">
        <f>U174/I_opt_nan*EXP(1-U174/I_opt_nan)</f>
        <v>0.7824632247049943</v>
      </c>
      <c r="Z174" s="4">
        <f>(1/F_max) * (1 - EXP(-k_sat*U174)) * EXP(-k_inhib*U174)</f>
        <v>0.95266008597914176</v>
      </c>
      <c r="AM174" s="4">
        <f>(1 / F_max_pic) * (1 - EXP(-k_sat_pic * U174)) * EXP(-k_inhib_pic * U174)</f>
        <v>0.95266008597914176</v>
      </c>
    </row>
    <row r="175" spans="5:39" x14ac:dyDescent="0.25">
      <c r="E175">
        <f t="shared" si="10"/>
        <v>173</v>
      </c>
      <c r="F175" s="1">
        <f t="shared" si="8"/>
        <v>8.65</v>
      </c>
      <c r="G175" s="2">
        <f>F175/I_opt_dia*EXP(1-F175/I_opt_dia)</f>
        <v>0.74165739171241407</v>
      </c>
      <c r="I175" s="4">
        <f>(1/f_max_dia) * (1 - EXP(-k_sat_dia*F175)) * EXP(-k_inhib_dia*F175)</f>
        <v>0.87957538843321859</v>
      </c>
      <c r="T175">
        <f t="shared" si="11"/>
        <v>173</v>
      </c>
      <c r="U175" s="1">
        <f t="shared" si="9"/>
        <v>8.65</v>
      </c>
      <c r="V175">
        <f>U175/I_opt_nan*EXP(1-U175/I_opt_nan)</f>
        <v>0.78494406688241491</v>
      </c>
      <c r="Z175" s="4">
        <f>(1/F_max) * (1 - EXP(-k_sat*U175)) * EXP(-k_inhib*U175)</f>
        <v>0.95367985841408687</v>
      </c>
      <c r="AM175" s="4">
        <f>(1 / F_max_pic) * (1 - EXP(-k_sat_pic * U175)) * EXP(-k_inhib_pic * U175)</f>
        <v>0.95367985841408687</v>
      </c>
    </row>
    <row r="176" spans="5:39" x14ac:dyDescent="0.25">
      <c r="E176">
        <f t="shared" si="10"/>
        <v>174</v>
      </c>
      <c r="F176" s="1">
        <f t="shared" si="8"/>
        <v>8.7000000000000011</v>
      </c>
      <c r="G176" s="2">
        <f>F176/I_opt_dia*EXP(1-F176/I_opt_dia)</f>
        <v>0.74417048317315082</v>
      </c>
      <c r="I176" s="4">
        <f>(1/f_max_dia) * (1 - EXP(-k_sat_dia*F176)) * EXP(-k_inhib_dia*F176)</f>
        <v>0.88122701942594073</v>
      </c>
      <c r="T176">
        <f t="shared" si="11"/>
        <v>174</v>
      </c>
      <c r="U176" s="1">
        <f t="shared" si="9"/>
        <v>8.7000000000000011</v>
      </c>
      <c r="V176">
        <f>U176/I_opt_nan*EXP(1-U176/I_opt_nan)</f>
        <v>0.78740646467856301</v>
      </c>
      <c r="Z176" s="4">
        <f>(1/F_max) * (1 - EXP(-k_sat*U176)) * EXP(-k_inhib*U176)</f>
        <v>0.95468199634169426</v>
      </c>
      <c r="AM176" s="4">
        <f>(1 / F_max_pic) * (1 - EXP(-k_sat_pic * U176)) * EXP(-k_inhib_pic * U176)</f>
        <v>0.95468199634169426</v>
      </c>
    </row>
    <row r="177" spans="5:39" x14ac:dyDescent="0.25">
      <c r="E177">
        <f t="shared" si="10"/>
        <v>175</v>
      </c>
      <c r="F177" s="1">
        <f t="shared" si="8"/>
        <v>8.75</v>
      </c>
      <c r="G177" s="2">
        <f>F177/I_opt_dia*EXP(1-F177/I_opt_dia)</f>
        <v>0.74666742735656477</v>
      </c>
      <c r="I177" s="4">
        <f>(1/f_max_dia) * (1 - EXP(-k_sat_dia*F177)) * EXP(-k_inhib_dia*F177)</f>
        <v>0.88285950859586648</v>
      </c>
      <c r="T177">
        <f t="shared" si="11"/>
        <v>175</v>
      </c>
      <c r="U177" s="1">
        <f t="shared" si="9"/>
        <v>8.75</v>
      </c>
      <c r="V177">
        <f>U177/I_opt_nan*EXP(1-U177/I_opt_nan)</f>
        <v>0.78985049790630535</v>
      </c>
      <c r="Z177" s="4">
        <f>(1/F_max) * (1 - EXP(-k_sat*U177)) * EXP(-k_inhib*U177)</f>
        <v>0.95566676525635719</v>
      </c>
      <c r="AM177" s="4">
        <f>(1 / F_max_pic) * (1 - EXP(-k_sat_pic * U177)) * EXP(-k_inhib_pic * U177)</f>
        <v>0.95566676525635719</v>
      </c>
    </row>
    <row r="178" spans="5:39" x14ac:dyDescent="0.25">
      <c r="E178">
        <f t="shared" si="10"/>
        <v>176</v>
      </c>
      <c r="F178" s="1">
        <f t="shared" si="8"/>
        <v>8.8000000000000007</v>
      </c>
      <c r="G178" s="2">
        <f>F178/I_opt_dia*EXP(1-F178/I_opt_dia)</f>
        <v>0.74914828685031054</v>
      </c>
      <c r="I178" s="4">
        <f>(1/f_max_dia) * (1 - EXP(-k_sat_dia*F178)) * EXP(-k_inhib_dia*F178)</f>
        <v>0.88447305896847028</v>
      </c>
      <c r="T178">
        <f t="shared" si="11"/>
        <v>176</v>
      </c>
      <c r="U178" s="1">
        <f t="shared" si="9"/>
        <v>8.8000000000000007</v>
      </c>
      <c r="V178">
        <f>U178/I_opt_nan*EXP(1-U178/I_opt_nan)</f>
        <v>0.79227624608638791</v>
      </c>
      <c r="Z178" s="4">
        <f>(1/F_max) * (1 - EXP(-k_sat*U178)) * EXP(-k_inhib*U178)</f>
        <v>0.95663442666049203</v>
      </c>
      <c r="AM178" s="4">
        <f>(1 / F_max_pic) * (1 - EXP(-k_sat_pic * U178)) * EXP(-k_inhib_pic * U178)</f>
        <v>0.95663442666049203</v>
      </c>
    </row>
    <row r="179" spans="5:39" x14ac:dyDescent="0.25">
      <c r="E179">
        <f t="shared" si="10"/>
        <v>177</v>
      </c>
      <c r="F179" s="1">
        <f t="shared" si="8"/>
        <v>8.85</v>
      </c>
      <c r="G179" s="2">
        <f>F179/I_opt_dia*EXP(1-F179/I_opt_dia)</f>
        <v>0.75161312403568104</v>
      </c>
      <c r="I179" s="4">
        <f>(1/f_max_dia) * (1 - EXP(-k_sat_dia*F179)) * EXP(-k_inhib_dia*F179)</f>
        <v>0.88606787141844057</v>
      </c>
      <c r="T179">
        <f t="shared" si="11"/>
        <v>177</v>
      </c>
      <c r="U179" s="1">
        <f t="shared" si="9"/>
        <v>8.85</v>
      </c>
      <c r="V179">
        <f>U179/I_opt_nan*EXP(1-U179/I_opt_nan)</f>
        <v>0.79468378844842158</v>
      </c>
      <c r="Z179" s="4">
        <f>(1/F_max) * (1 - EXP(-k_sat*U179)) * EXP(-k_inhib*U179)</f>
        <v>0.95758523812456109</v>
      </c>
      <c r="AM179" s="4">
        <f>(1 / F_max_pic) * (1 - EXP(-k_sat_pic * U179)) * EXP(-k_inhib_pic * U179)</f>
        <v>0.95758523812456109</v>
      </c>
    </row>
    <row r="180" spans="5:39" x14ac:dyDescent="0.25">
      <c r="E180">
        <f t="shared" si="10"/>
        <v>178</v>
      </c>
      <c r="F180" s="1">
        <f t="shared" si="8"/>
        <v>8.9</v>
      </c>
      <c r="G180" s="2">
        <f>F180/I_opt_dia*EXP(1-F180/I_opt_dia)</f>
        <v>0.75406200108823496</v>
      </c>
      <c r="I180" s="4">
        <f>(1/f_max_dia) * (1 - EXP(-k_sat_dia*F180)) * EXP(-k_inhib_dia*F180)</f>
        <v>0.88764414469246578</v>
      </c>
      <c r="T180">
        <f t="shared" si="11"/>
        <v>178</v>
      </c>
      <c r="U180" s="1">
        <f t="shared" si="9"/>
        <v>8.9</v>
      </c>
      <c r="V180">
        <f>U180/I_opt_nan*EXP(1-U180/I_opt_nan)</f>
        <v>0.79707320393186232</v>
      </c>
      <c r="Z180" s="4">
        <f>(1/F_max) * (1 - EXP(-k_sat*U180)) * EXP(-k_inhib*U180)</f>
        <v>0.95851945334619304</v>
      </c>
      <c r="AM180" s="4">
        <f>(1 / F_max_pic) * (1 - EXP(-k_sat_pic * U180)) * EXP(-k_inhib_pic * U180)</f>
        <v>0.95851945334619304</v>
      </c>
    </row>
    <row r="181" spans="5:39" x14ac:dyDescent="0.25">
      <c r="E181">
        <f t="shared" si="10"/>
        <v>179</v>
      </c>
      <c r="F181" s="1">
        <f t="shared" si="8"/>
        <v>8.9500000000000011</v>
      </c>
      <c r="G181" s="2">
        <f>F181/I_opt_dia*EXP(1-F181/I_opt_dia)</f>
        <v>0.75649497997842241</v>
      </c>
      <c r="I181" s="4">
        <f>(1/f_max_dia) * (1 - EXP(-k_sat_dia*F181)) * EXP(-k_inhib_dia*F181)</f>
        <v>0.88920207543177576</v>
      </c>
      <c r="T181">
        <f t="shared" si="11"/>
        <v>179</v>
      </c>
      <c r="U181" s="1">
        <f t="shared" si="9"/>
        <v>8.9500000000000011</v>
      </c>
      <c r="V181">
        <f>U181/I_opt_nan*EXP(1-U181/I_opt_nan)</f>
        <v>0.79944457118698931</v>
      </c>
      <c r="Z181" s="4">
        <f>(1/F_max) * (1 - EXP(-k_sat*U181)) * EXP(-k_inhib*U181)</f>
        <v>0.95943732220841349</v>
      </c>
      <c r="AM181" s="4">
        <f>(1 / F_max_pic) * (1 - EXP(-k_sat_pic * U181)) * EXP(-k_inhib_pic * U181)</f>
        <v>0.95943732220841349</v>
      </c>
    </row>
    <row r="182" spans="5:39" x14ac:dyDescent="0.25">
      <c r="E182">
        <f t="shared" si="10"/>
        <v>180</v>
      </c>
      <c r="F182" s="1">
        <f t="shared" si="8"/>
        <v>9</v>
      </c>
      <c r="G182" s="2">
        <f>F182/I_opt_dia*EXP(1-F182/I_opt_dia)</f>
        <v>0.75891212247220918</v>
      </c>
      <c r="I182" s="4">
        <f>(1/f_max_dia) * (1 - EXP(-k_sat_dia*F182)) * EXP(-k_inhib_dia*F182)</f>
        <v>0.89074185819444651</v>
      </c>
      <c r="T182">
        <f t="shared" si="11"/>
        <v>180</v>
      </c>
      <c r="U182" s="1">
        <f t="shared" si="9"/>
        <v>9</v>
      </c>
      <c r="V182">
        <f>U182/I_opt_nan*EXP(1-U182/I_opt_nan)</f>
        <v>0.80179796857587926</v>
      </c>
      <c r="Z182" s="4">
        <f>(1/F_max) * (1 - EXP(-k_sat*U182)) * EXP(-k_inhib*U182)</f>
        <v>0.96033909083700175</v>
      </c>
      <c r="AM182" s="4">
        <f>(1 / F_max_pic) * (1 - EXP(-k_sat_pic * U182)) * EXP(-k_inhib_pic * U182)</f>
        <v>0.96033909083700175</v>
      </c>
    </row>
    <row r="183" spans="5:39" x14ac:dyDescent="0.25">
      <c r="E183">
        <f t="shared" si="10"/>
        <v>181</v>
      </c>
      <c r="F183" s="1">
        <f t="shared" si="8"/>
        <v>9.0500000000000007</v>
      </c>
      <c r="G183" s="2">
        <f>F183/I_opt_dia*EXP(1-F183/I_opt_dia)</f>
        <v>0.7613134901316988</v>
      </c>
      <c r="I183" s="4">
        <f>(1/f_max_dia) * (1 - EXP(-k_sat_dia*F183)) * EXP(-k_inhib_dia*F183)</f>
        <v>0.89226368547746848</v>
      </c>
      <c r="T183">
        <f t="shared" si="11"/>
        <v>181</v>
      </c>
      <c r="U183" s="1">
        <f t="shared" si="9"/>
        <v>9.0500000000000007</v>
      </c>
      <c r="V183">
        <f>U183/I_opt_nan*EXP(1-U183/I_opt_nan)</f>
        <v>0.80413347417337899</v>
      </c>
      <c r="Z183" s="4">
        <f>(1/F_max) * (1 - EXP(-k_sat*U183)) * EXP(-k_inhib*U183)</f>
        <v>0.96122500165698277</v>
      </c>
      <c r="AM183" s="4">
        <f>(1 / F_max_pic) * (1 - EXP(-k_sat_pic * U183)) * EXP(-k_inhib_pic * U183)</f>
        <v>0.96122500165698277</v>
      </c>
    </row>
    <row r="184" spans="5:39" x14ac:dyDescent="0.25">
      <c r="E184">
        <f t="shared" si="10"/>
        <v>182</v>
      </c>
      <c r="F184" s="1">
        <f t="shared" si="8"/>
        <v>9.1</v>
      </c>
      <c r="G184" s="2">
        <f>F184/I_opt_dia*EXP(1-F184/I_opt_dia)</f>
        <v>0.76369914431575192</v>
      </c>
      <c r="I184" s="4">
        <f>(1/f_max_dia) * (1 - EXP(-k_sat_dia*F184)) * EXP(-k_inhib_dia*F184)</f>
        <v>0.89376774773858003</v>
      </c>
      <c r="T184">
        <f t="shared" si="11"/>
        <v>182</v>
      </c>
      <c r="U184" s="1">
        <f t="shared" si="9"/>
        <v>9.1</v>
      </c>
      <c r="V184">
        <f>U184/I_opt_nan*EXP(1-U184/I_opt_nan)</f>
        <v>0.80645116576807296</v>
      </c>
      <c r="Z184" s="4">
        <f>(1/F_max) * (1 - EXP(-k_sat*U184)) * EXP(-k_inhib*U184)</f>
        <v>0.96209529344827183</v>
      </c>
      <c r="AM184" s="4">
        <f>(1 / F_max_pic) * (1 - EXP(-k_sat_pic * U184)) * EXP(-k_inhib_pic * U184)</f>
        <v>0.96209529344827183</v>
      </c>
    </row>
    <row r="185" spans="5:39" x14ac:dyDescent="0.25">
      <c r="E185">
        <f t="shared" si="10"/>
        <v>183</v>
      </c>
      <c r="F185" s="1">
        <f t="shared" si="8"/>
        <v>9.15</v>
      </c>
      <c r="G185" s="2">
        <f>F185/I_opt_dia*EXP(1-F185/I_opt_dia)</f>
        <v>0.76606914618060673</v>
      </c>
      <c r="I185" s="4">
        <f>(1/f_max_dia) * (1 - EXP(-k_sat_dia*F185)) * EXP(-k_inhib_dia*F185)</f>
        <v>0.89525423341787036</v>
      </c>
      <c r="T185">
        <f t="shared" si="11"/>
        <v>183</v>
      </c>
      <c r="U185" s="1">
        <f t="shared" si="9"/>
        <v>9.15</v>
      </c>
      <c r="V185">
        <f>U185/I_opt_nan*EXP(1-U185/I_opt_nan)</f>
        <v>0.80875112086324918</v>
      </c>
      <c r="Z185" s="4">
        <f>(1/F_max) * (1 - EXP(-k_sat*U185)) * EXP(-k_inhib*U185)</f>
        <v>0.96295020140048193</v>
      </c>
      <c r="AM185" s="4">
        <f>(1 / F_max_pic) * (1 - EXP(-k_sat_pic * U185)) * EXP(-k_inhib_pic * U185)</f>
        <v>0.96295020140048193</v>
      </c>
    </row>
    <row r="186" spans="5:39" x14ac:dyDescent="0.25">
      <c r="E186">
        <f t="shared" si="10"/>
        <v>184</v>
      </c>
      <c r="F186" s="1">
        <f t="shared" si="8"/>
        <v>9.2000000000000011</v>
      </c>
      <c r="G186" s="2">
        <f>F186/I_opt_dia*EXP(1-F186/I_opt_dia)</f>
        <v>0.76842355668049345</v>
      </c>
      <c r="I186" s="4">
        <f>(1/f_max_dia) * (1 - EXP(-k_sat_dia*F186)) * EXP(-k_inhib_dia*F186)</f>
        <v>0.89672332895915408</v>
      </c>
      <c r="T186">
        <f t="shared" si="11"/>
        <v>184</v>
      </c>
      <c r="U186" s="1">
        <f t="shared" si="9"/>
        <v>9.2000000000000011</v>
      </c>
      <c r="V186">
        <f>U186/I_opt_nan*EXP(1-U186/I_opt_nan)</f>
        <v>0.81103341667786177</v>
      </c>
      <c r="Z186" s="4">
        <f>(1/F_max) * (1 - EXP(-k_sat*U186)) * EXP(-k_inhib*U186)</f>
        <v>0.9637899571669063</v>
      </c>
      <c r="AM186" s="4">
        <f>(1 / F_max_pic) * (1 - EXP(-k_sat_pic * U186)) * EXP(-k_inhib_pic * U186)</f>
        <v>0.9637899571669063</v>
      </c>
    </row>
    <row r="187" spans="5:39" x14ac:dyDescent="0.25">
      <c r="E187">
        <f t="shared" si="10"/>
        <v>185</v>
      </c>
      <c r="F187" s="1">
        <f t="shared" si="8"/>
        <v>9.25</v>
      </c>
      <c r="G187" s="2">
        <f>F187/I_opt_dia*EXP(1-F187/I_opt_dia)</f>
        <v>0.77076243656825072</v>
      </c>
      <c r="I187" s="4">
        <f>(1/f_max_dia) * (1 - EXP(-k_sat_dia*F187)) * EXP(-k_inhib_dia*F187)</f>
        <v>0.89817521883111762</v>
      </c>
      <c r="T187">
        <f t="shared" si="11"/>
        <v>185</v>
      </c>
      <c r="U187" s="1">
        <f t="shared" si="9"/>
        <v>9.25</v>
      </c>
      <c r="V187">
        <f>U187/I_opt_nan*EXP(1-U187/I_opt_nan)</f>
        <v>0.81329813014748897</v>
      </c>
      <c r="Z187" s="4">
        <f>(1/F_max) * (1 - EXP(-k_sat*U187)) * EXP(-k_inhib*U187)</f>
        <v>0.96461478891769026</v>
      </c>
      <c r="AM187" s="4">
        <f>(1 / F_max_pic) * (1 - EXP(-k_sat_pic * U187)) * EXP(-k_inhib_pic * U187)</f>
        <v>0.96461478891769026</v>
      </c>
    </row>
    <row r="188" spans="5:39" x14ac:dyDescent="0.25">
      <c r="E188">
        <f t="shared" si="10"/>
        <v>186</v>
      </c>
      <c r="F188" s="1">
        <f t="shared" si="8"/>
        <v>9.3000000000000007</v>
      </c>
      <c r="G188" s="2">
        <f>F188/I_opt_dia*EXP(1-F188/I_opt_dia)</f>
        <v>0.77308584639593869</v>
      </c>
      <c r="I188" s="4">
        <f>(1/f_max_dia) * (1 - EXP(-k_sat_dia*F188)) * EXP(-k_inhib_dia*F188)</f>
        <v>0.89961008554824373</v>
      </c>
      <c r="T188">
        <f t="shared" si="11"/>
        <v>186</v>
      </c>
      <c r="U188" s="1">
        <f t="shared" si="9"/>
        <v>9.3000000000000007</v>
      </c>
      <c r="V188">
        <f>U188/I_opt_nan*EXP(1-U188/I_opt_nan)</f>
        <v>0.81554533792529083</v>
      </c>
      <c r="Z188" s="4">
        <f>(1/F_max) * (1 - EXP(-k_sat*U188)) * EXP(-k_inhib*U188)</f>
        <v>0.96542492139220304</v>
      </c>
      <c r="AM188" s="4">
        <f>(1 / F_max_pic) * (1 - EXP(-k_sat_pic * U188)) * EXP(-k_inhib_pic * U188)</f>
        <v>0.96542492139220304</v>
      </c>
    </row>
    <row r="189" spans="5:39" x14ac:dyDescent="0.25">
      <c r="E189">
        <f t="shared" si="10"/>
        <v>187</v>
      </c>
      <c r="F189" s="1">
        <f t="shared" si="8"/>
        <v>9.35</v>
      </c>
      <c r="G189" s="2">
        <f>F189/I_opt_dia*EXP(1-F189/I_opt_dia)</f>
        <v>0.7753938465154494</v>
      </c>
      <c r="I189" s="4">
        <f>(1/f_max_dia) * (1 - EXP(-k_sat_dia*F189)) * EXP(-k_inhib_dia*F189)</f>
        <v>0.90102810969151292</v>
      </c>
      <c r="T189">
        <f t="shared" si="11"/>
        <v>187</v>
      </c>
      <c r="U189" s="1">
        <f t="shared" si="9"/>
        <v>9.35</v>
      </c>
      <c r="V189">
        <f>U189/I_opt_nan*EXP(1-U189/I_opt_nan)</f>
        <v>0.81777511638296119</v>
      </c>
      <c r="Z189" s="4">
        <f>(1/F_max) * (1 - EXP(-k_sat*U189)) * EXP(-k_inhib*U189)</f>
        <v>0.96622057595062227</v>
      </c>
      <c r="AM189" s="4">
        <f>(1 / F_max_pic) * (1 - EXP(-k_sat_pic * U189)) * EXP(-k_inhib_pic * U189)</f>
        <v>0.96622057595062227</v>
      </c>
    </row>
    <row r="190" spans="5:39" x14ac:dyDescent="0.25">
      <c r="E190">
        <f t="shared" si="10"/>
        <v>188</v>
      </c>
      <c r="F190" s="1">
        <f t="shared" si="8"/>
        <v>9.4</v>
      </c>
      <c r="G190" s="2">
        <f>F190/I_opt_dia*EXP(1-F190/I_opt_dia)</f>
        <v>0.77768649707911774</v>
      </c>
      <c r="I190" s="4">
        <f>(1/f_max_dia) * (1 - EXP(-k_sat_dia*F190)) * EXP(-k_inhib_dia*F190)</f>
        <v>0.90242946992888584</v>
      </c>
      <c r="T190">
        <f t="shared" si="11"/>
        <v>188</v>
      </c>
      <c r="U190" s="1">
        <f t="shared" si="9"/>
        <v>9.4</v>
      </c>
      <c r="V190">
        <f>U190/I_opt_nan*EXP(1-U190/I_opt_nan)</f>
        <v>0.81998754161167831</v>
      </c>
      <c r="Z190" s="4">
        <f>(1/F_max) * (1 - EXP(-k_sat*U190)) * EXP(-k_inhib*U190)</f>
        <v>0.96700197062474325</v>
      </c>
      <c r="AM190" s="4">
        <f>(1 / F_max_pic) * (1 - EXP(-k_sat_pic * U190)) * EXP(-k_inhib_pic * U190)</f>
        <v>0.96700197062474325</v>
      </c>
    </row>
    <row r="191" spans="5:39" x14ac:dyDescent="0.25">
      <c r="E191">
        <f t="shared" si="10"/>
        <v>189</v>
      </c>
      <c r="F191" s="1">
        <f t="shared" si="8"/>
        <v>9.4500000000000011</v>
      </c>
      <c r="G191" s="2">
        <f>F191/I_opt_dia*EXP(1-F191/I_opt_dia)</f>
        <v>0.77996385804032786</v>
      </c>
      <c r="I191" s="4">
        <f>(1/f_max_dia) * (1 - EXP(-k_sat_dia*F191)) * EXP(-k_inhib_dia*F191)</f>
        <v>0.90381434303556929</v>
      </c>
      <c r="T191">
        <f t="shared" si="11"/>
        <v>189</v>
      </c>
      <c r="U191" s="1">
        <f t="shared" si="9"/>
        <v>9.4500000000000011</v>
      </c>
      <c r="V191">
        <f>U191/I_opt_nan*EXP(1-U191/I_opt_nan)</f>
        <v>0.82218268942305106</v>
      </c>
      <c r="Z191" s="4">
        <f>(1/F_max) * (1 - EXP(-k_sat*U191)) * EXP(-k_inhib*U191)</f>
        <v>0.96776932016802319</v>
      </c>
      <c r="AM191" s="4">
        <f>(1 / F_max_pic) * (1 - EXP(-k_sat_pic * U191)) * EXP(-k_inhib_pic * U191)</f>
        <v>0.96776932016802319</v>
      </c>
    </row>
    <row r="192" spans="5:39" x14ac:dyDescent="0.25">
      <c r="E192">
        <f t="shared" si="10"/>
        <v>190</v>
      </c>
      <c r="F192" s="1">
        <f t="shared" si="8"/>
        <v>9.5</v>
      </c>
      <c r="G192" s="2">
        <f>F192/I_opt_dia*EXP(1-F192/I_opt_dia)</f>
        <v>0.78222598915412045</v>
      </c>
      <c r="I192" s="4">
        <f>(1/f_max_dia) * (1 - EXP(-k_sat_dia*F192)) * EXP(-k_inhib_dia*F192)</f>
        <v>0.90518290391406642</v>
      </c>
      <c r="T192">
        <f t="shared" si="11"/>
        <v>190</v>
      </c>
      <c r="U192" s="1">
        <f t="shared" si="9"/>
        <v>9.5</v>
      </c>
      <c r="V192">
        <f>U192/I_opt_nan*EXP(1-U192/I_opt_nan)</f>
        <v>0.8243606353500641</v>
      </c>
      <c r="Z192" s="4">
        <f>(1/F_max) * (1 - EXP(-k_sat*U192)) * EXP(-k_inhib*U192)</f>
        <v>0.96852283610487466</v>
      </c>
      <c r="AM192" s="4">
        <f>(1 / F_max_pic) * (1 - EXP(-k_sat_pic * U192)) * EXP(-k_inhib_pic * U192)</f>
        <v>0.96852283610487466</v>
      </c>
    </row>
    <row r="193" spans="5:39" x14ac:dyDescent="0.25">
      <c r="E193">
        <f t="shared" si="10"/>
        <v>191</v>
      </c>
      <c r="F193" s="1">
        <f t="shared" si="8"/>
        <v>9.5500000000000007</v>
      </c>
      <c r="G193" s="2">
        <f>F193/I_opt_dia*EXP(1-F193/I_opt_dia)</f>
        <v>0.78447294997779626</v>
      </c>
      <c r="I193" s="4">
        <f>(1/f_max_dia) * (1 - EXP(-k_sat_dia*F193)) * EXP(-k_inhib_dia*F193)</f>
        <v>0.90653532561401606</v>
      </c>
      <c r="T193">
        <f t="shared" si="11"/>
        <v>191</v>
      </c>
      <c r="U193" s="1">
        <f t="shared" si="9"/>
        <v>9.5500000000000007</v>
      </c>
      <c r="V193">
        <f>U193/I_opt_nan*EXP(1-U193/I_opt_nan)</f>
        <v>0.8265214546480173</v>
      </c>
      <c r="Z193" s="4">
        <f>(1/F_max) * (1 - EXP(-k_sat*U193)) * EXP(-k_inhib*U193)</f>
        <v>0.9692627267792161</v>
      </c>
      <c r="AM193" s="4">
        <f>(1 / F_max_pic) * (1 - EXP(-k_sat_pic * U193)) * EXP(-k_inhib_pic * U193)</f>
        <v>0.9692627267792161</v>
      </c>
    </row>
    <row r="194" spans="5:39" x14ac:dyDescent="0.25">
      <c r="E194">
        <f t="shared" si="10"/>
        <v>192</v>
      </c>
      <c r="F194" s="1">
        <f t="shared" ref="F194:F257" si="12">PAR_max/1200*E194</f>
        <v>9.6000000000000014</v>
      </c>
      <c r="G194" s="2">
        <f>F194/I_opt_dia*EXP(1-F194/I_opt_dia)</f>
        <v>0.78670479987151887</v>
      </c>
      <c r="I194" s="4">
        <f>(1/f_max_dia) * (1 - EXP(-k_sat_dia*F194)) * EXP(-k_inhib_dia*F194)</f>
        <v>0.90787177935182017</v>
      </c>
      <c r="T194">
        <f t="shared" si="11"/>
        <v>192</v>
      </c>
      <c r="U194" s="1">
        <f t="shared" ref="U194:U257" si="13">PAR_max/1200*T194</f>
        <v>9.6000000000000014</v>
      </c>
      <c r="V194">
        <f>U194/I_opt_nan*EXP(1-U194/I_opt_nan)</f>
        <v>0.82866522229546491</v>
      </c>
      <c r="Z194" s="4">
        <f>(1/F_max) * (1 - EXP(-k_sat*U194)) * EXP(-k_inhib*U194)</f>
        <v>0.96998919740229339</v>
      </c>
      <c r="AM194" s="4">
        <f>(1 / F_max_pic) * (1 - EXP(-k_sat_pic * U194)) * EXP(-k_inhib_pic * U194)</f>
        <v>0.96998919740229339</v>
      </c>
    </row>
    <row r="195" spans="5:39" x14ac:dyDescent="0.25">
      <c r="E195">
        <f t="shared" si="10"/>
        <v>193</v>
      </c>
      <c r="F195" s="1">
        <f t="shared" si="12"/>
        <v>9.65</v>
      </c>
      <c r="G195" s="2">
        <f>F195/I_opt_dia*EXP(1-F195/I_opt_dia)</f>
        <v>0.78892159799891615</v>
      </c>
      <c r="I195" s="4">
        <f>(1/f_max_dia) * (1 - EXP(-k_sat_dia*F195)) * EXP(-k_inhib_dia*F195)</f>
        <v>0.90919243453006471</v>
      </c>
      <c r="T195">
        <f t="shared" si="11"/>
        <v>193</v>
      </c>
      <c r="U195" s="1">
        <f t="shared" si="13"/>
        <v>9.65</v>
      </c>
      <c r="V195">
        <f>U195/I_opt_nan*EXP(1-U195/I_opt_nan)</f>
        <v>0.83079201299514915</v>
      </c>
      <c r="Z195" s="4">
        <f>(1/F_max) * (1 - EXP(-k_sat*U195)) * EXP(-k_inhib*U195)</f>
        <v>0.97070245009978229</v>
      </c>
      <c r="AM195" s="4">
        <f>(1 / F_max_pic) * (1 - EXP(-k_sat_pic * U195)) * EXP(-k_inhib_pic * U195)</f>
        <v>0.97070245009978229</v>
      </c>
    </row>
    <row r="196" spans="5:39" x14ac:dyDescent="0.25">
      <c r="E196">
        <f t="shared" ref="E196:E259" si="14">E195+1</f>
        <v>194</v>
      </c>
      <c r="F196" s="1">
        <f t="shared" si="12"/>
        <v>9.7000000000000011</v>
      </c>
      <c r="G196" s="2">
        <f>F196/I_opt_dia*EXP(1-F196/I_opt_dia)</f>
        <v>0.79112340332767772</v>
      </c>
      <c r="I196" s="4">
        <f>(1/f_max_dia) * (1 - EXP(-k_sat_dia*F196)) * EXP(-k_inhib_dia*F196)</f>
        <v>0.91049745875673471</v>
      </c>
      <c r="T196">
        <f t="shared" ref="T196:T259" si="15">T195+1</f>
        <v>194</v>
      </c>
      <c r="U196" s="1">
        <f t="shared" si="13"/>
        <v>9.7000000000000011</v>
      </c>
      <c r="V196">
        <f>U196/I_opt_nan*EXP(1-U196/I_opt_nan)</f>
        <v>0.83290190117493335</v>
      </c>
      <c r="Z196" s="4">
        <f>(1/F_max) * (1 - EXP(-k_sat*U196)) * EXP(-k_inhib*U196)</f>
        <v>0.97140268395818263</v>
      </c>
      <c r="AM196" s="4">
        <f>(1 / F_max_pic) * (1 - EXP(-k_sat_pic * U196)) * EXP(-k_inhib_pic * U196)</f>
        <v>0.97140268395818263</v>
      </c>
    </row>
    <row r="197" spans="5:39" x14ac:dyDescent="0.25">
      <c r="E197">
        <f t="shared" si="14"/>
        <v>195</v>
      </c>
      <c r="F197" s="1">
        <f t="shared" si="12"/>
        <v>9.75</v>
      </c>
      <c r="G197" s="2">
        <f>F197/I_opt_dia*EXP(1-F197/I_opt_dia)</f>
        <v>0.79331027463015424</v>
      </c>
      <c r="I197" s="4">
        <f>(1/f_max_dia) * (1 - EXP(-k_sat_dia*F197)) * EXP(-k_inhib_dia*F197)</f>
        <v>0.91178701786422389</v>
      </c>
      <c r="T197">
        <f t="shared" si="15"/>
        <v>195</v>
      </c>
      <c r="U197" s="1">
        <f t="shared" si="13"/>
        <v>9.75</v>
      </c>
      <c r="V197">
        <f>U197/I_opt_nan*EXP(1-U197/I_opt_nan)</f>
        <v>0.83499496098872994</v>
      </c>
      <c r="Z197" s="4">
        <f>(1/F_max) * (1 - EXP(-k_sat*U197)) * EXP(-k_inhib*U197)</f>
        <v>0.97209009507051414</v>
      </c>
      <c r="AM197" s="4">
        <f>(1 / F_max_pic) * (1 - EXP(-k_sat_pic * U197)) * EXP(-k_inhib_pic * U197)</f>
        <v>0.97209009507051414</v>
      </c>
    </row>
    <row r="198" spans="5:39" x14ac:dyDescent="0.25">
      <c r="E198">
        <f t="shared" si="14"/>
        <v>196</v>
      </c>
      <c r="F198" s="1">
        <f t="shared" si="12"/>
        <v>9.8000000000000007</v>
      </c>
      <c r="G198" s="2">
        <f>F198/I_opt_dia*EXP(1-F198/I_opt_dia)</f>
        <v>0.79548227048395148</v>
      </c>
      <c r="I198" s="4">
        <f>(1/f_max_dia) * (1 - EXP(-k_sat_dia*F198)) * EXP(-k_inhib_dia*F198)</f>
        <v>0.91306127592814645</v>
      </c>
      <c r="T198">
        <f t="shared" si="15"/>
        <v>196</v>
      </c>
      <c r="U198" s="1">
        <f t="shared" si="13"/>
        <v>9.8000000000000007</v>
      </c>
      <c r="V198">
        <f>U198/I_opt_nan*EXP(1-U198/I_opt_nan)</f>
        <v>0.83707126631742657</v>
      </c>
      <c r="Z198" s="4">
        <f>(1/F_max) * (1 - EXP(-k_sat*U198)) * EXP(-k_inhib*U198)</f>
        <v>0.97276487658132726</v>
      </c>
      <c r="AM198" s="4">
        <f>(1 / F_max_pic) * (1 - EXP(-k_sat_pic * U198)) * EXP(-k_inhib_pic * U198)</f>
        <v>0.97276487658132726</v>
      </c>
    </row>
    <row r="199" spans="5:39" x14ac:dyDescent="0.25">
      <c r="E199">
        <f t="shared" si="14"/>
        <v>197</v>
      </c>
      <c r="F199" s="1">
        <f t="shared" si="12"/>
        <v>9.8500000000000014</v>
      </c>
      <c r="G199" s="2">
        <f>F199/I_opt_dia*EXP(1-F199/I_opt_dia)</f>
        <v>0.79763944927252506</v>
      </c>
      <c r="I199" s="4">
        <f>(1/f_max_dia) * (1 - EXP(-k_sat_dia*F199)) * EXP(-k_inhib_dia*F199)</f>
        <v>0.91432039528594544</v>
      </c>
      <c r="T199">
        <f t="shared" si="15"/>
        <v>197</v>
      </c>
      <c r="U199" s="1">
        <f t="shared" si="13"/>
        <v>9.8500000000000014</v>
      </c>
      <c r="V199">
        <f>U199/I_opt_nan*EXP(1-U199/I_opt_nan)</f>
        <v>0.83913089076980896</v>
      </c>
      <c r="Z199" s="4">
        <f>(1/F_max) * (1 - EXP(-k_sat*U199)) * EXP(-k_inhib*U199)</f>
        <v>0.97342721873103355</v>
      </c>
      <c r="AM199" s="4">
        <f>(1 / F_max_pic) * (1 - EXP(-k_sat_pic * U199)) * EXP(-k_inhib_pic * U199)</f>
        <v>0.97342721873103355</v>
      </c>
    </row>
    <row r="200" spans="5:39" x14ac:dyDescent="0.25">
      <c r="E200">
        <f t="shared" si="14"/>
        <v>198</v>
      </c>
      <c r="F200" s="1">
        <f t="shared" si="12"/>
        <v>9.9</v>
      </c>
      <c r="G200" s="2">
        <f>F200/I_opt_dia*EXP(1-F200/I_opt_dia)</f>
        <v>0.79978186918577199</v>
      </c>
      <c r="I200" s="4">
        <f>(1/f_max_dia) * (1 - EXP(-k_sat_dia*F200)) * EXP(-k_inhib_dia*F200)</f>
        <v>0.91556453655530756</v>
      </c>
      <c r="T200">
        <f t="shared" si="15"/>
        <v>198</v>
      </c>
      <c r="U200" s="1">
        <f t="shared" si="13"/>
        <v>9.9</v>
      </c>
      <c r="V200">
        <f>U200/I_opt_nan*EXP(1-U200/I_opt_nan)</f>
        <v>0.84117390768348121</v>
      </c>
      <c r="Z200" s="4">
        <f>(1/F_max) * (1 - EXP(-k_sat*U200)) * EXP(-k_inhib*U200)</f>
        <v>0.97407730889957422</v>
      </c>
      <c r="AM200" s="4">
        <f>(1 / F_max_pic) * (1 - EXP(-k_sat_pic * U200)) * EXP(-k_inhib_pic * U200)</f>
        <v>0.97407730889957422</v>
      </c>
    </row>
    <row r="201" spans="5:39" x14ac:dyDescent="0.25">
      <c r="E201">
        <f t="shared" si="14"/>
        <v>199</v>
      </c>
      <c r="F201" s="1">
        <f t="shared" si="12"/>
        <v>9.9500000000000011</v>
      </c>
      <c r="G201" s="2">
        <f>F201/I_opt_dia*EXP(1-F201/I_opt_dia)</f>
        <v>0.80190958822062175</v>
      </c>
      <c r="I201" s="4">
        <f>(1/f_max_dia) * (1 - EXP(-k_sat_dia*F201)) * EXP(-k_inhib_dia*F201)</f>
        <v>0.9167938586523805</v>
      </c>
      <c r="T201">
        <f t="shared" si="15"/>
        <v>199</v>
      </c>
      <c r="U201" s="1">
        <f t="shared" si="13"/>
        <v>9.9500000000000011</v>
      </c>
      <c r="V201">
        <f>U201/I_opt_nan*EXP(1-U201/I_opt_nan)</f>
        <v>0.84320039012578207</v>
      </c>
      <c r="Z201" s="4">
        <f>(1/F_max) * (1 - EXP(-k_sat*U201)) * EXP(-k_inhib*U201)</f>
        <v>0.97471533164942836</v>
      </c>
      <c r="AM201" s="4">
        <f>(1 / F_max_pic) * (1 - EXP(-k_sat_pic * U201)) * EXP(-k_inhib_pic * U201)</f>
        <v>0.97471533164942836</v>
      </c>
    </row>
    <row r="202" spans="5:39" x14ac:dyDescent="0.25">
      <c r="E202">
        <f t="shared" si="14"/>
        <v>200</v>
      </c>
      <c r="F202" s="1">
        <f t="shared" si="12"/>
        <v>10</v>
      </c>
      <c r="G202" s="2">
        <f>F202/I_opt_dia*EXP(1-F202/I_opt_dia)</f>
        <v>0.80402266418162449</v>
      </c>
      <c r="I202" s="4">
        <f>(1/f_max_dia) * (1 - EXP(-k_sat_dia*F202)) * EXP(-k_inhib_dia*F202)</f>
        <v>0.91800851880979861</v>
      </c>
      <c r="T202">
        <f t="shared" si="15"/>
        <v>200</v>
      </c>
      <c r="U202" s="1">
        <f t="shared" si="13"/>
        <v>10</v>
      </c>
      <c r="V202">
        <f>U202/I_opt_nan*EXP(1-U202/I_opt_nan)</f>
        <v>0.8452104108946995</v>
      </c>
      <c r="Z202" s="4">
        <f>(1/F_max) * (1 - EXP(-k_sat*U202)) * EXP(-k_inhib*U202)</f>
        <v>0.97534146876797556</v>
      </c>
      <c r="AM202" s="4">
        <f>(1 / F_max_pic) * (1 - EXP(-k_sat_pic * U202)) * EXP(-k_inhib_pic * U202)</f>
        <v>0.97534146876797556</v>
      </c>
    </row>
    <row r="203" spans="5:39" x14ac:dyDescent="0.25">
      <c r="E203">
        <f t="shared" si="14"/>
        <v>201</v>
      </c>
      <c r="F203" s="1">
        <f t="shared" si="12"/>
        <v>10.050000000000001</v>
      </c>
      <c r="G203" s="2">
        <f>F203/I_opt_dia*EXP(1-F203/I_opt_dia)</f>
        <v>0.806121154681538</v>
      </c>
      <c r="I203" s="4">
        <f>(1/f_max_dia) * (1 - EXP(-k_sat_dia*F203)) * EXP(-k_inhib_dia*F203)</f>
        <v>0.91920867259451733</v>
      </c>
      <c r="T203">
        <f t="shared" si="15"/>
        <v>201</v>
      </c>
      <c r="U203" s="1">
        <f t="shared" si="13"/>
        <v>10.050000000000001</v>
      </c>
      <c r="V203">
        <f>U203/I_opt_nan*EXP(1-U203/I_opt_nan)</f>
        <v>0.84720404251978187</v>
      </c>
      <c r="Z203" s="4">
        <f>(1/F_max) * (1 - EXP(-k_sat*U203)) * EXP(-k_inhib*U203)</f>
        <v>0.97595589930922244</v>
      </c>
      <c r="AM203" s="4">
        <f>(1 / F_max_pic) * (1 - EXP(-k_sat_pic * U203)) * EXP(-k_inhib_pic * U203)</f>
        <v>0.97595589930922244</v>
      </c>
    </row>
    <row r="204" spans="5:39" x14ac:dyDescent="0.25">
      <c r="E204">
        <f t="shared" si="14"/>
        <v>202</v>
      </c>
      <c r="F204" s="1">
        <f t="shared" si="12"/>
        <v>10.100000000000001</v>
      </c>
      <c r="G204" s="2">
        <f>F204/I_opt_dia*EXP(1-F204/I_opt_dia)</f>
        <v>0.80820511714191379</v>
      </c>
      <c r="I204" s="4">
        <f>(1/f_max_dia) * (1 - EXP(-k_sat_dia*F204)) * EXP(-k_inhib_dia*F204)</f>
        <v>0.92039447392545826</v>
      </c>
      <c r="T204">
        <f t="shared" si="15"/>
        <v>202</v>
      </c>
      <c r="U204" s="1">
        <f t="shared" si="13"/>
        <v>10.100000000000001</v>
      </c>
      <c r="V204">
        <f>U204/I_opt_nan*EXP(1-U204/I_opt_nan)</f>
        <v>0.84918135726304556</v>
      </c>
      <c r="Z204" s="4">
        <f>(1/F_max) * (1 - EXP(-k_sat*U204)) * EXP(-k_inhib*U204)</f>
        <v>0.97655879963490078</v>
      </c>
      <c r="AM204" s="4">
        <f>(1 / F_max_pic) * (1 - EXP(-k_sat_pic * U204)) * EXP(-k_inhib_pic * U204)</f>
        <v>0.97655879963490078</v>
      </c>
    </row>
    <row r="205" spans="5:39" x14ac:dyDescent="0.25">
      <c r="E205">
        <f t="shared" si="14"/>
        <v>203</v>
      </c>
      <c r="F205" s="1">
        <f t="shared" si="12"/>
        <v>10.15</v>
      </c>
      <c r="G205" s="2">
        <f>F205/I_opt_dia*EXP(1-F205/I_opt_dia)</f>
        <v>0.81027460879367907</v>
      </c>
      <c r="I205" s="4">
        <f>(1/f_max_dia) * (1 - EXP(-k_sat_dia*F205)) * EXP(-k_inhib_dia*F205)</f>
        <v>0.92156607509096711</v>
      </c>
      <c r="T205">
        <f t="shared" si="15"/>
        <v>203</v>
      </c>
      <c r="U205" s="1">
        <f t="shared" si="13"/>
        <v>10.15</v>
      </c>
      <c r="V205">
        <f>U205/I_opt_nan*EXP(1-U205/I_opt_nan)</f>
        <v>0.85114242711988064</v>
      </c>
      <c r="Z205" s="4">
        <f>(1/F_max) * (1 - EXP(-k_sat*U205)) * EXP(-k_inhib*U205)</f>
        <v>0.97715034345494867</v>
      </c>
      <c r="AM205" s="4">
        <f>(1 / F_max_pic) * (1 - EXP(-k_sat_pic * U205)) * EXP(-k_inhib_pic * U205)</f>
        <v>0.97715034345494867</v>
      </c>
    </row>
    <row r="206" spans="5:39" x14ac:dyDescent="0.25">
      <c r="E206">
        <f t="shared" si="14"/>
        <v>204</v>
      </c>
      <c r="F206" s="1">
        <f t="shared" si="12"/>
        <v>10.200000000000001</v>
      </c>
      <c r="G206" s="2">
        <f>F206/I_opt_dia*EXP(1-F206/I_opt_dia)</f>
        <v>0.81232968667772087</v>
      </c>
      <c r="I206" s="4">
        <f>(1/f_max_dia) * (1 - EXP(-k_sat_dia*F206)) * EXP(-k_inhib_dia*F206)</f>
        <v>0.92272362676608866</v>
      </c>
      <c r="T206">
        <f t="shared" si="15"/>
        <v>204</v>
      </c>
      <c r="U206" s="1">
        <f t="shared" si="13"/>
        <v>10.200000000000001</v>
      </c>
      <c r="V206">
        <f>U206/I_opt_nan*EXP(1-U206/I_opt_nan)</f>
        <v>0.85308732381995334</v>
      </c>
      <c r="Z206" s="4">
        <f>(1/F_max) * (1 - EXP(-k_sat*U206)) * EXP(-k_inhib*U206)</f>
        <v>0.97773070186738176</v>
      </c>
      <c r="AM206" s="4">
        <f>(1 / F_max_pic) * (1 - EXP(-k_sat_pic * U206)) * EXP(-k_inhib_pic * U206)</f>
        <v>0.97773070186738176</v>
      </c>
    </row>
    <row r="207" spans="5:39" x14ac:dyDescent="0.25">
      <c r="E207">
        <f t="shared" si="14"/>
        <v>205</v>
      </c>
      <c r="F207" s="1">
        <f t="shared" si="12"/>
        <v>10.25</v>
      </c>
      <c r="G207" s="2">
        <f>F207/I_opt_dia*EXP(1-F207/I_opt_dia)</f>
        <v>0.81437040764546409</v>
      </c>
      <c r="I207" s="4">
        <f>(1/f_max_dia) * (1 - EXP(-k_sat_dia*F207)) * EXP(-k_inhib_dia*F207)</f>
        <v>0.92386727802965518</v>
      </c>
      <c r="T207">
        <f t="shared" si="15"/>
        <v>205</v>
      </c>
      <c r="U207" s="1">
        <f t="shared" si="13"/>
        <v>10.25</v>
      </c>
      <c r="V207">
        <f>U207/I_opt_nan*EXP(1-U207/I_opt_nan)</f>
        <v>0.85501611882810491</v>
      </c>
      <c r="Z207" s="4">
        <f>(1/F_max) * (1 - EXP(-k_sat*U207)) * EXP(-k_inhib*U207)</f>
        <v>0.97830004339756527</v>
      </c>
      <c r="AM207" s="4">
        <f>(1 / F_max_pic) * (1 - EXP(-k_sat_pic * U207)) * EXP(-k_inhib_pic * U207)</f>
        <v>0.97830004339756527</v>
      </c>
    </row>
    <row r="208" spans="5:39" x14ac:dyDescent="0.25">
      <c r="E208">
        <f t="shared" si="14"/>
        <v>206</v>
      </c>
      <c r="F208" s="1">
        <f t="shared" si="12"/>
        <v>10.3</v>
      </c>
      <c r="G208" s="2">
        <f>F208/I_opt_dia*EXP(1-F208/I_opt_dia)</f>
        <v>0.81639682835945182</v>
      </c>
      <c r="I208" s="4">
        <f>(1/f_max_dia) * (1 - EXP(-k_sat_dia*F208)) * EXP(-k_inhib_dia*F208)</f>
        <v>0.92499717638119805</v>
      </c>
      <c r="T208">
        <f t="shared" si="15"/>
        <v>206</v>
      </c>
      <c r="U208" s="1">
        <f t="shared" si="13"/>
        <v>10.3</v>
      </c>
      <c r="V208">
        <f>U208/I_opt_nan*EXP(1-U208/I_opt_nan)</f>
        <v>0.85692888334524886</v>
      </c>
      <c r="Z208" s="4">
        <f>(1/F_max) * (1 - EXP(-k_sat*U208)) * EXP(-k_inhib*U208)</f>
        <v>0.97885853403689771</v>
      </c>
      <c r="AM208" s="4">
        <f>(1 / F_max_pic) * (1 - EXP(-k_sat_pic * U208)) * EXP(-k_inhib_pic * U208)</f>
        <v>0.97885853403689771</v>
      </c>
    </row>
    <row r="209" spans="5:39" x14ac:dyDescent="0.25">
      <c r="E209">
        <f t="shared" si="14"/>
        <v>207</v>
      </c>
      <c r="F209" s="1">
        <f t="shared" si="12"/>
        <v>10.350000000000001</v>
      </c>
      <c r="G209" s="2">
        <f>F209/I_opt_dia*EXP(1-F209/I_opt_dia)</f>
        <v>0.81840900529392069</v>
      </c>
      <c r="I209" s="4">
        <f>(1/f_max_dia) * (1 - EXP(-k_sat_dia*F209)) * EXP(-k_inhib_dia*F209)</f>
        <v>0.92611346775767678</v>
      </c>
      <c r="T209">
        <f t="shared" si="15"/>
        <v>207</v>
      </c>
      <c r="U209" s="1">
        <f t="shared" si="13"/>
        <v>10.350000000000001</v>
      </c>
      <c r="V209">
        <f>U209/I_opt_nan*EXP(1-U209/I_opt_nan)</f>
        <v>0.85882568830926398</v>
      </c>
      <c r="Z209" s="4">
        <f>(1/F_max) * (1 - EXP(-k_sat*U209)) * EXP(-k_inhib*U209)</f>
        <v>0.97940633728090853</v>
      </c>
      <c r="AM209" s="4">
        <f>(1 / F_max_pic) * (1 - EXP(-k_sat_pic * U209)) * EXP(-k_inhib_pic * U209)</f>
        <v>0.97940633728090853</v>
      </c>
    </row>
    <row r="210" spans="5:39" x14ac:dyDescent="0.25">
      <c r="E210">
        <f t="shared" si="14"/>
        <v>208</v>
      </c>
      <c r="F210" s="1">
        <f t="shared" si="12"/>
        <v>10.4</v>
      </c>
      <c r="G210" s="2">
        <f>F210/I_opt_dia*EXP(1-F210/I_opt_dia)</f>
        <v>0.82040699473537693</v>
      </c>
      <c r="I210" s="4">
        <f>(1/f_max_dia) * (1 - EXP(-k_sat_dia*F210)) * EXP(-k_inhib_dia*F210)</f>
        <v>0.9272162965500319</v>
      </c>
      <c r="T210">
        <f t="shared" si="15"/>
        <v>208</v>
      </c>
      <c r="U210" s="1">
        <f t="shared" si="13"/>
        <v>10.4</v>
      </c>
      <c r="V210">
        <f>U210/I_opt_nan*EXP(1-U210/I_opt_nan)</f>
        <v>0.86070660439588542</v>
      </c>
      <c r="Z210" s="4">
        <f>(1/F_max) * (1 - EXP(-k_sat*U210)) * EXP(-k_inhib*U210)</f>
        <v>0.97994361416678788</v>
      </c>
      <c r="AM210" s="4">
        <f>(1 / F_max_pic) * (1 - EXP(-k_sat_pic * U210)) * EXP(-k_inhib_pic * U210)</f>
        <v>0.97994361416678788</v>
      </c>
    </row>
    <row r="211" spans="5:39" x14ac:dyDescent="0.25">
      <c r="E211">
        <f t="shared" si="14"/>
        <v>209</v>
      </c>
      <c r="F211" s="1">
        <f t="shared" si="12"/>
        <v>10.450000000000001</v>
      </c>
      <c r="G211" s="2">
        <f>F211/I_opt_dia*EXP(1-F211/I_opt_dia)</f>
        <v>0.82239085278317026</v>
      </c>
      <c r="I211" s="4">
        <f>(1/f_max_dia) * (1 - EXP(-k_sat_dia*F211)) * EXP(-k_inhib_dia*F211)</f>
        <v>0.92830580561956377</v>
      </c>
      <c r="T211">
        <f t="shared" si="15"/>
        <v>209</v>
      </c>
      <c r="U211" s="1">
        <f t="shared" si="13"/>
        <v>10.450000000000001</v>
      </c>
      <c r="V211">
        <f>U211/I_opt_nan*EXP(1-U211/I_opt_nan)</f>
        <v>0.86257170201959288</v>
      </c>
      <c r="Z211" s="4">
        <f>(1/F_max) * (1 - EXP(-k_sat*U211)) * EXP(-k_inhib*U211)</f>
        <v>0.98047052331034845</v>
      </c>
      <c r="AM211" s="4">
        <f>(1 / F_max_pic) * (1 - EXP(-k_sat_pic * U211)) * EXP(-k_inhib_pic * U211)</f>
        <v>0.98047052331034845</v>
      </c>
    </row>
    <row r="212" spans="5:39" x14ac:dyDescent="0.25">
      <c r="E212">
        <f t="shared" si="14"/>
        <v>210</v>
      </c>
      <c r="F212" s="1">
        <f t="shared" si="12"/>
        <v>10.5</v>
      </c>
      <c r="G212" s="2">
        <f>F212/I_opt_dia*EXP(1-F212/I_opt_dia)</f>
        <v>0.8243606353500641</v>
      </c>
      <c r="I212" s="4">
        <f>(1/f_max_dia) * (1 - EXP(-k_sat_dia*F212)) * EXP(-k_inhib_dia*F212)</f>
        <v>0.92938213631413613</v>
      </c>
      <c r="T212">
        <f t="shared" si="15"/>
        <v>210</v>
      </c>
      <c r="U212" s="1">
        <f t="shared" si="13"/>
        <v>10.5</v>
      </c>
      <c r="V212">
        <f>U212/I_opt_nan*EXP(1-U212/I_opt_nan)</f>
        <v>0.86442105133449521</v>
      </c>
      <c r="Z212" s="4">
        <f>(1/F_max) * (1 - EXP(-k_sat*U212)) * EXP(-k_inhib*U212)</f>
        <v>0.98098722094243329</v>
      </c>
      <c r="AM212" s="4">
        <f>(1 / F_max_pic) * (1 - EXP(-k_sat_pic * U212)) * EXP(-k_inhib_pic * U212)</f>
        <v>0.98098722094243329</v>
      </c>
    </row>
    <row r="213" spans="5:39" x14ac:dyDescent="0.25">
      <c r="E213">
        <f t="shared" si="14"/>
        <v>211</v>
      </c>
      <c r="F213" s="1">
        <f t="shared" si="12"/>
        <v>10.55</v>
      </c>
      <c r="G213" s="2">
        <f>F213/I_opt_dia*EXP(1-F213/I_opt_dia)</f>
        <v>0.82631639816280777</v>
      </c>
      <c r="I213" s="4">
        <f>(1/f_max_dia) * (1 - EXP(-k_sat_dia*F213)) * EXP(-k_inhib_dia*F213)</f>
        <v>0.93044542848420841</v>
      </c>
      <c r="T213">
        <f t="shared" si="15"/>
        <v>211</v>
      </c>
      <c r="U213" s="1">
        <f t="shared" si="13"/>
        <v>10.55</v>
      </c>
      <c r="V213">
        <f>U213/I_opt_nan*EXP(1-U213/I_opt_nan)</f>
        <v>0.86625472223521272</v>
      </c>
      <c r="Z213" s="4">
        <f>(1/F_max) * (1 - EXP(-k_sat*U213)) * EXP(-k_inhib*U213)</f>
        <v>0.98149386094477598</v>
      </c>
      <c r="AM213" s="4">
        <f>(1 / F_max_pic) * (1 - EXP(-k_sat_pic * U213)) * EXP(-k_inhib_pic * U213)</f>
        <v>0.98149386094477598</v>
      </c>
    </row>
    <row r="214" spans="5:39" x14ac:dyDescent="0.25">
      <c r="E214">
        <f t="shared" si="14"/>
        <v>212</v>
      </c>
      <c r="F214" s="1">
        <f t="shared" si="12"/>
        <v>10.600000000000001</v>
      </c>
      <c r="G214" s="2">
        <f>F214/I_opt_dia*EXP(1-F214/I_opt_dia)</f>
        <v>0.82825819676270362</v>
      </c>
      <c r="I214" s="4">
        <f>(1/f_max_dia) * (1 - EXP(-k_sat_dia*F214)) * EXP(-k_inhib_dia*F214)</f>
        <v>0.93149582049869917</v>
      </c>
      <c r="T214">
        <f t="shared" si="15"/>
        <v>212</v>
      </c>
      <c r="U214" s="1">
        <f t="shared" si="13"/>
        <v>10.600000000000001</v>
      </c>
      <c r="V214">
        <f>U214/I_opt_nan*EXP(1-U214/I_opt_nan)</f>
        <v>0.86807278435775692</v>
      </c>
      <c r="Z214" s="4">
        <f>(1/F_max) * (1 - EXP(-k_sat*U214)) * EXP(-k_inhib*U214)</f>
        <v>0.9819905948853207</v>
      </c>
      <c r="AM214" s="4">
        <f>(1 / F_max_pic) * (1 - EXP(-k_sat_pic * U214)) * EXP(-k_inhib_pic * U214)</f>
        <v>0.9819905948853207</v>
      </c>
    </row>
    <row r="215" spans="5:39" x14ac:dyDescent="0.25">
      <c r="E215">
        <f t="shared" si="14"/>
        <v>213</v>
      </c>
      <c r="F215" s="1">
        <f t="shared" si="12"/>
        <v>10.65</v>
      </c>
      <c r="G215" s="2">
        <f>F215/I_opt_dia*EXP(1-F215/I_opt_dia)</f>
        <v>0.83018608650617398</v>
      </c>
      <c r="I215" s="4">
        <f>(1/f_max_dia) * (1 - EXP(-k_sat_dia*F215)) * EXP(-k_inhib_dia*F215)</f>
        <v>0.93253344926068027</v>
      </c>
      <c r="T215">
        <f t="shared" si="15"/>
        <v>213</v>
      </c>
      <c r="U215" s="1">
        <f t="shared" si="13"/>
        <v>10.65</v>
      </c>
      <c r="V215">
        <f>U215/I_opt_nan*EXP(1-U215/I_opt_nan)</f>
        <v>0.86987530708040639</v>
      </c>
      <c r="Z215" s="4">
        <f>(1/F_max) * (1 - EXP(-k_sat*U215)) * EXP(-k_inhib*U215)</f>
        <v>0.98247757205301245</v>
      </c>
      <c r="AM215" s="4">
        <f>(1 / F_max_pic) * (1 - EXP(-k_sat_pic * U215)) * EXP(-k_inhib_pic * U215)</f>
        <v>0.98247757205301245</v>
      </c>
    </row>
    <row r="216" spans="5:39" x14ac:dyDescent="0.25">
      <c r="E216">
        <f t="shared" si="14"/>
        <v>214</v>
      </c>
      <c r="F216" s="1">
        <f t="shared" si="12"/>
        <v>10.700000000000001</v>
      </c>
      <c r="G216" s="2">
        <f>F216/I_opt_dia*EXP(1-F216/I_opt_dia)</f>
        <v>0.8321001225653275</v>
      </c>
      <c r="I216" s="4">
        <f>(1/f_max_dia) * (1 - EXP(-k_sat_dia*F216)) * EXP(-k_inhib_dia*F216)</f>
        <v>0.93355845022290584</v>
      </c>
      <c r="T216">
        <f t="shared" si="15"/>
        <v>214</v>
      </c>
      <c r="U216" s="1">
        <f t="shared" si="13"/>
        <v>10.700000000000001</v>
      </c>
      <c r="V216">
        <f>U216/I_opt_nan*EXP(1-U216/I_opt_nan)</f>
        <v>0.87166235952458171</v>
      </c>
      <c r="Z216" s="4">
        <f>(1/F_max) * (1 - EXP(-k_sat*U216)) * EXP(-k_inhib*U216)</f>
        <v>0.98295493949206425</v>
      </c>
      <c r="AM216" s="4">
        <f>(1 / F_max_pic) * (1 - EXP(-k_sat_pic * U216)) * EXP(-k_inhib_pic * U216)</f>
        <v>0.98295493949206425</v>
      </c>
    </row>
    <row r="217" spans="5:39" x14ac:dyDescent="0.25">
      <c r="E217">
        <f t="shared" si="14"/>
        <v>215</v>
      </c>
      <c r="F217" s="1">
        <f t="shared" si="12"/>
        <v>10.75</v>
      </c>
      <c r="G217" s="2">
        <f>F217/I_opt_dia*EXP(1-F217/I_opt_dia)</f>
        <v>0.83400035992852117</v>
      </c>
      <c r="I217" s="4">
        <f>(1/f_max_dia) * (1 - EXP(-k_sat_dia*F217)) * EXP(-k_inhib_dia*F217)</f>
        <v>0.93457095740317575</v>
      </c>
      <c r="T217">
        <f t="shared" si="15"/>
        <v>215</v>
      </c>
      <c r="U217" s="1">
        <f t="shared" si="13"/>
        <v>10.75</v>
      </c>
      <c r="V217">
        <f>U217/I_opt_nan*EXP(1-U217/I_opt_nan)</f>
        <v>0.87343401055571446</v>
      </c>
      <c r="Z217" s="4">
        <f>(1/F_max) * (1 - EXP(-k_sat*U217)) * EXP(-k_inhib*U217)</f>
        <v>0.98342284203570707</v>
      </c>
      <c r="AM217" s="4">
        <f>(1 / F_max_pic) * (1 - EXP(-k_sat_pic * U217)) * EXP(-k_inhib_pic * U217)</f>
        <v>0.98342284203570707</v>
      </c>
    </row>
    <row r="218" spans="5:39" x14ac:dyDescent="0.25">
      <c r="E218">
        <f t="shared" si="14"/>
        <v>216</v>
      </c>
      <c r="F218" s="1">
        <f t="shared" si="12"/>
        <v>10.8</v>
      </c>
      <c r="G218" s="2">
        <f>F218/I_opt_dia*EXP(1-F218/I_opt_dia)</f>
        <v>0.83588685340092372</v>
      </c>
      <c r="I218" s="4">
        <f>(1/f_max_dia) * (1 - EXP(-k_sat_dia*F218)) * EXP(-k_inhib_dia*F218)</f>
        <v>0.93557110339953631</v>
      </c>
      <c r="T218">
        <f t="shared" si="15"/>
        <v>216</v>
      </c>
      <c r="U218" s="1">
        <f t="shared" si="13"/>
        <v>10.8</v>
      </c>
      <c r="V218">
        <f>U218/I_opt_nan*EXP(1-U218/I_opt_nan)</f>
        <v>0.87519032878411762</v>
      </c>
      <c r="Z218" s="4">
        <f>(1/F_max) * (1 - EXP(-k_sat*U218)) * EXP(-k_inhib*U218)</f>
        <v>0.98388142233943487</v>
      </c>
      <c r="AM218" s="4">
        <f>(1 / F_max_pic) * (1 - EXP(-k_sat_pic * U218)) * EXP(-k_inhib_pic * U218)</f>
        <v>0.98388142233943487</v>
      </c>
    </row>
    <row r="219" spans="5:39" x14ac:dyDescent="0.25">
      <c r="E219">
        <f t="shared" si="14"/>
        <v>217</v>
      </c>
      <c r="F219" s="1">
        <f t="shared" si="12"/>
        <v>10.850000000000001</v>
      </c>
      <c r="G219" s="2">
        <f>F219/I_opt_dia*EXP(1-F219/I_opt_dia)</f>
        <v>0.83775965760507454</v>
      </c>
      <c r="I219" s="4">
        <f>(1/f_max_dia) * (1 - EXP(-k_sat_dia*F219)) * EXP(-k_inhib_dia*F219)</f>
        <v>0.93655901940532216</v>
      </c>
      <c r="T219">
        <f t="shared" si="15"/>
        <v>217</v>
      </c>
      <c r="U219" s="1">
        <f t="shared" si="13"/>
        <v>10.850000000000001</v>
      </c>
      <c r="V219">
        <f>U219/I_opt_nan*EXP(1-U219/I_opt_nan)</f>
        <v>0.8769313825658489</v>
      </c>
      <c r="Z219" s="4">
        <f>(1/F_max) * (1 - EXP(-k_sat*U219)) * EXP(-k_inhib*U219)</f>
        <v>0.98433082091374902</v>
      </c>
      <c r="AM219" s="4">
        <f>(1 / F_max_pic) * (1 - EXP(-k_sat_pic * U219)) * EXP(-k_inhib_pic * U219)</f>
        <v>0.98433082091374902</v>
      </c>
    </row>
    <row r="220" spans="5:39" x14ac:dyDescent="0.25">
      <c r="E220">
        <f t="shared" si="14"/>
        <v>218</v>
      </c>
      <c r="F220" s="1">
        <f t="shared" si="12"/>
        <v>10.9</v>
      </c>
      <c r="G220" s="2">
        <f>F220/I_opt_dia*EXP(1-F220/I_opt_dia)</f>
        <v>0.83961882698144352</v>
      </c>
      <c r="I220" s="4">
        <f>(1/f_max_dia) * (1 - EXP(-k_sat_dia*F220)) * EXP(-k_inhib_dia*F220)</f>
        <v>0.9375348352240348</v>
      </c>
      <c r="T220">
        <f t="shared" si="15"/>
        <v>218</v>
      </c>
      <c r="U220" s="1">
        <f t="shared" si="13"/>
        <v>10.9</v>
      </c>
      <c r="V220">
        <f>U220/I_opt_nan*EXP(1-U220/I_opt_nan)</f>
        <v>0.87865724000357426</v>
      </c>
      <c r="Z220" s="4">
        <f>(1/F_max) * (1 - EXP(-k_sat*U220)) * EXP(-k_inhib*U220)</f>
        <v>0.98477117615640808</v>
      </c>
      <c r="AM220" s="4">
        <f>(1 / F_max_pic) * (1 - EXP(-k_sat_pic * U220)) * EXP(-k_inhib_pic * U220)</f>
        <v>0.98477117615640808</v>
      </c>
    </row>
    <row r="221" spans="5:39" x14ac:dyDescent="0.25">
      <c r="E221">
        <f t="shared" si="14"/>
        <v>219</v>
      </c>
      <c r="F221" s="1">
        <f t="shared" si="12"/>
        <v>10.950000000000001</v>
      </c>
      <c r="G221" s="2">
        <f>F221/I_opt_dia*EXP(1-F221/I_opt_dia)</f>
        <v>0.84146441578898745</v>
      </c>
      <c r="I221" s="4">
        <f>(1/f_max_dia) * (1 - EXP(-k_sat_dia*F221)) * EXP(-k_inhib_dia*F221)</f>
        <v>0.93849867928406749</v>
      </c>
      <c r="T221">
        <f t="shared" si="15"/>
        <v>219</v>
      </c>
      <c r="U221" s="1">
        <f t="shared" si="13"/>
        <v>10.950000000000001</v>
      </c>
      <c r="V221">
        <f>U221/I_opt_nan*EXP(1-U221/I_opt_nan)</f>
        <v>0.88036796894742786</v>
      </c>
      <c r="Z221" s="4">
        <f>(1/F_max) * (1 - EXP(-k_sat*U221)) * EXP(-k_inhib*U221)</f>
        <v>0.98520262438419759</v>
      </c>
      <c r="AM221" s="4">
        <f>(1 / F_max_pic) * (1 - EXP(-k_sat_pic * U221)) * EXP(-k_inhib_pic * U221)</f>
        <v>0.98520262438419759</v>
      </c>
    </row>
    <row r="222" spans="5:39" x14ac:dyDescent="0.25">
      <c r="E222">
        <f t="shared" si="14"/>
        <v>220</v>
      </c>
      <c r="F222" s="1">
        <f t="shared" si="12"/>
        <v>11</v>
      </c>
      <c r="G222" s="2">
        <f>F222/I_opt_dia*EXP(1-F222/I_opt_dia)</f>
        <v>0.84329647810570585</v>
      </c>
      <c r="I222" s="4">
        <f>(1/f_max_dia) * (1 - EXP(-k_sat_dia*F222)) * EXP(-k_inhib_dia*F222)</f>
        <v>0.93945067865327225</v>
      </c>
      <c r="T222">
        <f t="shared" si="15"/>
        <v>220</v>
      </c>
      <c r="U222" s="1">
        <f t="shared" si="13"/>
        <v>11</v>
      </c>
      <c r="V222">
        <f>U222/I_opt_nan*EXP(1-U222/I_opt_nan)</f>
        <v>0.88206363699586821</v>
      </c>
      <c r="Z222" s="4">
        <f>(1/F_max) * (1 - EXP(-k_sat*U222)) * EXP(-k_inhib*U222)</f>
        <v>0.98562529986421588</v>
      </c>
      <c r="AM222" s="4">
        <f>(1 / F_max_pic) * (1 - EXP(-k_sat_pic * U222)) * EXP(-k_inhib_pic * U222)</f>
        <v>0.98562529986421588</v>
      </c>
    </row>
    <row r="223" spans="5:39" x14ac:dyDescent="0.25">
      <c r="E223">
        <f t="shared" si="14"/>
        <v>221</v>
      </c>
      <c r="F223" s="1">
        <f t="shared" si="12"/>
        <v>11.05</v>
      </c>
      <c r="G223" s="2">
        <f>F223/I_opt_dia*EXP(1-F223/I_opt_dia)</f>
        <v>0.84511506782919432</v>
      </c>
      <c r="I223" s="4">
        <f>(1/f_max_dia) * (1 - EXP(-k_sat_dia*F223)) * EXP(-k_inhib_dia*F223)</f>
        <v>0.94039095905337122</v>
      </c>
      <c r="T223">
        <f t="shared" si="15"/>
        <v>221</v>
      </c>
      <c r="U223" s="1">
        <f t="shared" si="13"/>
        <v>11.05</v>
      </c>
      <c r="V223">
        <f>U223/I_opt_nan*EXP(1-U223/I_opt_nan)</f>
        <v>0.8837443114965331</v>
      </c>
      <c r="Z223" s="4">
        <f>(1/F_max) * (1 - EXP(-k_sat*U223)) * EXP(-k_inhib*U223)</f>
        <v>0.98603933484469541</v>
      </c>
      <c r="AM223" s="4">
        <f>(1 / F_max_pic) * (1 - EXP(-k_sat_pic * U223)) * EXP(-k_inhib_pic * U223)</f>
        <v>0.98603933484469541</v>
      </c>
    </row>
    <row r="224" spans="5:39" x14ac:dyDescent="0.25">
      <c r="E224">
        <f t="shared" si="14"/>
        <v>222</v>
      </c>
      <c r="F224" s="1">
        <f t="shared" si="12"/>
        <v>11.100000000000001</v>
      </c>
      <c r="G224" s="2">
        <f>F224/I_opt_dia*EXP(1-F224/I_opt_dia)</f>
        <v>0.84692023867719735</v>
      </c>
      <c r="I224" s="4">
        <f>(1/f_max_dia) * (1 - EXP(-k_sat_dia*F224)) * EXP(-k_inhib_dia*F224)</f>
        <v>0.94131964487421937</v>
      </c>
      <c r="T224">
        <f t="shared" si="15"/>
        <v>222</v>
      </c>
      <c r="U224" s="1">
        <f t="shared" si="13"/>
        <v>11.100000000000001</v>
      </c>
      <c r="V224">
        <f>U224/I_opt_nan*EXP(1-U224/I_opt_nan)</f>
        <v>0.88541005954709107</v>
      </c>
      <c r="Z224" s="4">
        <f>(1/F_max) * (1 - EXP(-k_sat*U224)) * EXP(-k_inhib*U224)</f>
        <v>0.98644485958535721</v>
      </c>
      <c r="AM224" s="4">
        <f>(1 / F_max_pic) * (1 - EXP(-k_sat_pic * U224)) * EXP(-k_inhib_pic * U224)</f>
        <v>0.98644485958535721</v>
      </c>
    </row>
    <row r="225" spans="5:39" x14ac:dyDescent="0.25">
      <c r="E225">
        <f t="shared" si="14"/>
        <v>223</v>
      </c>
      <c r="F225" s="1">
        <f t="shared" si="12"/>
        <v>11.15</v>
      </c>
      <c r="G225" s="2">
        <f>F225/I_opt_dia*EXP(1-F225/I_opt_dia)</f>
        <v>0.84871204418815804</v>
      </c>
      <c r="I225" s="4">
        <f>(1/f_max_dia) * (1 - EXP(-k_sat_dia*F225)) * EXP(-k_inhib_dia*F225)</f>
        <v>0.94223685918791111</v>
      </c>
      <c r="T225">
        <f t="shared" si="15"/>
        <v>223</v>
      </c>
      <c r="U225" s="1">
        <f t="shared" si="13"/>
        <v>11.15</v>
      </c>
      <c r="V225">
        <f>U225/I_opt_nan*EXP(1-U225/I_opt_nan)</f>
        <v>0.88706094799608914</v>
      </c>
      <c r="Z225" s="4">
        <f>(1/F_max) * (1 - EXP(-k_sat*U225)) * EXP(-k_inhib*U225)</f>
        <v>0.98684200238730913</v>
      </c>
      <c r="AM225" s="4">
        <f>(1 / F_max_pic) * (1 - EXP(-k_sat_pic * U225)) * EXP(-k_inhib_pic * U225)</f>
        <v>0.98684200238730913</v>
      </c>
    </row>
    <row r="226" spans="5:39" x14ac:dyDescent="0.25">
      <c r="E226">
        <f t="shared" si="14"/>
        <v>224</v>
      </c>
      <c r="F226" s="1">
        <f t="shared" si="12"/>
        <v>11.200000000000001</v>
      </c>
      <c r="G226" s="2">
        <f>F226/I_opt_dia*EXP(1-F226/I_opt_dia)</f>
        <v>0.8504905377217683</v>
      </c>
      <c r="I226" s="4">
        <f>(1/f_max_dia) * (1 - EXP(-k_sat_dia*F226)) * EXP(-k_inhib_dia*F226)</f>
        <v>0.943142723762742</v>
      </c>
      <c r="T226">
        <f t="shared" si="15"/>
        <v>224</v>
      </c>
      <c r="U226" s="1">
        <f t="shared" si="13"/>
        <v>11.200000000000001</v>
      </c>
      <c r="V226">
        <f>U226/I_opt_nan*EXP(1-U226/I_opt_nan)</f>
        <v>0.88869704344380052</v>
      </c>
      <c r="Z226" s="4">
        <f>(1/F_max) * (1 - EXP(-k_sat*U226)) * EXP(-k_inhib*U226)</f>
        <v>0.98723088962249594</v>
      </c>
      <c r="AM226" s="4">
        <f>(1 / F_max_pic) * (1 - EXP(-k_sat_pic * U226)) * EXP(-k_inhib_pic * U226)</f>
        <v>0.98723088962249594</v>
      </c>
    </row>
    <row r="227" spans="5:39" x14ac:dyDescent="0.25">
      <c r="E227">
        <f t="shared" si="14"/>
        <v>225</v>
      </c>
      <c r="F227" s="1">
        <f t="shared" si="12"/>
        <v>11.25</v>
      </c>
      <c r="G227" s="2">
        <f>F227/I_opt_dia*EXP(1-F227/I_opt_dia)</f>
        <v>0.85225577245951512</v>
      </c>
      <c r="I227" s="4">
        <f>(1/f_max_dia) * (1 - EXP(-k_sat_dia*F227)) * EXP(-k_inhib_dia*F227)</f>
        <v>0.94403735907701924</v>
      </c>
      <c r="T227">
        <f t="shared" si="15"/>
        <v>225</v>
      </c>
      <c r="U227" s="1">
        <f t="shared" si="13"/>
        <v>11.25</v>
      </c>
      <c r="V227">
        <f>U227/I_opt_nan*EXP(1-U227/I_opt_nan)</f>
        <v>0.89031841224306618</v>
      </c>
      <c r="Z227" s="4">
        <f>(1/F_max) * (1 - EXP(-k_sat*U227)) * EXP(-k_inhib*U227)</f>
        <v>0.98761164576270588</v>
      </c>
      <c r="AM227" s="4">
        <f>(1 / F_max_pic) * (1 - EXP(-k_sat_pic * U227)) * EXP(-k_inhib_pic * U227)</f>
        <v>0.98761164576270588</v>
      </c>
    </row>
    <row r="228" spans="5:39" x14ac:dyDescent="0.25">
      <c r="E228">
        <f t="shared" si="14"/>
        <v>226</v>
      </c>
      <c r="F228" s="1">
        <f t="shared" si="12"/>
        <v>11.3</v>
      </c>
      <c r="G228" s="2">
        <f>F228/I_opt_dia*EXP(1-F228/I_opt_dia)</f>
        <v>0.85400780140522692</v>
      </c>
      <c r="I228" s="4">
        <f>(1/f_max_dia) * (1 - EXP(-k_sat_dia*F228)) * EXP(-k_inhib_dia*F228)</f>
        <v>0.94492088433272781</v>
      </c>
      <c r="T228">
        <f t="shared" si="15"/>
        <v>226</v>
      </c>
      <c r="U228" s="1">
        <f t="shared" si="13"/>
        <v>11.3</v>
      </c>
      <c r="V228">
        <f>U228/I_opt_nan*EXP(1-U228/I_opt_nan)</f>
        <v>0.89192512050013661</v>
      </c>
      <c r="Z228" s="4">
        <f>(1/F_max) * (1 - EXP(-k_sat*U228)) * EXP(-k_inhib*U228)</f>
        <v>0.98798439340814082</v>
      </c>
      <c r="AM228" s="4">
        <f>(1 / F_max_pic) * (1 - EXP(-k_sat_pic * U228)) * EXP(-k_inhib_pic * U228)</f>
        <v>0.98798439340814082</v>
      </c>
    </row>
    <row r="229" spans="5:39" x14ac:dyDescent="0.25">
      <c r="E229">
        <f t="shared" si="14"/>
        <v>227</v>
      </c>
      <c r="F229" s="1">
        <f t="shared" si="12"/>
        <v>11.350000000000001</v>
      </c>
      <c r="G229" s="2">
        <f>F229/I_opt_dia*EXP(1-F229/I_opt_dia)</f>
        <v>0.85574667738561772</v>
      </c>
      <c r="I229" s="4">
        <f>(1/f_max_dia) * (1 - EXP(-k_sat_dia*F229)) * EXP(-k_inhib_dia*F229)</f>
        <v>0.94579341746905077</v>
      </c>
      <c r="T229">
        <f t="shared" si="15"/>
        <v>227</v>
      </c>
      <c r="U229" s="1">
        <f t="shared" si="13"/>
        <v>11.350000000000001</v>
      </c>
      <c r="V229">
        <f>U229/I_opt_nan*EXP(1-U229/I_opt_nan)</f>
        <v>0.89351723407550887</v>
      </c>
      <c r="Z229" s="4">
        <f>(1/F_max) * (1 - EXP(-k_sat*U229)) * EXP(-k_inhib*U229)</f>
        <v>0.9883492533155569</v>
      </c>
      <c r="AM229" s="4">
        <f>(1 / F_max_pic) * (1 - EXP(-k_sat_pic * U229)) * EXP(-k_inhib_pic * U229)</f>
        <v>0.9883492533155569</v>
      </c>
    </row>
    <row r="230" spans="5:39" x14ac:dyDescent="0.25">
      <c r="E230">
        <f t="shared" si="14"/>
        <v>228</v>
      </c>
      <c r="F230" s="1">
        <f t="shared" si="12"/>
        <v>11.4</v>
      </c>
      <c r="G230" s="2">
        <f>F230/I_opt_dia*EXP(1-F230/I_opt_dia)</f>
        <v>0.8574724530508302</v>
      </c>
      <c r="I230" s="4">
        <f>(1/f_max_dia) * (1 - EXP(-k_sat_dia*F230)) * EXP(-k_inhib_dia*F230)</f>
        <v>0.94665507517574699</v>
      </c>
      <c r="T230">
        <f t="shared" si="15"/>
        <v>228</v>
      </c>
      <c r="U230" s="1">
        <f t="shared" si="13"/>
        <v>11.4</v>
      </c>
      <c r="V230">
        <f>U230/I_opt_nan*EXP(1-U230/I_opt_nan)</f>
        <v>0.89509481858476214</v>
      </c>
      <c r="Z230" s="4">
        <f>(1/F_max) * (1 - EXP(-k_sat*U230)) * EXP(-k_inhib*U230)</f>
        <v>0.98870634442598315</v>
      </c>
      <c r="AM230" s="4">
        <f>(1 / F_max_pic) * (1 - EXP(-k_sat_pic * U230)) * EXP(-k_inhib_pic * U230)</f>
        <v>0.98870634442598315</v>
      </c>
    </row>
    <row r="231" spans="5:39" x14ac:dyDescent="0.25">
      <c r="E231">
        <f t="shared" si="14"/>
        <v>229</v>
      </c>
      <c r="F231" s="1">
        <f t="shared" si="12"/>
        <v>11.450000000000001</v>
      </c>
      <c r="G231" s="2">
        <f>F231/I_opt_dia*EXP(1-F231/I_opt_dia)</f>
        <v>0.85918518087497542</v>
      </c>
      <c r="I231" s="4">
        <f>(1/f_max_dia) * (1 - EXP(-k_sat_dia*F231)) * EXP(-k_inhib_dia*F231)</f>
        <v>0.94750597290638738</v>
      </c>
      <c r="T231">
        <f t="shared" si="15"/>
        <v>229</v>
      </c>
      <c r="U231" s="1">
        <f t="shared" si="13"/>
        <v>11.450000000000001</v>
      </c>
      <c r="V231">
        <f>U231/I_opt_nan*EXP(1-U231/I_opt_nan)</f>
        <v>0.89665793939939054</v>
      </c>
      <c r="Z231" s="4">
        <f>(1/F_max) * (1 - EXP(-k_sat*U231)) * EXP(-k_inhib*U231)</f>
        <v>0.98905578389202076</v>
      </c>
      <c r="AM231" s="4">
        <f>(1 / F_max_pic) * (1 - EXP(-k_sat_pic * U231)) * EXP(-k_inhib_pic * U231)</f>
        <v>0.98905578389202076</v>
      </c>
    </row>
    <row r="232" spans="5:39" x14ac:dyDescent="0.25">
      <c r="E232">
        <f t="shared" si="14"/>
        <v>230</v>
      </c>
      <c r="F232" s="1">
        <f t="shared" si="12"/>
        <v>11.5</v>
      </c>
      <c r="G232" s="2">
        <f>F232/I_opt_dia*EXP(1-F232/I_opt_dia)</f>
        <v>0.86088491315667393</v>
      </c>
      <c r="I232" s="4">
        <f>(1/f_max_dia) * (1 - EXP(-k_sat_dia*F232)) * EXP(-k_inhib_dia*F232)</f>
        <v>0.94834622489144904</v>
      </c>
      <c r="T232">
        <f t="shared" si="15"/>
        <v>230</v>
      </c>
      <c r="U232" s="1">
        <f t="shared" si="13"/>
        <v>11.5</v>
      </c>
      <c r="V232">
        <f>U232/I_opt_nan*EXP(1-U232/I_opt_nan)</f>
        <v>0.89820666164763152</v>
      </c>
      <c r="Z232" s="4">
        <f>(1/F_max) * (1 - EXP(-k_sat*U232)) * EXP(-k_inhib*U232)</f>
        <v>0.98939768710473586</v>
      </c>
      <c r="AM232" s="4">
        <f>(1 / F_max_pic) * (1 - EXP(-k_sat_pic * U232)) * EXP(-k_inhib_pic * U232)</f>
        <v>0.98939768710473586</v>
      </c>
    </row>
    <row r="233" spans="5:39" x14ac:dyDescent="0.25">
      <c r="E233">
        <f t="shared" si="14"/>
        <v>231</v>
      </c>
      <c r="F233" s="1">
        <f t="shared" si="12"/>
        <v>11.55</v>
      </c>
      <c r="G233" s="2">
        <f>F233/I_opt_dia*EXP(1-F233/I_opt_dia)</f>
        <v>0.86257170201959288</v>
      </c>
      <c r="I233" s="4">
        <f>(1/f_max_dia) * (1 - EXP(-k_sat_dia*F233)) * EXP(-k_inhib_dia*F233)</f>
        <v>0.94917594415127371</v>
      </c>
      <c r="T233">
        <f t="shared" si="15"/>
        <v>231</v>
      </c>
      <c r="U233" s="1">
        <f t="shared" si="13"/>
        <v>11.55</v>
      </c>
      <c r="V233">
        <f>U233/I_opt_nan*EXP(1-U233/I_opt_nan)</f>
        <v>0.89974105021529482</v>
      </c>
      <c r="Z233" s="4">
        <f>(1/F_max) * (1 - EXP(-k_sat*U233)) * EXP(-k_inhib*U233)</f>
        <v>0.98973216772014327</v>
      </c>
      <c r="AM233" s="4">
        <f>(1 / F_max_pic) * (1 - EXP(-k_sat_pic * U233)) * EXP(-k_inhib_pic * U233)</f>
        <v>0.98973216772014327</v>
      </c>
    </row>
    <row r="234" spans="5:39" x14ac:dyDescent="0.25">
      <c r="E234">
        <f t="shared" si="14"/>
        <v>232</v>
      </c>
      <c r="F234" s="1">
        <f t="shared" si="12"/>
        <v>11.600000000000001</v>
      </c>
      <c r="G234" s="2">
        <f>F234/I_opt_dia*EXP(1-F234/I_opt_dia)</f>
        <v>0.86424559941298207</v>
      </c>
      <c r="I234" s="4">
        <f>(1/f_max_dia) * (1 - EXP(-k_sat_dia*F234)) * EXP(-k_inhib_dia*F234)</f>
        <v>0.94999524250888623</v>
      </c>
      <c r="T234">
        <f t="shared" si="15"/>
        <v>232</v>
      </c>
      <c r="U234" s="1">
        <f t="shared" si="13"/>
        <v>11.600000000000001</v>
      </c>
      <c r="V234">
        <f>U234/I_opt_nan*EXP(1-U234/I_opt_nan)</f>
        <v>0.90126116974658521</v>
      </c>
      <c r="Z234" s="4">
        <f>(1/F_max) * (1 - EXP(-k_sat*U234)) * EXP(-k_inhib*U234)</f>
        <v>0.99005933768529619</v>
      </c>
      <c r="AM234" s="4">
        <f>(1 / F_max_pic) * (1 - EXP(-k_sat_pic * U234)) * EXP(-k_inhib_pic * U234)</f>
        <v>0.99005933768529619</v>
      </c>
    </row>
    <row r="235" spans="5:39" x14ac:dyDescent="0.25">
      <c r="E235">
        <f t="shared" si="14"/>
        <v>233</v>
      </c>
      <c r="F235" s="1">
        <f t="shared" si="12"/>
        <v>11.65</v>
      </c>
      <c r="G235" s="2">
        <f>F235/I_opt_dia*EXP(1-F235/I_opt_dia)</f>
        <v>0.86590665711220971</v>
      </c>
      <c r="I235" s="4">
        <f>(1/f_max_dia) * (1 - EXP(-k_sat_dia*F235)) * EXP(-k_inhib_dia*F235)</f>
        <v>0.95080423060267871</v>
      </c>
      <c r="T235">
        <f t="shared" si="15"/>
        <v>233</v>
      </c>
      <c r="U235" s="1">
        <f t="shared" si="13"/>
        <v>11.65</v>
      </c>
      <c r="V235">
        <f>U235/I_opt_nan*EXP(1-U235/I_opt_nan)</f>
        <v>0.90276708464492539</v>
      </c>
      <c r="Z235" s="4">
        <f>(1/F_max) * (1 - EXP(-k_sat*U235)) * EXP(-k_inhib*U235)</f>
        <v>0.99037930726398093</v>
      </c>
      <c r="AM235" s="4">
        <f>(1 / F_max_pic) * (1 - EXP(-k_sat_pic * U235)) * EXP(-k_inhib_pic * U235)</f>
        <v>0.99037930726398093</v>
      </c>
    </row>
    <row r="236" spans="5:39" x14ac:dyDescent="0.25">
      <c r="E236">
        <f t="shared" si="14"/>
        <v>234</v>
      </c>
      <c r="F236" s="1">
        <f t="shared" si="12"/>
        <v>11.700000000000001</v>
      </c>
      <c r="G236" s="2">
        <f>F236/I_opt_dia*EXP(1-F236/I_opt_dia)</f>
        <v>0.86755492671929435</v>
      </c>
      <c r="I236" s="4">
        <f>(1/f_max_dia) * (1 - EXP(-k_sat_dia*F236)) * EXP(-k_inhib_dia*F236)</f>
        <v>0.9516030178989604</v>
      </c>
      <c r="T236">
        <f t="shared" si="15"/>
        <v>234</v>
      </c>
      <c r="U236" s="1">
        <f t="shared" si="13"/>
        <v>11.700000000000001</v>
      </c>
      <c r="V236">
        <f>U236/I_opt_nan*EXP(1-U236/I_opt_nan)</f>
        <v>0.90425885907377457</v>
      </c>
      <c r="Z236" s="4">
        <f>(1/F_max) * (1 - EXP(-k_sat*U236)) * EXP(-k_inhib*U236)</f>
        <v>0.99069218506202639</v>
      </c>
      <c r="AM236" s="4">
        <f>(1 / F_max_pic) * (1 - EXP(-k_sat_pic * U236)) * EXP(-k_inhib_pic * U236)</f>
        <v>0.99069218506202639</v>
      </c>
    </row>
    <row r="237" spans="5:39" x14ac:dyDescent="0.25">
      <c r="E237">
        <f t="shared" si="14"/>
        <v>235</v>
      </c>
      <c r="F237" s="1">
        <f t="shared" si="12"/>
        <v>11.75</v>
      </c>
      <c r="G237" s="2">
        <f>F237/I_opt_dia*EXP(1-F237/I_opt_dia)</f>
        <v>0.86919045966343766</v>
      </c>
      <c r="I237" s="4">
        <f>(1/f_max_dia) * (1 - EXP(-k_sat_dia*F237)) * EXP(-k_inhib_dia*F237)</f>
        <v>0.95239171270437273</v>
      </c>
      <c r="T237">
        <f t="shared" si="15"/>
        <v>235</v>
      </c>
      <c r="U237" s="1">
        <f t="shared" si="13"/>
        <v>11.75</v>
      </c>
      <c r="V237">
        <f>U237/I_opt_nan*EXP(1-U237/I_opt_nan)</f>
        <v>0.90573655695744504</v>
      </c>
      <c r="Z237" s="4">
        <f>(1/F_max) * (1 - EXP(-k_sat*U237)) * EXP(-k_inhib*U237)</f>
        <v>0.99099807805223339</v>
      </c>
      <c r="AM237" s="4">
        <f>(1 / F_max_pic) * (1 - EXP(-k_sat_pic * U237)) * EXP(-k_inhib_pic * U237)</f>
        <v>0.99099807805223339</v>
      </c>
    </row>
    <row r="238" spans="5:39" x14ac:dyDescent="0.25">
      <c r="E238">
        <f t="shared" si="14"/>
        <v>236</v>
      </c>
      <c r="F238" s="1">
        <f t="shared" si="12"/>
        <v>11.8</v>
      </c>
      <c r="G238" s="2">
        <f>F238/I_opt_dia*EXP(1-F238/I_opt_dia)</f>
        <v>0.87081330720155425</v>
      </c>
      <c r="I238" s="4">
        <f>(1/f_max_dia) * (1 - EXP(-k_sat_dia*F238)) * EXP(-k_inhib_dia*F238)</f>
        <v>0.95317042217817638</v>
      </c>
      <c r="T238">
        <f t="shared" si="15"/>
        <v>236</v>
      </c>
      <c r="U238" s="1">
        <f t="shared" si="13"/>
        <v>11.8</v>
      </c>
      <c r="V238">
        <f>U238/I_opt_nan*EXP(1-U238/I_opt_nan)</f>
        <v>0.90720024198191607</v>
      </c>
      <c r="Z238" s="4">
        <f>(1/F_max) * (1 - EXP(-k_sat*U238)) * EXP(-k_inhib*U238)</f>
        <v>0.99129709159892709</v>
      </c>
      <c r="AM238" s="4">
        <f>(1 / F_max_pic) * (1 - EXP(-k_sat_pic * U238)) * EXP(-k_inhib_pic * U238)</f>
        <v>0.99129709159892709</v>
      </c>
    </row>
    <row r="239" spans="5:39" x14ac:dyDescent="0.25">
      <c r="E239">
        <f t="shared" si="14"/>
        <v>237</v>
      </c>
      <c r="F239" s="1">
        <f t="shared" si="12"/>
        <v>11.850000000000001</v>
      </c>
      <c r="G239" s="2">
        <f>F239/I_opt_dia*EXP(1-F239/I_opt_dia)</f>
        <v>0.8724235204188</v>
      </c>
      <c r="I239" s="4">
        <f>(1/f_max_dia) * (1 - EXP(-k_sat_dia*F239)) * EXP(-k_inhib_dia*F239)</f>
        <v>0.9539392523444038</v>
      </c>
      <c r="T239">
        <f t="shared" si="15"/>
        <v>237</v>
      </c>
      <c r="U239" s="1">
        <f t="shared" si="13"/>
        <v>11.850000000000001</v>
      </c>
      <c r="V239">
        <f>U239/I_opt_nan*EXP(1-U239/I_opt_nan)</f>
        <v>0.90864997759564503</v>
      </c>
      <c r="Z239" s="4">
        <f>(1/F_max) * (1 - EXP(-k_sat*U239)) * EXP(-k_inhib*U239)</f>
        <v>0.99158932948214396</v>
      </c>
      <c r="AM239" s="4">
        <f>(1 / F_max_pic) * (1 - EXP(-k_sat_pic * U239)) * EXP(-k_inhib_pic * U239)</f>
        <v>0.99158932948214396</v>
      </c>
    </row>
    <row r="240" spans="5:39" x14ac:dyDescent="0.25">
      <c r="E240">
        <f t="shared" si="14"/>
        <v>238</v>
      </c>
      <c r="F240" s="1">
        <f t="shared" si="12"/>
        <v>11.9</v>
      </c>
      <c r="G240" s="2">
        <f>F240/I_opt_dia*EXP(1-F240/I_opt_dia)</f>
        <v>0.87402115022909899</v>
      </c>
      <c r="I240" s="4">
        <f>(1/f_max_dia) * (1 - EXP(-k_sat_dia*F240)) * EXP(-k_inhib_dia*F240)</f>
        <v>0.95469830810388645</v>
      </c>
      <c r="T240">
        <f t="shared" si="15"/>
        <v>238</v>
      </c>
      <c r="U240" s="1">
        <f t="shared" si="13"/>
        <v>11.9</v>
      </c>
      <c r="V240">
        <f>U240/I_opt_nan*EXP(1-U240/I_opt_nan)</f>
        <v>0.9100858270103761</v>
      </c>
      <c r="Z240" s="4">
        <f>(1/F_max) * (1 - EXP(-k_sat*U240)) * EXP(-k_inhib*U240)</f>
        <v>0.99187489392145056</v>
      </c>
      <c r="AM240" s="4">
        <f>(1 / F_max_pic) * (1 - EXP(-k_sat_pic * U240)) * EXP(-k_inhib_pic * U240)</f>
        <v>0.99187489392145056</v>
      </c>
    </row>
    <row r="241" spans="5:39" x14ac:dyDescent="0.25">
      <c r="E241">
        <f t="shared" si="14"/>
        <v>239</v>
      </c>
      <c r="F241" s="1">
        <f t="shared" si="12"/>
        <v>11.950000000000001</v>
      </c>
      <c r="G241" s="2">
        <f>F241/I_opt_dia*EXP(1-F241/I_opt_dia)</f>
        <v>0.87560624737566972</v>
      </c>
      <c r="I241" s="4">
        <f>(1/f_max_dia) * (1 - EXP(-k_sat_dia*F241)) * EXP(-k_inhib_dia*F241)</f>
        <v>0.95544769324615375</v>
      </c>
      <c r="T241">
        <f t="shared" si="15"/>
        <v>239</v>
      </c>
      <c r="U241" s="1">
        <f t="shared" si="13"/>
        <v>11.950000000000001</v>
      </c>
      <c r="V241">
        <f>U241/I_opt_nan*EXP(1-U241/I_opt_nan)</f>
        <v>0.91150785320194605</v>
      </c>
      <c r="Z241" s="4">
        <f>(1/F_max) * (1 - EXP(-k_sat*U241)) * EXP(-k_inhib*U241)</f>
        <v>0.99215388559940809</v>
      </c>
      <c r="AM241" s="4">
        <f>(1 / F_max_pic) * (1 - EXP(-k_sat_pic * U241)) * EXP(-k_inhib_pic * U241)</f>
        <v>0.99215388559940809</v>
      </c>
    </row>
    <row r="242" spans="5:39" x14ac:dyDescent="0.25">
      <c r="E242">
        <f t="shared" si="14"/>
        <v>240</v>
      </c>
      <c r="F242" s="1">
        <f t="shared" si="12"/>
        <v>12</v>
      </c>
      <c r="G242" s="2">
        <f>F242/I_opt_dia*EXP(1-F242/I_opt_dia)</f>
        <v>0.87717886243154852</v>
      </c>
      <c r="I242" s="4">
        <f>(1/f_max_dia) * (1 - EXP(-k_sat_dia*F242)) * EXP(-k_inhib_dia*F242)</f>
        <v>0.95618751046120498</v>
      </c>
      <c r="T242">
        <f t="shared" si="15"/>
        <v>240</v>
      </c>
      <c r="U242" s="1">
        <f t="shared" si="13"/>
        <v>12</v>
      </c>
      <c r="V242">
        <f>U242/I_opt_nan*EXP(1-U242/I_opt_nan)</f>
        <v>0.91291611891108804</v>
      </c>
      <c r="Z242" s="4">
        <f>(1/F_max) * (1 - EXP(-k_sat*U242)) * EXP(-k_inhib*U242)</f>
        <v>0.99242640368468227</v>
      </c>
      <c r="AM242" s="4">
        <f>(1 / F_max_pic) * (1 - EXP(-k_sat_pic * U242)) * EXP(-k_inhib_pic * U242)</f>
        <v>0.99242640368468227</v>
      </c>
    </row>
    <row r="243" spans="5:39" x14ac:dyDescent="0.25">
      <c r="E243">
        <f t="shared" si="14"/>
        <v>241</v>
      </c>
      <c r="F243" s="1">
        <f t="shared" si="12"/>
        <v>12.05</v>
      </c>
      <c r="G243" s="2">
        <f>F243/I_opt_dia*EXP(1-F243/I_opt_dia)</f>
        <v>0.87873904580011208</v>
      </c>
      <c r="I243" s="4">
        <f>(1/f_max_dia) * (1 - EXP(-k_sat_dia*F243)) * EXP(-k_inhib_dia*F243)</f>
        <v>0.95691786135115708</v>
      </c>
      <c r="T243">
        <f t="shared" si="15"/>
        <v>241</v>
      </c>
      <c r="U243" s="1">
        <f t="shared" si="13"/>
        <v>12.05</v>
      </c>
      <c r="V243">
        <f>U243/I_opt_nan*EXP(1-U243/I_opt_nan)</f>
        <v>0.91431068664423187</v>
      </c>
      <c r="Z243" s="4">
        <f>(1/F_max) * (1 - EXP(-k_sat*U243)) * EXP(-k_inhib*U243)</f>
        <v>0.99269254585480482</v>
      </c>
      <c r="AM243" s="4">
        <f>(1 / F_max_pic) * (1 - EXP(-k_sat_pic * U243)) * EXP(-k_inhib_pic * U243)</f>
        <v>0.99269254585480482</v>
      </c>
    </row>
    <row r="244" spans="5:39" x14ac:dyDescent="0.25">
      <c r="E244">
        <f t="shared" si="14"/>
        <v>242</v>
      </c>
      <c r="F244" s="1">
        <f t="shared" si="12"/>
        <v>12.100000000000001</v>
      </c>
      <c r="G244" s="2">
        <f>F244/I_opt_dia*EXP(1-F244/I_opt_dia)</f>
        <v>0.8802868477155984</v>
      </c>
      <c r="I244" s="4">
        <f>(1/f_max_dia) * (1 - EXP(-k_sat_dia*F244)) * EXP(-k_inhib_dia*F244)</f>
        <v>0.95763884644176933</v>
      </c>
      <c r="T244">
        <f t="shared" si="15"/>
        <v>242</v>
      </c>
      <c r="U244" s="1">
        <f t="shared" si="13"/>
        <v>12.100000000000001</v>
      </c>
      <c r="V244">
        <f>U244/I_opt_nan*EXP(1-U244/I_opt_nan)</f>
        <v>0.91569161867430227</v>
      </c>
      <c r="Z244" s="4">
        <f>(1/F_max) * (1 - EXP(-k_sat*U244)) * EXP(-k_inhib*U244)</f>
        <v>0.99295240831859544</v>
      </c>
      <c r="AM244" s="4">
        <f>(1 / F_max_pic) * (1 - EXP(-k_sat_pic * U244)) * EXP(-k_inhib_pic * U244)</f>
        <v>0.99295240831859544</v>
      </c>
    </row>
    <row r="245" spans="5:39" x14ac:dyDescent="0.25">
      <c r="E245">
        <f t="shared" si="14"/>
        <v>243</v>
      </c>
      <c r="F245" s="1">
        <f t="shared" si="12"/>
        <v>12.15</v>
      </c>
      <c r="G245" s="2">
        <f>F245/I_opt_dia*EXP(1-F245/I_opt_dia)</f>
        <v>0.88182231824362622</v>
      </c>
      <c r="I245" s="4">
        <f>(1/f_max_dia) * (1 - EXP(-k_sat_dia*F245)) * EXP(-k_inhib_dia*F245)</f>
        <v>0.95835056519384632</v>
      </c>
      <c r="T245">
        <f t="shared" si="15"/>
        <v>243</v>
      </c>
      <c r="U245" s="1">
        <f t="shared" si="13"/>
        <v>12.15</v>
      </c>
      <c r="V245">
        <f>U245/I_opt_nan*EXP(1-U245/I_opt_nan)</f>
        <v>0.91705897704151496</v>
      </c>
      <c r="Z245" s="4">
        <f>(1/F_max) * (1 - EXP(-k_sat*U245)) * EXP(-k_inhib*U245)</f>
        <v>0.99320608583824477</v>
      </c>
      <c r="AM245" s="4">
        <f>(1 / F_max_pic) * (1 - EXP(-k_sat_pic * U245)) * EXP(-k_inhib_pic * U245)</f>
        <v>0.99320608583824477</v>
      </c>
    </row>
    <row r="246" spans="5:39" x14ac:dyDescent="0.25">
      <c r="E246">
        <f t="shared" si="14"/>
        <v>244</v>
      </c>
      <c r="F246" s="1">
        <f t="shared" si="12"/>
        <v>12.200000000000001</v>
      </c>
      <c r="G246" s="2">
        <f>F246/I_opt_dia*EXP(1-F246/I_opt_dia)</f>
        <v>0.88334550728171302</v>
      </c>
      <c r="I246" s="4">
        <f>(1/f_max_dia) * (1 - EXP(-k_sat_dia*F246)) * EXP(-k_inhib_dia*F246)</f>
        <v>0.95905311601451826</v>
      </c>
      <c r="T246">
        <f t="shared" si="15"/>
        <v>244</v>
      </c>
      <c r="U246" s="1">
        <f t="shared" si="13"/>
        <v>12.200000000000001</v>
      </c>
      <c r="V246">
        <f>U246/I_opt_nan*EXP(1-U246/I_opt_nan)</f>
        <v>0.91841282355416953</v>
      </c>
      <c r="Z246" s="4">
        <f>(1/F_max) * (1 - EXP(-k_sat*U246)) * EXP(-k_inhib*U246)</f>
        <v>0.99345367175106436</v>
      </c>
      <c r="AM246" s="4">
        <f>(1 / F_max_pic) * (1 - EXP(-k_sat_pic * U246)) * EXP(-k_inhib_pic * U246)</f>
        <v>0.99345367175106436</v>
      </c>
    </row>
    <row r="247" spans="5:39" x14ac:dyDescent="0.25">
      <c r="E247">
        <f t="shared" si="14"/>
        <v>245</v>
      </c>
      <c r="F247" s="1">
        <f t="shared" si="12"/>
        <v>12.25</v>
      </c>
      <c r="G247" s="2">
        <f>F247/I_opt_dia*EXP(1-F247/I_opt_dia)</f>
        <v>0.88485646455979117</v>
      </c>
      <c r="I247" s="4">
        <f>(1/f_max_dia) * (1 - EXP(-k_sat_dia*F247)) * EXP(-k_inhib_dia*F247)</f>
        <v>0.95974659626840475</v>
      </c>
      <c r="T247">
        <f t="shared" si="15"/>
        <v>245</v>
      </c>
      <c r="U247" s="1">
        <f t="shared" si="13"/>
        <v>12.25</v>
      </c>
      <c r="V247">
        <f>U247/I_opt_nan*EXP(1-U247/I_opt_nan)</f>
        <v>0.91975321978943958</v>
      </c>
      <c r="Z247" s="4">
        <f>(1/F_max) * (1 - EXP(-k_sat*U247)) * EXP(-k_inhib*U247)</f>
        <v>0.99369525799091285</v>
      </c>
      <c r="AM247" s="4">
        <f>(1 / F_max_pic) * (1 - EXP(-k_sat_pic * U247)) * EXP(-k_inhib_pic * U247)</f>
        <v>0.99369525799091285</v>
      </c>
    </row>
    <row r="248" spans="5:39" x14ac:dyDescent="0.25">
      <c r="E248">
        <f t="shared" si="14"/>
        <v>246</v>
      </c>
      <c r="F248" s="1">
        <f t="shared" si="12"/>
        <v>12.3</v>
      </c>
      <c r="G248" s="2">
        <f>F248/I_opt_dia*EXP(1-F248/I_opt_dia)</f>
        <v>0.88635523964072316</v>
      </c>
      <c r="I248" s="4">
        <f>(1/f_max_dia) * (1 - EXP(-k_sat_dia*F248)) * EXP(-k_inhib_dia*F248)</f>
        <v>0.9604311022886568</v>
      </c>
      <c r="T248">
        <f t="shared" si="15"/>
        <v>246</v>
      </c>
      <c r="U248" s="1">
        <f t="shared" si="13"/>
        <v>12.3</v>
      </c>
      <c r="V248">
        <f>U248/I_opt_nan*EXP(1-U248/I_opt_nan)</f>
        <v>0.92108022709416093</v>
      </c>
      <c r="Z248" s="4">
        <f>(1/F_max) * (1 - EXP(-k_sat*U248)) * EXP(-k_inhib*U248)</f>
        <v>0.99393093510929642</v>
      </c>
      <c r="AM248" s="4">
        <f>(1 / F_max_pic) * (1 - EXP(-k_sat_pic * U248)) * EXP(-k_inhib_pic * U248)</f>
        <v>0.99393093510929642</v>
      </c>
    </row>
    <row r="249" spans="5:39" x14ac:dyDescent="0.25">
      <c r="E249">
        <f t="shared" si="14"/>
        <v>247</v>
      </c>
      <c r="F249" s="1">
        <f t="shared" si="12"/>
        <v>12.350000000000001</v>
      </c>
      <c r="G249" s="2">
        <f>F249/I_opt_dia*EXP(1-F249/I_opt_dia)</f>
        <v>0.88784188192081448</v>
      </c>
      <c r="I249" s="4">
        <f>(1/f_max_dia) * (1 - EXP(-k_sat_dia*F249)) * EXP(-k_inhib_dia*F249)</f>
        <v>0.96110672938788477</v>
      </c>
      <c r="T249">
        <f t="shared" si="15"/>
        <v>247</v>
      </c>
      <c r="U249" s="1">
        <f t="shared" si="13"/>
        <v>12.350000000000001</v>
      </c>
      <c r="V249">
        <f>U249/I_opt_nan*EXP(1-U249/I_opt_nan)</f>
        <v>0.92239390658561715</v>
      </c>
      <c r="Z249" s="4">
        <f>(1/F_max) * (1 - EXP(-k_sat*U249)) * EXP(-k_inhib*U249)</f>
        <v>0.99416079229615462</v>
      </c>
      <c r="AM249" s="4">
        <f>(1 / F_max_pic) * (1 - EXP(-k_sat_pic * U249)) * EXP(-k_inhib_pic * U249)</f>
        <v>0.99416079229615462</v>
      </c>
    </row>
    <row r="250" spans="5:39" x14ac:dyDescent="0.25">
      <c r="E250">
        <f t="shared" si="14"/>
        <v>248</v>
      </c>
      <c r="F250" s="1">
        <f t="shared" si="12"/>
        <v>12.4</v>
      </c>
      <c r="G250" s="2">
        <f>F250/I_opt_dia*EXP(1-F250/I_opt_dia)</f>
        <v>0.889316440630326</v>
      </c>
      <c r="I250" s="4">
        <f>(1/f_max_dia) * (1 - EXP(-k_sat_dia*F250)) * EXP(-k_inhib_dia*F250)</f>
        <v>0.96177357186896972</v>
      </c>
      <c r="T250">
        <f t="shared" si="15"/>
        <v>248</v>
      </c>
      <c r="U250" s="1">
        <f t="shared" si="13"/>
        <v>12.4</v>
      </c>
      <c r="V250">
        <f>U250/I_opt_nan*EXP(1-U250/I_opt_nan)</f>
        <v>0.92369431915232225</v>
      </c>
      <c r="Z250" s="4">
        <f>(1/F_max) * (1 - EXP(-k_sat*U250)) * EXP(-k_inhib*U250)</f>
        <v>0.99438491740033164</v>
      </c>
      <c r="AM250" s="4">
        <f>(1 / F_max_pic) * (1 - EXP(-k_sat_pic * U250)) * EXP(-k_inhib_pic * U250)</f>
        <v>0.99438491740033164</v>
      </c>
    </row>
    <row r="251" spans="5:39" x14ac:dyDescent="0.25">
      <c r="E251">
        <f t="shared" si="14"/>
        <v>249</v>
      </c>
      <c r="F251" s="1">
        <f t="shared" si="12"/>
        <v>12.450000000000001</v>
      </c>
      <c r="G251" s="2">
        <f>F251/I_opt_dia*EXP(1-F251/I_opt_dia)</f>
        <v>0.89077896483398411</v>
      </c>
      <c r="I251" s="4">
        <f>(1/f_max_dia) * (1 - EXP(-k_sat_dia*F251)) * EXP(-k_inhib_dia*F251)</f>
        <v>0.96243172303575908</v>
      </c>
      <c r="T251">
        <f t="shared" si="15"/>
        <v>249</v>
      </c>
      <c r="U251" s="1">
        <f t="shared" si="13"/>
        <v>12.450000000000001</v>
      </c>
      <c r="V251">
        <f>U251/I_opt_nan*EXP(1-U251/I_opt_nan)</f>
        <v>0.92498152545480106</v>
      </c>
      <c r="Z251" s="4">
        <f>(1/F_max) * (1 - EXP(-k_sat*U251)) * EXP(-k_inhib*U251)</f>
        <v>0.99460339694974242</v>
      </c>
      <c r="AM251" s="4">
        <f>(1 / F_max_pic) * (1 - EXP(-k_sat_pic * U251)) * EXP(-k_inhib_pic * U251)</f>
        <v>0.99460339694974242</v>
      </c>
    </row>
    <row r="252" spans="5:39" x14ac:dyDescent="0.25">
      <c r="E252">
        <f t="shared" si="14"/>
        <v>250</v>
      </c>
      <c r="F252" s="1">
        <f t="shared" si="12"/>
        <v>12.5</v>
      </c>
      <c r="G252" s="2">
        <f>F252/I_opt_dia*EXP(1-F252/I_opt_dia)</f>
        <v>0.89222950343148977</v>
      </c>
      <c r="I252" s="4">
        <f>(1/f_max_dia) * (1 - EXP(-k_sat_dia*F252)) * EXP(-k_inhib_dia*F252)</f>
        <v>0.96308127520365028</v>
      </c>
      <c r="T252">
        <f t="shared" si="15"/>
        <v>250</v>
      </c>
      <c r="U252" s="1">
        <f t="shared" si="13"/>
        <v>12.5</v>
      </c>
      <c r="V252">
        <f>U252/I_opt_nan*EXP(1-U252/I_opt_nan)</f>
        <v>0.92625558592636681</v>
      </c>
      <c r="Z252" s="4">
        <f>(1/F_max) * (1 - EXP(-k_sat*U252)) * EXP(-k_inhib*U252)</f>
        <v>0.99481631617123156</v>
      </c>
      <c r="AM252" s="4">
        <f>(1 / F_max_pic) * (1 - EXP(-k_sat_pic * U252)) * EXP(-k_inhib_pic * U252)</f>
        <v>0.99481631617123156</v>
      </c>
    </row>
    <row r="253" spans="5:39" x14ac:dyDescent="0.25">
      <c r="E253">
        <f t="shared" si="14"/>
        <v>251</v>
      </c>
      <c r="F253" s="1">
        <f t="shared" si="12"/>
        <v>12.55</v>
      </c>
      <c r="G253" s="2">
        <f>F253/I_opt_dia*EXP(1-F253/I_opt_dia)</f>
        <v>0.89366810515802564</v>
      </c>
      <c r="I253" s="4">
        <f>(1/f_max_dia) * (1 - EXP(-k_sat_dia*F253)) * EXP(-k_inhib_dia*F253)</f>
        <v>0.96372231971006217</v>
      </c>
      <c r="T253">
        <f t="shared" si="15"/>
        <v>251</v>
      </c>
      <c r="U253" s="1">
        <f t="shared" si="13"/>
        <v>12.55</v>
      </c>
      <c r="V253">
        <f>U253/I_opt_nan*EXP(1-U253/I_opt_nan)</f>
        <v>0.92751656077389666</v>
      </c>
      <c r="Z253" s="4">
        <f>(1/F_max) * (1 - EXP(-k_sat*U253)) * EXP(-k_inhib*U253)</f>
        <v>0.99502375901013873</v>
      </c>
      <c r="AM253" s="4">
        <f>(1 / F_max_pic) * (1 - EXP(-k_sat_pic * U253)) * EXP(-k_inhib_pic * U253)</f>
        <v>0.99502375901013873</v>
      </c>
    </row>
    <row r="254" spans="5:39" x14ac:dyDescent="0.25">
      <c r="E254">
        <f t="shared" si="14"/>
        <v>252</v>
      </c>
      <c r="F254" s="1">
        <f t="shared" si="12"/>
        <v>12.600000000000001</v>
      </c>
      <c r="G254" s="2">
        <f>F254/I_opt_dia*EXP(1-F254/I_opt_dia)</f>
        <v>0.89509481858476225</v>
      </c>
      <c r="I254" s="4">
        <f>(1/f_max_dia) * (1 - EXP(-k_sat_dia*F254)) * EXP(-k_inhib_dia*F254)</f>
        <v>0.96435494692479529</v>
      </c>
      <c r="T254">
        <f t="shared" si="15"/>
        <v>252</v>
      </c>
      <c r="U254" s="1">
        <f t="shared" si="13"/>
        <v>12.600000000000001</v>
      </c>
      <c r="V254">
        <f>U254/I_opt_nan*EXP(1-U254/I_opt_nan)</f>
        <v>0.92876450997860471</v>
      </c>
      <c r="Z254" s="4">
        <f>(1/F_max) * (1 - EXP(-k_sat*U254)) * EXP(-k_inhib*U254)</f>
        <v>0.99522580814956452</v>
      </c>
      <c r="AM254" s="4">
        <f>(1 / F_max_pic) * (1 - EXP(-k_sat_pic * U254)) * EXP(-k_inhib_pic * U254)</f>
        <v>0.99522580814956452</v>
      </c>
    </row>
    <row r="255" spans="5:39" x14ac:dyDescent="0.25">
      <c r="E255">
        <f t="shared" si="14"/>
        <v>253</v>
      </c>
      <c r="F255" s="1">
        <f t="shared" si="12"/>
        <v>12.65</v>
      </c>
      <c r="G255" s="2">
        <f>F255/I_opt_dia*EXP(1-F255/I_opt_dia)</f>
        <v>0.89650969211936238</v>
      </c>
      <c r="I255" s="4">
        <f>(1/f_max_dia) * (1 - EXP(-k_sat_dia*F255)) * EXP(-k_inhib_dia*F255)</f>
        <v>0.9649792462602812</v>
      </c>
      <c r="T255">
        <f t="shared" si="15"/>
        <v>253</v>
      </c>
      <c r="U255" s="1">
        <f t="shared" si="13"/>
        <v>12.65</v>
      </c>
      <c r="V255">
        <f>U255/I_opt_nan*EXP(1-U255/I_opt_nan)</f>
        <v>0.92999949329681175</v>
      </c>
      <c r="Z255" s="4">
        <f>(1/F_max) * (1 - EXP(-k_sat*U255)) * EXP(-k_inhib*U255)</f>
        <v>0.99542254502935112</v>
      </c>
      <c r="AM255" s="4">
        <f>(1 / F_max_pic) * (1 - EXP(-k_sat_pic * U255)) * EXP(-k_inhib_pic * U255)</f>
        <v>0.99542254502935112</v>
      </c>
    </row>
    <row r="256" spans="5:39" x14ac:dyDescent="0.25">
      <c r="E256">
        <f t="shared" si="14"/>
        <v>254</v>
      </c>
      <c r="F256" s="1">
        <f t="shared" si="12"/>
        <v>12.700000000000001</v>
      </c>
      <c r="G256" s="2">
        <f>F256/I_opt_dia*EXP(1-F256/I_opt_dia)</f>
        <v>0.89791277400648428</v>
      </c>
      <c r="I256" s="4">
        <f>(1/f_max_dia) * (1 - EXP(-k_sat_dia*F256)) * EXP(-k_inhib_dia*F256)</f>
        <v>0.96559530618172584</v>
      </c>
      <c r="T256">
        <f t="shared" si="15"/>
        <v>254</v>
      </c>
      <c r="U256" s="1">
        <f t="shared" si="13"/>
        <v>12.700000000000001</v>
      </c>
      <c r="V256">
        <f>U256/I_opt_nan*EXP(1-U256/I_opt_nan)</f>
        <v>0.93122157026071362</v>
      </c>
      <c r="Z256" s="4">
        <f>(1/F_max) * (1 - EXP(-k_sat*U256)) * EXP(-k_inhib*U256)</f>
        <v>0.99561404986477486</v>
      </c>
      <c r="AM256" s="4">
        <f>(1 / F_max_pic) * (1 - EXP(-k_sat_pic * U256)) * EXP(-k_inhib_pic * U256)</f>
        <v>0.99561404986477486</v>
      </c>
    </row>
    <row r="257" spans="5:39" x14ac:dyDescent="0.25">
      <c r="E257">
        <f t="shared" si="14"/>
        <v>255</v>
      </c>
      <c r="F257" s="1">
        <f t="shared" si="12"/>
        <v>12.75</v>
      </c>
      <c r="G257" s="2">
        <f>F257/I_opt_dia*EXP(1-F257/I_opt_dia)</f>
        <v>0.89930411232828256</v>
      </c>
      <c r="I257" s="4">
        <f>(1/f_max_dia) * (1 - EXP(-k_sat_dia*F257)) * EXP(-k_inhib_dia*F257)</f>
        <v>0.9662032142171435</v>
      </c>
      <c r="T257">
        <f t="shared" si="15"/>
        <v>255</v>
      </c>
      <c r="U257" s="1">
        <f t="shared" si="13"/>
        <v>12.75</v>
      </c>
      <c r="V257">
        <f>U257/I_opt_nan*EXP(1-U257/I_opt_nan)</f>
        <v>0.93243080017914592</v>
      </c>
      <c r="Z257" s="4">
        <f>(1/F_max) * (1 - EXP(-k_sat*U257)) * EXP(-k_inhib*U257)</f>
        <v>0.99580040166495898</v>
      </c>
      <c r="AM257" s="4">
        <f>(1 / F_max_pic) * (1 - EXP(-k_sat_pic * U257)) * EXP(-k_inhib_pic * U257)</f>
        <v>0.99580040166495898</v>
      </c>
    </row>
    <row r="258" spans="5:39" x14ac:dyDescent="0.25">
      <c r="E258">
        <f t="shared" si="14"/>
        <v>256</v>
      </c>
      <c r="F258" s="1">
        <f t="shared" ref="F258:F321" si="16">PAR_max/1200*E258</f>
        <v>12.8</v>
      </c>
      <c r="G258" s="2">
        <f>F258/I_opt_dia*EXP(1-F258/I_opt_dia)</f>
        <v>0.90068375500490949</v>
      </c>
      <c r="I258" s="4">
        <f>(1/f_max_dia) * (1 - EXP(-k_sat_dia*F258)) * EXP(-k_inhib_dia*F258)</f>
        <v>0.96680305696728452</v>
      </c>
      <c r="T258">
        <f t="shared" si="15"/>
        <v>256</v>
      </c>
      <c r="U258" s="1">
        <f t="shared" ref="U258:U321" si="17">PAR_max/1200*T258</f>
        <v>12.8</v>
      </c>
      <c r="V258">
        <f>U258/I_opt_nan*EXP(1-U258/I_opt_nan)</f>
        <v>0.93362724213834758</v>
      </c>
      <c r="Z258" s="4">
        <f>(1/F_max) * (1 - EXP(-k_sat*U258)) * EXP(-k_inhib*U258)</f>
        <v>0.99598167825100847</v>
      </c>
      <c r="AM258" s="4">
        <f>(1 / F_max_pic) * (1 - EXP(-k_sat_pic * U258)) * EXP(-k_inhib_pic * U258)</f>
        <v>0.99598167825100847</v>
      </c>
    </row>
    <row r="259" spans="5:39" x14ac:dyDescent="0.25">
      <c r="E259">
        <f t="shared" si="14"/>
        <v>257</v>
      </c>
      <c r="F259" s="1">
        <f t="shared" si="16"/>
        <v>12.850000000000001</v>
      </c>
      <c r="G259" s="2">
        <f>F259/I_opt_dia*EXP(1-F259/I_opt_dia)</f>
        <v>0.90205174979501179</v>
      </c>
      <c r="I259" s="4">
        <f>(1/f_max_dia) * (1 - EXP(-k_sat_dia*F259)) * EXP(-k_inhib_dia*F259)</f>
        <v>0.96739492011545791</v>
      </c>
      <c r="T259">
        <f t="shared" si="15"/>
        <v>257</v>
      </c>
      <c r="U259" s="1">
        <f t="shared" si="17"/>
        <v>12.850000000000001</v>
      </c>
      <c r="V259">
        <f>U259/I_opt_nan*EXP(1-U259/I_opt_nan)</f>
        <v>0.93481095500272049</v>
      </c>
      <c r="Z259" s="4">
        <f>(1/F_max) * (1 - EXP(-k_sat*U259)) * EXP(-k_inhib*U259)</f>
        <v>0.99615795627387338</v>
      </c>
      <c r="AM259" s="4">
        <f>(1 / F_max_pic) * (1 - EXP(-k_sat_pic * U259)) * EXP(-k_inhib_pic * U259)</f>
        <v>0.99615795627387338</v>
      </c>
    </row>
    <row r="260" spans="5:39" x14ac:dyDescent="0.25">
      <c r="E260">
        <f t="shared" ref="E260:E323" si="18">E259+1</f>
        <v>258</v>
      </c>
      <c r="F260" s="1">
        <f t="shared" si="16"/>
        <v>12.9</v>
      </c>
      <c r="G260" s="2">
        <f>F260/I_opt_dia*EXP(1-F260/I_opt_dia)</f>
        <v>0.90340814429622951</v>
      </c>
      <c r="I260" s="4">
        <f>(1/f_max_dia) * (1 - EXP(-k_sat_dia*F260)) * EXP(-k_inhib_dia*F260)</f>
        <v>0.96797888843725199</v>
      </c>
      <c r="T260">
        <f t="shared" ref="T260:T323" si="19">T259+1</f>
        <v>258</v>
      </c>
      <c r="U260" s="1">
        <f t="shared" si="17"/>
        <v>12.9</v>
      </c>
      <c r="V260">
        <f>U260/I_opt_nan*EXP(1-U260/I_opt_nan)</f>
        <v>0.93598199741558774</v>
      </c>
      <c r="Z260" s="4">
        <f>(1/F_max) * (1 - EXP(-k_sat*U260)) * EXP(-k_inhib*U260)</f>
        <v>0.99632931123194379</v>
      </c>
      <c r="AM260" s="4">
        <f>(1 / F_max_pic) * (1 - EXP(-k_sat_pic * U260)) * EXP(-k_inhib_pic * U260)</f>
        <v>0.99632931123194379</v>
      </c>
    </row>
    <row r="261" spans="5:39" x14ac:dyDescent="0.25">
      <c r="E261">
        <f t="shared" si="18"/>
        <v>259</v>
      </c>
      <c r="F261" s="1">
        <f t="shared" si="16"/>
        <v>12.950000000000001</v>
      </c>
      <c r="G261" s="2">
        <f>F261/I_opt_dia*EXP(1-F261/I_opt_dia)</f>
        <v>0.90475298594569065</v>
      </c>
      <c r="I261" s="4">
        <f>(1/f_max_dia) * (1 - EXP(-k_sat_dia*F261)) * EXP(-k_inhib_dia*F261)</f>
        <v>0.96855504581014884</v>
      </c>
      <c r="T261">
        <f t="shared" si="19"/>
        <v>259</v>
      </c>
      <c r="U261" s="1">
        <f t="shared" si="17"/>
        <v>12.950000000000001</v>
      </c>
      <c r="V261">
        <f>U261/I_opt_nan*EXP(1-U261/I_opt_nan)</f>
        <v>0.93714042779994966</v>
      </c>
      <c r="Z261" s="4">
        <f>(1/F_max) * (1 - EXP(-k_sat*U261)) * EXP(-k_inhib*U261)</f>
        <v>0.9964958174883779</v>
      </c>
      <c r="AM261" s="4">
        <f>(1 / F_max_pic) * (1 - EXP(-k_sat_pic * U261)) * EXP(-k_inhib_pic * U261)</f>
        <v>0.9964958174883779</v>
      </c>
    </row>
    <row r="262" spans="5:39" x14ac:dyDescent="0.25">
      <c r="E262">
        <f t="shared" si="18"/>
        <v>260</v>
      </c>
      <c r="F262" s="1">
        <f t="shared" si="16"/>
        <v>13</v>
      </c>
      <c r="G262" s="2">
        <f>F262/I_opt_dia*EXP(1-F262/I_opt_dia)</f>
        <v>0.90608632202050587</v>
      </c>
      <c r="I262" s="4">
        <f>(1/f_max_dia) * (1 - EXP(-k_sat_dia*F262)) * EXP(-k_inhib_dia*F262)</f>
        <v>0.9691234752230381</v>
      </c>
      <c r="T262">
        <f t="shared" si="19"/>
        <v>260</v>
      </c>
      <c r="U262" s="1">
        <f t="shared" si="17"/>
        <v>13</v>
      </c>
      <c r="V262">
        <f>U262/I_opt_nan*EXP(1-U262/I_opt_nan)</f>
        <v>0.93828630435923555</v>
      </c>
      <c r="Z262" s="4">
        <f>(1/F_max) * (1 - EXP(-k_sat*U262)) * EXP(-k_inhib*U262)</f>
        <v>0.99665754828817232</v>
      </c>
      <c r="AM262" s="4">
        <f>(1 / F_max_pic) * (1 - EXP(-k_sat_pic * U262)) * EXP(-k_inhib_pic * U262)</f>
        <v>0.99665754828817232</v>
      </c>
    </row>
    <row r="263" spans="5:39" x14ac:dyDescent="0.25">
      <c r="E263">
        <f t="shared" si="18"/>
        <v>261</v>
      </c>
      <c r="F263" s="1">
        <f t="shared" si="16"/>
        <v>13.05</v>
      </c>
      <c r="G263" s="2">
        <f>F263/I_opt_dia*EXP(1-F263/I_opt_dia)</f>
        <v>0.90740819963826125</v>
      </c>
      <c r="I263" s="4">
        <f>(1/f_max_dia) * (1 - EXP(-k_sat_dia*F263)) * EXP(-k_inhib_dia*F263)</f>
        <v>0.9696842587856318</v>
      </c>
      <c r="T263">
        <f t="shared" si="19"/>
        <v>261</v>
      </c>
      <c r="U263" s="1">
        <f t="shared" si="17"/>
        <v>13.05</v>
      </c>
      <c r="V263">
        <f>U263/I_opt_nan*EXP(1-U263/I_opt_nan)</f>
        <v>0.93941968507805551</v>
      </c>
      <c r="Z263" s="4">
        <f>(1/F_max) * (1 - EXP(-k_sat*U263)) * EXP(-k_inhib*U263)</f>
        <v>0.99681457577497412</v>
      </c>
      <c r="AM263" s="4">
        <f>(1 / F_max_pic) * (1 - EXP(-k_sat_pic * U263)) * EXP(-k_inhib_pic * U263)</f>
        <v>0.99681457577497412</v>
      </c>
    </row>
    <row r="264" spans="5:39" x14ac:dyDescent="0.25">
      <c r="E264">
        <f t="shared" si="18"/>
        <v>262</v>
      </c>
      <c r="F264" s="1">
        <f t="shared" si="16"/>
        <v>13.100000000000001</v>
      </c>
      <c r="G264" s="2">
        <f>F264/I_opt_dia*EXP(1-F264/I_opt_dia)</f>
        <v>0.90871866575750948</v>
      </c>
      <c r="I264" s="4">
        <f>(1/f_max_dia) * (1 - EXP(-k_sat_dia*F264)) * EXP(-k_inhib_dia*F264)</f>
        <v>0.9702374777377768</v>
      </c>
      <c r="T264">
        <f t="shared" si="19"/>
        <v>262</v>
      </c>
      <c r="U264" s="1">
        <f t="shared" si="17"/>
        <v>13.100000000000001</v>
      </c>
      <c r="V264">
        <f>U264/I_opt_nan*EXP(1-U264/I_opt_nan)</f>
        <v>0.94054062772294822</v>
      </c>
      <c r="Z264" s="4">
        <f>(1/F_max) * (1 - EXP(-k_sat*U264)) * EXP(-k_inhib*U264)</f>
        <v>0.99696697100764076</v>
      </c>
      <c r="AM264" s="4">
        <f>(1 / F_max_pic) * (1 - EXP(-k_sat_pic * U264)) * EXP(-k_inhib_pic * U264)</f>
        <v>0.99696697100764076</v>
      </c>
    </row>
    <row r="265" spans="5:39" x14ac:dyDescent="0.25">
      <c r="E265">
        <f t="shared" si="18"/>
        <v>263</v>
      </c>
      <c r="F265" s="1">
        <f t="shared" si="16"/>
        <v>13.15</v>
      </c>
      <c r="G265" s="2">
        <f>F265/I_opt_dia*EXP(1-F265/I_opt_dia)</f>
        <v>0.91001776717825955</v>
      </c>
      <c r="I265" s="4">
        <f>(1/f_max_dia) * (1 - EXP(-k_sat_dia*F265)) * EXP(-k_inhib_dia*F265)</f>
        <v>0.97078321245866916</v>
      </c>
      <c r="T265">
        <f t="shared" si="19"/>
        <v>263</v>
      </c>
      <c r="U265" s="1">
        <f t="shared" si="17"/>
        <v>13.15</v>
      </c>
      <c r="V265">
        <f>U265/I_opt_nan*EXP(1-U265/I_opt_nan)</f>
        <v>0.94164918984312596</v>
      </c>
      <c r="Z265" s="4">
        <f>(1/F_max) * (1 - EXP(-k_sat*U265)) * EXP(-k_inhib*U265)</f>
        <v>0.99711480397655095</v>
      </c>
      <c r="AM265" s="4">
        <f>(1 / F_max_pic) * (1 - EXP(-k_sat_pic * U265)) * EXP(-k_inhib_pic * U265)</f>
        <v>0.99711480397655095</v>
      </c>
    </row>
    <row r="266" spans="5:39" x14ac:dyDescent="0.25">
      <c r="E266">
        <f t="shared" si="18"/>
        <v>264</v>
      </c>
      <c r="F266" s="1">
        <f t="shared" si="16"/>
        <v>13.200000000000001</v>
      </c>
      <c r="G266" s="2">
        <f>F266/I_opt_dia*EXP(1-F266/I_opt_dia)</f>
        <v>0.91130555054246631</v>
      </c>
      <c r="I266" s="4">
        <f>(1/f_max_dia) * (1 - EXP(-k_sat_dia*F266)) * EXP(-k_inhib_dia*F266)</f>
        <v>0.97132154247597391</v>
      </c>
      <c r="T266">
        <f t="shared" si="19"/>
        <v>264</v>
      </c>
      <c r="U266" s="1">
        <f t="shared" si="17"/>
        <v>13.200000000000001</v>
      </c>
      <c r="V266">
        <f>U266/I_opt_nan*EXP(1-U266/I_opt_nan)</f>
        <v>0.94274542877121903</v>
      </c>
      <c r="Z266" s="4">
        <f>(1/F_max) * (1 - EXP(-k_sat*U266)) * EXP(-k_inhib*U266)</f>
        <v>0.99725814361966936</v>
      </c>
      <c r="AM266" s="4">
        <f>(1 / F_max_pic) * (1 - EXP(-k_sat_pic * U266)) * EXP(-k_inhib_pic * U266)</f>
        <v>0.99725814361966936</v>
      </c>
    </row>
    <row r="267" spans="5:39" x14ac:dyDescent="0.25">
      <c r="E267">
        <f t="shared" si="18"/>
        <v>265</v>
      </c>
      <c r="F267" s="1">
        <f t="shared" si="16"/>
        <v>13.25</v>
      </c>
      <c r="G267" s="2">
        <f>F267/I_opt_dia*EXP(1-F267/I_opt_dia)</f>
        <v>0.912582062334516</v>
      </c>
      <c r="I267" s="4">
        <f>(1/f_max_dia) * (1 - EXP(-k_sat_dia*F267)) * EXP(-k_inhib_dia*F267)</f>
        <v>0.9718525464748422</v>
      </c>
      <c r="T267">
        <f t="shared" si="19"/>
        <v>265</v>
      </c>
      <c r="U267" s="1">
        <f t="shared" si="17"/>
        <v>13.25</v>
      </c>
      <c r="V267">
        <f>U267/I_opt_nan*EXP(1-U267/I_opt_nan)</f>
        <v>0.94382940162401585</v>
      </c>
      <c r="Z267" s="4">
        <f>(1/F_max) * (1 - EXP(-k_sat*U267)) * EXP(-k_inhib*U267)</f>
        <v>0.9973970578383714</v>
      </c>
      <c r="AM267" s="4">
        <f>(1 / F_max_pic) * (1 - EXP(-k_sat_pic * U267)) * EXP(-k_inhib_pic * U267)</f>
        <v>0.9973970578383714</v>
      </c>
    </row>
    <row r="268" spans="5:39" x14ac:dyDescent="0.25">
      <c r="E268">
        <f t="shared" si="18"/>
        <v>266</v>
      </c>
      <c r="F268" s="1">
        <f t="shared" si="16"/>
        <v>13.3</v>
      </c>
      <c r="G268" s="2">
        <f>F268/I_opt_dia*EXP(1-F268/I_opt_dia)</f>
        <v>0.91384734888171348</v>
      </c>
      <c r="I268" s="4">
        <f>(1/f_max_dia) * (1 - EXP(-k_sat_dia*F268)) * EXP(-k_inhib_dia*F268)</f>
        <v>0.97237630230683969</v>
      </c>
      <c r="T268">
        <f t="shared" si="19"/>
        <v>266</v>
      </c>
      <c r="U268" s="1">
        <f t="shared" si="17"/>
        <v>13.3</v>
      </c>
      <c r="V268">
        <f>U268/I_opt_nan*EXP(1-U268/I_opt_nan)</f>
        <v>0.94490116530320212</v>
      </c>
      <c r="Z268" s="4">
        <f>(1/F_max) * (1 - EXP(-k_sat*U268)) * EXP(-k_inhib*U268)</f>
        <v>0.99753161351302855</v>
      </c>
      <c r="AM268" s="4">
        <f>(1 / F_max_pic) * (1 - EXP(-k_sat_pic * U268)) * EXP(-k_inhib_pic * U268)</f>
        <v>0.99753161351302855</v>
      </c>
    </row>
    <row r="269" spans="5:39" x14ac:dyDescent="0.25">
      <c r="E269">
        <f t="shared" si="18"/>
        <v>267</v>
      </c>
      <c r="F269" s="1">
        <f t="shared" si="16"/>
        <v>13.350000000000001</v>
      </c>
      <c r="G269" s="2">
        <f>F269/I_opt_dia*EXP(1-F269/I_opt_dia)</f>
        <v>0.91510145635476503</v>
      </c>
      <c r="I269" s="4">
        <f>(1/f_max_dia) * (1 - EXP(-k_sat_dia*F269)) * EXP(-k_inhib_dia*F269)</f>
        <v>0.9728928869987753</v>
      </c>
      <c r="T269">
        <f t="shared" si="19"/>
        <v>267</v>
      </c>
      <c r="U269" s="1">
        <f t="shared" si="17"/>
        <v>13.350000000000001</v>
      </c>
      <c r="V269">
        <f>U269/I_opt_nan*EXP(1-U269/I_opt_nan)</f>
        <v>0.94596077649609656</v>
      </c>
      <c r="Z269" s="4">
        <f>(1/F_max) * (1 - EXP(-k_sat*U269)) * EXP(-k_inhib*U269)</f>
        <v>0.99766187651836025</v>
      </c>
      <c r="AM269" s="4">
        <f>(1 / F_max_pic) * (1 - EXP(-k_sat_pic * U269)) * EXP(-k_inhib_pic * U269)</f>
        <v>0.99766187651836025</v>
      </c>
    </row>
    <row r="270" spans="5:39" x14ac:dyDescent="0.25">
      <c r="E270">
        <f t="shared" si="18"/>
        <v>268</v>
      </c>
      <c r="F270" s="1">
        <f t="shared" si="16"/>
        <v>13.4</v>
      </c>
      <c r="G270" s="2">
        <f>F270/I_opt_dia*EXP(1-F270/I_opt_dia)</f>
        <v>0.91634443076826244</v>
      </c>
      <c r="I270" s="4">
        <f>(1/f_max_dia) * (1 - EXP(-k_sat_dia*F270)) * EXP(-k_inhib_dia*F270)</f>
        <v>0.97340237676143826</v>
      </c>
      <c r="T270">
        <f t="shared" si="19"/>
        <v>268</v>
      </c>
      <c r="U270" s="1">
        <f t="shared" si="17"/>
        <v>13.4</v>
      </c>
      <c r="V270">
        <f>U270/I_opt_nan*EXP(1-U270/I_opt_nan)</f>
        <v>0.94700829167638423</v>
      </c>
      <c r="Z270" s="4">
        <f>(1/F_max) * (1 - EXP(-k_sat*U270)) * EXP(-k_inhib*U270)</f>
        <v>0.99778791173855452</v>
      </c>
      <c r="AM270" s="4">
        <f>(1 / F_max_pic) * (1 - EXP(-k_sat_pic * U270)) * EXP(-k_inhib_pic * U270)</f>
        <v>0.99778791173855452</v>
      </c>
    </row>
    <row r="271" spans="5:39" x14ac:dyDescent="0.25">
      <c r="E271">
        <f t="shared" si="18"/>
        <v>269</v>
      </c>
      <c r="F271" s="1">
        <f t="shared" si="16"/>
        <v>13.450000000000001</v>
      </c>
      <c r="G271" s="2">
        <f>F271/I_opt_dia*EXP(1-F271/I_opt_dia)</f>
        <v>0.91757631798116313</v>
      </c>
      <c r="I271" s="4">
        <f>(1/f_max_dia) * (1 - EXP(-k_sat_dia*F271)) * EXP(-k_inhib_dia*F271)</f>
        <v>0.97390484699824398</v>
      </c>
      <c r="T271">
        <f t="shared" si="19"/>
        <v>269</v>
      </c>
      <c r="U271" s="1">
        <f t="shared" si="17"/>
        <v>13.450000000000001</v>
      </c>
      <c r="V271">
        <f>U271/I_opt_nan*EXP(1-U271/I_opt_nan)</f>
        <v>0.94804376710484906</v>
      </c>
      <c r="Z271" s="4">
        <f>(1/F_max) * (1 - EXP(-k_sat*U271)) * EXP(-k_inhib*U271)</f>
        <v>0.99790978308216249</v>
      </c>
      <c r="AM271" s="4">
        <f>(1 / F_max_pic) * (1 - EXP(-k_sat_pic * U271)) * EXP(-k_inhib_pic * U271)</f>
        <v>0.99790978308216249</v>
      </c>
    </row>
    <row r="272" spans="5:39" x14ac:dyDescent="0.25">
      <c r="E272">
        <f t="shared" si="18"/>
        <v>270</v>
      </c>
      <c r="F272" s="1">
        <f t="shared" si="16"/>
        <v>13.5</v>
      </c>
      <c r="G272" s="2">
        <f>F272/I_opt_dia*EXP(1-F272/I_opt_dia)</f>
        <v>0.91879716369727149</v>
      </c>
      <c r="I272" s="4">
        <f>(1/f_max_dia) * (1 - EXP(-k_sat_dia*F272)) * EXP(-k_inhib_dia*F272)</f>
        <v>0.97440037231378573</v>
      </c>
      <c r="T272">
        <f t="shared" si="19"/>
        <v>270</v>
      </c>
      <c r="U272" s="1">
        <f t="shared" si="17"/>
        <v>13.5</v>
      </c>
      <c r="V272">
        <f>U272/I_opt_nan*EXP(1-U272/I_opt_nan)</f>
        <v>0.94906725883010157</v>
      </c>
      <c r="Z272" s="4">
        <f>(1/F_max) * (1 - EXP(-k_sat*U272)) * EXP(-k_inhib*U272)</f>
        <v>0.99802755349676608</v>
      </c>
      <c r="AM272" s="4">
        <f>(1 / F_max_pic) * (1 - EXP(-k_sat_pic * U272)) * EXP(-k_inhib_pic * U272)</f>
        <v>0.99802755349676608</v>
      </c>
    </row>
    <row r="273" spans="5:39" x14ac:dyDescent="0.25">
      <c r="E273">
        <f t="shared" si="18"/>
        <v>271</v>
      </c>
      <c r="F273" s="1">
        <f t="shared" si="16"/>
        <v>13.55</v>
      </c>
      <c r="G273" s="2">
        <f>F273/I_opt_dia*EXP(1-F273/I_opt_dia)</f>
        <v>0.92000701346571623</v>
      </c>
      <c r="I273" s="4">
        <f>(1/f_max_dia) * (1 - EXP(-k_sat_dia*F273)) * EXP(-k_inhib_dia*F273)</f>
        <v>0.97488902652229692</v>
      </c>
      <c r="T273">
        <f t="shared" si="19"/>
        <v>271</v>
      </c>
      <c r="U273" s="1">
        <f t="shared" si="17"/>
        <v>13.55</v>
      </c>
      <c r="V273">
        <f>U273/I_opt_nan*EXP(1-U273/I_opt_nan)</f>
        <v>0.95007882268930677</v>
      </c>
      <c r="Z273" s="4">
        <f>(1/F_max) * (1 - EXP(-k_sat*U273)) * EXP(-k_inhib*U273)</f>
        <v>0.99814128498342813</v>
      </c>
      <c r="AM273" s="4">
        <f>(1 / F_max_pic) * (1 - EXP(-k_sat_pic * U273)) * EXP(-k_inhib_pic * U273)</f>
        <v>0.99814128498342813</v>
      </c>
    </row>
    <row r="274" spans="5:39" x14ac:dyDescent="0.25">
      <c r="E274">
        <f t="shared" si="18"/>
        <v>272</v>
      </c>
      <c r="F274" s="1">
        <f t="shared" si="16"/>
        <v>13.600000000000001</v>
      </c>
      <c r="G274" s="2">
        <f>F274/I_opt_dia*EXP(1-F274/I_opt_dia)</f>
        <v>0.92120591268142837</v>
      </c>
      <c r="I274" s="4">
        <f>(1/f_max_dia) * (1 - EXP(-k_sat_dia*F274)) * EXP(-k_inhib_dia*F274)</f>
        <v>0.97537088265602456</v>
      </c>
      <c r="T274">
        <f t="shared" si="19"/>
        <v>272</v>
      </c>
      <c r="U274" s="1">
        <f t="shared" si="17"/>
        <v>13.600000000000001</v>
      </c>
      <c r="V274">
        <f>U274/I_opt_nan*EXP(1-U274/I_opt_nan)</f>
        <v>0.951078514308907</v>
      </c>
      <c r="Z274" s="4">
        <f>(1/F_max) * (1 - EXP(-k_sat*U274)) * EXP(-k_inhib*U274)</f>
        <v>0.9982510386109239</v>
      </c>
      <c r="AM274" s="4">
        <f>(1 / F_max_pic) * (1 - EXP(-k_sat_pic * U274)) * EXP(-k_inhib_pic * U274)</f>
        <v>0.9982510386109239</v>
      </c>
    </row>
    <row r="275" spans="5:39" x14ac:dyDescent="0.25">
      <c r="E275">
        <f t="shared" si="18"/>
        <v>273</v>
      </c>
      <c r="F275" s="1">
        <f t="shared" si="16"/>
        <v>13.65</v>
      </c>
      <c r="G275" s="2">
        <f>F275/I_opt_dia*EXP(1-F275/I_opt_dia)</f>
        <v>0.92239390658561715</v>
      </c>
      <c r="I275" s="4">
        <f>(1/f_max_dia) * (1 - EXP(-k_sat_dia*F275)) * EXP(-k_inhib_dia*F275)</f>
        <v>0.97584601297351303</v>
      </c>
      <c r="T275">
        <f t="shared" si="19"/>
        <v>273</v>
      </c>
      <c r="U275" s="1">
        <f t="shared" si="17"/>
        <v>13.65</v>
      </c>
      <c r="V275">
        <f>U275/I_opt_nan*EXP(1-U275/I_opt_nan)</f>
        <v>0.95206638910534536</v>
      </c>
      <c r="Z275" s="4">
        <f>(1/F_max) * (1 - EXP(-k_sat*U275)) * EXP(-k_inhib*U275)</f>
        <v>0.9983568745297593</v>
      </c>
      <c r="AM275" s="4">
        <f>(1 / F_max_pic) * (1 - EXP(-k_sat_pic * U275)) * EXP(-k_inhib_pic * U275)</f>
        <v>0.9983568745297593</v>
      </c>
    </row>
    <row r="276" spans="5:39" x14ac:dyDescent="0.25">
      <c r="E276">
        <f t="shared" si="18"/>
        <v>274</v>
      </c>
      <c r="F276" s="1">
        <f t="shared" si="16"/>
        <v>13.700000000000001</v>
      </c>
      <c r="G276" s="2">
        <f>F276/I_opt_dia*EXP(1-F276/I_opt_dia)</f>
        <v>0.92357104026624359</v>
      </c>
      <c r="I276" s="4">
        <f>(1/f_max_dia) * (1 - EXP(-k_sat_dia*F276)) * EXP(-k_inhib_dia*F276)</f>
        <v>0.97631448896779949</v>
      </c>
      <c r="T276">
        <f t="shared" si="19"/>
        <v>274</v>
      </c>
      <c r="U276" s="1">
        <f t="shared" si="17"/>
        <v>13.700000000000001</v>
      </c>
      <c r="V276">
        <f>U276/I_opt_nan*EXP(1-U276/I_opt_nan)</f>
        <v>0.95304250228578391</v>
      </c>
      <c r="Z276" s="4">
        <f>(1/F_max) * (1 - EXP(-k_sat*U276)) * EXP(-k_inhib*U276)</f>
        <v>0.99845885198597661</v>
      </c>
      <c r="AM276" s="4">
        <f>(1 / F_max_pic) * (1 - EXP(-k_sat_pic * U276)) * EXP(-k_inhib_pic * U276)</f>
        <v>0.99845885198597661</v>
      </c>
    </row>
    <row r="277" spans="5:39" x14ac:dyDescent="0.25">
      <c r="E277">
        <f t="shared" si="18"/>
        <v>275</v>
      </c>
      <c r="F277" s="1">
        <f t="shared" si="16"/>
        <v>13.75</v>
      </c>
      <c r="G277" s="2">
        <f>F277/I_opt_dia*EXP(1-F277/I_opt_dia)</f>
        <v>0.92473735865849449</v>
      </c>
      <c r="I277" s="4">
        <f>(1/f_max_dia) * (1 - EXP(-k_sat_dia*F277)) * EXP(-k_inhib_dia*F277)</f>
        <v>0.97677638137452416</v>
      </c>
      <c r="T277">
        <f t="shared" si="19"/>
        <v>275</v>
      </c>
      <c r="U277" s="1">
        <f t="shared" si="17"/>
        <v>13.75</v>
      </c>
      <c r="V277">
        <f>U277/I_opt_nan*EXP(1-U277/I_opt_nan)</f>
        <v>0.95400690884882233</v>
      </c>
      <c r="Z277" s="4">
        <f>(1/F_max) * (1 - EXP(-k_sat*U277)) * EXP(-k_inhib*U277)</f>
        <v>0.9985570293347541</v>
      </c>
      <c r="AM277" s="4">
        <f>(1 / F_max_pic) * (1 - EXP(-k_sat_pic * U277)) * EXP(-k_inhib_pic * U277)</f>
        <v>0.9985570293347541</v>
      </c>
    </row>
    <row r="278" spans="5:39" x14ac:dyDescent="0.25">
      <c r="E278">
        <f t="shared" si="18"/>
        <v>276</v>
      </c>
      <c r="F278" s="1">
        <f t="shared" si="16"/>
        <v>13.8</v>
      </c>
      <c r="G278" s="2">
        <f>F278/I_opt_dia*EXP(1-F278/I_opt_dia)</f>
        <v>0.92589290654525302</v>
      </c>
      <c r="I278" s="4">
        <f>(1/f_max_dia) * (1 - EXP(-k_sat_dia*F278)) * EXP(-k_inhib_dia*F278)</f>
        <v>0.97723176017995417</v>
      </c>
      <c r="T278">
        <f t="shared" si="19"/>
        <v>276</v>
      </c>
      <c r="U278" s="1">
        <f t="shared" si="17"/>
        <v>13.8</v>
      </c>
      <c r="V278">
        <f>U278/I_opt_nan*EXP(1-U278/I_opt_nan)</f>
        <v>0.95495966358521156</v>
      </c>
      <c r="Z278" s="4">
        <f>(1/F_max) * (1 - EXP(-k_sat*U278)) * EXP(-k_inhib*U278)</f>
        <v>0.99865146405380267</v>
      </c>
      <c r="AM278" s="4">
        <f>(1 / F_max_pic) * (1 - EXP(-k_sat_pic * U278)) * EXP(-k_inhib_pic * U278)</f>
        <v>0.99865146405380267</v>
      </c>
    </row>
    <row r="279" spans="5:39" x14ac:dyDescent="0.25">
      <c r="E279">
        <f t="shared" si="18"/>
        <v>277</v>
      </c>
      <c r="F279" s="1">
        <f t="shared" si="16"/>
        <v>13.850000000000001</v>
      </c>
      <c r="G279" s="2">
        <f>F279/I_opt_dia*EXP(1-F279/I_opt_dia)</f>
        <v>0.92703772855757038</v>
      </c>
      <c r="I279" s="4">
        <f>(1/f_max_dia) * (1 - EXP(-k_sat_dia*F279)) * EXP(-k_inhib_dia*F279)</f>
        <v>0.97768069462891993</v>
      </c>
      <c r="T279">
        <f t="shared" si="19"/>
        <v>277</v>
      </c>
      <c r="U279" s="1">
        <f t="shared" si="17"/>
        <v>13.850000000000001</v>
      </c>
      <c r="V279">
        <f>U279/I_opt_nan*EXP(1-U279/I_opt_nan)</f>
        <v>0.95590082107856733</v>
      </c>
      <c r="Z279" s="4">
        <f>(1/F_max) * (1 - EXP(-k_sat*U279)) * EXP(-k_inhib*U279)</f>
        <v>0.99874221275655684</v>
      </c>
      <c r="AM279" s="4">
        <f>(1 / F_max_pic) * (1 - EXP(-k_sat_pic * U279)) * EXP(-k_inhib_pic * U279)</f>
        <v>0.99874221275655684</v>
      </c>
    </row>
    <row r="280" spans="5:39" x14ac:dyDescent="0.25">
      <c r="E280">
        <f t="shared" si="18"/>
        <v>278</v>
      </c>
      <c r="F280" s="1">
        <f t="shared" si="16"/>
        <v>13.9</v>
      </c>
      <c r="G280" s="2">
        <f>F280/I_opt_dia*EXP(1-F280/I_opt_dia)</f>
        <v>0.92817186917513295</v>
      </c>
      <c r="I280" s="4">
        <f>(1/f_max_dia) * (1 - EXP(-k_sat_dia*F280)) * EXP(-k_inhib_dia*F280)</f>
        <v>0.97812325323267291</v>
      </c>
      <c r="T280">
        <f t="shared" si="19"/>
        <v>278</v>
      </c>
      <c r="U280" s="1">
        <f t="shared" si="17"/>
        <v>13.9</v>
      </c>
      <c r="V280">
        <f>U280/I_opt_nan*EXP(1-U280/I_opt_nan)</f>
        <v>0.95683043570607995</v>
      </c>
      <c r="Z280" s="4">
        <f>(1/F_max) * (1 - EXP(-k_sat*U280)) * EXP(-k_inhib*U280)</f>
        <v>0.99882933120517137</v>
      </c>
      <c r="AM280" s="4">
        <f>(1 / F_max_pic) * (1 - EXP(-k_sat_pic * U280)) * EXP(-k_inhib_pic * U280)</f>
        <v>0.99882933120517137</v>
      </c>
    </row>
    <row r="281" spans="5:39" x14ac:dyDescent="0.25">
      <c r="E281">
        <f t="shared" si="18"/>
        <v>279</v>
      </c>
      <c r="F281" s="1">
        <f t="shared" si="16"/>
        <v>13.950000000000001</v>
      </c>
      <c r="G281" s="2">
        <f>F281/I_opt_dia*EXP(1-F281/I_opt_dia)</f>
        <v>0.92929537272673157</v>
      </c>
      <c r="I281" s="4">
        <f>(1/f_max_dia) * (1 - EXP(-k_sat_dia*F281)) * EXP(-k_inhib_dia*F281)</f>
        <v>0.97855950377665291</v>
      </c>
      <c r="T281">
        <f t="shared" si="19"/>
        <v>279</v>
      </c>
      <c r="U281" s="1">
        <f t="shared" si="17"/>
        <v>13.950000000000001</v>
      </c>
      <c r="V281">
        <f>U281/I_opt_nan*EXP(1-U281/I_opt_nan)</f>
        <v>0.95774856163922284</v>
      </c>
      <c r="Z281" s="4">
        <f>(1/F_max) * (1 - EXP(-k_sat*U281)) * EXP(-k_inhib*U281)</f>
        <v>0.99891287432332021</v>
      </c>
      <c r="AM281" s="4">
        <f>(1 / F_max_pic) * (1 - EXP(-k_sat_pic * U281)) * EXP(-k_inhib_pic * U281)</f>
        <v>0.99891287432332021</v>
      </c>
    </row>
    <row r="282" spans="5:39" x14ac:dyDescent="0.25">
      <c r="E282">
        <f t="shared" si="18"/>
        <v>280</v>
      </c>
      <c r="F282" s="1">
        <f t="shared" si="16"/>
        <v>14</v>
      </c>
      <c r="G282" s="2">
        <f>F282/I_opt_dia*EXP(1-F282/I_opt_dia)</f>
        <v>0.93040828339072634</v>
      </c>
      <c r="I282" s="4">
        <f>(1/f_max_dia) * (1 - EXP(-k_sat_dia*F282)) * EXP(-k_inhib_dia*F282)</f>
        <v>0.97898951332818029</v>
      </c>
      <c r="T282">
        <f t="shared" si="19"/>
        <v>280</v>
      </c>
      <c r="U282" s="1">
        <f t="shared" si="17"/>
        <v>14</v>
      </c>
      <c r="V282">
        <f>U282/I_opt_nan*EXP(1-U282/I_opt_nan)</f>
        <v>0.95865525284445752</v>
      </c>
      <c r="Z282" s="4">
        <f>(1/F_max) * (1 - EXP(-k_sat*U282)) * EXP(-k_inhib*U282)</f>
        <v>0.99899289620880438</v>
      </c>
      <c r="AM282" s="4">
        <f>(1 / F_max_pic) * (1 - EXP(-k_sat_pic * U282)) * EXP(-k_inhib_pic * U282)</f>
        <v>0.99899289620880438</v>
      </c>
    </row>
    <row r="283" spans="5:39" x14ac:dyDescent="0.25">
      <c r="E283">
        <f t="shared" si="18"/>
        <v>281</v>
      </c>
      <c r="F283" s="1">
        <f t="shared" si="16"/>
        <v>14.05</v>
      </c>
      <c r="G283" s="2">
        <f>F283/I_opt_dia*EXP(1-F283/I_opt_dia)</f>
        <v>0.93151064519551219</v>
      </c>
      <c r="I283" s="4">
        <f>(1/f_max_dia) * (1 - EXP(-k_sat_dia*F283)) * EXP(-k_inhib_dia*F283)</f>
        <v>0.97941334824406201</v>
      </c>
      <c r="T283">
        <f t="shared" si="19"/>
        <v>281</v>
      </c>
      <c r="U283" s="1">
        <f t="shared" si="17"/>
        <v>14.05</v>
      </c>
      <c r="V283">
        <f>U283/I_opt_nan*EXP(1-U283/I_opt_nan)</f>
        <v>0.95955056308393794</v>
      </c>
      <c r="Z283" s="4">
        <f>(1/F_max) * (1 - EXP(-k_sat*U283)) * EXP(-k_inhib*U283)</f>
        <v>0.99906945014596937</v>
      </c>
      <c r="AM283" s="4">
        <f>(1 / F_max_pic) * (1 - EXP(-k_sat_pic * U283)) * EXP(-k_inhib_pic * U283)</f>
        <v>0.99906945014596937</v>
      </c>
    </row>
    <row r="284" spans="5:39" x14ac:dyDescent="0.25">
      <c r="E284">
        <f t="shared" si="18"/>
        <v>282</v>
      </c>
      <c r="F284" s="1">
        <f t="shared" si="16"/>
        <v>14.100000000000001</v>
      </c>
      <c r="G284" s="2">
        <f>F284/I_opt_dia*EXP(1-F284/I_opt_dia)</f>
        <v>0.93260250201998196</v>
      </c>
      <c r="I284" s="4">
        <f>(1/f_max_dia) * (1 - EXP(-k_sat_dia*F284)) * EXP(-k_inhib_dia*F284)</f>
        <v>0.97983107417811777</v>
      </c>
      <c r="T284">
        <f t="shared" si="19"/>
        <v>282</v>
      </c>
      <c r="U284" s="1">
        <f t="shared" si="17"/>
        <v>14.100000000000001</v>
      </c>
      <c r="V284">
        <f>U284/I_opt_nan*EXP(1-U284/I_opt_nan)</f>
        <v>0.96043454591621047</v>
      </c>
      <c r="Z284" s="4">
        <f>(1/F_max) * (1 - EXP(-k_sat*U284)) * EXP(-k_inhib*U284)</f>
        <v>0.99914258861793592</v>
      </c>
      <c r="AM284" s="4">
        <f>(1 / F_max_pic) * (1 - EXP(-k_sat_pic * U284)) * EXP(-k_inhib_pic * U284)</f>
        <v>0.99914258861793592</v>
      </c>
    </row>
    <row r="285" spans="5:39" x14ac:dyDescent="0.25">
      <c r="E285">
        <f t="shared" si="18"/>
        <v>283</v>
      </c>
      <c r="F285" s="1">
        <f t="shared" si="16"/>
        <v>14.15</v>
      </c>
      <c r="G285" s="2">
        <f>F285/I_opt_dia*EXP(1-F285/I_opt_dia)</f>
        <v>0.9336838975939884</v>
      </c>
      <c r="I285" s="4">
        <f>(1/f_max_dia) * (1 - EXP(-k_sat_dia*F285)) * EXP(-k_inhib_dia*F285)</f>
        <v>0.98024275608862754</v>
      </c>
      <c r="T285">
        <f t="shared" si="19"/>
        <v>283</v>
      </c>
      <c r="U285" s="1">
        <f t="shared" si="17"/>
        <v>14.15</v>
      </c>
      <c r="V285">
        <f>U285/I_opt_nan*EXP(1-U285/I_opt_nan)</f>
        <v>0.96130725469691403</v>
      </c>
      <c r="Z285" s="4">
        <f>(1/F_max) * (1 - EXP(-k_sat*U285)) * EXP(-k_inhib*U285)</f>
        <v>0.99921236331864727</v>
      </c>
      <c r="AM285" s="4">
        <f>(1 / F_max_pic) * (1 - EXP(-k_sat_pic * U285)) * EXP(-k_inhib_pic * U285)</f>
        <v>0.99921236331864727</v>
      </c>
    </row>
    <row r="286" spans="5:39" x14ac:dyDescent="0.25">
      <c r="E286">
        <f t="shared" si="18"/>
        <v>284</v>
      </c>
      <c r="F286" s="1">
        <f t="shared" si="16"/>
        <v>14.200000000000001</v>
      </c>
      <c r="G286" s="2">
        <f>F286/I_opt_dia*EXP(1-F286/I_opt_dia)</f>
        <v>0.9347548754988052</v>
      </c>
      <c r="I286" s="4">
        <f>(1/f_max_dia) * (1 - EXP(-k_sat_dia*F286)) * EXP(-k_inhib_dia*F286)</f>
        <v>0.98064845824570146</v>
      </c>
      <c r="T286">
        <f t="shared" si="19"/>
        <v>284</v>
      </c>
      <c r="U286" s="1">
        <f t="shared" si="17"/>
        <v>14.200000000000001</v>
      </c>
      <c r="V286">
        <f>U286/I_opt_nan*EXP(1-U286/I_opt_nan)</f>
        <v>0.96216874257947604</v>
      </c>
      <c r="Z286" s="4">
        <f>(1/F_max) * (1 - EXP(-k_sat*U286)) * EXP(-k_inhib*U286)</f>
        <v>0.99927882516473532</v>
      </c>
      <c r="AM286" s="4">
        <f>(1 / F_max_pic) * (1 - EXP(-k_sat_pic * U286)) * EXP(-k_inhib_pic * U286)</f>
        <v>0.99927882516473532</v>
      </c>
    </row>
    <row r="287" spans="5:39" x14ac:dyDescent="0.25">
      <c r="E287">
        <f t="shared" si="18"/>
        <v>285</v>
      </c>
      <c r="F287" s="1">
        <f t="shared" si="16"/>
        <v>14.25</v>
      </c>
      <c r="G287" s="2">
        <f>F287/I_opt_dia*EXP(1-F287/I_opt_dia)</f>
        <v>0.9358154791675859</v>
      </c>
      <c r="I287" s="4">
        <f>(1/f_max_dia) * (1 - EXP(-k_sat_dia*F287)) * EXP(-k_inhib_dia*F287)</f>
        <v>0.98104824423856707</v>
      </c>
      <c r="T287">
        <f t="shared" si="19"/>
        <v>285</v>
      </c>
      <c r="U287" s="1">
        <f t="shared" si="17"/>
        <v>14.25</v>
      </c>
      <c r="V287">
        <f>U287/I_opt_nan*EXP(1-U287/I_opt_nan)</f>
        <v>0.96301906251580605</v>
      </c>
      <c r="Z287" s="4">
        <f>(1/F_max) * (1 - EXP(-k_sat*U287)) * EXP(-k_inhib*U287)</f>
        <v>0.99934202430720764</v>
      </c>
      <c r="AM287" s="4">
        <f>(1 / F_max_pic) * (1 - EXP(-k_sat_pic * U287)) * EXP(-k_inhib_pic * U287)</f>
        <v>0.99934202430720764</v>
      </c>
    </row>
    <row r="288" spans="5:39" x14ac:dyDescent="0.25">
      <c r="E288">
        <f t="shared" si="18"/>
        <v>286</v>
      </c>
      <c r="F288" s="1">
        <f t="shared" si="16"/>
        <v>14.3</v>
      </c>
      <c r="G288" s="2">
        <f>F288/I_opt_dia*EXP(1-F288/I_opt_dia)</f>
        <v>0.93686575188582266</v>
      </c>
      <c r="I288" s="4">
        <f>(1/f_max_dia) * (1 - EXP(-k_sat_dia*F288)) * EXP(-k_inhib_dia*F288)</f>
        <v>0.98144217698278435</v>
      </c>
      <c r="T288">
        <f t="shared" si="19"/>
        <v>286</v>
      </c>
      <c r="U288" s="1">
        <f t="shared" si="17"/>
        <v>14.3</v>
      </c>
      <c r="V288">
        <f>U288/I_opt_nan*EXP(1-U288/I_opt_nan)</f>
        <v>0.96385826725698986</v>
      </c>
      <c r="Z288" s="4">
        <f>(1/F_max) * (1 - EXP(-k_sat*U288)) * EXP(-k_inhib*U288)</f>
        <v>0.9994020101429596</v>
      </c>
      <c r="AM288" s="4">
        <f>(1 / F_max_pic) * (1 - EXP(-k_sat_pic * U288)) * EXP(-k_inhib_pic * U288)</f>
        <v>0.9994020101429596</v>
      </c>
    </row>
    <row r="289" spans="5:39" x14ac:dyDescent="0.25">
      <c r="E289">
        <f t="shared" si="18"/>
        <v>287</v>
      </c>
      <c r="F289" s="1">
        <f t="shared" si="16"/>
        <v>14.350000000000001</v>
      </c>
      <c r="G289" s="2">
        <f>F289/I_opt_dia*EXP(1-F289/I_opt_dia)</f>
        <v>0.937905736791802</v>
      </c>
      <c r="I289" s="4">
        <f>(1/f_max_dia) * (1 - EXP(-k_sat_dia*F289)) * EXP(-k_inhib_dia*F289)</f>
        <v>0.98183031872738147</v>
      </c>
      <c r="T289">
        <f t="shared" si="19"/>
        <v>287</v>
      </c>
      <c r="U289" s="1">
        <f t="shared" si="17"/>
        <v>14.350000000000001</v>
      </c>
      <c r="V289">
        <f>U289/I_opt_nan*EXP(1-U289/I_opt_nan)</f>
        <v>0.9646864093539772</v>
      </c>
      <c r="Z289" s="4">
        <f>(1/F_max) * (1 - EXP(-k_sat*U289)) * EXP(-k_inhib*U289)</f>
        <v>0.99945883132611324</v>
      </c>
      <c r="AM289" s="4">
        <f>(1 / F_max_pic) * (1 - EXP(-k_sat_pic * U289)) * EXP(-k_inhib_pic * U289)</f>
        <v>0.99945883132611324</v>
      </c>
    </row>
    <row r="290" spans="5:39" x14ac:dyDescent="0.25">
      <c r="E290">
        <f t="shared" si="18"/>
        <v>288</v>
      </c>
      <c r="F290" s="1">
        <f t="shared" si="16"/>
        <v>14.4</v>
      </c>
      <c r="G290" s="2">
        <f>F290/I_opt_dia*EXP(1-F290/I_opt_dia)</f>
        <v>0.9389354768770608</v>
      </c>
      <c r="I290" s="4">
        <f>(1/f_max_dia) * (1 - EXP(-k_sat_dia*F290)) * EXP(-k_inhib_dia*F290)</f>
        <v>0.98221273106191564</v>
      </c>
      <c r="T290">
        <f t="shared" si="19"/>
        <v>288</v>
      </c>
      <c r="U290" s="1">
        <f t="shared" si="17"/>
        <v>14.4</v>
      </c>
      <c r="V290">
        <f>U290/I_opt_nan*EXP(1-U290/I_opt_nan)</f>
        <v>0.96550354115827031</v>
      </c>
      <c r="Z290" s="4">
        <f>(1/F_max) * (1 - EXP(-k_sat*U290)) * EXP(-k_inhib*U290)</f>
        <v>0.99951253577918531</v>
      </c>
      <c r="AM290" s="4">
        <f>(1 / F_max_pic) * (1 - EXP(-k_sat_pic * U290)) * EXP(-k_inhib_pic * U290)</f>
        <v>0.99951253577918531</v>
      </c>
    </row>
    <row r="291" spans="5:39" x14ac:dyDescent="0.25">
      <c r="E291">
        <f t="shared" si="18"/>
        <v>289</v>
      </c>
      <c r="F291" s="1">
        <f t="shared" si="16"/>
        <v>14.450000000000001</v>
      </c>
      <c r="G291" s="2">
        <f>F291/I_opt_dia*EXP(1-F291/I_opt_dia)</f>
        <v>0.93995501498684009</v>
      </c>
      <c r="I291" s="4">
        <f>(1/f_max_dia) * (1 - EXP(-k_sat_dia*F291)) * EXP(-k_inhib_dia*F291)</f>
        <v>0.9825894749234596</v>
      </c>
      <c r="T291">
        <f t="shared" si="19"/>
        <v>289</v>
      </c>
      <c r="U291" s="1">
        <f t="shared" si="17"/>
        <v>14.450000000000001</v>
      </c>
      <c r="V291">
        <f>U291/I_opt_nan*EXP(1-U291/I_opt_nan)</f>
        <v>0.96630971482260974</v>
      </c>
      <c r="Z291" s="4">
        <f>(1/F_max) * (1 - EXP(-k_sat*U291)) * EXP(-k_inhib*U291)</f>
        <v>0.99956317070408673</v>
      </c>
      <c r="AM291" s="4">
        <f>(1 / F_max_pic) * (1 - EXP(-k_sat_pic * U291)) * EXP(-k_inhib_pic * U291)</f>
        <v>0.99956317070408673</v>
      </c>
    </row>
    <row r="292" spans="5:39" x14ac:dyDescent="0.25">
      <c r="E292">
        <f t="shared" si="18"/>
        <v>290</v>
      </c>
      <c r="F292" s="1">
        <f t="shared" si="16"/>
        <v>14.5</v>
      </c>
      <c r="G292" s="2">
        <f>F292/I_opt_dia*EXP(1-F292/I_opt_dia)</f>
        <v>0.94096439382053809</v>
      </c>
      <c r="I292" s="4">
        <f>(1/f_max_dia) * (1 - EXP(-k_sat_dia*F292)) * EXP(-k_inhib_dia*F292)</f>
        <v>0.98296061060351281</v>
      </c>
      <c r="T292">
        <f t="shared" si="19"/>
        <v>290</v>
      </c>
      <c r="U292" s="1">
        <f t="shared" si="17"/>
        <v>14.5</v>
      </c>
      <c r="V292">
        <f>U292/I_opt_nan*EXP(1-U292/I_opt_nan)</f>
        <v>0.96710498230165642</v>
      </c>
      <c r="Z292" s="4">
        <f>(1/F_max) * (1 - EXP(-k_sat*U292)) * EXP(-k_inhib*U292)</f>
        <v>0.99961078259295943</v>
      </c>
      <c r="AM292" s="4">
        <f>(1 / F_max_pic) * (1 - EXP(-k_sat_pic * U292)) * EXP(-k_inhib_pic * U292)</f>
        <v>0.99961078259295943</v>
      </c>
    </row>
    <row r="293" spans="5:39" x14ac:dyDescent="0.25">
      <c r="E293">
        <f t="shared" si="18"/>
        <v>291</v>
      </c>
      <c r="F293" s="1">
        <f t="shared" si="16"/>
        <v>14.55</v>
      </c>
      <c r="G293" s="2">
        <f>F293/I_opt_dia*EXP(1-F293/I_opt_dia)</f>
        <v>0.94196365593216058</v>
      </c>
      <c r="I293" s="4">
        <f>(1/f_max_dia) * (1 - EXP(-k_sat_dia*F293)) * EXP(-k_inhib_dia*F293)</f>
        <v>0.98332619775484187</v>
      </c>
      <c r="T293">
        <f t="shared" si="19"/>
        <v>291</v>
      </c>
      <c r="U293" s="1">
        <f t="shared" si="17"/>
        <v>14.55</v>
      </c>
      <c r="V293">
        <f>U293/I_opt_nan*EXP(1-U293/I_opt_nan)</f>
        <v>0.9678893953526736</v>
      </c>
      <c r="Z293" s="4">
        <f>(1/F_max) * (1 - EXP(-k_sat*U293)) * EXP(-k_inhib*U293)</f>
        <v>0.9996554172388461</v>
      </c>
      <c r="AM293" s="4">
        <f>(1 / F_max_pic) * (1 - EXP(-k_sat_pic * U293)) * EXP(-k_inhib_pic * U293)</f>
        <v>0.9996554172388461</v>
      </c>
    </row>
    <row r="294" spans="5:39" x14ac:dyDescent="0.25">
      <c r="E294">
        <f t="shared" si="18"/>
        <v>292</v>
      </c>
      <c r="F294" s="1">
        <f t="shared" si="16"/>
        <v>14.600000000000001</v>
      </c>
      <c r="G294" s="2">
        <f>F294/I_opt_dia*EXP(1-F294/I_opt_dia)</f>
        <v>0.94295284373077215</v>
      </c>
      <c r="I294" s="4">
        <f>(1/f_max_dia) * (1 - EXP(-k_sat_dia*F294)) * EXP(-k_inhib_dia*F294)</f>
        <v>0.9836862953982457</v>
      </c>
      <c r="T294">
        <f t="shared" si="19"/>
        <v>292</v>
      </c>
      <c r="U294" s="1">
        <f t="shared" si="17"/>
        <v>14.600000000000001</v>
      </c>
      <c r="V294">
        <f>U294/I_opt_nan*EXP(1-U294/I_opt_nan)</f>
        <v>0.96866300553620488</v>
      </c>
      <c r="Z294" s="4">
        <f>(1/F_max) * (1 - EXP(-k_sat*U294)) * EXP(-k_inhib*U294)</f>
        <v>0.99969711974620357</v>
      </c>
      <c r="AM294" s="4">
        <f>(1 / F_max_pic) * (1 - EXP(-k_sat_pic * U294)) * EXP(-k_inhib_pic * U294)</f>
        <v>0.99969711974620357</v>
      </c>
    </row>
    <row r="295" spans="5:39" x14ac:dyDescent="0.25">
      <c r="E295">
        <f t="shared" si="18"/>
        <v>293</v>
      </c>
      <c r="F295" s="1">
        <f t="shared" si="16"/>
        <v>14.65</v>
      </c>
      <c r="G295" s="2">
        <f>F295/I_opt_dia*EXP(1-F295/I_opt_dia)</f>
        <v>0.94393199948094408</v>
      </c>
      <c r="I295" s="4">
        <f>(1/f_max_dia) * (1 - EXP(-k_sat_dia*F295)) * EXP(-k_inhib_dia*F295)</f>
        <v>0.98404096192925028</v>
      </c>
      <c r="T295">
        <f t="shared" si="19"/>
        <v>293</v>
      </c>
      <c r="U295" s="1">
        <f t="shared" si="17"/>
        <v>14.65</v>
      </c>
      <c r="V295">
        <f>U295/I_opt_nan*EXP(1-U295/I_opt_nan)</f>
        <v>0.96942586421675114</v>
      </c>
      <c r="Z295" s="4">
        <f>(1/F_max) * (1 - EXP(-k_sat*U295)) * EXP(-k_inhib*U295)</f>
        <v>0.99973593454125498</v>
      </c>
      <c r="AM295" s="4">
        <f>(1 / F_max_pic) * (1 - EXP(-k_sat_pic * U295)) * EXP(-k_inhib_pic * U295)</f>
        <v>0.99973593454125498</v>
      </c>
    </row>
    <row r="296" spans="5:39" x14ac:dyDescent="0.25">
      <c r="E296">
        <f t="shared" si="18"/>
        <v>294</v>
      </c>
      <c r="F296" s="1">
        <f t="shared" si="16"/>
        <v>14.700000000000001</v>
      </c>
      <c r="G296" s="2">
        <f>F296/I_opt_dia*EXP(1-F296/I_opt_dia)</f>
        <v>0.94490116530320212</v>
      </c>
      <c r="I296" s="4">
        <f>(1/f_max_dia) * (1 - EXP(-k_sat_dia*F296)) * EXP(-k_inhib_dia*F296)</f>
        <v>0.9843902551247331</v>
      </c>
      <c r="T296">
        <f t="shared" si="19"/>
        <v>294</v>
      </c>
      <c r="U296" s="1">
        <f t="shared" si="17"/>
        <v>14.700000000000001</v>
      </c>
      <c r="V296">
        <f>U296/I_opt_nan*EXP(1-U296/I_opt_nan)</f>
        <v>0.97017802256344465</v>
      </c>
      <c r="Z296" s="4">
        <f>(1/F_max) * (1 - EXP(-k_sat*U296)) * EXP(-k_inhib*U296)</f>
        <v>0.9997719053821883</v>
      </c>
      <c r="AM296" s="4">
        <f>(1 / F_max_pic) * (1 - EXP(-k_sat_pic * U296)) * EXP(-k_inhib_pic * U296)</f>
        <v>0.9997719053821883</v>
      </c>
    </row>
    <row r="297" spans="5:39" x14ac:dyDescent="0.25">
      <c r="E297">
        <f t="shared" si="18"/>
        <v>295</v>
      </c>
      <c r="F297" s="1">
        <f t="shared" si="16"/>
        <v>14.75</v>
      </c>
      <c r="G297" s="2">
        <f>F297/I_opt_dia*EXP(1-F297/I_opt_dia)</f>
        <v>0.94586038317447263</v>
      </c>
      <c r="I297" s="4">
        <f>(1/f_max_dia) * (1 - EXP(-k_sat_dia*F297)) * EXP(-k_inhib_dia*F297)</f>
        <v>0.98473423214947642</v>
      </c>
      <c r="T297">
        <f t="shared" si="19"/>
        <v>295</v>
      </c>
      <c r="U297" s="1">
        <f t="shared" si="17"/>
        <v>14.75</v>
      </c>
      <c r="V297">
        <f>U297/I_opt_nan*EXP(1-U297/I_opt_nan)</f>
        <v>0.9709195315507213</v>
      </c>
      <c r="Z297" s="4">
        <f>(1/F_max) * (1 - EXP(-k_sat*U297)) * EXP(-k_inhib*U297)</f>
        <v>0.9998050753692006</v>
      </c>
      <c r="AM297" s="4">
        <f>(1 / F_max_pic) * (1 - EXP(-k_sat_pic * U297)) * EXP(-k_inhib_pic * U297)</f>
        <v>0.9998050753692006</v>
      </c>
    </row>
    <row r="298" spans="5:39" x14ac:dyDescent="0.25">
      <c r="E298">
        <f t="shared" si="18"/>
        <v>296</v>
      </c>
      <c r="F298" s="1">
        <f t="shared" si="16"/>
        <v>14.8</v>
      </c>
      <c r="G298" s="2">
        <f>F298/I_opt_dia*EXP(1-F298/I_opt_dia)</f>
        <v>0.94680969492852685</v>
      </c>
      <c r="I298" s="4">
        <f>(1/f_max_dia) * (1 - EXP(-k_sat_dia*F298)) * EXP(-k_inhib_dia*F298)</f>
        <v>0.98507294956265201</v>
      </c>
      <c r="T298">
        <f t="shared" si="19"/>
        <v>296</v>
      </c>
      <c r="U298" s="1">
        <f t="shared" si="17"/>
        <v>14.8</v>
      </c>
      <c r="V298">
        <f>U298/I_opt_nan*EXP(1-U298/I_opt_nan)</f>
        <v>0.97165044195899064</v>
      </c>
      <c r="Z298" s="4">
        <f>(1/F_max) * (1 - EXP(-k_sat*U298)) * EXP(-k_inhib*U298)</f>
        <v>0.99983548695439151</v>
      </c>
      <c r="AM298" s="4">
        <f>(1 / F_max_pic) * (1 - EXP(-k_sat_pic * U298)) * EXP(-k_inhib_pic * U298)</f>
        <v>0.99983548695439151</v>
      </c>
    </row>
    <row r="299" spans="5:39" x14ac:dyDescent="0.25">
      <c r="E299">
        <f t="shared" si="18"/>
        <v>297</v>
      </c>
      <c r="F299" s="1">
        <f t="shared" si="16"/>
        <v>14.850000000000001</v>
      </c>
      <c r="G299" s="2">
        <f>F299/I_opt_dia*EXP(1-F299/I_opt_dia)</f>
        <v>0.94774914225642504</v>
      </c>
      <c r="I299" s="4">
        <f>(1/f_max_dia) * (1 - EXP(-k_sat_dia*F299)) * EXP(-k_inhib_dia*F299)</f>
        <v>0.98540646332423576</v>
      </c>
      <c r="T299">
        <f t="shared" si="19"/>
        <v>297</v>
      </c>
      <c r="U299" s="1">
        <f t="shared" si="17"/>
        <v>14.850000000000001</v>
      </c>
      <c r="V299">
        <f>U299/I_opt_nan*EXP(1-U299/I_opt_nan)</f>
        <v>0.97237080437530288</v>
      </c>
      <c r="Z299" s="4">
        <f>(1/F_max) * (1 - EXP(-k_sat*U299)) * EXP(-k_inhib*U299)</f>
        <v>0.99986318195150747</v>
      </c>
      <c r="AM299" s="4">
        <f>(1 / F_max_pic) * (1 - EXP(-k_sat_pic * U299)) * EXP(-k_inhib_pic * U299)</f>
        <v>0.99986318195150747</v>
      </c>
    </row>
    <row r="300" spans="5:39" x14ac:dyDescent="0.25">
      <c r="E300">
        <f t="shared" si="18"/>
        <v>298</v>
      </c>
      <c r="F300" s="1">
        <f t="shared" si="16"/>
        <v>14.9</v>
      </c>
      <c r="G300" s="2">
        <f>F300/I_opt_dia*EXP(1-F300/I_opt_dia)</f>
        <v>0.94867876670695839</v>
      </c>
      <c r="I300" s="4">
        <f>(1/f_max_dia) * (1 - EXP(-k_sat_dia*F300)) * EXP(-k_inhib_dia*F300)</f>
        <v>0.98573482880135632</v>
      </c>
      <c r="T300">
        <f t="shared" si="19"/>
        <v>298</v>
      </c>
      <c r="U300" s="1">
        <f t="shared" si="17"/>
        <v>14.9</v>
      </c>
      <c r="V300">
        <f>U300/I_opt_nan*EXP(1-U300/I_opt_nan)</f>
        <v>0.97308066919401603</v>
      </c>
      <c r="Z300" s="4">
        <f>(1/F_max) * (1 - EXP(-k_sat*U300)) * EXP(-k_inhib*U300)</f>
        <v>0.99988820154554048</v>
      </c>
      <c r="AM300" s="4">
        <f>(1 / F_max_pic) * (1 - EXP(-k_sat_pic * U300)) * EXP(-k_inhib_pic * U300)</f>
        <v>0.99988820154554048</v>
      </c>
    </row>
    <row r="301" spans="5:39" x14ac:dyDescent="0.25">
      <c r="E301">
        <f t="shared" si="18"/>
        <v>299</v>
      </c>
      <c r="F301" s="1">
        <f t="shared" si="16"/>
        <v>14.950000000000001</v>
      </c>
      <c r="G301" s="2">
        <f>F301/I_opt_dia*EXP(1-F301/I_opt_dia)</f>
        <v>0.94959860968708953</v>
      </c>
      <c r="I301" s="4">
        <f>(1/f_max_dia) * (1 - EXP(-k_sat_dia*F301)) * EXP(-k_inhib_dia*F301)</f>
        <v>0.98605810077457423</v>
      </c>
      <c r="T301">
        <f t="shared" si="19"/>
        <v>299</v>
      </c>
      <c r="U301" s="1">
        <f t="shared" si="17"/>
        <v>14.950000000000001</v>
      </c>
      <c r="V301">
        <f>U301/I_opt_nan*EXP(1-U301/I_opt_nan)</f>
        <v>0.97378008661745763</v>
      </c>
      <c r="Z301" s="4">
        <f>(1/F_max) * (1 - EXP(-k_sat*U301)) * EXP(-k_inhib*U301)</f>
        <v>0.9999105863021821</v>
      </c>
      <c r="AM301" s="4">
        <f>(1 / F_max_pic) * (1 - EXP(-k_sat_pic * U301)) * EXP(-k_inhib_pic * U301)</f>
        <v>0.9999105863021821</v>
      </c>
    </row>
    <row r="302" spans="5:39" x14ac:dyDescent="0.25">
      <c r="E302">
        <f t="shared" si="18"/>
        <v>300</v>
      </c>
      <c r="F302" s="1">
        <f t="shared" si="16"/>
        <v>15</v>
      </c>
      <c r="G302" s="2">
        <f>F302/I_opt_dia*EXP(1-F302/I_opt_dia)</f>
        <v>0.95050871246239277</v>
      </c>
      <c r="I302" s="4">
        <f>(1/f_max_dia) * (1 - EXP(-k_sat_dia*F302)) * EXP(-k_inhib_dia*F302)</f>
        <v>0.98637633344409725</v>
      </c>
      <c r="T302">
        <f t="shared" si="19"/>
        <v>300</v>
      </c>
      <c r="U302" s="1">
        <f t="shared" si="17"/>
        <v>15</v>
      </c>
      <c r="V302">
        <f>U302/I_opt_nan*EXP(1-U302/I_opt_nan)</f>
        <v>0.97446910665658759</v>
      </c>
      <c r="Z302" s="4">
        <f>(1/F_max) * (1 - EXP(-k_sat*U302)) * EXP(-k_inhib*U302)</f>
        <v>0.99993037617713465</v>
      </c>
      <c r="AM302" s="4">
        <f>(1 / F_max_pic) * (1 - EXP(-k_sat_pic * U302)) * EXP(-k_inhib_pic * U302)</f>
        <v>0.99993037617713465</v>
      </c>
    </row>
    <row r="303" spans="5:39" x14ac:dyDescent="0.25">
      <c r="E303">
        <f t="shared" si="18"/>
        <v>301</v>
      </c>
      <c r="F303" s="1">
        <f t="shared" si="16"/>
        <v>15.05</v>
      </c>
      <c r="G303" s="2">
        <f>F303/I_opt_dia*EXP(1-F303/I_opt_dia)</f>
        <v>0.95140911615749224</v>
      </c>
      <c r="I303" s="4">
        <f>(1/f_max_dia) * (1 - EXP(-k_sat_dia*F303)) * EXP(-k_inhib_dia*F303)</f>
        <v>0.98668958043592658</v>
      </c>
      <c r="T303">
        <f t="shared" si="19"/>
        <v>301</v>
      </c>
      <c r="U303" s="1">
        <f t="shared" si="17"/>
        <v>15.05</v>
      </c>
      <c r="V303">
        <f>U303/I_opt_nan*EXP(1-U303/I_opt_nan)</f>
        <v>0.97514777913165573</v>
      </c>
      <c r="Z303" s="4">
        <f>(1/F_max) * (1 - EXP(-k_sat*U303)) * EXP(-k_inhib*U303)</f>
        <v>0.99994761052528258</v>
      </c>
      <c r="AM303" s="4">
        <f>(1 / F_max_pic) * (1 - EXP(-k_sat_pic * U303)) * EXP(-k_inhib_pic * U303)</f>
        <v>0.99994761052528258</v>
      </c>
    </row>
    <row r="304" spans="5:39" x14ac:dyDescent="0.25">
      <c r="E304">
        <f t="shared" si="18"/>
        <v>302</v>
      </c>
      <c r="F304" s="1">
        <f t="shared" si="16"/>
        <v>15.100000000000001</v>
      </c>
      <c r="G304" s="2">
        <f>F304/I_opt_dia*EXP(1-F304/I_opt_dia)</f>
        <v>0.95229986175649828</v>
      </c>
      <c r="I304" s="4">
        <f>(1/f_max_dia) * (1 - EXP(-k_sat_dia*F304)) * EXP(-k_inhib_dia*F304)</f>
        <v>0.98699789480794098</v>
      </c>
      <c r="T304">
        <f t="shared" si="19"/>
        <v>302</v>
      </c>
      <c r="U304" s="1">
        <f t="shared" si="17"/>
        <v>15.100000000000001</v>
      </c>
      <c r="V304">
        <f>U304/I_opt_nan*EXP(1-U304/I_opt_nan)</f>
        <v>0.97581615367286034</v>
      </c>
      <c r="Z304" s="4">
        <f>(1/F_max) * (1 - EXP(-k_sat*U304)) * EXP(-k_inhib*U304)</f>
        <v>0.99996232810972685</v>
      </c>
      <c r="AM304" s="4">
        <f>(1 / F_max_pic) * (1 - EXP(-k_sat_pic * U304)) * EXP(-k_inhib_pic * U304)</f>
        <v>0.99996232810972685</v>
      </c>
    </row>
    <row r="305" spans="5:39" x14ac:dyDescent="0.25">
      <c r="E305">
        <f t="shared" si="18"/>
        <v>303</v>
      </c>
      <c r="F305" s="1">
        <f t="shared" si="16"/>
        <v>15.15</v>
      </c>
      <c r="G305" s="2">
        <f>F305/I_opt_dia*EXP(1-F305/I_opt_dia)</f>
        <v>0.95318099010344404</v>
      </c>
      <c r="I305" s="4">
        <f>(1/f_max_dia) * (1 - EXP(-k_sat_dia*F305)) * EXP(-k_inhib_dia*F305)</f>
        <v>0.98730132905591528</v>
      </c>
      <c r="T305">
        <f t="shared" si="19"/>
        <v>303</v>
      </c>
      <c r="U305" s="1">
        <f t="shared" si="17"/>
        <v>15.15</v>
      </c>
      <c r="V305">
        <f>U305/I_opt_nan*EXP(1-U305/I_opt_nan)</f>
        <v>0.97647427972100187</v>
      </c>
      <c r="Z305" s="4">
        <f>(1/F_max) * (1 - EXP(-k_sat*U305)) * EXP(-k_inhib*U305)</f>
        <v>0.99997456711068355</v>
      </c>
      <c r="AM305" s="4">
        <f>(1 / F_max_pic) * (1 - EXP(-k_sat_pic * U305)) * EXP(-k_inhib_pic * U305)</f>
        <v>0.99997456711068355</v>
      </c>
    </row>
    <row r="306" spans="5:39" x14ac:dyDescent="0.25">
      <c r="E306">
        <f t="shared" si="18"/>
        <v>304</v>
      </c>
      <c r="F306" s="1">
        <f t="shared" si="16"/>
        <v>15.200000000000001</v>
      </c>
      <c r="G306" s="2">
        <f>F306/I_opt_dia*EXP(1-F306/I_opt_dia)</f>
        <v>0.95405254190271949</v>
      </c>
      <c r="I306" s="4">
        <f>(1/f_max_dia) * (1 - EXP(-k_sat_dia*F306)) * EXP(-k_inhib_dia*F306)</f>
        <v>0.98759993511947408</v>
      </c>
      <c r="T306">
        <f t="shared" si="19"/>
        <v>304</v>
      </c>
      <c r="U306" s="1">
        <f t="shared" si="17"/>
        <v>15.200000000000001</v>
      </c>
      <c r="V306">
        <f>U306/I_opt_nan*EXP(1-U306/I_opt_nan)</f>
        <v>0.97712220652813597</v>
      </c>
      <c r="Z306" s="4">
        <f>(1/F_max) * (1 - EXP(-k_sat*U306)) * EXP(-k_inhib*U306)</f>
        <v>0.9999843651342466</v>
      </c>
      <c r="AM306" s="4">
        <f>(1 / F_max_pic) * (1 - EXP(-k_sat_pic * U306)) * EXP(-k_inhib_pic * U306)</f>
        <v>0.9999843651342466</v>
      </c>
    </row>
    <row r="307" spans="5:39" x14ac:dyDescent="0.25">
      <c r="E307">
        <f t="shared" si="18"/>
        <v>305</v>
      </c>
      <c r="F307" s="1">
        <f t="shared" si="16"/>
        <v>15.25</v>
      </c>
      <c r="G307" s="2">
        <f>F307/I_opt_dia*EXP(1-F307/I_opt_dia)</f>
        <v>0.95491455771950473</v>
      </c>
      <c r="I307" s="4">
        <f>(1/f_max_dia) * (1 - EXP(-k_sat_dia*F307)) * EXP(-k_inhib_dia*F307)</f>
        <v>0.98789376438798371</v>
      </c>
      <c r="T307">
        <f t="shared" si="19"/>
        <v>305</v>
      </c>
      <c r="U307" s="1">
        <f t="shared" si="17"/>
        <v>15.25</v>
      </c>
      <c r="V307">
        <f>U307/I_opt_nan*EXP(1-U307/I_opt_nan)</f>
        <v>0.97775998315822432</v>
      </c>
      <c r="Z307" s="4">
        <f>(1/F_max) * (1 - EXP(-k_sat*U307)) * EXP(-k_inhib*U307)</f>
        <v>0.99999175922102068</v>
      </c>
      <c r="AM307" s="4">
        <f>(1 / F_max_pic) * (1 - EXP(-k_sat_pic * U307)) * EXP(-k_inhib_pic * U307)</f>
        <v>0.99999175922102068</v>
      </c>
    </row>
    <row r="308" spans="5:39" x14ac:dyDescent="0.25">
      <c r="E308">
        <f t="shared" si="18"/>
        <v>306</v>
      </c>
      <c r="F308" s="1">
        <f t="shared" si="16"/>
        <v>15.3</v>
      </c>
      <c r="G308" s="2">
        <f>F308/I_opt_dia*EXP(1-F308/I_opt_dia)</f>
        <v>0.95576707798020166</v>
      </c>
      <c r="I308" s="4">
        <f>(1/f_max_dia) * (1 - EXP(-k_sat_dia*F308)) * EXP(-k_inhib_dia*F308)</f>
        <v>0.98818286770638186</v>
      </c>
      <c r="T308">
        <f t="shared" si="19"/>
        <v>306</v>
      </c>
      <c r="U308" s="1">
        <f t="shared" si="17"/>
        <v>15.3</v>
      </c>
      <c r="V308">
        <f>U308/I_opt_nan*EXP(1-U308/I_opt_nan)</f>
        <v>0.97838765848778331</v>
      </c>
      <c r="Z308" s="4">
        <f>(1/F_max) * (1 - EXP(-k_sat*U308)) * EXP(-k_inhib*U308)</f>
        <v>0.99999678585462404</v>
      </c>
      <c r="AM308" s="4">
        <f>(1 / F_max_pic) * (1 - EXP(-k_sat_pic * U308)) * EXP(-k_inhib_pic * U308)</f>
        <v>0.99999678585462404</v>
      </c>
    </row>
    <row r="309" spans="5:39" x14ac:dyDescent="0.25">
      <c r="E309">
        <f t="shared" si="18"/>
        <v>307</v>
      </c>
      <c r="F309" s="1">
        <f t="shared" si="16"/>
        <v>15.350000000000001</v>
      </c>
      <c r="G309" s="2">
        <f>F309/I_opt_dia*EXP(1-F309/I_opt_dia)</f>
        <v>0.95661014297286506</v>
      </c>
      <c r="I309" s="4">
        <f>(1/f_max_dia) * (1 - EXP(-k_sat_dia*F309)) * EXP(-k_inhib_dia*F309)</f>
        <v>0.9884672953809438</v>
      </c>
      <c r="T309">
        <f t="shared" si="19"/>
        <v>307</v>
      </c>
      <c r="U309" s="1">
        <f t="shared" si="17"/>
        <v>15.350000000000001</v>
      </c>
      <c r="V309">
        <f>U309/I_opt_nan*EXP(1-U309/I_opt_nan)</f>
        <v>0.97900528120652963</v>
      </c>
      <c r="Z309" s="4">
        <f>(1/F_max) * (1 - EXP(-k_sat*U309)) * EXP(-k_inhib*U309)</f>
        <v>0.99999948097006386</v>
      </c>
      <c r="AM309" s="4">
        <f>(1 / F_max_pic) * (1 - EXP(-k_sat_pic * U309)) * EXP(-k_inhib_pic * U309)</f>
        <v>0.99999948097006386</v>
      </c>
    </row>
    <row r="310" spans="5:39" x14ac:dyDescent="0.25">
      <c r="E310">
        <f t="shared" si="18"/>
        <v>308</v>
      </c>
      <c r="F310" s="1">
        <f t="shared" si="16"/>
        <v>15.4</v>
      </c>
      <c r="G310" s="2">
        <f>F310/I_opt_dia*EXP(1-F310/I_opt_dia)</f>
        <v>0.95744379284763148</v>
      </c>
      <c r="I310" s="4">
        <f>(1/f_max_dia) * (1 - EXP(-k_sat_dia*F310)) * EXP(-k_inhib_dia*F310)</f>
        <v>0.98874709718499054</v>
      </c>
      <c r="T310">
        <f t="shared" si="19"/>
        <v>308</v>
      </c>
      <c r="U310" s="1">
        <f t="shared" si="17"/>
        <v>15.4</v>
      </c>
      <c r="V310">
        <f>U310/I_opt_nan*EXP(1-U310/I_opt_nan)</f>
        <v>0.97961289981802524</v>
      </c>
      <c r="Z310" s="4">
        <f>(1/F_max) * (1 - EXP(-k_sat*U310)) * EXP(-k_inhib*U310)</f>
        <v>0.99999987996198358</v>
      </c>
      <c r="AM310" s="4">
        <f>(1 / F_max_pic) * (1 - EXP(-k_sat_pic * U310)) * EXP(-k_inhib_pic * U310)</f>
        <v>0.99999987996198358</v>
      </c>
    </row>
    <row r="311" spans="5:39" x14ac:dyDescent="0.25">
      <c r="E311">
        <f t="shared" si="18"/>
        <v>309</v>
      </c>
      <c r="F311" s="1">
        <f t="shared" si="16"/>
        <v>15.450000000000001</v>
      </c>
      <c r="G311" s="2">
        <f>F311/I_opt_dia*EXP(1-F311/I_opt_dia)</f>
        <v>0.95826806761714811</v>
      </c>
      <c r="I311" s="4">
        <f>(1/f_max_dia) * (1 - EXP(-k_sat_dia*F311)) * EXP(-k_inhib_dia*F311)</f>
        <v>0.98902232236453336</v>
      </c>
      <c r="T311">
        <f t="shared" si="19"/>
        <v>309</v>
      </c>
      <c r="U311" s="1">
        <f t="shared" si="17"/>
        <v>15.450000000000001</v>
      </c>
      <c r="V311">
        <f>U311/I_opt_nan*EXP(1-U311/I_opt_nan)</f>
        <v>0.98021056264031914</v>
      </c>
      <c r="Z311" s="4">
        <f>(1/F_max) * (1 - EXP(-k_sat*U311)) * EXP(-k_inhib*U311)</f>
        <v>0.99999801769278907</v>
      </c>
      <c r="AM311" s="4">
        <f>(1 / F_max_pic) * (1 - EXP(-k_sat_pic * U311)) * EXP(-k_inhib_pic * U311)</f>
        <v>0.99999801769278907</v>
      </c>
    </row>
    <row r="312" spans="5:39" x14ac:dyDescent="0.25">
      <c r="E312">
        <f t="shared" si="18"/>
        <v>310</v>
      </c>
      <c r="F312" s="1">
        <f t="shared" si="16"/>
        <v>15.5</v>
      </c>
      <c r="G312" s="2">
        <f>F312/I_opt_dia*EXP(1-F312/I_opt_dia)</f>
        <v>0.95908300715699835</v>
      </c>
      <c r="I312" s="4">
        <f>(1/f_max_dia) * (1 - EXP(-k_sat_dia*F312)) * EXP(-k_inhib_dia*F312)</f>
        <v>0.98929301964385952</v>
      </c>
      <c r="T312">
        <f t="shared" si="19"/>
        <v>310</v>
      </c>
      <c r="U312" s="1">
        <f t="shared" si="17"/>
        <v>15.5</v>
      </c>
      <c r="V312">
        <f>U312/I_opt_nan*EXP(1-U312/I_opt_nan)</f>
        <v>0.98079831780658755</v>
      </c>
      <c r="Z312" s="4">
        <f>(1/F_max) * (1 - EXP(-k_sat*U312)) * EXP(-k_inhib*U312)</f>
        <v>0.99999392850065039</v>
      </c>
      <c r="AM312" s="4">
        <f>(1 / F_max_pic) * (1 - EXP(-k_sat_pic * U312)) * EXP(-k_inhib_pic * U312)</f>
        <v>0.99999392850065039</v>
      </c>
    </row>
    <row r="313" spans="5:39" x14ac:dyDescent="0.25">
      <c r="E313">
        <f t="shared" si="18"/>
        <v>311</v>
      </c>
      <c r="F313" s="1">
        <f t="shared" si="16"/>
        <v>15.55</v>
      </c>
      <c r="G313" s="2">
        <f>F313/I_opt_dia*EXP(1-F313/I_opt_dia)</f>
        <v>0.95988865120612887</v>
      </c>
      <c r="I313" s="4">
        <f>(1/f_max_dia) * (1 - EXP(-k_sat_dia*F313)) * EXP(-k_inhib_dia*F313)</f>
        <v>0.98955923723106065</v>
      </c>
      <c r="T313">
        <f t="shared" si="19"/>
        <v>311</v>
      </c>
      <c r="U313" s="1">
        <f t="shared" si="17"/>
        <v>15.55</v>
      </c>
      <c r="V313">
        <f>U313/I_opt_nan*EXP(1-U313/I_opt_nan)</f>
        <v>0.9813762132657724</v>
      </c>
      <c r="Z313" s="4">
        <f>(1/F_max) * (1 - EXP(-k_sat*U313)) * EXP(-k_inhib*U313)</f>
        <v>0.99998764620738456</v>
      </c>
      <c r="AM313" s="4">
        <f>(1 / F_max_pic) * (1 - EXP(-k_sat_pic * U313)) * EXP(-k_inhib_pic * U313)</f>
        <v>0.99998764620738456</v>
      </c>
    </row>
    <row r="314" spans="5:39" x14ac:dyDescent="0.25">
      <c r="E314">
        <f t="shared" si="18"/>
        <v>312</v>
      </c>
      <c r="F314" s="1">
        <f t="shared" si="16"/>
        <v>15.600000000000001</v>
      </c>
      <c r="G314" s="2">
        <f>F314/I_opt_dia*EXP(1-F314/I_opt_dia)</f>
        <v>0.96068503936727334</v>
      </c>
      <c r="I314" s="4">
        <f>(1/f_max_dia) * (1 - EXP(-k_sat_dia*F314)) * EXP(-k_inhib_dia*F314)</f>
        <v>0.98982102282349949</v>
      </c>
      <c r="T314">
        <f t="shared" si="19"/>
        <v>312</v>
      </c>
      <c r="U314" s="1">
        <f t="shared" si="17"/>
        <v>15.600000000000001</v>
      </c>
      <c r="V314">
        <f>U314/I_opt_nan*EXP(1-U314/I_opt_nan)</f>
        <v>0.98194429678321626</v>
      </c>
      <c r="Z314" s="4">
        <f>(1/F_max) * (1 - EXP(-k_sat*U314)) * EXP(-k_inhib*U314)</f>
        <v>0.99997920412621955</v>
      </c>
      <c r="AM314" s="4">
        <f>(1 / F_max_pic) * (1 - EXP(-k_sat_pic * U314)) * EXP(-k_inhib_pic * U314)</f>
        <v>0.99997920412621955</v>
      </c>
    </row>
    <row r="315" spans="5:39" x14ac:dyDescent="0.25">
      <c r="E315">
        <f t="shared" si="18"/>
        <v>313</v>
      </c>
      <c r="F315" s="1">
        <f t="shared" si="16"/>
        <v>15.65</v>
      </c>
      <c r="G315" s="2">
        <f>F315/I_opt_dia*EXP(1-F315/I_opt_dia)</f>
        <v>0.96147221110737513</v>
      </c>
      <c r="I315" s="4">
        <f>(1/f_max_dia) * (1 - EXP(-k_sat_dia*F315)) * EXP(-k_inhib_dia*F315)</f>
        <v>0.99007842361322129</v>
      </c>
      <c r="T315">
        <f t="shared" si="19"/>
        <v>313</v>
      </c>
      <c r="U315" s="1">
        <f t="shared" si="17"/>
        <v>15.65</v>
      </c>
      <c r="V315">
        <f>U315/I_opt_nan*EXP(1-U315/I_opt_nan)</f>
        <v>0.98250261594129695</v>
      </c>
      <c r="Z315" s="4">
        <f>(1/F_max) * (1 - EXP(-k_sat*U315)) * EXP(-k_inhib*U315)</f>
        <v>0.99996863506944045</v>
      </c>
      <c r="AM315" s="4">
        <f>(1 / F_max_pic) * (1 - EXP(-k_sat_pic * U315)) * EXP(-k_inhib_pic * U315)</f>
        <v>0.99996863506944045</v>
      </c>
    </row>
    <row r="316" spans="5:39" x14ac:dyDescent="0.25">
      <c r="E316">
        <f t="shared" si="18"/>
        <v>314</v>
      </c>
      <c r="F316" s="1">
        <f t="shared" si="16"/>
        <v>15.700000000000001</v>
      </c>
      <c r="G316" s="2">
        <f>F316/I_opt_dia*EXP(1-F316/I_opt_dia)</f>
        <v>0.96225020575801001</v>
      </c>
      <c r="I316" s="4">
        <f>(1/f_max_dia) * (1 - EXP(-k_sat_dia*F316)) * EXP(-k_inhib_dia*F316)</f>
        <v>0.99033148629230683</v>
      </c>
      <c r="T316">
        <f t="shared" si="19"/>
        <v>314</v>
      </c>
      <c r="U316" s="1">
        <f t="shared" si="17"/>
        <v>15.700000000000001</v>
      </c>
      <c r="V316">
        <f>U316/I_opt_nan*EXP(1-U316/I_opt_nan)</f>
        <v>0.98305121814005958</v>
      </c>
      <c r="Z316" s="4">
        <f>(1/F_max) * (1 - EXP(-k_sat*U316)) * EXP(-k_inhib*U316)</f>
        <v>0.99995597135592262</v>
      </c>
      <c r="AM316" s="4">
        <f>(1 / F_max_pic) * (1 - EXP(-k_sat_pic * U316)) * EXP(-k_inhib_pic * U316)</f>
        <v>0.99995597135592262</v>
      </c>
    </row>
    <row r="317" spans="5:39" x14ac:dyDescent="0.25">
      <c r="E317">
        <f t="shared" si="18"/>
        <v>315</v>
      </c>
      <c r="F317" s="1">
        <f t="shared" si="16"/>
        <v>15.75</v>
      </c>
      <c r="G317" s="2">
        <f>F317/I_opt_dia*EXP(1-F317/I_opt_dia)</f>
        <v>0.96301906251580605</v>
      </c>
      <c r="I317" s="4">
        <f>(1/f_max_dia) * (1 - EXP(-k_sat_dia*F317)) * EXP(-k_inhib_dia*F317)</f>
        <v>0.99058025705816832</v>
      </c>
      <c r="T317">
        <f t="shared" si="19"/>
        <v>315</v>
      </c>
      <c r="U317" s="1">
        <f t="shared" si="17"/>
        <v>15.75</v>
      </c>
      <c r="V317">
        <f>U317/I_opt_nan*EXP(1-U317/I_opt_nan)</f>
        <v>0.98359015059784538</v>
      </c>
      <c r="Z317" s="4">
        <f>(1/F_max) * (1 - EXP(-k_sat*U317)) * EXP(-k_inhib*U317)</f>
        <v>0.99994124481855007</v>
      </c>
      <c r="AM317" s="4">
        <f>(1 / F_max_pic) * (1 - EXP(-k_sat_pic * U317)) * EXP(-k_inhib_pic * U317)</f>
        <v>0.99994124481855007</v>
      </c>
    </row>
    <row r="318" spans="5:39" x14ac:dyDescent="0.25">
      <c r="E318">
        <f t="shared" si="18"/>
        <v>316</v>
      </c>
      <c r="F318" s="1">
        <f t="shared" si="16"/>
        <v>15.8</v>
      </c>
      <c r="G318" s="2">
        <f>F318/I_opt_dia*EXP(1-F318/I_opt_dia)</f>
        <v>0.96377882044286378</v>
      </c>
      <c r="I318" s="4">
        <f>(1/f_max_dia) * (1 - EXP(-k_sat_dia*F318)) * EXP(-k_inhib_dia*F318)</f>
        <v>0.99082478161878962</v>
      </c>
      <c r="T318">
        <f t="shared" si="19"/>
        <v>316</v>
      </c>
      <c r="U318" s="1">
        <f t="shared" si="17"/>
        <v>15.8</v>
      </c>
      <c r="V318">
        <f>U318/I_opt_nan*EXP(1-U318/I_opt_nan)</f>
        <v>0.98411946035191966</v>
      </c>
      <c r="Z318" s="4">
        <f>(1/F_max) * (1 - EXP(-k_sat*U318)) * EXP(-k_inhib*U318)</f>
        <v>0.99992448681152224</v>
      </c>
      <c r="AM318" s="4">
        <f>(1 / F_max_pic) * (1 - EXP(-k_sat_pic * U318)) * EXP(-k_inhib_pic * U318)</f>
        <v>0.99992448681152224</v>
      </c>
    </row>
    <row r="319" spans="5:39" x14ac:dyDescent="0.25">
      <c r="E319">
        <f t="shared" si="18"/>
        <v>317</v>
      </c>
      <c r="F319" s="1">
        <f t="shared" si="16"/>
        <v>15.850000000000001</v>
      </c>
      <c r="G319" s="2">
        <f>F319/I_opt_dia*EXP(1-F319/I_opt_dia)</f>
        <v>0.96452951846717327</v>
      </c>
      <c r="I319" s="4">
        <f>(1/f_max_dia) * (1 - EXP(-k_sat_dia*F319)) * EXP(-k_inhib_dia*F319)</f>
        <v>0.99106510519791202</v>
      </c>
      <c r="T319">
        <f t="shared" si="19"/>
        <v>317</v>
      </c>
      <c r="U319" s="1">
        <f t="shared" si="17"/>
        <v>15.850000000000001</v>
      </c>
      <c r="V319">
        <f>U319/I_opt_nan*EXP(1-U319/I_opt_nan)</f>
        <v>0.98463919425909829</v>
      </c>
      <c r="Z319" s="4">
        <f>(1/F_max) * (1 - EXP(-k_sat*U319)) * EXP(-k_inhib*U319)</f>
        <v>0.99990572821755241</v>
      </c>
      <c r="AM319" s="4">
        <f>(1 / F_max_pic) * (1 - EXP(-k_sat_pic * U319)) * EXP(-k_inhib_pic * U319)</f>
        <v>0.99990572821755241</v>
      </c>
    </row>
    <row r="320" spans="5:39" x14ac:dyDescent="0.25">
      <c r="E320">
        <f t="shared" si="18"/>
        <v>318</v>
      </c>
      <c r="F320" s="1">
        <f t="shared" si="16"/>
        <v>15.9</v>
      </c>
      <c r="G320" s="2">
        <f>F320/I_opt_dia*EXP(1-F320/I_opt_dia)</f>
        <v>0.96527119538303241</v>
      </c>
      <c r="I320" s="4">
        <f>(1/f_max_dia) * (1 - EXP(-k_sat_dia*F320)) * EXP(-k_inhib_dia*F320)</f>
        <v>0.99130127254016298</v>
      </c>
      <c r="T320">
        <f t="shared" si="19"/>
        <v>318</v>
      </c>
      <c r="U320" s="1">
        <f t="shared" si="17"/>
        <v>15.9</v>
      </c>
      <c r="V320">
        <f>U320/I_opt_nan*EXP(1-U320/I_opt_nan)</f>
        <v>0.98514939899637044</v>
      </c>
      <c r="Z320" s="4">
        <f>(1/F_max) * (1 - EXP(-k_sat*U320)) * EXP(-k_inhib*U320)</f>
        <v>0.99988499945495624</v>
      </c>
      <c r="AM320" s="4">
        <f>(1 / F_max_pic) * (1 - EXP(-k_sat_pic * U320)) * EXP(-k_inhib_pic * U320)</f>
        <v>0.99988499945495624</v>
      </c>
    </row>
    <row r="321" spans="5:39" x14ac:dyDescent="0.25">
      <c r="E321">
        <f t="shared" si="18"/>
        <v>319</v>
      </c>
      <c r="F321" s="1">
        <f t="shared" si="16"/>
        <v>15.950000000000001</v>
      </c>
      <c r="G321" s="2">
        <f>F321/I_opt_dia*EXP(1-F321/I_opt_dia)</f>
        <v>0.96600388985146168</v>
      </c>
      <c r="I321" s="4">
        <f>(1/f_max_dia) * (1 - EXP(-k_sat_dia*F321)) * EXP(-k_inhib_dia*F321)</f>
        <v>0.99153332791613125</v>
      </c>
      <c r="T321">
        <f t="shared" si="19"/>
        <v>319</v>
      </c>
      <c r="U321" s="1">
        <f t="shared" si="17"/>
        <v>15.950000000000001</v>
      </c>
      <c r="V321">
        <f>U321/I_opt_nan*EXP(1-U321/I_opt_nan)</f>
        <v>0.98565012106151972</v>
      </c>
      <c r="Z321" s="4">
        <f>(1/F_max) * (1 - EXP(-k_sat*U321)) * EXP(-k_inhib*U321)</f>
        <v>0.99986233048463435</v>
      </c>
      <c r="AM321" s="4">
        <f>(1 / F_max_pic) * (1 - EXP(-k_sat_pic * U321)) * EXP(-k_inhib_pic * U321)</f>
        <v>0.99986233048463435</v>
      </c>
    </row>
    <row r="322" spans="5:39" x14ac:dyDescent="0.25">
      <c r="E322">
        <f t="shared" si="18"/>
        <v>320</v>
      </c>
      <c r="F322" s="1">
        <f t="shared" ref="F322:F385" si="20">PAR_max/1200*E322</f>
        <v>16</v>
      </c>
      <c r="G322" s="2">
        <f>F322/I_opt_dia*EXP(1-F322/I_opt_dia)</f>
        <v>0.96672764040061898</v>
      </c>
      <c r="I322" s="4">
        <f>(1/f_max_dia) * (1 - EXP(-k_sat_dia*F322)) * EXP(-k_inhib_dia*F322)</f>
        <v>0.99176131512739074</v>
      </c>
      <c r="T322">
        <f t="shared" si="19"/>
        <v>320</v>
      </c>
      <c r="U322" s="1">
        <f t="shared" ref="U322:U385" si="21">PAR_max/1200*T322</f>
        <v>16</v>
      </c>
      <c r="V322">
        <f>U322/I_opt_nan*EXP(1-U322/I_opt_nan)</f>
        <v>0.98614140677374529</v>
      </c>
      <c r="Z322" s="4">
        <f>(1/F_max) * (1 - EXP(-k_sat*U322)) * EXP(-k_inhib*U322)</f>
        <v>0.99983775081695014</v>
      </c>
      <c r="AM322" s="4">
        <f>(1 / F_max_pic) * (1 - EXP(-k_sat_pic * U322)) * EXP(-k_inhib_pic * U322)</f>
        <v>0.99983775081695014</v>
      </c>
    </row>
    <row r="323" spans="5:39" x14ac:dyDescent="0.25">
      <c r="E323">
        <f t="shared" si="18"/>
        <v>321</v>
      </c>
      <c r="F323" s="1">
        <f t="shared" si="20"/>
        <v>16.05</v>
      </c>
      <c r="G323" s="2">
        <f>F323/I_opt_dia*EXP(1-F323/I_opt_dia)</f>
        <v>0.96744248542621281</v>
      </c>
      <c r="I323" s="4">
        <f>(1/f_max_dia) * (1 - EXP(-k_sat_dia*F323)) * EXP(-k_inhib_dia*F323)</f>
        <v>0.99198527751146659</v>
      </c>
      <c r="T323">
        <f t="shared" si="19"/>
        <v>321</v>
      </c>
      <c r="U323" s="1">
        <f t="shared" si="21"/>
        <v>16.05</v>
      </c>
      <c r="V323">
        <f>U323/I_opt_nan*EXP(1-U323/I_opt_nan)</f>
        <v>0.98662330227427819</v>
      </c>
      <c r="Z323" s="4">
        <f>(1/F_max) * (1 - EXP(-k_sat*U323)) * EXP(-k_inhib*U323)</f>
        <v>0.9998112895185044</v>
      </c>
      <c r="AM323" s="4">
        <f>(1 / F_max_pic) * (1 - EXP(-k_sat_pic * U323)) * EXP(-k_inhib_pic * U323)</f>
        <v>0.9998112895185044</v>
      </c>
    </row>
    <row r="324" spans="5:39" x14ac:dyDescent="0.25">
      <c r="E324">
        <f t="shared" ref="E324:E387" si="22">E323+1</f>
        <v>322</v>
      </c>
      <c r="F324" s="1">
        <f t="shared" si="20"/>
        <v>16.100000000000001</v>
      </c>
      <c r="G324" s="2">
        <f>F324/I_opt_dia*EXP(1-F324/I_opt_dia)</f>
        <v>0.96814846319191428</v>
      </c>
      <c r="I324" s="4">
        <f>(1/f_max_dia) * (1 - EXP(-k_sat_dia*F324)) * EXP(-k_inhib_dia*F324)</f>
        <v>0.99220525794675263</v>
      </c>
      <c r="T324">
        <f t="shared" ref="T324:T387" si="23">T323+1</f>
        <v>322</v>
      </c>
      <c r="U324" s="1">
        <f t="shared" si="21"/>
        <v>16.100000000000001</v>
      </c>
      <c r="V324">
        <f>U324/I_opt_nan*EXP(1-U324/I_opt_nan)</f>
        <v>0.9870958535269968</v>
      </c>
      <c r="Z324" s="4">
        <f>(1/F_max) * (1 - EXP(-k_sat*U324)) * EXP(-k_inhib*U324)</f>
        <v>0.99978297521880621</v>
      </c>
      <c r="AM324" s="4">
        <f>(1 / F_max_pic) * (1 - EXP(-k_sat_pic * U324)) * EXP(-k_inhib_pic * U324)</f>
        <v>0.99978297521880621</v>
      </c>
    </row>
    <row r="325" spans="5:39" x14ac:dyDescent="0.25">
      <c r="E325">
        <f t="shared" si="22"/>
        <v>323</v>
      </c>
      <c r="F325" s="1">
        <f t="shared" si="20"/>
        <v>16.150000000000002</v>
      </c>
      <c r="G325" s="2">
        <f>F325/I_opt_dia*EXP(1-F325/I_opt_dia)</f>
        <v>0.96884561182976858</v>
      </c>
      <c r="I325" s="4">
        <f>(1/f_max_dia) * (1 - EXP(-k_sat_dia*F325)) * EXP(-k_inhib_dia*F325)</f>
        <v>0.99242129885737429</v>
      </c>
      <c r="T325">
        <f t="shared" si="23"/>
        <v>323</v>
      </c>
      <c r="U325" s="1">
        <f t="shared" si="21"/>
        <v>16.150000000000002</v>
      </c>
      <c r="V325">
        <f>U325/I_opt_nan*EXP(1-U325/I_opt_nan)</f>
        <v>0.98755910631904076</v>
      </c>
      <c r="Z325" s="4">
        <f>(1/F_max) * (1 - EXP(-k_sat*U325)) * EXP(-k_inhib*U325)</f>
        <v>0.99975283611684729</v>
      </c>
      <c r="AM325" s="4">
        <f>(1 / F_max_pic) * (1 - EXP(-k_sat_pic * U325)) * EXP(-k_inhib_pic * U325)</f>
        <v>0.99975283611684729</v>
      </c>
    </row>
    <row r="326" spans="5:39" x14ac:dyDescent="0.25">
      <c r="E326">
        <f t="shared" si="22"/>
        <v>324</v>
      </c>
      <c r="F326" s="1">
        <f t="shared" si="20"/>
        <v>16.2</v>
      </c>
      <c r="G326" s="2">
        <f>F326/I_opt_dia*EXP(1-F326/I_opt_dia)</f>
        <v>0.96953396934060332</v>
      </c>
      <c r="I326" s="4">
        <f>(1/f_max_dia) * (1 - EXP(-k_sat_dia*F326)) * EXP(-k_inhib_dia*F326)</f>
        <v>0.99263344221800132</v>
      </c>
      <c r="T326">
        <f t="shared" si="23"/>
        <v>324</v>
      </c>
      <c r="U326" s="1">
        <f t="shared" si="21"/>
        <v>16.2</v>
      </c>
      <c r="V326">
        <f>U326/I_opt_nan*EXP(1-U326/I_opt_nan)</f>
        <v>0.98801310626142258</v>
      </c>
      <c r="Z326" s="4">
        <f>(1/F_max) * (1 - EXP(-k_sat*U326)) * EXP(-k_inhib*U326)</f>
        <v>0.99972089998757263</v>
      </c>
      <c r="AM326" s="4">
        <f>(1 / F_max_pic) * (1 - EXP(-k_sat_pic * U326)) * EXP(-k_inhib_pic * U326)</f>
        <v>0.99972089998757263</v>
      </c>
    </row>
    <row r="327" spans="5:39" x14ac:dyDescent="0.25">
      <c r="E327">
        <f t="shared" si="22"/>
        <v>325</v>
      </c>
      <c r="F327" s="1">
        <f t="shared" si="20"/>
        <v>16.25</v>
      </c>
      <c r="G327" s="2">
        <f>F327/I_opt_dia*EXP(1-F327/I_opt_dia)</f>
        <v>0.97021357359443861</v>
      </c>
      <c r="I327" s="4">
        <f>(1/f_max_dia) * (1 - EXP(-k_sat_dia*F327)) * EXP(-k_inhib_dia*F327)</f>
        <v>0.9928417295586095</v>
      </c>
      <c r="T327">
        <f t="shared" si="23"/>
        <v>325</v>
      </c>
      <c r="U327" s="1">
        <f t="shared" si="21"/>
        <v>16.25</v>
      </c>
      <c r="V327">
        <f>U327/I_opt_nan*EXP(1-U327/I_opt_nan)</f>
        <v>0.9884578987896373</v>
      </c>
      <c r="Z327" s="4">
        <f>(1/F_max) * (1 - EXP(-k_sat*U327)) * EXP(-k_inhib*U327)</f>
        <v>0.99968719418825847</v>
      </c>
      <c r="AM327" s="4">
        <f>(1 / F_max_pic) * (1 - EXP(-k_sat_pic * U327)) * EXP(-k_inhib_pic * U327)</f>
        <v>0.99968719418825847</v>
      </c>
    </row>
    <row r="328" spans="5:39" x14ac:dyDescent="0.25">
      <c r="E328">
        <f t="shared" si="22"/>
        <v>326</v>
      </c>
      <c r="F328" s="1">
        <f t="shared" si="20"/>
        <v>16.3</v>
      </c>
      <c r="G328" s="2">
        <f>F328/I_opt_dia*EXP(1-F328/I_opt_dia)</f>
        <v>0.97088446233089287</v>
      </c>
      <c r="I328" s="4">
        <f>(1/f_max_dia) * (1 - EXP(-k_sat_dia*F328)) * EXP(-k_inhib_dia*F328)</f>
        <v>0.99304620196919025</v>
      </c>
      <c r="T328">
        <f t="shared" si="23"/>
        <v>326</v>
      </c>
      <c r="U328" s="1">
        <f t="shared" si="21"/>
        <v>16.3</v>
      </c>
      <c r="V328">
        <f>U328/I_opt_nan*EXP(1-U328/I_opt_nan)</f>
        <v>0.98889352916426865</v>
      </c>
      <c r="Z328" s="4">
        <f>(1/F_max) * (1 - EXP(-k_sat*U328)) * EXP(-k_inhib*U328)</f>
        <v>0.9996517456647912</v>
      </c>
      <c r="AM328" s="4">
        <f>(1 / F_max_pic) * (1 - EXP(-k_sat_pic * U328)) * EXP(-k_inhib_pic * U328)</f>
        <v>0.9996517456647912</v>
      </c>
    </row>
    <row r="329" spans="5:39" x14ac:dyDescent="0.25">
      <c r="E329">
        <f t="shared" si="22"/>
        <v>327</v>
      </c>
      <c r="F329" s="1">
        <f t="shared" si="20"/>
        <v>16.350000000000001</v>
      </c>
      <c r="G329" s="2">
        <f>F329/I_opt_dia*EXP(1-F329/I_opt_dia)</f>
        <v>0.97154667315958976</v>
      </c>
      <c r="I329" s="4">
        <f>(1/f_max_dia) * (1 - EXP(-k_sat_dia*F329)) * EXP(-k_inhib_dia*F329)</f>
        <v>0.9932469001044133</v>
      </c>
      <c r="T329">
        <f t="shared" si="23"/>
        <v>327</v>
      </c>
      <c r="U329" s="1">
        <f t="shared" si="21"/>
        <v>16.350000000000001</v>
      </c>
      <c r="V329">
        <f>U329/I_opt_nan*EXP(1-U329/I_opt_nan)</f>
        <v>0.98932004247159711</v>
      </c>
      <c r="Z329" s="4">
        <f>(1/F_max) * (1 - EXP(-k_sat*U329)) * EXP(-k_inhib*U329)</f>
        <v>0.99961458095785305</v>
      </c>
      <c r="AM329" s="4">
        <f>(1 / F_max_pic) * (1 - EXP(-k_sat_pic * U329)) * EXP(-k_inhib_pic * U329)</f>
        <v>0.99961458095785305</v>
      </c>
    </row>
    <row r="330" spans="5:39" x14ac:dyDescent="0.25">
      <c r="E330">
        <f t="shared" si="22"/>
        <v>328</v>
      </c>
      <c r="F330" s="1">
        <f t="shared" si="20"/>
        <v>16.400000000000002</v>
      </c>
      <c r="G330" s="2">
        <f>F330/I_opt_dia*EXP(1-F330/I_opt_dia)</f>
        <v>0.97220024356056267</v>
      </c>
      <c r="I330" s="4">
        <f>(1/f_max_dia) * (1 - EXP(-k_sat_dia*F330)) * EXP(-k_inhib_dia*F330)</f>
        <v>0.99344386418823649</v>
      </c>
      <c r="T330">
        <f t="shared" si="23"/>
        <v>328</v>
      </c>
      <c r="U330" s="1">
        <f t="shared" si="21"/>
        <v>16.400000000000002</v>
      </c>
      <c r="V330">
        <f>U330/I_opt_nan*EXP(1-U330/I_opt_nan)</f>
        <v>0.98973748362420066</v>
      </c>
      <c r="Z330" s="4">
        <f>(1/F_max) * (1 - EXP(-k_sat*U330)) * EXP(-k_inhib*U330)</f>
        <v>0.99957572620901458</v>
      </c>
      <c r="AM330" s="4">
        <f>(1 / F_max_pic) * (1 - EXP(-k_sat_pic * U330)) * EXP(-k_inhib_pic * U330)</f>
        <v>0.99957572620901458</v>
      </c>
    </row>
    <row r="331" spans="5:39" x14ac:dyDescent="0.25">
      <c r="E331">
        <f t="shared" si="22"/>
        <v>329</v>
      </c>
      <c r="F331" s="1">
        <f t="shared" si="20"/>
        <v>16.45</v>
      </c>
      <c r="G331" s="2">
        <f>F331/I_opt_dia*EXP(1-F331/I_opt_dia)</f>
        <v>0.97284521088465836</v>
      </c>
      <c r="I331" s="4">
        <f>(1/f_max_dia) * (1 - EXP(-k_sat_dia*F331)) * EXP(-k_inhib_dia*F331)</f>
        <v>0.9936371340184702</v>
      </c>
      <c r="T331">
        <f t="shared" si="23"/>
        <v>329</v>
      </c>
      <c r="U331" s="1">
        <f t="shared" si="21"/>
        <v>16.45</v>
      </c>
      <c r="V331">
        <f>U331/I_opt_nan*EXP(1-U331/I_opt_nan)</f>
        <v>0.99014589736155822</v>
      </c>
      <c r="Z331" s="4">
        <f>(1/F_max) * (1 - EXP(-k_sat*U331)) * EXP(-k_inhib*U331)</f>
        <v>0.99953520716673705</v>
      </c>
      <c r="AM331" s="4">
        <f>(1 / F_max_pic) * (1 - EXP(-k_sat_pic * U331)) * EXP(-k_inhib_pic * U331)</f>
        <v>0.99953520716673705</v>
      </c>
    </row>
    <row r="332" spans="5:39" x14ac:dyDescent="0.25">
      <c r="E332">
        <f t="shared" si="22"/>
        <v>330</v>
      </c>
      <c r="F332" s="1">
        <f t="shared" si="20"/>
        <v>16.5</v>
      </c>
      <c r="G332" s="2">
        <f>F332/I_opt_dia*EXP(1-F332/I_opt_dia)</f>
        <v>0.97348161235393982</v>
      </c>
      <c r="I332" s="4">
        <f>(1/f_max_dia) * (1 - EXP(-k_sat_dia*F332)) * EXP(-k_inhib_dia*F332)</f>
        <v>0.99382674897129031</v>
      </c>
      <c r="T332">
        <f t="shared" si="23"/>
        <v>330</v>
      </c>
      <c r="U332" s="1">
        <f t="shared" si="21"/>
        <v>16.5</v>
      </c>
      <c r="V332">
        <f>U332/I_opt_nan*EXP(1-U332/I_opt_nan)</f>
        <v>0.99054532825064923</v>
      </c>
      <c r="Z332" s="4">
        <f>(1/F_max) * (1 - EXP(-k_sat*U332)) * EXP(-k_inhib*U332)</f>
        <v>0.99949304919228044</v>
      </c>
      <c r="AM332" s="4">
        <f>(1 / F_max_pic) * (1 - EXP(-k_sat_pic * U332)) * EXP(-k_inhib_pic * U332)</f>
        <v>0.99949304919228044</v>
      </c>
    </row>
    <row r="333" spans="5:39" x14ac:dyDescent="0.25">
      <c r="E333">
        <f t="shared" si="22"/>
        <v>331</v>
      </c>
      <c r="F333" s="1">
        <f t="shared" si="20"/>
        <v>16.55</v>
      </c>
      <c r="G333" s="2">
        <f>F333/I_opt_dia*EXP(1-F333/I_opt_dia)</f>
        <v>0.97410948506208717</v>
      </c>
      <c r="I333" s="4">
        <f>(1/f_max_dia) * (1 - EXP(-k_sat_dia*F333)) * EXP(-k_inhib_dia*F333)</f>
        <v>0.99401274800570616</v>
      </c>
      <c r="T333">
        <f t="shared" si="23"/>
        <v>331</v>
      </c>
      <c r="U333" s="1">
        <f t="shared" si="21"/>
        <v>16.55</v>
      </c>
      <c r="V333">
        <f>U333/I_opt_nan*EXP(1-U333/I_opt_nan)</f>
        <v>0.99093582068655039</v>
      </c>
      <c r="Z333" s="4">
        <f>(1/F_max) * (1 - EXP(-k_sat*U333)) * EXP(-k_inhib*U333)</f>
        <v>0.9994492772655279</v>
      </c>
      <c r="AM333" s="4">
        <f>(1 / F_max_pic) * (1 - EXP(-k_sat_pic * U333)) * EXP(-k_inhib_pic * U333)</f>
        <v>0.9994492772655279</v>
      </c>
    </row>
    <row r="334" spans="5:39" x14ac:dyDescent="0.25">
      <c r="E334">
        <f t="shared" si="22"/>
        <v>332</v>
      </c>
      <c r="F334" s="1">
        <f t="shared" si="20"/>
        <v>16.600000000000001</v>
      </c>
      <c r="G334" s="2">
        <f>F334/I_opt_dia*EXP(1-F334/I_opt_dia)</f>
        <v>0.97472886597479791</v>
      </c>
      <c r="I334" s="4">
        <f>(1/f_max_dia) * (1 - EXP(-k_sat_dia*F334)) * EXP(-k_inhib_dia*F334)</f>
        <v>0.99419516966797827</v>
      </c>
      <c r="T334">
        <f t="shared" si="23"/>
        <v>332</v>
      </c>
      <c r="U334" s="1">
        <f t="shared" si="21"/>
        <v>16.600000000000001</v>
      </c>
      <c r="V334">
        <f>U334/I_opt_nan*EXP(1-U334/I_opt_nan)</f>
        <v>0.99131741889303171</v>
      </c>
      <c r="Z334" s="4">
        <f>(1/F_max) * (1 - EXP(-k_sat*U334)) * EXP(-k_inhib*U334)</f>
        <v>0.99940391599071909</v>
      </c>
      <c r="AM334" s="4">
        <f>(1 / F_max_pic) * (1 - EXP(-k_sat_pic * U334)) * EXP(-k_inhib_pic * U334)</f>
        <v>0.99940391599071909</v>
      </c>
    </row>
    <row r="335" spans="5:39" x14ac:dyDescent="0.25">
      <c r="E335">
        <f t="shared" si="22"/>
        <v>333</v>
      </c>
      <c r="F335" s="1">
        <f t="shared" si="20"/>
        <v>16.650000000000002</v>
      </c>
      <c r="G335" s="2">
        <f>F335/I_opt_dia*EXP(1-F335/I_opt_dia)</f>
        <v>0.97533979193018538</v>
      </c>
      <c r="I335" s="4">
        <f>(1/f_max_dia) * (1 - EXP(-k_sat_dia*F335)) * EXP(-k_inhib_dia*F335)</f>
        <v>0.99437405209599183</v>
      </c>
      <c r="T335">
        <f t="shared" si="23"/>
        <v>333</v>
      </c>
      <c r="U335" s="1">
        <f t="shared" si="21"/>
        <v>16.650000000000002</v>
      </c>
      <c r="V335">
        <f>U335/I_opt_nan*EXP(1-U335/I_opt_nan)</f>
        <v>0.99169016692315137</v>
      </c>
      <c r="Z335" s="4">
        <f>(1/F_max) * (1 - EXP(-k_sat*U335)) * EXP(-k_inhib*U335)</f>
        <v>0.99935698960209773</v>
      </c>
      <c r="AM335" s="4">
        <f>(1 / F_max_pic) * (1 - EXP(-k_sat_pic * U335)) * EXP(-k_inhib_pic * U335)</f>
        <v>0.99935698960209773</v>
      </c>
    </row>
    <row r="336" spans="5:39" x14ac:dyDescent="0.25">
      <c r="E336">
        <f t="shared" si="22"/>
        <v>334</v>
      </c>
      <c r="F336" s="1">
        <f t="shared" si="20"/>
        <v>16.7</v>
      </c>
      <c r="G336" s="2">
        <f>F336/I_opt_dia*EXP(1-F336/I_opt_dia)</f>
        <v>0.97594229963917756</v>
      </c>
      <c r="I336" s="4">
        <f>(1/f_max_dia) * (1 - EXP(-k_sat_dia*F336)) * EXP(-k_inhib_dia*F336)</f>
        <v>0.99454943302358301</v>
      </c>
      <c r="T336">
        <f t="shared" si="23"/>
        <v>334</v>
      </c>
      <c r="U336" s="1">
        <f t="shared" si="21"/>
        <v>16.7</v>
      </c>
      <c r="V336">
        <f>U336/I_opt_nan*EXP(1-U336/I_opt_nan)</f>
        <v>0.99205410865984611</v>
      </c>
      <c r="Z336" s="4">
        <f>(1/F_max) * (1 - EXP(-k_sat*U336)) * EXP(-k_inhib*U336)</f>
        <v>0.99930852196947595</v>
      </c>
      <c r="AM336" s="4">
        <f>(1 / F_max_pic) * (1 - EXP(-k_sat_pic * U336)) * EXP(-k_inhib_pic * U336)</f>
        <v>0.99930852196947595</v>
      </c>
    </row>
    <row r="337" spans="5:39" x14ac:dyDescent="0.25">
      <c r="E337">
        <f t="shared" si="22"/>
        <v>335</v>
      </c>
      <c r="F337" s="1">
        <f t="shared" si="20"/>
        <v>16.75</v>
      </c>
      <c r="G337" s="2">
        <f>F337/I_opt_dia*EXP(1-F337/I_opt_dia)</f>
        <v>0.97653642568591292</v>
      </c>
      <c r="I337" s="4">
        <f>(1/f_max_dia) * (1 - EXP(-k_sat_dia*F337)) * EXP(-k_inhib_dia*F337)</f>
        <v>0.9947213497848183</v>
      </c>
      <c r="T337">
        <f t="shared" si="23"/>
        <v>335</v>
      </c>
      <c r="U337" s="1">
        <f t="shared" si="21"/>
        <v>16.75</v>
      </c>
      <c r="V337">
        <f>U337/I_opt_nan*EXP(1-U337/I_opt_nan)</f>
        <v>0.99240928781652149</v>
      </c>
      <c r="Z337" s="4">
        <f>(1/F_max) * (1 - EXP(-k_sat*U337)) * EXP(-k_inhib*U337)</f>
        <v>0.99925853660371267</v>
      </c>
      <c r="AM337" s="4">
        <f>(1 / F_max_pic) * (1 - EXP(-k_sat_pic * U337)) * EXP(-k_inhib_pic * U337)</f>
        <v>0.99925853660371267</v>
      </c>
    </row>
    <row r="338" spans="5:39" x14ac:dyDescent="0.25">
      <c r="E338">
        <f t="shared" si="22"/>
        <v>336</v>
      </c>
      <c r="F338" s="1">
        <f t="shared" si="20"/>
        <v>16.8</v>
      </c>
      <c r="G338" s="2">
        <f>F338/I_opt_dia*EXP(1-F338/I_opt_dia)</f>
        <v>0.97712220652813597</v>
      </c>
      <c r="I338" s="4">
        <f>(1/f_max_dia) * (1 - EXP(-k_sat_dia*F338)) * EXP(-k_inhib_dia*F338)</f>
        <v>0.99488983931823061</v>
      </c>
      <c r="T338">
        <f t="shared" si="23"/>
        <v>336</v>
      </c>
      <c r="U338" s="1">
        <f t="shared" si="21"/>
        <v>16.8</v>
      </c>
      <c r="V338">
        <f>U338/I_opt_nan*EXP(1-U338/I_opt_nan)</f>
        <v>0.99275574793764065</v>
      </c>
      <c r="Z338" s="4">
        <f>(1/F_max) * (1 - EXP(-k_sat*U338)) * EXP(-k_inhib*U338)</f>
        <v>0.99920705666211185</v>
      </c>
      <c r="AM338" s="4">
        <f>(1 / F_max_pic) * (1 - EXP(-k_sat_pic * U338)) * EXP(-k_inhib_pic * U338)</f>
        <v>0.99920705666211185</v>
      </c>
    </row>
    <row r="339" spans="5:39" x14ac:dyDescent="0.25">
      <c r="E339">
        <f t="shared" si="22"/>
        <v>337</v>
      </c>
      <c r="F339" s="1">
        <f t="shared" si="20"/>
        <v>16.850000000000001</v>
      </c>
      <c r="G339" s="2">
        <f>F339/I_opt_dia*EXP(1-F339/I_opt_dia)</f>
        <v>0.97769967849759121</v>
      </c>
      <c r="I339" s="4">
        <f>(1/f_max_dia) * (1 - EXP(-k_sat_dia*F339)) * EXP(-k_inhib_dia*F339)</f>
        <v>0.99505493817100799</v>
      </c>
      <c r="T339">
        <f t="shared" si="23"/>
        <v>337</v>
      </c>
      <c r="U339" s="1">
        <f t="shared" si="21"/>
        <v>16.850000000000001</v>
      </c>
      <c r="V339">
        <f>U339/I_opt_nan*EXP(1-U339/I_opt_nan)</f>
        <v>0.99309353239930986</v>
      </c>
      <c r="Z339" s="4">
        <f>(1/F_max) * (1 - EXP(-k_sat*U339)) * EXP(-k_inhib*U339)</f>
        <v>0.99915410495373702</v>
      </c>
      <c r="AM339" s="4">
        <f>(1 / F_max_pic) * (1 - EXP(-k_sat_pic * U339)) * EXP(-k_inhib_pic * U339)</f>
        <v>0.99915410495373702</v>
      </c>
    </row>
    <row r="340" spans="5:39" x14ac:dyDescent="0.25">
      <c r="E340">
        <f t="shared" si="22"/>
        <v>338</v>
      </c>
      <c r="F340" s="1">
        <f t="shared" si="20"/>
        <v>16.900000000000002</v>
      </c>
      <c r="G340" s="2">
        <f>F340/I_opt_dia*EXP(1-F340/I_opt_dia)</f>
        <v>0.97826887780041716</v>
      </c>
      <c r="I340" s="4">
        <f>(1/f_max_dia) * (1 - EXP(-k_sat_dia*F340)) * EXP(-k_inhib_dia*F340)</f>
        <v>0.99521668250314044</v>
      </c>
      <c r="T340">
        <f t="shared" si="23"/>
        <v>338</v>
      </c>
      <c r="U340" s="1">
        <f t="shared" si="21"/>
        <v>16.900000000000002</v>
      </c>
      <c r="V340">
        <f>U340/I_opt_nan*EXP(1-U340/I_opt_nan)</f>
        <v>0.99342268440986248</v>
      </c>
      <c r="Z340" s="4">
        <f>(1/F_max) * (1 - EXP(-k_sat*U340)) * EXP(-k_inhib*U340)</f>
        <v>0.99909970394464975</v>
      </c>
      <c r="AM340" s="4">
        <f>(1 / F_max_pic) * (1 - EXP(-k_sat_pic * U340)) * EXP(-k_inhib_pic * U340)</f>
        <v>0.99909970394464975</v>
      </c>
    </row>
    <row r="341" spans="5:39" x14ac:dyDescent="0.25">
      <c r="E341">
        <f t="shared" si="22"/>
        <v>339</v>
      </c>
      <c r="F341" s="1">
        <f t="shared" si="20"/>
        <v>16.95</v>
      </c>
      <c r="G341" s="2">
        <f>F341/I_opt_dia*EXP(1-F341/I_opt_dia)</f>
        <v>0.97882984051753741</v>
      </c>
      <c r="I341" s="4">
        <f>(1/f_max_dia) * (1 - EXP(-k_sat_dia*F341)) * EXP(-k_inhib_dia*F341)</f>
        <v>0.99537510809152185</v>
      </c>
      <c r="T341">
        <f t="shared" si="23"/>
        <v>339</v>
      </c>
      <c r="U341" s="1">
        <f t="shared" si="21"/>
        <v>16.95</v>
      </c>
      <c r="V341">
        <f>U341/I_opt_nan*EXP(1-U341/I_opt_nan)</f>
        <v>0.99374324701044114</v>
      </c>
      <c r="Z341" s="4">
        <f>(1/F_max) * (1 - EXP(-k_sat*U341)) * EXP(-k_inhib*U341)</f>
        <v>0.9990438757630643</v>
      </c>
      <c r="AM341" s="4">
        <f>(1 / F_max_pic) * (1 - EXP(-k_sat_pic * U341)) * EXP(-k_inhib_pic * U341)</f>
        <v>0.9990438757630643</v>
      </c>
    </row>
    <row r="342" spans="5:39" x14ac:dyDescent="0.25">
      <c r="E342">
        <f t="shared" si="22"/>
        <v>340</v>
      </c>
      <c r="F342" s="1">
        <f t="shared" si="20"/>
        <v>17</v>
      </c>
      <c r="G342" s="2">
        <f>F342/I_opt_dia*EXP(1-F342/I_opt_dia)</f>
        <v>0.97938260260505139</v>
      </c>
      <c r="I342" s="4">
        <f>(1/f_max_dia) * (1 - EXP(-k_sat_dia*F342)) * EXP(-k_inhib_dia*F342)</f>
        <v>0.99553025033400711</v>
      </c>
      <c r="T342">
        <f t="shared" si="23"/>
        <v>340</v>
      </c>
      <c r="U342" s="1">
        <f t="shared" si="21"/>
        <v>17</v>
      </c>
      <c r="V342">
        <f>U342/I_opt_nan*EXP(1-U342/I_opt_nan)</f>
        <v>0.99405526307557923</v>
      </c>
      <c r="Z342" s="4">
        <f>(1/F_max) * (1 - EXP(-k_sat*U342)) * EXP(-k_inhib*U342)</f>
        <v>0.99898664220442912</v>
      </c>
      <c r="AM342" s="4">
        <f>(1 / F_max_pic) * (1 - EXP(-k_sat_pic * U342)) * EXP(-k_inhib_pic * U342)</f>
        <v>0.99898664220442912</v>
      </c>
    </row>
    <row r="343" spans="5:39" x14ac:dyDescent="0.25">
      <c r="E343">
        <f t="shared" si="22"/>
        <v>341</v>
      </c>
      <c r="F343" s="1">
        <f t="shared" si="20"/>
        <v>17.05</v>
      </c>
      <c r="G343" s="2">
        <f>F343/I_opt_dia*EXP(1-F343/I_opt_dia)</f>
        <v>0.97992719989462485</v>
      </c>
      <c r="I343" s="4">
        <f>(1/f_max_dia) * (1 - EXP(-k_sat_dia*F343)) * EXP(-k_inhib_dia*F343)</f>
        <v>0.99568214425342838</v>
      </c>
      <c r="T343">
        <f t="shared" si="23"/>
        <v>341</v>
      </c>
      <c r="U343" s="1">
        <f t="shared" si="21"/>
        <v>17.05</v>
      </c>
      <c r="V343">
        <f>U343/I_opt_nan*EXP(1-U343/I_opt_nan)</f>
        <v>0.99435877531377781</v>
      </c>
      <c r="Z343" s="4">
        <f>(1/F_max) * (1 - EXP(-k_sat*U343)) * EXP(-k_inhib*U343)</f>
        <v>0.9989280247364295</v>
      </c>
      <c r="AM343" s="4">
        <f>(1 / F_max_pic) * (1 - EXP(-k_sat_pic * U343)) * EXP(-k_inhib_pic * U343)</f>
        <v>0.9989280247364295</v>
      </c>
    </row>
    <row r="344" spans="5:39" x14ac:dyDescent="0.25">
      <c r="E344">
        <f t="shared" si="22"/>
        <v>342</v>
      </c>
      <c r="F344" s="1">
        <f t="shared" si="20"/>
        <v>17.100000000000001</v>
      </c>
      <c r="G344" s="2">
        <f>F344/I_opt_dia*EXP(1-F344/I_opt_dia)</f>
        <v>0.98046366809387775</v>
      </c>
      <c r="I344" s="4">
        <f>(1/f_max_dia) * (1 - EXP(-k_sat_dia*F344)) * EXP(-k_inhib_dia*F344)</f>
        <v>0.99583082450156801</v>
      </c>
      <c r="T344">
        <f t="shared" si="23"/>
        <v>342</v>
      </c>
      <c r="U344" s="1">
        <f t="shared" si="21"/>
        <v>17.100000000000001</v>
      </c>
      <c r="V344">
        <f>U344/I_opt_nan*EXP(1-U344/I_opt_nan)</f>
        <v>0.99465382626808274</v>
      </c>
      <c r="Z344" s="4">
        <f>(1/F_max) * (1 - EXP(-k_sat*U344)) * EXP(-k_inhib*U344)</f>
        <v>0.99886804450391675</v>
      </c>
      <c r="AM344" s="4">
        <f>(1 / F_max_pic) * (1 - EXP(-k_sat_pic * U344)) * EXP(-k_inhib_pic * U344)</f>
        <v>0.99886804450391675</v>
      </c>
    </row>
    <row r="345" spans="5:39" x14ac:dyDescent="0.25">
      <c r="E345">
        <f t="shared" si="22"/>
        <v>343</v>
      </c>
      <c r="F345" s="1">
        <f t="shared" si="20"/>
        <v>17.150000000000002</v>
      </c>
      <c r="G345" s="2">
        <f>F345/I_opt_dia*EXP(1-F345/I_opt_dia)</f>
        <v>0.9809920427867711</v>
      </c>
      <c r="I345" s="4">
        <f>(1/f_max_dia) * (1 - EXP(-k_sat_dia*F345)) * EXP(-k_inhib_dia*F345)</f>
        <v>0.99597632536308867</v>
      </c>
      <c r="T345">
        <f t="shared" si="23"/>
        <v>343</v>
      </c>
      <c r="U345" s="1">
        <f t="shared" si="21"/>
        <v>17.150000000000002</v>
      </c>
      <c r="V345">
        <f>U345/I_opt_nan*EXP(1-U345/I_opt_nan)</f>
        <v>0.99494045831666045</v>
      </c>
      <c r="Z345" s="4">
        <f>(1/F_max) * (1 - EXP(-k_sat*U345)) * EXP(-k_inhib*U345)</f>
        <v>0.99880672233376067</v>
      </c>
      <c r="AM345" s="4">
        <f>(1 / F_max_pic) * (1 - EXP(-k_sat_pic * U345)) * EXP(-k_inhib_pic * U345)</f>
        <v>0.99880672233376067</v>
      </c>
    </row>
    <row r="346" spans="5:39" x14ac:dyDescent="0.25">
      <c r="E346">
        <f t="shared" si="22"/>
        <v>344</v>
      </c>
      <c r="F346" s="1">
        <f t="shared" si="20"/>
        <v>17.2</v>
      </c>
      <c r="G346" s="2">
        <f>F346/I_opt_dia*EXP(1-F346/I_opt_dia)</f>
        <v>0.98151235943399451</v>
      </c>
      <c r="I346" s="4">
        <f>(1/f_max_dia) * (1 - EXP(-k_sat_dia*F346)) * EXP(-k_inhib_dia*F346)</f>
        <v>0.99611868075942289</v>
      </c>
      <c r="T346">
        <f t="shared" si="23"/>
        <v>344</v>
      </c>
      <c r="U346" s="1">
        <f t="shared" si="21"/>
        <v>17.2</v>
      </c>
      <c r="V346">
        <f>U346/I_opt_nan*EXP(1-U346/I_opt_nan)</f>
        <v>0.99521871367336912</v>
      </c>
      <c r="Z346" s="4">
        <f>(1/F_max) * (1 - EXP(-k_sat*U346)) * EXP(-k_inhib*U346)</f>
        <v>0.99874407873963233</v>
      </c>
      <c r="AM346" s="4">
        <f>(1 / F_max_pic) * (1 - EXP(-k_sat_pic * U346)) * EXP(-k_inhib_pic * U346)</f>
        <v>0.99874407873963233</v>
      </c>
    </row>
    <row r="347" spans="5:39" x14ac:dyDescent="0.25">
      <c r="E347">
        <f t="shared" si="22"/>
        <v>345</v>
      </c>
      <c r="F347" s="1">
        <f t="shared" si="20"/>
        <v>17.25</v>
      </c>
      <c r="G347" s="2">
        <f>F347/I_opt_dia*EXP(1-F347/I_opt_dia)</f>
        <v>0.98202465337335021</v>
      </c>
      <c r="I347" s="4">
        <f>(1/f_max_dia) * (1 - EXP(-k_sat_dia*F347)) * EXP(-k_inhib_dia*F347)</f>
        <v>0.99625792425262061</v>
      </c>
      <c r="T347">
        <f t="shared" si="23"/>
        <v>345</v>
      </c>
      <c r="U347" s="1">
        <f t="shared" si="21"/>
        <v>17.25</v>
      </c>
      <c r="V347">
        <f>U347/I_opt_nan*EXP(1-U347/I_opt_nan)</f>
        <v>0.99548863438833002</v>
      </c>
      <c r="Z347" s="4">
        <f>(1/F_max) * (1 - EXP(-k_sat*U347)) * EXP(-k_inhib*U347)</f>
        <v>0.99868013392671229</v>
      </c>
      <c r="AM347" s="4">
        <f>(1 / F_max_pic) * (1 - EXP(-k_sat_pic * U347)) * EXP(-k_inhib_pic * U347)</f>
        <v>0.99868013392671229</v>
      </c>
    </row>
    <row r="348" spans="5:39" x14ac:dyDescent="0.25">
      <c r="E348">
        <f t="shared" si="22"/>
        <v>346</v>
      </c>
      <c r="F348" s="1">
        <f t="shared" si="20"/>
        <v>17.3</v>
      </c>
      <c r="G348" s="2">
        <f>F348/I_opt_dia*EXP(1-F348/I_opt_dia)</f>
        <v>0.9825289598201371</v>
      </c>
      <c r="I348" s="4">
        <f>(1/f_max_dia) * (1 - EXP(-k_sat_dia*F348)) * EXP(-k_inhib_dia*F348)</f>
        <v>0.9963940890491565</v>
      </c>
      <c r="T348">
        <f t="shared" si="23"/>
        <v>346</v>
      </c>
      <c r="U348" s="1">
        <f t="shared" si="21"/>
        <v>17.3</v>
      </c>
      <c r="V348">
        <f>U348/I_opt_nan*EXP(1-U348/I_opt_nan)</f>
        <v>0.99575026234849728</v>
      </c>
      <c r="Z348" s="4">
        <f>(1/F_max) * (1 - EXP(-k_sat*U348)) * EXP(-k_inhib*U348)</f>
        <v>0.99861490779632911</v>
      </c>
      <c r="AM348" s="4">
        <f>(1 / F_max_pic) * (1 - EXP(-k_sat_pic * U348)) * EXP(-k_inhib_pic * U348)</f>
        <v>0.99861490779632911</v>
      </c>
    </row>
    <row r="349" spans="5:39" x14ac:dyDescent="0.25">
      <c r="E349">
        <f t="shared" si="22"/>
        <v>347</v>
      </c>
      <c r="F349" s="1">
        <f t="shared" si="20"/>
        <v>17.350000000000001</v>
      </c>
      <c r="G349" s="2">
        <f>F349/I_opt_dia*EXP(1-F349/I_opt_dia)</f>
        <v>0.98302531386753378</v>
      </c>
      <c r="I349" s="4">
        <f>(1/f_max_dia) * (1 - EXP(-k_sat_dia*F349)) * EXP(-k_inhib_dia*F349)</f>
        <v>0.99652720800369665</v>
      </c>
      <c r="T349">
        <f t="shared" si="23"/>
        <v>347</v>
      </c>
      <c r="U349" s="1">
        <f t="shared" si="21"/>
        <v>17.350000000000001</v>
      </c>
      <c r="V349">
        <f>U349/I_opt_nan*EXP(1-U349/I_opt_nan)</f>
        <v>0.99600363927822477</v>
      </c>
      <c r="Z349" s="4">
        <f>(1/F_max) * (1 - EXP(-k_sat*U349)) * EXP(-k_inhib*U349)</f>
        <v>0.99854841995052857</v>
      </c>
      <c r="AM349" s="4">
        <f>(1 / F_max_pic) * (1 - EXP(-k_sat_pic * U349)) * EXP(-k_inhib_pic * U349)</f>
        <v>0.99854841995052857</v>
      </c>
    </row>
    <row r="350" spans="5:39" x14ac:dyDescent="0.25">
      <c r="E350">
        <f t="shared" si="22"/>
        <v>348</v>
      </c>
      <c r="F350" s="1">
        <f t="shared" si="20"/>
        <v>17.400000000000002</v>
      </c>
      <c r="G350" s="2">
        <f>F350/I_opt_dia*EXP(1-F350/I_opt_dia)</f>
        <v>0.98351375048698031</v>
      </c>
      <c r="I350" s="4">
        <f>(1/f_max_dia) * (1 - EXP(-k_sat_dia*F350)) * EXP(-k_inhib_dia*F350)</f>
        <v>0.99665731362282572</v>
      </c>
      <c r="T350">
        <f t="shared" si="23"/>
        <v>348</v>
      </c>
      <c r="U350" s="1">
        <f t="shared" si="21"/>
        <v>17.400000000000002</v>
      </c>
      <c r="V350">
        <f>U350/I_opt_nan*EXP(1-U350/I_opt_nan)</f>
        <v>0.99624880673983096</v>
      </c>
      <c r="Z350" s="4">
        <f>(1/F_max) * (1 - EXP(-k_sat*U350)) * EXP(-k_inhib*U350)</f>
        <v>0.99848068969657233</v>
      </c>
      <c r="AM350" s="4">
        <f>(1 / F_max_pic) * (1 - EXP(-k_sat_pic * U350)) * EXP(-k_inhib_pic * U350)</f>
        <v>0.99848068969657233</v>
      </c>
    </row>
    <row r="351" spans="5:39" x14ac:dyDescent="0.25">
      <c r="E351">
        <f t="shared" si="22"/>
        <v>349</v>
      </c>
      <c r="F351" s="1">
        <f t="shared" si="20"/>
        <v>17.45</v>
      </c>
      <c r="G351" s="2">
        <f>F351/I_opt_dia*EXP(1-F351/I_opt_dia)</f>
        <v>0.98399430452855863</v>
      </c>
      <c r="I351" s="4">
        <f>(1/f_max_dia) * (1 - EXP(-k_sat_dia*F351)) * EXP(-k_inhib_dia*F351)</f>
        <v>0.99678443806873407</v>
      </c>
      <c r="T351">
        <f t="shared" si="23"/>
        <v>349</v>
      </c>
      <c r="U351" s="1">
        <f t="shared" si="21"/>
        <v>17.45</v>
      </c>
      <c r="V351">
        <f>U351/I_opt_nan*EXP(1-U351/I_opt_nan)</f>
        <v>0.99648580613416315</v>
      </c>
      <c r="Z351" s="4">
        <f>(1/F_max) * (1 - EXP(-k_sat*U351)) * EXP(-k_inhib*U351)</f>
        <v>0.99841173605137246</v>
      </c>
      <c r="AM351" s="4">
        <f>(1 / F_max_pic) * (1 - EXP(-k_sat_pic * U351)) * EXP(-k_inhib_pic * U351)</f>
        <v>0.99841173605137246</v>
      </c>
    </row>
    <row r="352" spans="5:39" x14ac:dyDescent="0.25">
      <c r="E352">
        <f t="shared" si="22"/>
        <v>350</v>
      </c>
      <c r="F352" s="1">
        <f t="shared" si="20"/>
        <v>17.5</v>
      </c>
      <c r="G352" s="2">
        <f>F352/I_opt_dia*EXP(1-F352/I_opt_dia)</f>
        <v>0.98446701072137155</v>
      </c>
      <c r="I352" s="4">
        <f>(1/f_max_dia) * (1 - EXP(-k_sat_dia*F352)) * EXP(-k_inhib_dia*F352)</f>
        <v>0.99690861316286594</v>
      </c>
      <c r="T352">
        <f t="shared" si="23"/>
        <v>350</v>
      </c>
      <c r="U352" s="1">
        <f t="shared" si="21"/>
        <v>17.5</v>
      </c>
      <c r="V352">
        <f>U352/I_opt_nan*EXP(1-U352/I_opt_nan)</f>
        <v>0.9967146787011586</v>
      </c>
      <c r="Z352" s="4">
        <f>(1/F_max) * (1 - EXP(-k_sat*U352)) * EXP(-k_inhib*U352)</f>
        <v>0.99834157774585497</v>
      </c>
      <c r="AM352" s="4">
        <f>(1 / F_max_pic) * (1 - EXP(-k_sat_pic * U352)) * EXP(-k_inhib_pic * U352)</f>
        <v>0.99834157774585497</v>
      </c>
    </row>
    <row r="353" spans="5:39" x14ac:dyDescent="0.25">
      <c r="E353">
        <f t="shared" si="22"/>
        <v>351</v>
      </c>
      <c r="F353" s="1">
        <f t="shared" si="20"/>
        <v>17.55</v>
      </c>
      <c r="G353" s="2">
        <f>F353/I_opt_dia*EXP(1-F353/I_opt_dia)</f>
        <v>0.98493190367392236</v>
      </c>
      <c r="I353" s="4">
        <f>(1/f_max_dia) * (1 - EXP(-k_sat_dia*F353)) * EXP(-k_inhib_dia*F353)</f>
        <v>0.99702987038952973</v>
      </c>
      <c r="T353">
        <f t="shared" si="23"/>
        <v>351</v>
      </c>
      <c r="U353" s="1">
        <f t="shared" si="21"/>
        <v>17.55</v>
      </c>
      <c r="V353">
        <f>U353/I_opt_nan*EXP(1-U353/I_opt_nan)</f>
        <v>0.99693546552040446</v>
      </c>
      <c r="Z353" s="4">
        <f>(1/F_max) * (1 - EXP(-k_sat*U353)) * EXP(-k_inhib*U353)</f>
        <v>0.99827023322926067</v>
      </c>
      <c r="AM353" s="4">
        <f>(1 / F_max_pic) * (1 - EXP(-k_sat_pic * U353)) * EXP(-k_inhib_pic * U353)</f>
        <v>0.99827023322926067</v>
      </c>
    </row>
    <row r="354" spans="5:39" x14ac:dyDescent="0.25">
      <c r="E354">
        <f t="shared" si="22"/>
        <v>352</v>
      </c>
      <c r="F354" s="1">
        <f t="shared" si="20"/>
        <v>17.600000000000001</v>
      </c>
      <c r="G354" s="2">
        <f>F354/I_opt_dia*EXP(1-F354/I_opt_dia)</f>
        <v>0.98538901787449007</v>
      </c>
      <c r="I354" s="4">
        <f>(1/f_max_dia) * (1 - EXP(-k_sat_dia*F354)) * EXP(-k_inhib_dia*F354)</f>
        <v>0.99714824089946863</v>
      </c>
      <c r="T354">
        <f t="shared" si="23"/>
        <v>352</v>
      </c>
      <c r="U354" s="1">
        <f t="shared" si="21"/>
        <v>17.600000000000001</v>
      </c>
      <c r="V354">
        <f>U354/I_opt_nan*EXP(1-U354/I_opt_nan)</f>
        <v>0.99714820751169631</v>
      </c>
      <c r="Z354" s="4">
        <f>(1/F_max) * (1 - EXP(-k_sat*U354)) * EXP(-k_inhib*U354)</f>
        <v>0.99819772067338075</v>
      </c>
      <c r="AM354" s="4">
        <f>(1 / F_max_pic) * (1 - EXP(-k_sat_pic * U354)) * EXP(-k_inhib_pic * U354)</f>
        <v>0.99819772067338075</v>
      </c>
    </row>
    <row r="355" spans="5:39" x14ac:dyDescent="0.25">
      <c r="E355">
        <f t="shared" si="22"/>
        <v>353</v>
      </c>
      <c r="F355" s="1">
        <f t="shared" si="20"/>
        <v>17.650000000000002</v>
      </c>
      <c r="G355" s="2">
        <f>F355/I_opt_dia*EXP(1-F355/I_opt_dia)</f>
        <v>0.98583838769150745</v>
      </c>
      <c r="I355" s="4">
        <f>(1/f_max_dia) * (1 - EXP(-k_sat_dia*F355)) * EXP(-k_inhib_dia*F355)</f>
        <v>0.99726375551339519</v>
      </c>
      <c r="T355">
        <f t="shared" si="23"/>
        <v>353</v>
      </c>
      <c r="U355" s="1">
        <f t="shared" si="21"/>
        <v>17.650000000000002</v>
      </c>
      <c r="V355">
        <f>U355/I_opt_nan*EXP(1-U355/I_opt_nan)</f>
        <v>0.99735294543559327</v>
      </c>
      <c r="Z355" s="4">
        <f>(1/F_max) * (1 - EXP(-k_sat*U355)) * EXP(-k_inhib*U355)</f>
        <v>0.99812405797672843</v>
      </c>
      <c r="AM355" s="4">
        <f>(1 / F_max_pic) * (1 - EXP(-k_sat_pic * U355)) * EXP(-k_inhib_pic * U355)</f>
        <v>0.99812405797672843</v>
      </c>
    </row>
    <row r="356" spans="5:39" x14ac:dyDescent="0.25">
      <c r="E356">
        <f t="shared" si="22"/>
        <v>354</v>
      </c>
      <c r="F356" s="1">
        <f t="shared" si="20"/>
        <v>17.7</v>
      </c>
      <c r="G356" s="2">
        <f>F356/I_opt_dia*EXP(1-F356/I_opt_dia)</f>
        <v>0.98628004737393471</v>
      </c>
      <c r="I356" s="4">
        <f>(1/f_max_dia) * (1 - EXP(-k_sat_dia*F356)) * EXP(-k_inhib_dia*F356)</f>
        <v>0.9973764447254867</v>
      </c>
      <c r="T356">
        <f t="shared" si="23"/>
        <v>354</v>
      </c>
      <c r="U356" s="1">
        <f t="shared" si="21"/>
        <v>17.7</v>
      </c>
      <c r="V356">
        <f>U356/I_opt_nan*EXP(1-U356/I_opt_nan)</f>
        <v>0.99754971989397334</v>
      </c>
      <c r="Z356" s="4">
        <f>(1/F_max) * (1 - EXP(-k_sat*U356)) * EXP(-k_inhib*U356)</f>
        <v>0.99804926276864736</v>
      </c>
      <c r="AM356" s="4">
        <f>(1 / F_max_pic) * (1 - EXP(-k_sat_pic * U356)) * EXP(-k_inhib_pic * U356)</f>
        <v>0.99804926276864736</v>
      </c>
    </row>
    <row r="357" spans="5:39" x14ac:dyDescent="0.25">
      <c r="E357">
        <f t="shared" si="22"/>
        <v>355</v>
      </c>
      <c r="F357" s="1">
        <f t="shared" si="20"/>
        <v>17.75</v>
      </c>
      <c r="G357" s="2">
        <f>F357/I_opt_dia*EXP(1-F357/I_opt_dia)</f>
        <v>0.98671403105163402</v>
      </c>
      <c r="I357" s="4">
        <f>(1/f_max_dia) * (1 - EXP(-k_sat_dia*F357)) * EXP(-k_inhib_dia*F357)</f>
        <v>0.99748633870684489</v>
      </c>
      <c r="T357">
        <f t="shared" si="23"/>
        <v>355</v>
      </c>
      <c r="U357" s="1">
        <f t="shared" si="21"/>
        <v>17.75</v>
      </c>
      <c r="V357">
        <f>U357/I_opt_nan*EXP(1-U357/I_opt_nan)</f>
        <v>0.99773857133058552</v>
      </c>
      <c r="Z357" s="4">
        <f>(1/F_max) * (1 - EXP(-k_sat*U357)) * EXP(-k_inhib*U357)</f>
        <v>0.99797335241335972</v>
      </c>
      <c r="AM357" s="4">
        <f>(1 / F_max_pic) * (1 - EXP(-k_sat_pic * U357)) * EXP(-k_inhib_pic * U357)</f>
        <v>0.99797335241335972</v>
      </c>
    </row>
    <row r="358" spans="5:39" x14ac:dyDescent="0.25">
      <c r="E358">
        <f t="shared" si="22"/>
        <v>356</v>
      </c>
      <c r="F358" s="1">
        <f t="shared" si="20"/>
        <v>17.8</v>
      </c>
      <c r="G358" s="2">
        <f>F358/I_opt_dia*EXP(1-F358/I_opt_dia)</f>
        <v>0.98714037273574173</v>
      </c>
      <c r="I358" s="4">
        <f>(1/f_max_dia) * (1 - EXP(-k_sat_dia*F358)) * EXP(-k_inhib_dia*F358)</f>
        <v>0.99759346730891807</v>
      </c>
      <c r="T358">
        <f t="shared" si="23"/>
        <v>356</v>
      </c>
      <c r="U358" s="1">
        <f t="shared" si="21"/>
        <v>17.8</v>
      </c>
      <c r="V358">
        <f>U358/I_opt_nan*EXP(1-U358/I_opt_nan)</f>
        <v>0.99791954003160033</v>
      </c>
      <c r="Z358" s="4">
        <f>(1/F_max) * (1 - EXP(-k_sat*U358)) * EXP(-k_inhib*U358)</f>
        <v>0.99789634401395144</v>
      </c>
      <c r="AM358" s="4">
        <f>(1 / F_max_pic) * (1 - EXP(-k_sat_pic * U358)) * EXP(-k_inhib_pic * U358)</f>
        <v>0.99789634401395144</v>
      </c>
    </row>
    <row r="359" spans="5:39" x14ac:dyDescent="0.25">
      <c r="E359">
        <f t="shared" si="22"/>
        <v>357</v>
      </c>
      <c r="F359" s="1">
        <f t="shared" si="20"/>
        <v>17.850000000000001</v>
      </c>
      <c r="G359" s="2">
        <f>F359/I_opt_dia*EXP(1-F359/I_opt_dia)</f>
        <v>0.98755910631904076</v>
      </c>
      <c r="I359" s="4">
        <f>(1/f_max_dia) * (1 - EXP(-k_sat_dia*F359)) * EXP(-k_inhib_dia*F359)</f>
        <v>0.99769786006688754</v>
      </c>
      <c r="T359">
        <f t="shared" si="23"/>
        <v>357</v>
      </c>
      <c r="U359" s="1">
        <f t="shared" si="21"/>
        <v>17.850000000000001</v>
      </c>
      <c r="V359">
        <f>U359/I_opt_nan*EXP(1-U359/I_opt_nan)</f>
        <v>0.9980926661261591</v>
      </c>
      <c r="Z359" s="4">
        <f>(1/F_max) * (1 - EXP(-k_sat*U359)) * EXP(-k_inhib*U359)</f>
        <v>0.99781825441630012</v>
      </c>
      <c r="AM359" s="4">
        <f>(1 / F_max_pic) * (1 - EXP(-k_sat_pic * U359)) * EXP(-k_inhib_pic * U359)</f>
        <v>0.99781825441630012</v>
      </c>
    </row>
    <row r="360" spans="5:39" x14ac:dyDescent="0.25">
      <c r="E360">
        <f t="shared" si="22"/>
        <v>358</v>
      </c>
      <c r="F360" s="1">
        <f t="shared" si="20"/>
        <v>17.900000000000002</v>
      </c>
      <c r="G360" s="2">
        <f>F360/I_opt_dia*EXP(1-F360/I_opt_dia)</f>
        <v>0.98797026557633016</v>
      </c>
      <c r="I360" s="4">
        <f>(1/f_max_dia) * (1 - EXP(-k_sat_dia*F360)) * EXP(-k_inhib_dia*F360)</f>
        <v>0.99779954620301792</v>
      </c>
      <c r="T360">
        <f t="shared" si="23"/>
        <v>358</v>
      </c>
      <c r="U360" s="1">
        <f t="shared" si="21"/>
        <v>17.900000000000002</v>
      </c>
      <c r="V360">
        <f>U360/I_opt_nan*EXP(1-U360/I_opt_nan)</f>
        <v>0.99825798958692102</v>
      </c>
      <c r="Z360" s="4">
        <f>(1/F_max) * (1 - EXP(-k_sat*U360)) * EXP(-k_inhib*U360)</f>
        <v>0.99773910021294021</v>
      </c>
      <c r="AM360" s="4">
        <f>(1 / F_max_pic) * (1 - EXP(-k_sat_pic * U360)) * EXP(-k_inhib_pic * U360)</f>
        <v>0.99773910021294021</v>
      </c>
    </row>
    <row r="361" spans="5:39" x14ac:dyDescent="0.25">
      <c r="E361">
        <f t="shared" si="22"/>
        <v>359</v>
      </c>
      <c r="F361" s="1">
        <f t="shared" si="20"/>
        <v>17.95</v>
      </c>
      <c r="G361" s="2">
        <f>F361/I_opt_dia*EXP(1-F361/I_opt_dia)</f>
        <v>0.98837388416479577</v>
      </c>
      <c r="I361" s="4">
        <f>(1/f_max_dia) * (1 - EXP(-k_sat_dia*F361)) * EXP(-k_inhib_dia*F361)</f>
        <v>0.99789855462997201</v>
      </c>
      <c r="T361">
        <f t="shared" si="23"/>
        <v>359</v>
      </c>
      <c r="U361" s="1">
        <f t="shared" si="21"/>
        <v>17.95</v>
      </c>
      <c r="V361">
        <f>U361/I_opt_nan*EXP(1-U361/I_opt_nan)</f>
        <v>0.99841555023060813</v>
      </c>
      <c r="Z361" s="4">
        <f>(1/F_max) * (1 - EXP(-k_sat*U361)) * EXP(-k_inhib*U361)</f>
        <v>0.99765889774687455</v>
      </c>
      <c r="AM361" s="4">
        <f>(1 / F_max_pic) * (1 - EXP(-k_sat_pic * U361)) * EXP(-k_inhib_pic * U361)</f>
        <v>0.99765889774687455</v>
      </c>
    </row>
    <row r="362" spans="5:39" x14ac:dyDescent="0.25">
      <c r="E362">
        <f t="shared" si="22"/>
        <v>360</v>
      </c>
      <c r="F362" s="1">
        <f t="shared" si="20"/>
        <v>18</v>
      </c>
      <c r="G362" s="2">
        <f>F362/I_opt_dia*EXP(1-F362/I_opt_dia)</f>
        <v>0.98876999562437817</v>
      </c>
      <c r="I362" s="4">
        <f>(1/f_max_dia) * (1 - EXP(-k_sat_dia*F362)) * EXP(-k_inhib_dia*F362)</f>
        <v>0.99799491395409057</v>
      </c>
      <c r="T362">
        <f t="shared" si="23"/>
        <v>360</v>
      </c>
      <c r="U362" s="1">
        <f t="shared" si="21"/>
        <v>18</v>
      </c>
      <c r="V362">
        <f>U362/I_opt_nan*EXP(1-U362/I_opt_nan)</f>
        <v>0.99856538771854964</v>
      </c>
      <c r="Z362" s="4">
        <f>(1/F_max) * (1 - EXP(-k_sat*U362)) * EXP(-k_inhib*U362)</f>
        <v>0.99757766311532459</v>
      </c>
      <c r="AM362" s="4">
        <f>(1 / F_max_pic) * (1 - EXP(-k_sat_pic * U362)) * EXP(-k_inhib_pic * U362)</f>
        <v>0.99757766311532459</v>
      </c>
    </row>
    <row r="363" spans="5:39" x14ac:dyDescent="0.25">
      <c r="E363">
        <f t="shared" si="22"/>
        <v>361</v>
      </c>
      <c r="F363" s="1">
        <f t="shared" si="20"/>
        <v>18.05</v>
      </c>
      <c r="G363" s="2">
        <f>F363/I_opt_dia*EXP(1-F363/I_opt_dia)</f>
        <v>0.98915863337813903</v>
      </c>
      <c r="I363" s="4">
        <f>(1/f_max_dia) * (1 - EXP(-k_sat_dia*F363)) * EXP(-k_inhib_dia*F363)</f>
        <v>0.99808865247863776</v>
      </c>
      <c r="T363">
        <f t="shared" si="23"/>
        <v>361</v>
      </c>
      <c r="U363" s="1">
        <f t="shared" si="21"/>
        <v>18.05</v>
      </c>
      <c r="V363">
        <f>U363/I_opt_nan*EXP(1-U363/I_opt_nan)</f>
        <v>0.99870754155722274</v>
      </c>
      <c r="Z363" s="4">
        <f>(1/F_max) * (1 - EXP(-k_sat*U363)) * EXP(-k_inhib*U363)</f>
        <v>0.99749541217342708</v>
      </c>
      <c r="AM363" s="4">
        <f>(1 / F_max_pic) * (1 - EXP(-k_sat_pic * U363)) * EXP(-k_inhib_pic * U363)</f>
        <v>0.99749541217342708</v>
      </c>
    </row>
    <row r="364" spans="5:39" x14ac:dyDescent="0.25">
      <c r="E364">
        <f t="shared" si="22"/>
        <v>362</v>
      </c>
      <c r="F364" s="1">
        <f t="shared" si="20"/>
        <v>18.100000000000001</v>
      </c>
      <c r="G364" s="2">
        <f>F364/I_opt_dia*EXP(1-F364/I_opt_dia)</f>
        <v>0.98953983073262874</v>
      </c>
      <c r="I364" s="4">
        <f>(1/f_max_dia) * (1 - EXP(-k_sat_dia*F364)) * EXP(-k_inhib_dia*F364)</f>
        <v>0.99817979820701108</v>
      </c>
      <c r="T364">
        <f t="shared" si="23"/>
        <v>362</v>
      </c>
      <c r="U364" s="1">
        <f t="shared" si="21"/>
        <v>18.100000000000001</v>
      </c>
      <c r="V364">
        <f>U364/I_opt_nan*EXP(1-U364/I_opt_nan)</f>
        <v>0.99884205109879354</v>
      </c>
      <c r="Z364" s="4">
        <f>(1/F_max) * (1 - EXP(-k_sat*U364)) * EXP(-k_inhib*U364)</f>
        <v>0.99741216053787318</v>
      </c>
      <c r="AM364" s="4">
        <f>(1 / F_max_pic) * (1 - EXP(-k_sat_pic * U364)) * EXP(-k_inhib_pic * U364)</f>
        <v>0.99741216053787318</v>
      </c>
    </row>
    <row r="365" spans="5:39" x14ac:dyDescent="0.25">
      <c r="E365">
        <f t="shared" si="22"/>
        <v>363</v>
      </c>
      <c r="F365" s="1">
        <f t="shared" si="20"/>
        <v>18.150000000000002</v>
      </c>
      <c r="G365" s="2">
        <f>F365/I_opt_dia*EXP(1-F365/I_opt_dia)</f>
        <v>0.98991362087825086</v>
      </c>
      <c r="I365" s="4">
        <f>(1/f_max_dia) * (1 - EXP(-k_sat_dia*F365)) * EXP(-k_inhib_dia*F365)</f>
        <v>0.99826837884591835</v>
      </c>
      <c r="T365">
        <f t="shared" si="23"/>
        <v>363</v>
      </c>
      <c r="U365" s="1">
        <f t="shared" si="21"/>
        <v>18.150000000000002</v>
      </c>
      <c r="V365">
        <f>U365/I_opt_nan*EXP(1-U365/I_opt_nan)</f>
        <v>0.99896895554165444</v>
      </c>
      <c r="Z365" s="4">
        <f>(1/F_max) * (1 - EXP(-k_sat*U365)) * EXP(-k_inhib*U365)</f>
        <v>0.99732792359049405</v>
      </c>
      <c r="AM365" s="4">
        <f>(1 / F_max_pic) * (1 - EXP(-k_sat_pic * U365)) * EXP(-k_inhib_pic * U365)</f>
        <v>0.99732792359049405</v>
      </c>
    </row>
    <row r="366" spans="5:39" x14ac:dyDescent="0.25">
      <c r="E366">
        <f t="shared" si="22"/>
        <v>364</v>
      </c>
      <c r="F366" s="1">
        <f t="shared" si="20"/>
        <v>18.2</v>
      </c>
      <c r="G366" s="2">
        <f>F366/I_opt_dia*EXP(1-F366/I_opt_dia)</f>
        <v>0.99028003688962618</v>
      </c>
      <c r="I366" s="4">
        <f>(1/f_max_dia) * (1 - EXP(-k_sat_dia*F366)) * EXP(-k_inhib_dia*F366)</f>
        <v>0.99835442180852063</v>
      </c>
      <c r="T366">
        <f t="shared" si="23"/>
        <v>364</v>
      </c>
      <c r="U366" s="1">
        <f t="shared" si="21"/>
        <v>18.2</v>
      </c>
      <c r="V366">
        <f>U366/I_opt_nan*EXP(1-U366/I_opt_nan)</f>
        <v>0.99908829393096066</v>
      </c>
      <c r="Z366" s="4">
        <f>(1/F_max) * (1 - EXP(-k_sat*U366)) * EXP(-k_inhib*U366)</f>
        <v>0.99724271648179219</v>
      </c>
      <c r="AM366" s="4">
        <f>(1 / F_max_pic) * (1 - EXP(-k_sat_pic * U366)) * EXP(-k_inhib_pic * U366)</f>
        <v>0.99724271648179219</v>
      </c>
    </row>
    <row r="367" spans="5:39" x14ac:dyDescent="0.25">
      <c r="E367">
        <f t="shared" si="22"/>
        <v>365</v>
      </c>
      <c r="F367" s="1">
        <f t="shared" si="20"/>
        <v>18.25</v>
      </c>
      <c r="G367" s="2">
        <f>F367/I_opt_dia*EXP(1-F367/I_opt_dia)</f>
        <v>0.99063911172595598</v>
      </c>
      <c r="I367" s="4">
        <f>(1/f_max_dia) * (1 - EXP(-k_sat_dia*F367)) * EXP(-k_inhib_dia*F367)</f>
        <v>0.99843795421754222</v>
      </c>
      <c r="T367">
        <f t="shared" si="23"/>
        <v>365</v>
      </c>
      <c r="U367" s="1">
        <f t="shared" si="21"/>
        <v>18.25</v>
      </c>
      <c r="V367">
        <f>U367/I_opt_nan*EXP(1-U367/I_opt_nan)</f>
        <v>0.99920010515916646</v>
      </c>
      <c r="Z367" s="4">
        <f>(1/F_max) * (1 - EXP(-k_sat*U367)) * EXP(-k_inhib*U367)</f>
        <v>0.99715655413441917</v>
      </c>
      <c r="AM367" s="4">
        <f>(1 / F_max_pic) * (1 - EXP(-k_sat_pic * U367)) * EXP(-k_inhib_pic * U367)</f>
        <v>0.99715655413441917</v>
      </c>
    </row>
    <row r="368" spans="5:39" x14ac:dyDescent="0.25">
      <c r="E368">
        <f t="shared" si="22"/>
        <v>366</v>
      </c>
      <c r="F368" s="1">
        <f t="shared" si="20"/>
        <v>18.3</v>
      </c>
      <c r="G368" s="2">
        <f>F368/I_opt_dia*EXP(1-F368/I_opt_dia)</f>
        <v>0.99099087823138343</v>
      </c>
      <c r="I368" s="4">
        <f>(1/f_max_dia) * (1 - EXP(-k_sat_dia*F368)) * EXP(-k_inhib_dia*F368)</f>
        <v>0.99851900290834716</v>
      </c>
      <c r="T368">
        <f t="shared" si="23"/>
        <v>366</v>
      </c>
      <c r="U368" s="1">
        <f t="shared" si="21"/>
        <v>18.3</v>
      </c>
      <c r="V368">
        <f>U368/I_opt_nan*EXP(1-U368/I_opt_nan)</f>
        <v>0.9993044279665555</v>
      </c>
      <c r="Z368" s="4">
        <f>(1/F_max) * (1 - EXP(-k_sat*U368)) * EXP(-k_inhib*U368)</f>
        <v>0.99706945124660329</v>
      </c>
      <c r="AM368" s="4">
        <f>(1 / F_max_pic) * (1 - EXP(-k_sat_pic * U368)) * EXP(-k_inhib_pic * U368)</f>
        <v>0.99706945124660329</v>
      </c>
    </row>
    <row r="369" spans="5:39" x14ac:dyDescent="0.25">
      <c r="E369">
        <f t="shared" si="22"/>
        <v>367</v>
      </c>
      <c r="F369" s="1">
        <f t="shared" si="20"/>
        <v>18.350000000000001</v>
      </c>
      <c r="G369" s="2">
        <f>F369/I_opt_dia*EXP(1-F369/I_opt_dia)</f>
        <v>0.99133536913535514</v>
      </c>
      <c r="I369" s="4">
        <f>(1/f_max_dia) * (1 - EXP(-k_sat_dia*F369)) * EXP(-k_inhib_dia*F369)</f>
        <v>0.99859759443198259</v>
      </c>
      <c r="T369">
        <f t="shared" si="23"/>
        <v>367</v>
      </c>
      <c r="U369" s="1">
        <f t="shared" si="21"/>
        <v>18.350000000000001</v>
      </c>
      <c r="V369">
        <f>U369/I_opt_nan*EXP(1-U369/I_opt_nan)</f>
        <v>0.99940130094177426</v>
      </c>
      <c r="Z369" s="4">
        <f>(1/F_max) * (1 - EXP(-k_sat*U369)) * EXP(-k_inhib*U369)</f>
        <v>0.996981422295521</v>
      </c>
      <c r="AM369" s="4">
        <f>(1 / F_max_pic) * (1 - EXP(-k_sat_pic * U369)) * EXP(-k_inhib_pic * U369)</f>
        <v>0.996981422295521</v>
      </c>
    </row>
    <row r="370" spans="5:39" x14ac:dyDescent="0.25">
      <c r="E370">
        <f t="shared" si="22"/>
        <v>368</v>
      </c>
      <c r="F370" s="1">
        <f t="shared" si="20"/>
        <v>18.400000000000002</v>
      </c>
      <c r="G370" s="2">
        <f>F370/I_opt_dia*EXP(1-F370/I_opt_dia)</f>
        <v>0.99167261705298004</v>
      </c>
      <c r="I370" s="4">
        <f>(1/f_max_dia) * (1 - EXP(-k_sat_dia*F370)) * EXP(-k_inhib_dia*F370)</f>
        <v>0.99867375505819256</v>
      </c>
      <c r="T370">
        <f t="shared" si="23"/>
        <v>368</v>
      </c>
      <c r="U370" s="1">
        <f t="shared" si="21"/>
        <v>18.400000000000002</v>
      </c>
      <c r="V370">
        <f>U370/I_opt_nan*EXP(1-U370/I_opt_nan)</f>
        <v>0.99949076252236058</v>
      </c>
      <c r="Z370" s="4">
        <f>(1/F_max) * (1 - EXP(-k_sat*U370)) * EXP(-k_inhib*U370)</f>
        <v>0.99689248154062282</v>
      </c>
      <c r="AM370" s="4">
        <f>(1 / F_max_pic) * (1 - EXP(-k_sat_pic * U370)) * EXP(-k_inhib_pic * U370)</f>
        <v>0.99689248154062282</v>
      </c>
    </row>
    <row r="371" spans="5:39" x14ac:dyDescent="0.25">
      <c r="E371">
        <f t="shared" si="22"/>
        <v>369</v>
      </c>
      <c r="F371" s="1">
        <f t="shared" si="20"/>
        <v>18.45</v>
      </c>
      <c r="G371" s="2">
        <f>F371/I_opt_dia*EXP(1-F371/I_opt_dia)</f>
        <v>0.99200265448538882</v>
      </c>
      <c r="I371" s="4">
        <f>(1/f_max_dia) * (1 - EXP(-k_sat_dia*F371)) * EXP(-k_inhib_dia*F371)</f>
        <v>0.99874751077839619</v>
      </c>
      <c r="T371">
        <f t="shared" si="23"/>
        <v>369</v>
      </c>
      <c r="U371" s="1">
        <f t="shared" si="21"/>
        <v>18.45</v>
      </c>
      <c r="V371">
        <f>U371/I_opt_nan*EXP(1-U371/I_opt_nan)</f>
        <v>0.99957285099527149</v>
      </c>
      <c r="Z371" s="4">
        <f>(1/F_max) * (1 - EXP(-k_sat*U371)) * EXP(-k_inhib*U371)</f>
        <v>0.99680264302690791</v>
      </c>
      <c r="AM371" s="4">
        <f>(1 / F_max_pic) * (1 - EXP(-k_sat_pic * U371)) * EXP(-k_inhib_pic * U371)</f>
        <v>0.99680264302690791</v>
      </c>
    </row>
    <row r="372" spans="5:39" x14ac:dyDescent="0.25">
      <c r="E372">
        <f t="shared" si="22"/>
        <v>370</v>
      </c>
      <c r="F372" s="1">
        <f t="shared" si="20"/>
        <v>18.5</v>
      </c>
      <c r="G372" s="2">
        <f>F372/I_opt_dia*EXP(1-F372/I_opt_dia)</f>
        <v>0.99232551382009182</v>
      </c>
      <c r="I372" s="4">
        <f>(1/f_max_dia) * (1 - EXP(-k_sat_dia*F372)) * EXP(-k_inhib_dia*F372)</f>
        <v>0.9988188873086371</v>
      </c>
      <c r="T372">
        <f t="shared" si="23"/>
        <v>370</v>
      </c>
      <c r="U372" s="1">
        <f t="shared" si="21"/>
        <v>18.5</v>
      </c>
      <c r="V372">
        <f>U372/I_opt_nan*EXP(1-U372/I_opt_nan)</f>
        <v>0.99964760449740897</v>
      </c>
      <c r="Z372" s="4">
        <f>(1/F_max) * (1 - EXP(-k_sat*U372)) * EXP(-k_inhib*U372)</f>
        <v>0.99671192058814484</v>
      </c>
      <c r="AM372" s="4">
        <f>(1 / F_max_pic) * (1 - EXP(-k_sat_pic * U372)) * EXP(-k_inhib_pic * U372)</f>
        <v>0.99671192058814484</v>
      </c>
    </row>
    <row r="373" spans="5:39" x14ac:dyDescent="0.25">
      <c r="E373">
        <f t="shared" si="22"/>
        <v>371</v>
      </c>
      <c r="F373" s="1">
        <f t="shared" si="20"/>
        <v>18.55</v>
      </c>
      <c r="G373" s="2">
        <f>F373/I_opt_dia*EXP(1-F373/I_opt_dia)</f>
        <v>0.99264122733133431</v>
      </c>
      <c r="I373" s="4">
        <f>(1/f_max_dia) * (1 - EXP(-k_sat_dia*F373)) * EXP(-k_inhib_dia*F373)</f>
        <v>0.9988879100925</v>
      </c>
      <c r="T373">
        <f t="shared" si="23"/>
        <v>371</v>
      </c>
      <c r="U373" s="1">
        <f t="shared" si="21"/>
        <v>18.55</v>
      </c>
      <c r="V373">
        <f>U373/I_opt_nan*EXP(1-U373/I_opt_nan)</f>
        <v>0.99971506101614482</v>
      </c>
      <c r="Z373" s="4">
        <f>(1/F_max) * (1 - EXP(-k_sat*U373)) * EXP(-k_inhib*U373)</f>
        <v>0.9966203278500515</v>
      </c>
      <c r="AM373" s="4">
        <f>(1 / F_max_pic) * (1 - EXP(-k_sat_pic * U373)) * EXP(-k_inhib_pic * U373)</f>
        <v>0.9966203278500515</v>
      </c>
    </row>
    <row r="374" spans="5:39" x14ac:dyDescent="0.25">
      <c r="E374">
        <f t="shared" si="22"/>
        <v>372</v>
      </c>
      <c r="F374" s="1">
        <f t="shared" si="20"/>
        <v>18.600000000000001</v>
      </c>
      <c r="G374" s="2">
        <f>F374/I_opt_dia*EXP(1-F374/I_opt_dia)</f>
        <v>0.99294982718045377</v>
      </c>
      <c r="I374" s="4">
        <f>(1/f_max_dia) * (1 - EXP(-k_sat_dia*F374)) * EXP(-k_inhib_dia*F374)</f>
        <v>0.99895460430399785</v>
      </c>
      <c r="T374">
        <f t="shared" si="23"/>
        <v>372</v>
      </c>
      <c r="U374" s="1">
        <f t="shared" si="21"/>
        <v>18.600000000000001</v>
      </c>
      <c r="V374">
        <f>U374/I_opt_nan*EXP(1-U374/I_opt_nan)</f>
        <v>0.9997752583898426</v>
      </c>
      <c r="Z374" s="4">
        <f>(1/F_max) * (1 - EXP(-k_sat*U374)) * EXP(-k_inhib*U374)</f>
        <v>0.99652787823342115</v>
      </c>
      <c r="AM374" s="4">
        <f>(1 / F_max_pic) * (1 - EXP(-k_sat_pic * U374)) * EXP(-k_inhib_pic * U374)</f>
        <v>0.99652787823342115</v>
      </c>
    </row>
    <row r="375" spans="5:39" x14ac:dyDescent="0.25">
      <c r="E375">
        <f t="shared" si="22"/>
        <v>373</v>
      </c>
      <c r="F375" s="1">
        <f t="shared" si="20"/>
        <v>18.650000000000002</v>
      </c>
      <c r="G375" s="2">
        <f>F375/I_opt_dia*EXP(1-F375/I_opt_dia)</f>
        <v>0.99325134541623294</v>
      </c>
      <c r="I375" s="4">
        <f>(1/f_max_dia) * (1 - EXP(-k_sat_dia*F375)) * EXP(-k_inhib_dia*F375)</f>
        <v>0.99901899485042633</v>
      </c>
      <c r="T375">
        <f t="shared" si="23"/>
        <v>373</v>
      </c>
      <c r="U375" s="1">
        <f t="shared" si="21"/>
        <v>18.650000000000002</v>
      </c>
      <c r="V375">
        <f>U375/I_opt_nan*EXP(1-U375/I_opt_nan)</f>
        <v>0.99982823430837886</v>
      </c>
      <c r="Z375" s="4">
        <f>(1/F_max) * (1 - EXP(-k_sat*U375)) * EXP(-k_inhib*U375)</f>
        <v>0.99643458495720427</v>
      </c>
      <c r="AM375" s="4">
        <f>(1 / F_max_pic) * (1 - EXP(-k_sat_pic * U375)) * EXP(-k_inhib_pic * U375)</f>
        <v>0.99643458495720427</v>
      </c>
    </row>
    <row r="376" spans="5:39" x14ac:dyDescent="0.25">
      <c r="E376">
        <f t="shared" si="22"/>
        <v>374</v>
      </c>
      <c r="F376" s="1">
        <f t="shared" si="20"/>
        <v>18.7</v>
      </c>
      <c r="G376" s="2">
        <f>F376/I_opt_dia*EXP(1-F376/I_opt_dia)</f>
        <v>0.9935458139752541</v>
      </c>
      <c r="I376" s="4">
        <f>(1/f_max_dia) * (1 - EXP(-k_sat_dia*F376)) * EXP(-k_inhib_dia*F376)</f>
        <v>0.99908110637519076</v>
      </c>
      <c r="T376">
        <f t="shared" si="23"/>
        <v>374</v>
      </c>
      <c r="U376" s="1">
        <f t="shared" si="21"/>
        <v>18.7</v>
      </c>
      <c r="V376">
        <f>U376/I_opt_nan*EXP(1-U376/I_opt_nan)</f>
        <v>0.99987402631366218</v>
      </c>
      <c r="Z376" s="4">
        <f>(1/F_max) * (1 - EXP(-k_sat*U376)) * EXP(-k_inhib*U376)</f>
        <v>0.9963404610415435</v>
      </c>
      <c r="AM376" s="4">
        <f>(1 / F_max_pic) * (1 - EXP(-k_sat_pic * U376)) * EXP(-k_inhib_pic * U376)</f>
        <v>0.9963404610415435</v>
      </c>
    </row>
    <row r="377" spans="5:39" x14ac:dyDescent="0.25">
      <c r="E377">
        <f t="shared" si="22"/>
        <v>375</v>
      </c>
      <c r="F377" s="1">
        <f t="shared" si="20"/>
        <v>18.75</v>
      </c>
      <c r="G377" s="2">
        <f>F377/I_opt_dia*EXP(1-F377/I_opt_dia)</f>
        <v>0.99383326468225108</v>
      </c>
      <c r="I377" s="4">
        <f>(1/f_max_dia) * (1 - EXP(-k_sat_dia*F377)) * EXP(-k_inhib_dia*F377)</f>
        <v>0.99914096326060053</v>
      </c>
      <c r="T377">
        <f t="shared" si="23"/>
        <v>375</v>
      </c>
      <c r="U377" s="1">
        <f t="shared" si="21"/>
        <v>18.75</v>
      </c>
      <c r="V377">
        <f>U377/I_opt_nan*EXP(1-U377/I_opt_nan)</f>
        <v>0.99991267180015075</v>
      </c>
      <c r="Z377" s="4">
        <f>(1/F_max) * (1 - EXP(-k_sat*U377)) * EXP(-k_inhib*U377)</f>
        <v>0.99624551931076255</v>
      </c>
      <c r="AM377" s="4">
        <f>(1 / F_max_pic) * (1 - EXP(-k_sat_pic * U377)) * EXP(-k_inhib_pic * U377)</f>
        <v>0.99624551931076255</v>
      </c>
    </row>
    <row r="378" spans="5:39" x14ac:dyDescent="0.25">
      <c r="E378">
        <f t="shared" si="22"/>
        <v>376</v>
      </c>
      <c r="F378" s="1">
        <f t="shared" si="20"/>
        <v>18.8</v>
      </c>
      <c r="G378" s="2">
        <f>F378/I_opt_dia*EXP(1-F378/I_opt_dia)</f>
        <v>0.99411372925046071</v>
      </c>
      <c r="I378" s="4">
        <f>(1/f_max_dia) * (1 - EXP(-k_sat_dia*F378)) * EXP(-k_inhib_dia*F378)</f>
        <v>0.99919858963063468</v>
      </c>
      <c r="T378">
        <f t="shared" si="23"/>
        <v>376</v>
      </c>
      <c r="U378" s="1">
        <f t="shared" si="21"/>
        <v>18.8</v>
      </c>
      <c r="V378">
        <f>U378/I_opt_nan*EXP(1-U378/I_opt_nan)</f>
        <v>0.99994420801536732</v>
      </c>
      <c r="Z378" s="4">
        <f>(1/F_max) * (1 - EXP(-k_sat*U378)) * EXP(-k_inhib*U378)</f>
        <v>0.99614977239631064</v>
      </c>
      <c r="AM378" s="4">
        <f>(1 / F_max_pic) * (1 - EXP(-k_sat_pic * U378)) * EXP(-k_inhib_pic * U378)</f>
        <v>0.99614977239631064</v>
      </c>
    </row>
    <row r="379" spans="5:39" x14ac:dyDescent="0.25">
      <c r="E379">
        <f t="shared" si="22"/>
        <v>377</v>
      </c>
      <c r="F379" s="1">
        <f t="shared" si="20"/>
        <v>18.850000000000001</v>
      </c>
      <c r="G379" s="2">
        <f>F379/I_opt_dia*EXP(1-F379/I_opt_dia)</f>
        <v>0.99438723928197381</v>
      </c>
      <c r="I379" s="4">
        <f>(1/f_max_dia) * (1 - EXP(-k_sat_dia*F379)) * EXP(-k_inhib_dia*F379)</f>
        <v>0.99925400935368058</v>
      </c>
      <c r="T379">
        <f t="shared" si="23"/>
        <v>377</v>
      </c>
      <c r="U379" s="1">
        <f t="shared" si="21"/>
        <v>18.850000000000001</v>
      </c>
      <c r="V379">
        <f>U379/I_opt_nan*EXP(1-U379/I_opt_nan)</f>
        <v>0.99996867206041462</v>
      </c>
      <c r="Z379" s="4">
        <f>(1/F_max) * (1 - EXP(-k_sat*U379)) * EXP(-k_inhib*U379)</f>
        <v>0.99605323273966284</v>
      </c>
      <c r="AM379" s="4">
        <f>(1 / F_max_pic) * (1 - EXP(-k_sat_pic * U379)) * EXP(-k_inhib_pic * U379)</f>
        <v>0.99605323273966284</v>
      </c>
    </row>
    <row r="380" spans="5:39" x14ac:dyDescent="0.25">
      <c r="E380">
        <f t="shared" si="22"/>
        <v>378</v>
      </c>
      <c r="F380" s="1">
        <f t="shared" si="20"/>
        <v>18.900000000000002</v>
      </c>
      <c r="G380" s="2">
        <f>F380/I_opt_dia*EXP(1-F380/I_opt_dia)</f>
        <v>0.99465382626808285</v>
      </c>
      <c r="I380" s="4">
        <f>(1/f_max_dia) * (1 - EXP(-k_sat_dia*F380)) * EXP(-k_inhib_dia*F380)</f>
        <v>0.99930724604523924</v>
      </c>
      <c r="T380">
        <f t="shared" si="23"/>
        <v>378</v>
      </c>
      <c r="U380" s="1">
        <f t="shared" si="21"/>
        <v>18.900000000000002</v>
      </c>
      <c r="V380">
        <f>U380/I_opt_nan*EXP(1-U380/I_opt_nan)</f>
        <v>0.99998610089048667</v>
      </c>
      <c r="Z380" s="4">
        <f>(1/F_max) * (1 - EXP(-k_sat*U380)) * EXP(-k_inhib*U380)</f>
        <v>0.99595591259517657</v>
      </c>
      <c r="AM380" s="4">
        <f>(1 / F_max_pic) * (1 - EXP(-k_sat_pic * U380)) * EXP(-k_inhib_pic * U380)</f>
        <v>0.99595591259517657</v>
      </c>
    </row>
    <row r="381" spans="5:39" x14ac:dyDescent="0.25">
      <c r="E381">
        <f t="shared" si="22"/>
        <v>379</v>
      </c>
      <c r="F381" s="1">
        <f t="shared" si="20"/>
        <v>18.95</v>
      </c>
      <c r="G381" s="2">
        <f>F381/I_opt_dia*EXP(1-F381/I_opt_dia)</f>
        <v>0.99491352158963198</v>
      </c>
      <c r="I381" s="4">
        <f>(1/f_max_dia) * (1 - EXP(-k_sat_dia*F381)) * EXP(-k_inhib_dia*F381)</f>
        <v>0.99935832307060546</v>
      </c>
      <c r="T381">
        <f t="shared" si="23"/>
        <v>379</v>
      </c>
      <c r="U381" s="1">
        <f t="shared" si="21"/>
        <v>18.95</v>
      </c>
      <c r="V381">
        <f>U381/I_opt_nan*EXP(1-U381/I_opt_nan)</f>
        <v>0.99999653131537913</v>
      </c>
      <c r="Z381" s="4">
        <f>(1/F_max) * (1 - EXP(-k_sat*U381)) * EXP(-k_inhib*U381)</f>
        <v>0.9958578240329039</v>
      </c>
      <c r="AM381" s="4">
        <f>(1 / F_max_pic) * (1 - EXP(-k_sat_pic * U381)) * EXP(-k_inhib_pic * U381)</f>
        <v>0.9958578240329039</v>
      </c>
    </row>
    <row r="382" spans="5:39" x14ac:dyDescent="0.25">
      <c r="E382">
        <f t="shared" si="22"/>
        <v>380</v>
      </c>
      <c r="F382" s="1">
        <f t="shared" si="20"/>
        <v>19</v>
      </c>
      <c r="G382" s="2">
        <f>F382/I_opt_dia*EXP(1-F382/I_opt_dia)</f>
        <v>0.99516635651736318</v>
      </c>
      <c r="I382" s="4">
        <f>(1/f_max_dia) * (1 - EXP(-k_sat_dia*F382)) * EXP(-k_inhib_dia*F382)</f>
        <v>0.99940726354751797</v>
      </c>
      <c r="T382">
        <f t="shared" si="23"/>
        <v>380</v>
      </c>
      <c r="U382" s="1">
        <f t="shared" si="21"/>
        <v>19</v>
      </c>
      <c r="V382">
        <f>U382/I_opt_nan*EXP(1-U382/I_opt_nan)</f>
        <v>1</v>
      </c>
      <c r="Z382" s="4">
        <f>(1/F_max) * (1 - EXP(-k_sat*U382)) * EXP(-k_inhib*U382)</f>
        <v>0.99575897894136445</v>
      </c>
      <c r="AM382" s="4">
        <f>(1 / F_max_pic) * (1 - EXP(-k_sat_pic * U382)) * EXP(-k_inhib_pic * U382)</f>
        <v>0.99575897894136445</v>
      </c>
    </row>
    <row r="383" spans="5:39" x14ac:dyDescent="0.25">
      <c r="E383">
        <f t="shared" si="22"/>
        <v>381</v>
      </c>
      <c r="F383" s="1">
        <f t="shared" si="20"/>
        <v>19.05</v>
      </c>
      <c r="G383" s="2">
        <f>F383/I_opt_dia*EXP(1-F383/I_opt_dia)</f>
        <v>0.9954123622122627</v>
      </c>
      <c r="I383" s="4">
        <f>(1/f_max_dia) * (1 - EXP(-k_sat_dia*F383)) * EXP(-k_inhib_dia*F383)</f>
        <v>0.99945409034878208</v>
      </c>
      <c r="T383">
        <f t="shared" si="23"/>
        <v>381</v>
      </c>
      <c r="U383" s="1">
        <f t="shared" si="21"/>
        <v>19.05</v>
      </c>
      <c r="V383">
        <f>U383/I_opt_nan*EXP(1-U383/I_opt_nan)</f>
        <v>0.99999654346487499</v>
      </c>
      <c r="Z383" s="4">
        <f>(1/F_max) * (1 - EXP(-k_sat*U383)) * EXP(-k_inhib*U383)</f>
        <v>0.99565938903027318</v>
      </c>
      <c r="AM383" s="4">
        <f>(1 / F_max_pic) * (1 - EXP(-k_sat_pic * U383)) * EXP(-k_inhib_pic * U383)</f>
        <v>0.99565938903027318</v>
      </c>
    </row>
    <row r="384" spans="5:39" x14ac:dyDescent="0.25">
      <c r="E384">
        <f t="shared" si="22"/>
        <v>382</v>
      </c>
      <c r="F384" s="1">
        <f t="shared" si="20"/>
        <v>19.100000000000001</v>
      </c>
      <c r="G384" s="2">
        <f>F384/I_opt_dia*EXP(1-F384/I_opt_dia)</f>
        <v>0.99565156972590685</v>
      </c>
      <c r="I384" s="4">
        <f>(1/f_max_dia) * (1 - EXP(-k_sat_dia*F384)) * EXP(-k_inhib_dia*F384)</f>
        <v>0.99949882610486473</v>
      </c>
      <c r="T384">
        <f t="shared" si="23"/>
        <v>382</v>
      </c>
      <c r="U384" s="1">
        <f t="shared" si="21"/>
        <v>19.100000000000001</v>
      </c>
      <c r="V384">
        <f>U384/I_opt_nan*EXP(1-U384/I_opt_nan)</f>
        <v>0.99998619808665412</v>
      </c>
      <c r="Z384" s="4">
        <f>(1/F_max) * (1 - EXP(-k_sat*U384)) * EXP(-k_inhib*U384)</f>
        <v>0.99555906583323095</v>
      </c>
      <c r="AM384" s="4">
        <f>(1 / F_max_pic) * (1 - EXP(-k_sat_pic * U384)) * EXP(-k_inhib_pic * U384)</f>
        <v>0.99555906583323095</v>
      </c>
    </row>
    <row r="385" spans="5:39" x14ac:dyDescent="0.25">
      <c r="E385">
        <f t="shared" si="22"/>
        <v>383</v>
      </c>
      <c r="F385" s="1">
        <f t="shared" si="20"/>
        <v>19.150000000000002</v>
      </c>
      <c r="G385" s="2">
        <f>F385/I_opt_dia*EXP(1-F385/I_opt_dia)</f>
        <v>0.99588401000080462</v>
      </c>
      <c r="I385" s="4">
        <f>(1/f_max_dia) * (1 - EXP(-k_sat_dia*F385)) * EXP(-k_inhib_dia*F385)</f>
        <v>0.99954149320646124</v>
      </c>
      <c r="T385">
        <f t="shared" si="23"/>
        <v>383</v>
      </c>
      <c r="U385" s="1">
        <f t="shared" si="21"/>
        <v>19.150000000000002</v>
      </c>
      <c r="V385">
        <f>U385/I_opt_nan*EXP(1-U385/I_opt_nan)</f>
        <v>0.99996900009861611</v>
      </c>
      <c r="Z385" s="4">
        <f>(1/F_max) * (1 - EXP(-k_sat*U385)) * EXP(-k_inhib*U385)</f>
        <v>0.99545802071037004</v>
      </c>
      <c r="AM385" s="4">
        <f>(1 / F_max_pic) * (1 - EXP(-k_sat_pic * U385)) * EXP(-k_inhib_pic * U385)</f>
        <v>0.99545802071037004</v>
      </c>
    </row>
    <row r="386" spans="5:39" x14ac:dyDescent="0.25">
      <c r="E386">
        <f t="shared" si="22"/>
        <v>384</v>
      </c>
      <c r="F386" s="1">
        <f t="shared" ref="F386:F449" si="24">PAR_max/1200*E386</f>
        <v>19.200000000000003</v>
      </c>
      <c r="G386" s="2">
        <f>F386/I_opt_dia*EXP(1-F386/I_opt_dia)</f>
        <v>0.99610971387074287</v>
      </c>
      <c r="I386" s="4">
        <f>(1/f_max_dia) * (1 - EXP(-k_sat_dia*F386)) * EXP(-k_inhib_dia*F386)</f>
        <v>0.99958211380703477</v>
      </c>
      <c r="T386">
        <f t="shared" si="23"/>
        <v>384</v>
      </c>
      <c r="U386" s="1">
        <f t="shared" ref="U386:U449" si="25">PAR_max/1200*T386</f>
        <v>19.200000000000003</v>
      </c>
      <c r="V386">
        <f>U386/I_opt_nan*EXP(1-U386/I_opt_nan)</f>
        <v>0.99994498559116984</v>
      </c>
      <c r="Z386" s="4">
        <f>(1/F_max) * (1 - EXP(-k_sat*U386)) * EXP(-k_inhib*U386)</f>
        <v>0.9953562648509644</v>
      </c>
      <c r="AM386" s="4">
        <f>(1 / F_max_pic) * (1 - EXP(-k_sat_pic * U386)) * EXP(-k_inhib_pic * U386)</f>
        <v>0.9953562648509644</v>
      </c>
    </row>
    <row r="387" spans="5:39" x14ac:dyDescent="0.25">
      <c r="E387">
        <f t="shared" si="22"/>
        <v>385</v>
      </c>
      <c r="F387" s="1">
        <f t="shared" si="24"/>
        <v>19.25</v>
      </c>
      <c r="G387" s="2">
        <f>F387/I_opt_dia*EXP(1-F387/I_opt_dia)</f>
        <v>0.9963287120611265</v>
      </c>
      <c r="I387" s="4">
        <f>(1/f_max_dia) * (1 - EXP(-k_sat_dia*F387)) * EXP(-k_inhib_dia*F387)</f>
        <v>0.99962070982533135</v>
      </c>
      <c r="T387">
        <f t="shared" si="23"/>
        <v>385</v>
      </c>
      <c r="U387" s="1">
        <f t="shared" si="25"/>
        <v>19.25</v>
      </c>
      <c r="V387">
        <f>U387/I_opt_nan*EXP(1-U387/I_opt_nan)</f>
        <v>0.99991419051235542</v>
      </c>
      <c r="Z387" s="4">
        <f>(1/F_max) * (1 - EXP(-k_sat*U387)) * EXP(-k_inhib*U387)</f>
        <v>0.99525380927599794</v>
      </c>
      <c r="AM387" s="4">
        <f>(1 / F_max_pic) * (1 - EXP(-k_sat_pic * U387)) * EXP(-k_inhib_pic * U387)</f>
        <v>0.99525380927599794</v>
      </c>
    </row>
    <row r="388" spans="5:39" x14ac:dyDescent="0.25">
      <c r="E388">
        <f t="shared" ref="E388:E451" si="26">E387+1</f>
        <v>386</v>
      </c>
      <c r="F388" s="1">
        <f t="shared" si="24"/>
        <v>19.3</v>
      </c>
      <c r="G388" s="2">
        <f>F388/I_opt_dia*EXP(1-F388/I_opt_dia)</f>
        <v>0.99654103518932113</v>
      </c>
      <c r="I388" s="4">
        <f>(1/f_max_dia) * (1 - EXP(-k_sat_dia*F388)) * EXP(-k_inhib_dia*F388)</f>
        <v>0.99965730294786415</v>
      </c>
      <c r="T388">
        <f t="shared" ref="T388:T451" si="27">T387+1</f>
        <v>386</v>
      </c>
      <c r="U388" s="1">
        <f t="shared" si="25"/>
        <v>19.3</v>
      </c>
      <c r="V388">
        <f>U388/I_opt_nan*EXP(1-U388/I_opt_nan)</f>
        <v>0.99987665066834341</v>
      </c>
      <c r="Z388" s="4">
        <f>(1/F_max) * (1 - EXP(-k_sat*U388)) * EXP(-k_inhib*U388)</f>
        <v>0.9951506648406947</v>
      </c>
      <c r="AM388" s="4">
        <f>(1 / F_max_pic) * (1 - EXP(-k_sat_pic * U388)) * EXP(-k_inhib_pic * U388)</f>
        <v>0.9951506648406947</v>
      </c>
    </row>
    <row r="389" spans="5:39" x14ac:dyDescent="0.25">
      <c r="E389">
        <f t="shared" si="26"/>
        <v>387</v>
      </c>
      <c r="F389" s="1">
        <f t="shared" si="24"/>
        <v>19.350000000000001</v>
      </c>
      <c r="G389" s="2">
        <f>F389/I_opt_dia*EXP(1-F389/I_opt_dia)</f>
        <v>0.9967467137649918</v>
      </c>
      <c r="I389" s="4">
        <f>(1/f_max_dia) * (1 - EXP(-k_sat_dia*F389)) * EXP(-k_inhib_dia*F389)</f>
        <v>0.99969191463137497</v>
      </c>
      <c r="T389">
        <f t="shared" si="27"/>
        <v>387</v>
      </c>
      <c r="U389" s="1">
        <f t="shared" si="25"/>
        <v>19.350000000000001</v>
      </c>
      <c r="V389">
        <f>U389/I_opt_nan*EXP(1-U389/I_opt_nan)</f>
        <v>0.99983240172393184</v>
      </c>
      <c r="Z389" s="4">
        <f>(1/F_max) * (1 - EXP(-k_sat*U389)) * EXP(-k_inhib*U389)</f>
        <v>0.99504684223701123</v>
      </c>
      <c r="AM389" s="4">
        <f>(1 / F_max_pic) * (1 - EXP(-k_sat_pic * U389)) * EXP(-k_inhib_pic * U389)</f>
        <v>0.99504684223701123</v>
      </c>
    </row>
    <row r="390" spans="5:39" x14ac:dyDescent="0.25">
      <c r="E390">
        <f t="shared" si="26"/>
        <v>388</v>
      </c>
      <c r="F390" s="1">
        <f t="shared" si="24"/>
        <v>19.400000000000002</v>
      </c>
      <c r="G390" s="2">
        <f>F390/I_opt_dia*EXP(1-F390/I_opt_dia)</f>
        <v>0.99694577819044339</v>
      </c>
      <c r="I390" s="4">
        <f>(1/f_max_dia) * (1 - EXP(-k_sat_dia*F390)) * EXP(-k_inhib_dia*F390)</f>
        <v>0.99972456610526805</v>
      </c>
      <c r="T390">
        <f t="shared" si="27"/>
        <v>388</v>
      </c>
      <c r="U390" s="1">
        <f t="shared" si="25"/>
        <v>19.400000000000002</v>
      </c>
      <c r="V390">
        <f>U390/I_opt_nan*EXP(1-U390/I_opt_nan)</f>
        <v>0.99978147920304283</v>
      </c>
      <c r="Z390" s="4">
        <f>(1/F_max) * (1 - EXP(-k_sat*U390)) * EXP(-k_inhib*U390)</f>
        <v>0.99494235199609238</v>
      </c>
      <c r="AM390" s="4">
        <f>(1 / F_max_pic) * (1 - EXP(-k_sat_pic * U390)) * EXP(-k_inhib_pic * U390)</f>
        <v>0.99494235199609238</v>
      </c>
    </row>
    <row r="391" spans="5:39" x14ac:dyDescent="0.25">
      <c r="E391">
        <f t="shared" si="26"/>
        <v>389</v>
      </c>
      <c r="F391" s="1">
        <f t="shared" si="24"/>
        <v>19.450000000000003</v>
      </c>
      <c r="G391" s="2">
        <f>F391/I_opt_dia*EXP(1-F391/I_opt_dia)</f>
        <v>0.99713825876095807</v>
      </c>
      <c r="I391" s="4">
        <f>(1/f_max_dia) * (1 - EXP(-k_sat_dia*F391)) * EXP(-k_inhib_dia*F391)</f>
        <v>0.99975527837401801</v>
      </c>
      <c r="T391">
        <f t="shared" si="27"/>
        <v>389</v>
      </c>
      <c r="U391" s="1">
        <f t="shared" si="25"/>
        <v>19.450000000000003</v>
      </c>
      <c r="V391">
        <f>U391/I_opt_nan*EXP(1-U391/I_opt_nan)</f>
        <v>0.99972391848921516</v>
      </c>
      <c r="Z391" s="4">
        <f>(1/F_max) * (1 - EXP(-k_sat*U391)) * EXP(-k_inhib*U391)</f>
        <v>0.99483720449068758</v>
      </c>
      <c r="AM391" s="4">
        <f>(1 / F_max_pic) * (1 - EXP(-k_sat_pic * U391)) * EXP(-k_inhib_pic * U391)</f>
        <v>0.99483720449068758</v>
      </c>
    </row>
    <row r="392" spans="5:39" x14ac:dyDescent="0.25">
      <c r="E392">
        <f t="shared" si="26"/>
        <v>390</v>
      </c>
      <c r="F392" s="1">
        <f t="shared" si="24"/>
        <v>19.5</v>
      </c>
      <c r="G392" s="2">
        <f>F392/I_opt_dia*EXP(1-F392/I_opt_dia)</f>
        <v>0.99732418566513181</v>
      </c>
      <c r="I392" s="4">
        <f>(1/f_max_dia) * (1 - EXP(-k_sat_dia*F392)) * EXP(-k_inhib_dia*F392)</f>
        <v>0.99978407221955323</v>
      </c>
      <c r="T392">
        <f t="shared" si="27"/>
        <v>390</v>
      </c>
      <c r="U392" s="1">
        <f t="shared" si="25"/>
        <v>19.5</v>
      </c>
      <c r="V392">
        <f>U392/I_opt_nan*EXP(1-U392/I_opt_nan)</f>
        <v>0.9996597548260987</v>
      </c>
      <c r="Z392" s="4">
        <f>(1/F_max) * (1 - EXP(-k_sat*U392)) * EXP(-k_inhib*U392)</f>
        <v>0.99473140993753373</v>
      </c>
      <c r="AM392" s="4">
        <f>(1 / F_max_pic) * (1 - EXP(-k_sat_pic * U392)) * EXP(-k_inhib_pic * U392)</f>
        <v>0.99473140993753373</v>
      </c>
    </row>
    <row r="393" spans="5:39" x14ac:dyDescent="0.25">
      <c r="E393">
        <f t="shared" si="26"/>
        <v>391</v>
      </c>
      <c r="F393" s="1">
        <f t="shared" si="24"/>
        <v>19.55</v>
      </c>
      <c r="G393" s="2">
        <f>F393/I_opt_dia*EXP(1-F393/I_opt_dia)</f>
        <v>0.99750358898521163</v>
      </c>
      <c r="I393" s="4">
        <f>(1/f_max_dia) * (1 - EXP(-k_sat_dia*F393)) * EXP(-k_inhib_dia*F393)</f>
        <v>0.99981096820361348</v>
      </c>
      <c r="T393">
        <f t="shared" si="27"/>
        <v>391</v>
      </c>
      <c r="U393" s="1">
        <f t="shared" si="25"/>
        <v>19.55</v>
      </c>
      <c r="V393">
        <f>U393/I_opt_nan*EXP(1-U393/I_opt_nan)</f>
        <v>0.99958902331794364</v>
      </c>
      <c r="Z393" s="4">
        <f>(1/F_max) * (1 - EXP(-k_sat*U393)) * EXP(-k_inhib*U393)</f>
        <v>0.99462497839970121</v>
      </c>
      <c r="AM393" s="4">
        <f>(1 / F_max_pic) * (1 - EXP(-k_sat_pic * U393)) * EXP(-k_inhib_pic * U393)</f>
        <v>0.99462497839970121</v>
      </c>
    </row>
    <row r="394" spans="5:39" x14ac:dyDescent="0.25">
      <c r="E394">
        <f t="shared" si="26"/>
        <v>392</v>
      </c>
      <c r="F394" s="1">
        <f t="shared" si="24"/>
        <v>19.600000000000001</v>
      </c>
      <c r="G394" s="2">
        <f>F394/I_opt_dia*EXP(1-F394/I_opt_dia)</f>
        <v>0.99767649869742991</v>
      </c>
      <c r="I394" s="4">
        <f>(1/f_max_dia) * (1 - EXP(-k_sat_dia*F394)) * EXP(-k_inhib_dia*F394)</f>
        <v>0.99983598667008089</v>
      </c>
      <c r="T394">
        <f t="shared" si="27"/>
        <v>392</v>
      </c>
      <c r="U394" s="1">
        <f t="shared" si="25"/>
        <v>19.600000000000001</v>
      </c>
      <c r="V394">
        <f>U394/I_opt_nan*EXP(1-U394/I_opt_nan)</f>
        <v>0.99951175893009092</v>
      </c>
      <c r="Z394" s="4">
        <f>(1/F_max) * (1 - EXP(-k_sat*U394)) * EXP(-k_inhib*U394)</f>
        <v>0.99451791978890258</v>
      </c>
      <c r="AM394" s="4">
        <f>(1 / F_max_pic) * (1 - EXP(-k_sat_pic * U394)) * EXP(-k_inhib_pic * U394)</f>
        <v>0.99451791978890258</v>
      </c>
    </row>
    <row r="395" spans="5:39" x14ac:dyDescent="0.25">
      <c r="E395">
        <f t="shared" si="26"/>
        <v>393</v>
      </c>
      <c r="F395" s="1">
        <f t="shared" si="24"/>
        <v>19.650000000000002</v>
      </c>
      <c r="G395" s="2">
        <f>F395/I_opt_dia*EXP(1-F395/I_opt_dia)</f>
        <v>0.99784294467233858</v>
      </c>
      <c r="I395" s="4">
        <f>(1/f_max_dia) * (1 - EXP(-k_sat_dia*F395)) * EXP(-k_inhib_dia*F395)</f>
        <v>0.99985914774729023</v>
      </c>
      <c r="T395">
        <f t="shared" si="27"/>
        <v>393</v>
      </c>
      <c r="U395" s="1">
        <f t="shared" si="25"/>
        <v>19.650000000000002</v>
      </c>
      <c r="V395">
        <f>U395/I_opt_nan*EXP(1-U395/I_opt_nan)</f>
        <v>0.99942799648945935</v>
      </c>
      <c r="Z395" s="4">
        <f>(1/F_max) * (1 - EXP(-k_sat*U395)) * EXP(-k_inhib*U395)</f>
        <v>0.99441024386777077</v>
      </c>
      <c r="AM395" s="4">
        <f>(1 / F_max_pic) * (1 - EXP(-k_sat_pic * U395)) * EXP(-k_inhib_pic * U395)</f>
        <v>0.99441024386777077</v>
      </c>
    </row>
    <row r="396" spans="5:39" x14ac:dyDescent="0.25">
      <c r="E396">
        <f t="shared" si="26"/>
        <v>394</v>
      </c>
      <c r="F396" s="1">
        <f t="shared" si="24"/>
        <v>19.700000000000003</v>
      </c>
      <c r="G396" s="2">
        <f>F396/I_opt_dia*EXP(1-F396/I_opt_dia)</f>
        <v>0.99800295667514261</v>
      </c>
      <c r="I396" s="4">
        <f>(1/f_max_dia) * (1 - EXP(-k_sat_dia*F396)) * EXP(-k_inhib_dia*F396)</f>
        <v>0.99988047135031066</v>
      </c>
      <c r="T396">
        <f t="shared" si="27"/>
        <v>394</v>
      </c>
      <c r="U396" s="1">
        <f t="shared" si="25"/>
        <v>19.700000000000003</v>
      </c>
      <c r="V396">
        <f>U396/I_opt_nan*EXP(1-U396/I_opt_nan)</f>
        <v>0.99933777068503182</v>
      </c>
      <c r="Z396" s="4">
        <f>(1/F_max) * (1 - EXP(-k_sat*U396)) * EXP(-k_inhib*U396)</f>
        <v>0.99430196025209905</v>
      </c>
      <c r="AM396" s="4">
        <f>(1 / F_max_pic) * (1 - EXP(-k_sat_pic * U396)) * EXP(-k_inhib_pic * U396)</f>
        <v>0.99430196025209905</v>
      </c>
    </row>
    <row r="397" spans="5:39" x14ac:dyDescent="0.25">
      <c r="E397">
        <f t="shared" si="26"/>
        <v>395</v>
      </c>
      <c r="F397" s="1">
        <f t="shared" si="24"/>
        <v>19.75</v>
      </c>
      <c r="G397" s="2">
        <f>F397/I_opt_dia*EXP(1-F397/I_opt_dia)</f>
        <v>0.99815656436603184</v>
      </c>
      <c r="I397" s="4">
        <f>(1/f_max_dia) * (1 - EXP(-k_sat_dia*F397)) * EXP(-k_inhib_dia*F397)</f>
        <v>0.99989997718320556</v>
      </c>
      <c r="T397">
        <f t="shared" si="27"/>
        <v>395</v>
      </c>
      <c r="U397" s="1">
        <f t="shared" si="25"/>
        <v>19.75</v>
      </c>
      <c r="V397">
        <f>U397/I_opt_nan*EXP(1-U397/I_opt_nan)</f>
        <v>0.99924111606833954</v>
      </c>
      <c r="Z397" s="4">
        <f>(1/F_max) * (1 - EXP(-k_sat*U397)) * EXP(-k_inhib*U397)</f>
        <v>0.9941930784130486</v>
      </c>
      <c r="AM397" s="4">
        <f>(1 / F_max_pic) * (1 - EXP(-k_sat_pic * U397)) * EXP(-k_inhib_pic * U397)</f>
        <v>0.9941930784130486</v>
      </c>
    </row>
    <row r="398" spans="5:39" x14ac:dyDescent="0.25">
      <c r="E398">
        <f t="shared" si="26"/>
        <v>396</v>
      </c>
      <c r="F398" s="1">
        <f t="shared" si="24"/>
        <v>19.8</v>
      </c>
      <c r="G398" s="2">
        <f>F398/I_opt_dia*EXP(1-F398/I_opt_dia)</f>
        <v>0.99830379730051189</v>
      </c>
      <c r="I398" s="4">
        <f>(1/f_max_dia) * (1 - EXP(-k_sat_dia*F398)) * EXP(-k_inhib_dia*F398)</f>
        <v>0.9999176847412673</v>
      </c>
      <c r="T398">
        <f t="shared" si="27"/>
        <v>396</v>
      </c>
      <c r="U398" s="1">
        <f t="shared" si="25"/>
        <v>19.8</v>
      </c>
      <c r="V398">
        <f>U398/I_opt_nan*EXP(1-U398/I_opt_nan)</f>
        <v>0.99913806705394559</v>
      </c>
      <c r="Z398" s="4">
        <f>(1/F_max) * (1 - EXP(-k_sat*U398)) * EXP(-k_inhib*U398)</f>
        <v>0.99408360767932502</v>
      </c>
      <c r="AM398" s="4">
        <f>(1 / F_max_pic) * (1 - EXP(-k_sat_pic * U398)) * EXP(-k_inhib_pic * U398)</f>
        <v>0.99408360767932502</v>
      </c>
    </row>
    <row r="399" spans="5:39" x14ac:dyDescent="0.25">
      <c r="E399">
        <f t="shared" si="26"/>
        <v>397</v>
      </c>
      <c r="F399" s="1">
        <f t="shared" si="24"/>
        <v>19.850000000000001</v>
      </c>
      <c r="G399" s="2">
        <f>F399/I_opt_dia*EXP(1-F399/I_opt_dia)</f>
        <v>0.9984446849297347</v>
      </c>
      <c r="I399" s="4">
        <f>(1/f_max_dia) * (1 - EXP(-k_sat_dia*F399)) * EXP(-k_inhib_dia*F399)</f>
        <v>0.99993361331323016</v>
      </c>
      <c r="T399">
        <f t="shared" si="27"/>
        <v>397</v>
      </c>
      <c r="U399" s="1">
        <f t="shared" si="25"/>
        <v>19.850000000000001</v>
      </c>
      <c r="V399">
        <f>U399/I_opt_nan*EXP(1-U399/I_opt_nan)</f>
        <v>0.99902865791992568</v>
      </c>
      <c r="Z399" s="4">
        <f>(1/F_max) * (1 - EXP(-k_sat*U399)) * EXP(-k_inhib*U399)</f>
        <v>0.99397355723931846</v>
      </c>
      <c r="AM399" s="4">
        <f>(1 / F_max_pic) * (1 - EXP(-k_sat_pic * U399)) * EXP(-k_inhib_pic * U399)</f>
        <v>0.99397355723931846</v>
      </c>
    </row>
    <row r="400" spans="5:39" x14ac:dyDescent="0.25">
      <c r="E400">
        <f t="shared" si="26"/>
        <v>398</v>
      </c>
      <c r="F400" s="1">
        <f t="shared" si="24"/>
        <v>19.900000000000002</v>
      </c>
      <c r="G400" s="2">
        <f>F400/I_opt_dia*EXP(1-F400/I_opt_dia)</f>
        <v>0.99857925660082814</v>
      </c>
      <c r="I400" s="4">
        <f>(1/f_max_dia) * (1 - EXP(-k_sat_dia*F400)) * EXP(-k_inhib_dia*F400)</f>
        <v>0.9999477819834568</v>
      </c>
      <c r="T400">
        <f t="shared" si="27"/>
        <v>398</v>
      </c>
      <c r="U400" s="1">
        <f t="shared" si="25"/>
        <v>19.900000000000002</v>
      </c>
      <c r="V400">
        <f>U400/I_opt_nan*EXP(1-U400/I_opt_nan)</f>
        <v>0.99891292280834743</v>
      </c>
      <c r="Z400" s="4">
        <f>(1/F_max) * (1 - EXP(-k_sat*U400)) * EXP(-k_inhib*U400)</f>
        <v>0.99386293614321397</v>
      </c>
      <c r="AM400" s="4">
        <f>(1 / F_max_pic) * (1 - EXP(-k_sat_pic * U400)) * EXP(-k_inhib_pic * U400)</f>
        <v>0.99386293614321397</v>
      </c>
    </row>
    <row r="401" spans="5:39" x14ac:dyDescent="0.25">
      <c r="E401">
        <f t="shared" si="26"/>
        <v>399</v>
      </c>
      <c r="F401" s="1">
        <f t="shared" si="24"/>
        <v>19.950000000000003</v>
      </c>
      <c r="G401" s="2">
        <f>F401/I_opt_dia*EXP(1-F401/I_opt_dia)</f>
        <v>0.99870754155722286</v>
      </c>
      <c r="I401" s="4">
        <f>(1/f_max_dia) * (1 - EXP(-k_sat_dia*F401)) * EXP(-k_inhib_dia*F401)</f>
        <v>0.99996020963410437</v>
      </c>
      <c r="T401">
        <f t="shared" si="27"/>
        <v>399</v>
      </c>
      <c r="U401" s="1">
        <f t="shared" si="25"/>
        <v>19.950000000000003</v>
      </c>
      <c r="V401">
        <f>U401/I_opt_nan*EXP(1-U401/I_opt_nan)</f>
        <v>0.99879089572574975</v>
      </c>
      <c r="Z401" s="4">
        <f>(1/F_max) * (1 - EXP(-k_sat*U401)) * EXP(-k_inhib*U401)</f>
        <v>0.99375175330506993</v>
      </c>
      <c r="AM401" s="4">
        <f>(1 / F_max_pic) * (1 - EXP(-k_sat_pic * U401)) * EXP(-k_inhib_pic * U401)</f>
        <v>0.99375175330506993</v>
      </c>
    </row>
    <row r="402" spans="5:39" x14ac:dyDescent="0.25">
      <c r="E402">
        <f t="shared" si="26"/>
        <v>400</v>
      </c>
      <c r="F402" s="1">
        <f t="shared" si="24"/>
        <v>20</v>
      </c>
      <c r="G402" s="2">
        <f>F402/I_opt_dia*EXP(1-F402/I_opt_dia)</f>
        <v>0.99882956893898089</v>
      </c>
      <c r="I402" s="4">
        <f>(1/f_max_dia) * (1 - EXP(-k_sat_dia*F402)) * EXP(-k_inhib_dia*F402)</f>
        <v>0.99997091494726609</v>
      </c>
      <c r="T402">
        <f t="shared" si="27"/>
        <v>400</v>
      </c>
      <c r="U402" s="1">
        <f t="shared" si="25"/>
        <v>20</v>
      </c>
      <c r="V402">
        <f>U402/I_opt_nan*EXP(1-U402/I_opt_nan)</f>
        <v>0.99866261054361805</v>
      </c>
      <c r="Z402" s="4">
        <f>(1/F_max) * (1 - EXP(-k_sat*U402)) * EXP(-k_inhib*U402)</f>
        <v>0.99364001750486453</v>
      </c>
      <c r="AM402" s="4">
        <f>(1 / F_max_pic) * (1 - EXP(-k_sat_pic * U402)) * EXP(-k_inhib_pic * U402)</f>
        <v>0.99364001750486453</v>
      </c>
    </row>
    <row r="403" spans="5:39" x14ac:dyDescent="0.25">
      <c r="E403">
        <f t="shared" si="26"/>
        <v>401</v>
      </c>
      <c r="F403" s="1">
        <f t="shared" si="24"/>
        <v>20.05</v>
      </c>
      <c r="G403" s="2">
        <f>F403/I_opt_dia*EXP(1-F403/I_opt_dia)</f>
        <v>0.99894536778312093</v>
      </c>
      <c r="I403" s="4">
        <f>(1/f_max_dia) * (1 - EXP(-k_sat_dia*F403)) * EXP(-k_inhib_dia*F403)</f>
        <v>0.99997991640709105</v>
      </c>
      <c r="T403">
        <f t="shared" si="27"/>
        <v>401</v>
      </c>
      <c r="U403" s="1">
        <f t="shared" si="25"/>
        <v>20.05</v>
      </c>
      <c r="V403">
        <f>U403/I_opt_nan*EXP(1-U403/I_opt_nan)</f>
        <v>0.99852810099886036</v>
      </c>
      <c r="Z403" s="4">
        <f>(1/F_max) * (1 - EXP(-k_sat*U403)) * EXP(-k_inhib*U403)</f>
        <v>0.99352773739051159</v>
      </c>
      <c r="AM403" s="4">
        <f>(1 / F_max_pic) * (1 - EXP(-k_sat_pic * U403)) * EXP(-k_inhib_pic * U403)</f>
        <v>0.99352773739051159</v>
      </c>
    </row>
    <row r="404" spans="5:39" x14ac:dyDescent="0.25">
      <c r="E404">
        <f t="shared" si="26"/>
        <v>402</v>
      </c>
      <c r="F404" s="1">
        <f t="shared" si="24"/>
        <v>20.100000000000001</v>
      </c>
      <c r="G404" s="2">
        <f>F404/I_opt_dia*EXP(1-F404/I_opt_dia)</f>
        <v>0.99905496702394481</v>
      </c>
      <c r="I404" s="4">
        <f>(1/f_max_dia) * (1 - EXP(-k_sat_dia*F404)) * EXP(-k_inhib_dia*F404)</f>
        <v>0.99998723230188125</v>
      </c>
      <c r="T404">
        <f t="shared" si="27"/>
        <v>402</v>
      </c>
      <c r="U404" s="1">
        <f t="shared" si="25"/>
        <v>20.100000000000001</v>
      </c>
      <c r="V404">
        <f>U404/I_opt_nan*EXP(1-U404/I_opt_nan)</f>
        <v>0.99838740069427978</v>
      </c>
      <c r="Z404" s="4">
        <f>(1/F_max) * (1 - EXP(-k_sat*U404)) * EXP(-k_inhib*U404)</f>
        <v>0.99341492147984622</v>
      </c>
      <c r="AM404" s="4">
        <f>(1 / F_max_pic) * (1 - EXP(-k_sat_pic * U404)) * EXP(-k_inhib_pic * U404)</f>
        <v>0.99341492147984622</v>
      </c>
    </row>
    <row r="405" spans="5:39" x14ac:dyDescent="0.25">
      <c r="E405">
        <f t="shared" si="26"/>
        <v>403</v>
      </c>
      <c r="F405" s="1">
        <f t="shared" si="24"/>
        <v>20.150000000000002</v>
      </c>
      <c r="G405" s="2">
        <f>F405/I_opt_dia*EXP(1-F405/I_opt_dia)</f>
        <v>0.99915839549336016</v>
      </c>
      <c r="I405" s="4">
        <f>(1/f_max_dia) * (1 - EXP(-k_sat_dia*F405)) * EXP(-k_inhib_dia*F405)</f>
        <v>0.99999288072616499</v>
      </c>
      <c r="T405">
        <f t="shared" si="27"/>
        <v>403</v>
      </c>
      <c r="U405" s="1">
        <f t="shared" si="25"/>
        <v>20.150000000000002</v>
      </c>
      <c r="V405">
        <f>U405/I_opt_nan*EXP(1-U405/I_opt_nan)</f>
        <v>0.99824054309904708</v>
      </c>
      <c r="Z405" s="4">
        <f>(1/F_max) * (1 - EXP(-k_sat*U405)) * EXP(-k_inhib*U405)</f>
        <v>0.99330157816258136</v>
      </c>
      <c r="AM405" s="4">
        <f>(1 / F_max_pic) * (1 - EXP(-k_sat_pic * U405)) * EXP(-k_inhib_pic * U405)</f>
        <v>0.99330157816258136</v>
      </c>
    </row>
    <row r="406" spans="5:39" x14ac:dyDescent="0.25">
      <c r="E406">
        <f t="shared" si="26"/>
        <v>404</v>
      </c>
      <c r="F406" s="1">
        <f t="shared" si="24"/>
        <v>20.200000000000003</v>
      </c>
      <c r="G406" s="2">
        <f>F406/I_opt_dia*EXP(1-F406/I_opt_dia)</f>
        <v>0.99925568192120517</v>
      </c>
      <c r="I406" s="4">
        <f>(1/f_max_dia) * (1 - EXP(-k_sat_dia*F406)) * EXP(-k_inhib_dia*F406)</f>
        <v>0.99999687958275174</v>
      </c>
      <c r="T406">
        <f t="shared" si="27"/>
        <v>404</v>
      </c>
      <c r="U406" s="1">
        <f t="shared" si="25"/>
        <v>20.200000000000003</v>
      </c>
      <c r="V406">
        <f>U406/I_opt_nan*EXP(1-U406/I_opt_nan)</f>
        <v>0.99808756154917067</v>
      </c>
      <c r="Z406" s="4">
        <f>(1/F_max) * (1 - EXP(-k_sat*U406)) * EXP(-k_inhib*U406)</f>
        <v>0.99318771570223363</v>
      </c>
      <c r="AM406" s="4">
        <f>(1 / F_max_pic) * (1 - EXP(-k_sat_pic * U406)) * EXP(-k_inhib_pic * U406)</f>
        <v>0.99318771570223363</v>
      </c>
    </row>
    <row r="407" spans="5:39" x14ac:dyDescent="0.25">
      <c r="E407">
        <f t="shared" si="26"/>
        <v>405</v>
      </c>
      <c r="F407" s="1">
        <f t="shared" si="24"/>
        <v>20.25</v>
      </c>
      <c r="G407" s="2">
        <f>F407/I_opt_dia*EXP(1-F407/I_opt_dia)</f>
        <v>0.99934685493557096</v>
      </c>
      <c r="I407" s="4">
        <f>(1/f_max_dia) * (1 - EXP(-k_sat_dia*F407)) * EXP(-k_inhib_dia*F407)</f>
        <v>0.99999924658476103</v>
      </c>
      <c r="T407">
        <f t="shared" si="27"/>
        <v>405</v>
      </c>
      <c r="U407" s="1">
        <f t="shared" si="25"/>
        <v>20.25</v>
      </c>
      <c r="V407">
        <f>U407/I_opt_nan*EXP(1-U407/I_opt_nan)</f>
        <v>0.99792848924796529</v>
      </c>
      <c r="Z407" s="4">
        <f>(1/F_max) * (1 - EXP(-k_sat*U407)) * EXP(-k_inhib*U407)</f>
        <v>0.99307334223802057</v>
      </c>
      <c r="AM407" s="4">
        <f>(1 / F_max_pic) * (1 - EXP(-k_sat_pic * U407)) * EXP(-k_inhib_pic * U407)</f>
        <v>0.99307334223802057</v>
      </c>
    </row>
    <row r="408" spans="5:39" x14ac:dyDescent="0.25">
      <c r="E408">
        <f t="shared" si="26"/>
        <v>406</v>
      </c>
      <c r="F408" s="1">
        <f t="shared" si="24"/>
        <v>20.3</v>
      </c>
      <c r="G408" s="2">
        <f>F408/I_opt_dia*EXP(1-F408/I_opt_dia)</f>
        <v>0.99943194306312166</v>
      </c>
      <c r="I408" s="4">
        <f>(1/f_max_dia) * (1 - EXP(-k_sat_dia*F408)) * EXP(-k_inhib_dia*F408)</f>
        <v>0.99999999925763339</v>
      </c>
      <c r="T408">
        <f t="shared" si="27"/>
        <v>406</v>
      </c>
      <c r="U408" s="1">
        <f t="shared" si="25"/>
        <v>20.3</v>
      </c>
      <c r="V408">
        <f>U408/I_opt_nan*EXP(1-U408/I_opt_nan)</f>
        <v>0.99776335926651971</v>
      </c>
      <c r="Z408" s="4">
        <f>(1/F_max) * (1 - EXP(-k_sat*U408)) * EXP(-k_inhib*U408)</f>
        <v>0.99295846578672997</v>
      </c>
      <c r="AM408" s="4">
        <f>(1 / F_max_pic) * (1 - EXP(-k_sat_pic * U408)) * EXP(-k_inhib_pic * U408)</f>
        <v>0.99295846578672997</v>
      </c>
    </row>
    <row r="409" spans="5:39" x14ac:dyDescent="0.25">
      <c r="E409">
        <f t="shared" si="26"/>
        <v>407</v>
      </c>
      <c r="F409" s="1">
        <f t="shared" si="24"/>
        <v>20.350000000000001</v>
      </c>
      <c r="G409" s="2">
        <f>F409/I_opt_dia*EXP(1-F409/I_opt_dia)</f>
        <v>0.99951097472941675</v>
      </c>
      <c r="I409" s="4">
        <f>(1/f_max_dia) * (1 - EXP(-k_sat_dia*F409)) * EXP(-k_inhib_dia*F409)</f>
        <v>0.99999915494111835</v>
      </c>
      <c r="T409">
        <f t="shared" si="27"/>
        <v>407</v>
      </c>
      <c r="U409" s="1">
        <f t="shared" si="25"/>
        <v>20.350000000000001</v>
      </c>
      <c r="V409">
        <f>U409/I_opt_nan*EXP(1-U409/I_opt_nan)</f>
        <v>0.99759220454416153</v>
      </c>
      <c r="Z409" s="4">
        <f>(1/F_max) * (1 - EXP(-k_sat*U409)) * EXP(-k_inhib*U409)</f>
        <v>0.99284309424456141</v>
      </c>
      <c r="AM409" s="4">
        <f>(1 / F_max_pic) * (1 - EXP(-k_sat_pic * U409)) * EXP(-k_inhib_pic * U409)</f>
        <v>0.99284309424456141</v>
      </c>
    </row>
    <row r="410" spans="5:39" x14ac:dyDescent="0.25">
      <c r="E410">
        <f t="shared" si="26"/>
        <v>408</v>
      </c>
      <c r="F410" s="1">
        <f t="shared" si="24"/>
        <v>20.400000000000002</v>
      </c>
      <c r="G410" s="2">
        <f>F410/I_opt_dia*EXP(1-F410/I_opt_dia)</f>
        <v>0.99958397825922896</v>
      </c>
      <c r="I410" s="4">
        <f>(1/f_max_dia) * (1 - EXP(-k_sat_dia*F410)) * EXP(-k_inhib_dia*F410)</f>
        <v>0.99999673079124018</v>
      </c>
      <c r="T410">
        <f t="shared" si="27"/>
        <v>408</v>
      </c>
      <c r="U410" s="1">
        <f t="shared" si="25"/>
        <v>20.400000000000002</v>
      </c>
      <c r="V410">
        <f>U410/I_opt_nan*EXP(1-U410/I_opt_nan)</f>
        <v>0.99741505788892215</v>
      </c>
      <c r="Z410" s="4">
        <f>(1/F_max) * (1 - EXP(-k_sat*U410)) * EXP(-k_inhib*U410)</f>
        <v>0.99272723538893748</v>
      </c>
      <c r="AM410" s="4">
        <f>(1 / F_max_pic) * (1 - EXP(-k_sat_pic * U410)) * EXP(-k_inhib_pic * U410)</f>
        <v>0.99272723538893748</v>
      </c>
    </row>
    <row r="411" spans="5:39" x14ac:dyDescent="0.25">
      <c r="E411">
        <f t="shared" si="26"/>
        <v>409</v>
      </c>
      <c r="F411" s="1">
        <f t="shared" si="24"/>
        <v>20.450000000000003</v>
      </c>
      <c r="G411" s="2">
        <f>F411/I_opt_dia*EXP(1-F411/I_opt_dia)</f>
        <v>0.99965098187686452</v>
      </c>
      <c r="I411" s="4">
        <f>(1/f_max_dia) * (1 - EXP(-k_sat_dia*F411)) * EXP(-k_inhib_dia*F411)</f>
        <v>0.99999274378224612</v>
      </c>
      <c r="T411">
        <f t="shared" si="27"/>
        <v>409</v>
      </c>
      <c r="U411" s="1">
        <f t="shared" si="25"/>
        <v>20.450000000000003</v>
      </c>
      <c r="V411">
        <f>U411/I_opt_nan*EXP(1-U411/I_opt_nan)</f>
        <v>0.99723195197799908</v>
      </c>
      <c r="Z411" s="4">
        <f>(1/F_max) * (1 - EXP(-k_sat*U411)) * EXP(-k_inhib*U411)</f>
        <v>0.99261089688029225</v>
      </c>
      <c r="AM411" s="4">
        <f>(1 / F_max_pic) * (1 - EXP(-k_sat_pic * U411)) * EXP(-k_inhib_pic * U411)</f>
        <v>0.99261089688029225</v>
      </c>
    </row>
    <row r="412" spans="5:39" x14ac:dyDescent="0.25">
      <c r="E412">
        <f t="shared" si="26"/>
        <v>410</v>
      </c>
      <c r="F412" s="1">
        <f t="shared" si="24"/>
        <v>20.5</v>
      </c>
      <c r="G412" s="2">
        <f>F412/I_opt_dia*EXP(1-F412/I_opt_dia)</f>
        <v>0.99971201370647922</v>
      </c>
      <c r="I412" s="4">
        <f>(1/f_max_dia) * (1 - EXP(-k_sat_dia*F412)) * EXP(-k_inhib_dia*F412)</f>
        <v>0.99998721070853069</v>
      </c>
      <c r="T412">
        <f t="shared" si="27"/>
        <v>410</v>
      </c>
      <c r="U412" s="1">
        <f t="shared" si="25"/>
        <v>20.5</v>
      </c>
      <c r="V412">
        <f>U412/I_opt_nan*EXP(1-U412/I_opt_nan)</f>
        <v>0.99704291935821721</v>
      </c>
      <c r="Z412" s="4">
        <f>(1/F_max) * (1 - EXP(-k_sat*U412)) * EXP(-k_inhib*U412)</f>
        <v>0.99249408626382729</v>
      </c>
      <c r="AM412" s="4">
        <f>(1 / F_max_pic) * (1 - EXP(-k_sat_pic * U412)) * EXP(-k_inhib_pic * U412)</f>
        <v>0.99249408626382729</v>
      </c>
    </row>
    <row r="413" spans="5:39" x14ac:dyDescent="0.25">
      <c r="E413">
        <f t="shared" si="26"/>
        <v>411</v>
      </c>
      <c r="F413" s="1">
        <f t="shared" si="24"/>
        <v>20.55</v>
      </c>
      <c r="G413" s="2">
        <f>F413/I_opt_dia*EXP(1-F413/I_opt_dia)</f>
        <v>0.99976710177239603</v>
      </c>
      <c r="I413" s="4">
        <f>(1/f_max_dia) * (1 - EXP(-k_sat_dia*F413)) * EXP(-k_inhib_dia*F413)</f>
        <v>0.99998014818654213</v>
      </c>
      <c r="T413">
        <f t="shared" si="27"/>
        <v>411</v>
      </c>
      <c r="U413" s="1">
        <f t="shared" si="25"/>
        <v>20.55</v>
      </c>
      <c r="V413">
        <f>U413/I_opt_nan*EXP(1-U413/I_opt_nan)</f>
        <v>0.99684799244648759</v>
      </c>
      <c r="Z413" s="4">
        <f>(1/F_max) * (1 - EXP(-k_sat*U413)) * EXP(-k_inhib*U413)</f>
        <v>0.99237681097124764</v>
      </c>
      <c r="AM413" s="4">
        <f>(1 / F_max_pic) * (1 - EXP(-k_sat_pic * U413)) * EXP(-k_inhib_pic * U413)</f>
        <v>0.99237681097124764</v>
      </c>
    </row>
    <row r="414" spans="5:39" x14ac:dyDescent="0.25">
      <c r="E414">
        <f t="shared" si="26"/>
        <v>412</v>
      </c>
      <c r="F414" s="1">
        <f t="shared" si="24"/>
        <v>20.6</v>
      </c>
      <c r="G414" s="2">
        <f>F414/I_opt_dia*EXP(1-F414/I_opt_dia)</f>
        <v>0.99981627399942063</v>
      </c>
      <c r="I414" s="4">
        <f>(1/f_max_dia) * (1 - EXP(-k_sat_dia*F414)) * EXP(-k_inhib_dia*F414)</f>
        <v>0.99997157265666581</v>
      </c>
      <c r="T414">
        <f t="shared" si="27"/>
        <v>412</v>
      </c>
      <c r="U414" s="1">
        <f t="shared" si="25"/>
        <v>20.6</v>
      </c>
      <c r="V414">
        <f>U414/I_opt_nan*EXP(1-U414/I_opt_nan)</f>
        <v>0.99664720353026681</v>
      </c>
      <c r="Z414" s="4">
        <f>(1/F_max) * (1 - EXP(-k_sat*U414)) * EXP(-k_inhib*U414)</f>
        <v>0.99225907832246507</v>
      </c>
      <c r="AM414" s="4">
        <f>(1 / F_max_pic) * (1 - EXP(-k_sat_pic * U414)) * EXP(-k_inhib_pic * U414)</f>
        <v>0.99225907832246507</v>
      </c>
    </row>
    <row r="415" spans="5:39" x14ac:dyDescent="0.25">
      <c r="E415">
        <f t="shared" si="26"/>
        <v>413</v>
      </c>
      <c r="F415" s="1">
        <f t="shared" si="24"/>
        <v>20.650000000000002</v>
      </c>
      <c r="G415" s="2">
        <f>F415/I_opt_dia*EXP(1-F415/I_opt_dia)</f>
        <v>0.99985955821315664</v>
      </c>
      <c r="I415" s="4">
        <f>(1/f_max_dia) * (1 - EXP(-k_sat_dia*F415)) * EXP(-k_inhib_dia*F415)</f>
        <v>0.99996150038509124</v>
      </c>
      <c r="T415">
        <f t="shared" si="27"/>
        <v>413</v>
      </c>
      <c r="U415" s="1">
        <f t="shared" si="25"/>
        <v>20.650000000000002</v>
      </c>
      <c r="V415">
        <f>U415/I_opt_nan*EXP(1-U415/I_opt_nan)</f>
        <v>0.99644058476801234</v>
      </c>
      <c r="Z415" s="4">
        <f>(1/F_max) * (1 - EXP(-k_sat*U415)) * EXP(-k_inhib*U415)</f>
        <v>0.9921408955272818</v>
      </c>
      <c r="AM415" s="4">
        <f>(1 / F_max_pic) * (1 - EXP(-k_sat_pic * U415)) * EXP(-k_inhib_pic * U415)</f>
        <v>0.9921408955272818</v>
      </c>
    </row>
    <row r="416" spans="5:39" x14ac:dyDescent="0.25">
      <c r="E416">
        <f t="shared" si="26"/>
        <v>414</v>
      </c>
      <c r="F416" s="1">
        <f t="shared" si="24"/>
        <v>20.700000000000003</v>
      </c>
      <c r="G416" s="2">
        <f>F416/I_opt_dia*EXP(1-F416/I_opt_dia)</f>
        <v>0.99989698214031886</v>
      </c>
      <c r="I416" s="4">
        <f>(1/f_max_dia) * (1 - EXP(-k_sat_dia*F416)) * EXP(-k_inhib_dia*F416)</f>
        <v>0.99994994746565558</v>
      </c>
      <c r="T416">
        <f t="shared" si="27"/>
        <v>414</v>
      </c>
      <c r="U416" s="1">
        <f t="shared" si="25"/>
        <v>20.700000000000003</v>
      </c>
      <c r="V416">
        <f>U416/I_opt_nan*EXP(1-U416/I_opt_nan)</f>
        <v>0.99622816818963811</v>
      </c>
      <c r="Z416" s="4">
        <f>(1/F_max) * (1 - EXP(-k_sat*U416)) * EXP(-k_inhib*U416)</f>
        <v>0.99202226968704388</v>
      </c>
      <c r="AM416" s="4">
        <f>(1 / F_max_pic) * (1 - EXP(-k_sat_pic * U416)) * EXP(-k_inhib_pic * U416)</f>
        <v>0.99202226968704388</v>
      </c>
    </row>
    <row r="417" spans="5:39" x14ac:dyDescent="0.25">
      <c r="E417">
        <f t="shared" si="26"/>
        <v>415</v>
      </c>
      <c r="F417" s="1">
        <f t="shared" si="24"/>
        <v>20.75</v>
      </c>
      <c r="G417" s="2">
        <f>F417/I_opt_dia*EXP(1-F417/I_opt_dia)</f>
        <v>0.99992857340904673</v>
      </c>
      <c r="I417" s="4">
        <f>(1/f_max_dia) * (1 - EXP(-k_sat_dia*F417)) * EXP(-k_inhib_dia*F417)</f>
        <v>0.99993692982167104</v>
      </c>
      <c r="T417">
        <f t="shared" si="27"/>
        <v>415</v>
      </c>
      <c r="U417" s="1">
        <f t="shared" si="25"/>
        <v>20.75</v>
      </c>
      <c r="V417">
        <f>U417/I_opt_nan*EXP(1-U417/I_opt_nan)</f>
        <v>0.9960099856969683</v>
      </c>
      <c r="Z417" s="4">
        <f>(1/F_max) * (1 - EXP(-k_sat*U417)) * EXP(-k_inhib*U417)</f>
        <v>0.99190320779627361</v>
      </c>
      <c r="AM417" s="4">
        <f>(1 / F_max_pic) * (1 - EXP(-k_sat_pic * U417)) * EXP(-k_inhib_pic * U417)</f>
        <v>0.99190320779627361</v>
      </c>
    </row>
    <row r="418" spans="5:39" x14ac:dyDescent="0.25">
      <c r="E418">
        <f t="shared" si="26"/>
        <v>416</v>
      </c>
      <c r="F418" s="1">
        <f t="shared" si="24"/>
        <v>20.8</v>
      </c>
      <c r="G418" s="2">
        <f>F418/I_opt_dia*EXP(1-F418/I_opt_dia)</f>
        <v>0.99995435954921585</v>
      </c>
      <c r="I418" s="4">
        <f>(1/f_max_dia) * (1 - EXP(-k_sat_dia*F418)) * EXP(-k_inhib_dia*F418)</f>
        <v>0.99992246320773048</v>
      </c>
      <c r="T418">
        <f t="shared" si="27"/>
        <v>416</v>
      </c>
      <c r="U418" s="1">
        <f t="shared" si="25"/>
        <v>20.8</v>
      </c>
      <c r="V418">
        <f>U418/I_opt_nan*EXP(1-U418/I_opt_nan)</f>
        <v>0.99578606906418854</v>
      </c>
      <c r="Z418" s="4">
        <f>(1/F_max) * (1 - EXP(-k_sat*U418)) * EXP(-k_inhib*U418)</f>
        <v>0.99178371674427446</v>
      </c>
      <c r="AM418" s="4">
        <f>(1 / F_max_pic) * (1 - EXP(-k_sat_pic * U418)) * EXP(-k_inhib_pic * U418)</f>
        <v>0.99178371674427446</v>
      </c>
    </row>
    <row r="419" spans="5:39" x14ac:dyDescent="0.25">
      <c r="E419">
        <f t="shared" si="26"/>
        <v>417</v>
      </c>
      <c r="F419" s="1">
        <f t="shared" si="24"/>
        <v>20.85</v>
      </c>
      <c r="G419" s="2">
        <f>F419/I_opt_dia*EXP(1-F419/I_opt_dia)</f>
        <v>0.99997436799275019</v>
      </c>
      <c r="I419" s="4">
        <f>(1/f_max_dia) * (1 - EXP(-k_sat_dia*F419)) * EXP(-k_inhib_dia*F419)</f>
        <v>0.99990656321149507</v>
      </c>
      <c r="T419">
        <f t="shared" si="27"/>
        <v>417</v>
      </c>
      <c r="U419" s="1">
        <f t="shared" si="25"/>
        <v>20.85</v>
      </c>
      <c r="V419">
        <f>U419/I_opt_nan*EXP(1-U419/I_opt_nan)</f>
        <v>0.99555644993829773</v>
      </c>
      <c r="Z419" s="4">
        <f>(1/F_max) * (1 - EXP(-k_sat*U419)) * EXP(-k_inhib*U419)</f>
        <v>0.99166380331671389</v>
      </c>
      <c r="AM419" s="4">
        <f>(1 / F_max_pic) * (1 - EXP(-k_sat_pic * U419)) * EXP(-k_inhib_pic * U419)</f>
        <v>0.99166380331671389</v>
      </c>
    </row>
    <row r="420" spans="5:39" x14ac:dyDescent="0.25">
      <c r="E420">
        <f t="shared" si="26"/>
        <v>418</v>
      </c>
      <c r="F420" s="1">
        <f t="shared" si="24"/>
        <v>20.900000000000002</v>
      </c>
      <c r="G420" s="2">
        <f>F420/I_opt_dia*EXP(1-F420/I_opt_dia)</f>
        <v>0.99998862607393069</v>
      </c>
      <c r="I420" s="4">
        <f>(1/f_max_dia) * (1 - EXP(-k_sat_dia*F420)) * EXP(-k_inhib_dia*F420)</f>
        <v>0.99988924525546241</v>
      </c>
      <c r="T420">
        <f t="shared" si="27"/>
        <v>418</v>
      </c>
      <c r="U420" s="1">
        <f t="shared" si="25"/>
        <v>20.900000000000002</v>
      </c>
      <c r="V420">
        <f>U420/I_opt_nan*EXP(1-U420/I_opt_nan)</f>
        <v>0.9953211598395556</v>
      </c>
      <c r="Z420" s="4">
        <f>(1/F_max) * (1 - EXP(-k_sat*U420)) * EXP(-k_inhib*U420)</f>
        <v>0.99154347419718136</v>
      </c>
      <c r="AM420" s="4">
        <f>(1 / F_max_pic) * (1 - EXP(-k_sat_pic * U420)) * EXP(-k_inhib_pic * U420)</f>
        <v>0.99154347419718136</v>
      </c>
    </row>
    <row r="421" spans="5:39" x14ac:dyDescent="0.25">
      <c r="E421">
        <f t="shared" si="26"/>
        <v>419</v>
      </c>
      <c r="F421" s="1">
        <f t="shared" si="24"/>
        <v>20.950000000000003</v>
      </c>
      <c r="G421" s="2">
        <f>F421/I_opt_dia*EXP(1-F421/I_opt_dia)</f>
        <v>0.99999716102970615</v>
      </c>
      <c r="I421" s="4">
        <f>(1/f_max_dia) * (1 - EXP(-k_sat_dia*F421)) * EXP(-k_inhib_dia*F421)</f>
        <v>0.99987052459871628</v>
      </c>
      <c r="T421">
        <f t="shared" si="27"/>
        <v>419</v>
      </c>
      <c r="U421" s="1">
        <f t="shared" si="25"/>
        <v>20.950000000000003</v>
      </c>
      <c r="V421">
        <f>U421/I_opt_nan*EXP(1-U421/I_opt_nan)</f>
        <v>0.99508023016193137</v>
      </c>
      <c r="Z421" s="4">
        <f>(1/F_max) * (1 - EXP(-k_sat*U421)) * EXP(-k_inhib*U421)</f>
        <v>0.99142273596872321</v>
      </c>
      <c r="AM421" s="4">
        <f>(1 / F_max_pic) * (1 - EXP(-k_sat_pic * U421)) * EXP(-k_inhib_pic * U421)</f>
        <v>0.99142273596872321</v>
      </c>
    </row>
    <row r="422" spans="5:39" x14ac:dyDescent="0.25">
      <c r="E422">
        <f t="shared" si="26"/>
        <v>420</v>
      </c>
      <c r="F422" s="1">
        <f t="shared" si="24"/>
        <v>21</v>
      </c>
      <c r="G422" s="2">
        <f>F422/I_opt_dia*EXP(1-F422/I_opt_dia)</f>
        <v>1</v>
      </c>
      <c r="I422" s="4">
        <f>(1/f_max_dia) * (1 - EXP(-k_sat_dia*F422)) * EXP(-k_inhib_dia*F422)</f>
        <v>0.99985041633865779</v>
      </c>
      <c r="T422">
        <f t="shared" si="27"/>
        <v>420</v>
      </c>
      <c r="U422" s="1">
        <f t="shared" si="25"/>
        <v>21</v>
      </c>
      <c r="V422">
        <f>U422/I_opt_nan*EXP(1-U422/I_opt_nan)</f>
        <v>0.99483369217354967</v>
      </c>
      <c r="Z422" s="4">
        <f>(1/F_max) * (1 - EXP(-k_sat*U422)) * EXP(-k_inhib*U422)</f>
        <v>0.99130159511535443</v>
      </c>
      <c r="AM422" s="4">
        <f>(1 / F_max_pic) * (1 - EXP(-k_sat_pic * U422)) * EXP(-k_inhib_pic * U422)</f>
        <v>0.99130159511535443</v>
      </c>
    </row>
    <row r="423" spans="5:39" x14ac:dyDescent="0.25">
      <c r="E423">
        <f t="shared" si="26"/>
        <v>421</v>
      </c>
      <c r="F423" s="1">
        <f t="shared" si="24"/>
        <v>21.05</v>
      </c>
      <c r="G423" s="2">
        <f>F423/I_opt_dia*EXP(1-F423/I_opt_dia)</f>
        <v>0.99999717002801947</v>
      </c>
      <c r="I423" s="4">
        <f>(1/f_max_dia) * (1 - EXP(-k_sat_dia*F423)) * EXP(-k_inhib_dia*F423)</f>
        <v>0.99982893541271878</v>
      </c>
      <c r="T423">
        <f t="shared" si="27"/>
        <v>421</v>
      </c>
      <c r="U423" s="1">
        <f t="shared" si="25"/>
        <v>21.05</v>
      </c>
      <c r="V423">
        <f>U423/I_opt_nan*EXP(1-U423/I_opt_nan)</f>
        <v>0.9945815770171349</v>
      </c>
      <c r="Z423" s="4">
        <f>(1/F_max) * (1 - EXP(-k_sat*U423)) * EXP(-k_inhib*U423)</f>
        <v>0.99118005802354747</v>
      </c>
      <c r="AM423" s="4">
        <f>(1 / F_max_pic) * (1 - EXP(-k_sat_pic * U423)) * EXP(-k_inhib_pic * U423)</f>
        <v>0.99118005802354747</v>
      </c>
    </row>
    <row r="424" spans="5:39" x14ac:dyDescent="0.25">
      <c r="E424">
        <f t="shared" si="26"/>
        <v>422</v>
      </c>
      <c r="F424" s="1">
        <f t="shared" si="24"/>
        <v>21.1</v>
      </c>
      <c r="G424" s="2">
        <f>F424/I_opt_dia*EXP(1-F424/I_opt_dia)</f>
        <v>0.99998869806056034</v>
      </c>
      <c r="I424" s="4">
        <f>(1/f_max_dia) * (1 - EXP(-k_sat_dia*F424)) * EXP(-k_inhib_dia*F424)</f>
        <v>0.99980609660005515</v>
      </c>
      <c r="T424">
        <f t="shared" si="27"/>
        <v>422</v>
      </c>
      <c r="U424" s="1">
        <f t="shared" si="25"/>
        <v>21.1</v>
      </c>
      <c r="V424">
        <f>U424/I_opt_nan*EXP(1-U424/I_opt_nan)</f>
        <v>0.99432391571045464</v>
      </c>
      <c r="Z424" s="4">
        <f>(1/F_max) * (1 - EXP(-k_sat*U424)) * EXP(-k_inhib*U424)</f>
        <v>0.99105813098369944</v>
      </c>
      <c r="AM424" s="4">
        <f>(1 / F_max_pic) * (1 - EXP(-k_sat_pic * U424)) * EXP(-k_inhib_pic * U424)</f>
        <v>0.99105813098369944</v>
      </c>
    </row>
    <row r="425" spans="5:39" x14ac:dyDescent="0.25">
      <c r="E425">
        <f t="shared" si="26"/>
        <v>423</v>
      </c>
      <c r="F425" s="1">
        <f t="shared" si="24"/>
        <v>21.150000000000002</v>
      </c>
      <c r="G425" s="2">
        <f>F425/I_opt_dia*EXP(1-F425/I_opt_dia)</f>
        <v>0.99997461094831419</v>
      </c>
      <c r="I425" s="4">
        <f>(1/f_max_dia) * (1 - EXP(-k_sat_dia*F425)) * EXP(-k_inhib_dia*F425)</f>
        <v>0.9997819145232244</v>
      </c>
      <c r="T425">
        <f t="shared" si="27"/>
        <v>423</v>
      </c>
      <c r="U425" s="1">
        <f t="shared" si="25"/>
        <v>21.150000000000002</v>
      </c>
      <c r="V425">
        <f>U425/I_opt_nan*EXP(1-U425/I_opt_nan)</f>
        <v>0.99406073914676096</v>
      </c>
      <c r="Z425" s="4">
        <f>(1/F_max) * (1 - EXP(-k_sat*U425)) * EXP(-k_inhib*U425)</f>
        <v>0.99093582019157567</v>
      </c>
      <c r="AM425" s="4">
        <f>(1 / F_max_pic) * (1 - EXP(-k_sat_pic * U425)) * EXP(-k_inhib_pic * U425)</f>
        <v>0.99093582019157567</v>
      </c>
    </row>
    <row r="426" spans="5:39" x14ac:dyDescent="0.25">
      <c r="E426">
        <f t="shared" si="26"/>
        <v>424</v>
      </c>
      <c r="F426" s="1">
        <f t="shared" si="24"/>
        <v>21.200000000000003</v>
      </c>
      <c r="G426" s="2">
        <f>F426/I_opt_dia*EXP(1-F426/I_opt_dia)</f>
        <v>0.99995493544617176</v>
      </c>
      <c r="I426" s="4">
        <f>(1/f_max_dia) * (1 - EXP(-k_sat_dia*F426)) * EXP(-k_inhib_dia*F426)</f>
        <v>0.99975640364984497</v>
      </c>
      <c r="T426">
        <f t="shared" si="27"/>
        <v>424</v>
      </c>
      <c r="U426" s="1">
        <f t="shared" si="25"/>
        <v>21.200000000000003</v>
      </c>
      <c r="V426">
        <f>U426/I_opt_nan*EXP(1-U426/I_opt_nan)</f>
        <v>0.99379207809523118</v>
      </c>
      <c r="Z426" s="4">
        <f>(1/F_max) * (1 - EXP(-k_sat*U426)) * EXP(-k_inhib*U426)</f>
        <v>0.99081313174973373</v>
      </c>
      <c r="AM426" s="4">
        <f>(1 / F_max_pic) * (1 - EXP(-k_sat_pic * U426)) * EXP(-k_inhib_pic * U426)</f>
        <v>0.99081313174973373</v>
      </c>
    </row>
    <row r="427" spans="5:39" x14ac:dyDescent="0.25">
      <c r="E427">
        <f t="shared" si="26"/>
        <v>425</v>
      </c>
      <c r="F427" s="1">
        <f t="shared" si="24"/>
        <v>21.25</v>
      </c>
      <c r="G427" s="2">
        <f>F427/I_opt_dia*EXP(1-F427/I_opt_dia)</f>
        <v>0.9999296982135274</v>
      </c>
      <c r="I427" s="4">
        <f>(1/f_max_dia) * (1 - EXP(-k_sat_dia*F427)) * EXP(-k_inhib_dia*F427)</f>
        <v>0.99972957829423648</v>
      </c>
      <c r="T427">
        <f t="shared" si="27"/>
        <v>425</v>
      </c>
      <c r="U427" s="1">
        <f t="shared" si="25"/>
        <v>21.25</v>
      </c>
      <c r="V427">
        <f>U427/I_opt_nan*EXP(1-U427/I_opt_nan)</f>
        <v>0.99351796320140651</v>
      </c>
      <c r="Z427" s="4">
        <f>(1/F_max) * (1 - EXP(-k_sat*U427)) * EXP(-k_inhib*U427)</f>
        <v>0.99069007166892453</v>
      </c>
      <c r="AM427" s="4">
        <f>(1 / F_max_pic) * (1 - EXP(-k_sat_pic * U427)) * EXP(-k_inhib_pic * U427)</f>
        <v>0.99069007166892453</v>
      </c>
    </row>
    <row r="428" spans="5:39" x14ac:dyDescent="0.25">
      <c r="E428">
        <f t="shared" si="26"/>
        <v>426</v>
      </c>
      <c r="F428" s="1">
        <f t="shared" si="24"/>
        <v>21.3</v>
      </c>
      <c r="G428" s="2">
        <f>F428/I_opt_dia*EXP(1-F428/I_opt_dia)</f>
        <v>0.99989892581458184</v>
      </c>
      <c r="I428" s="4">
        <f>(1/f_max_dia) * (1 - EXP(-k_sat_dia*F428)) * EXP(-k_inhib_dia*F428)</f>
        <v>0.99970145261904497</v>
      </c>
      <c r="T428">
        <f t="shared" si="27"/>
        <v>426</v>
      </c>
      <c r="U428" s="1">
        <f t="shared" si="25"/>
        <v>21.3</v>
      </c>
      <c r="V428">
        <f>U428/I_opt_nan*EXP(1-U428/I_opt_nan)</f>
        <v>0.99323842498762904</v>
      </c>
      <c r="Z428" s="4">
        <f>(1/F_max) * (1 - EXP(-k_sat*U428)) * EXP(-k_inhib*U428)</f>
        <v>0.99056664586947196</v>
      </c>
      <c r="AM428" s="4">
        <f>(1 / F_max_pic) * (1 - EXP(-k_sat_pic * U428)) * EXP(-k_inhib_pic * U428)</f>
        <v>0.99056664586947196</v>
      </c>
    </row>
    <row r="429" spans="5:39" x14ac:dyDescent="0.25">
      <c r="E429">
        <f t="shared" si="26"/>
        <v>427</v>
      </c>
      <c r="F429" s="1">
        <f t="shared" si="24"/>
        <v>21.35</v>
      </c>
      <c r="G429" s="2">
        <f>F429/I_opt_dia*EXP(1-F429/I_opt_dia)</f>
        <v>0.9998626447186445</v>
      </c>
      <c r="I429" s="4">
        <f>(1/f_max_dia) * (1 - EXP(-k_sat_dia*F429)) * EXP(-k_inhib_dia*F429)</f>
        <v>0.99967204063684789</v>
      </c>
      <c r="T429">
        <f t="shared" si="27"/>
        <v>427</v>
      </c>
      <c r="U429" s="1">
        <f t="shared" si="25"/>
        <v>21.35</v>
      </c>
      <c r="V429">
        <f>U429/I_opt_nan*EXP(1-U429/I_opt_nan)</f>
        <v>0.99295349385347786</v>
      </c>
      <c r="Z429" s="4">
        <f>(1/F_max) * (1 - EXP(-k_sat*U429)) * EXP(-k_inhib*U429)</f>
        <v>0.99044286018263339</v>
      </c>
      <c r="AM429" s="4">
        <f>(1 / F_max_pic) * (1 - EXP(-k_sat_pic * U429)) * EXP(-k_inhib_pic * U429)</f>
        <v>0.99044286018263339</v>
      </c>
    </row>
    <row r="430" spans="5:39" x14ac:dyDescent="0.25">
      <c r="E430">
        <f t="shared" si="26"/>
        <v>428</v>
      </c>
      <c r="F430" s="1">
        <f t="shared" si="24"/>
        <v>21.400000000000002</v>
      </c>
      <c r="G430" s="2">
        <f>F430/I_opt_dia*EXP(1-F430/I_opt_dia)</f>
        <v>0.99982088130043378</v>
      </c>
      <c r="I430" s="4">
        <f>(1/f_max_dia) * (1 - EXP(-k_sat_dia*F430)) * EXP(-k_inhib_dia*F430)</f>
        <v>0.99964135621174643</v>
      </c>
      <c r="T430">
        <f t="shared" si="27"/>
        <v>428</v>
      </c>
      <c r="U430" s="1">
        <f t="shared" si="25"/>
        <v>21.400000000000002</v>
      </c>
      <c r="V430">
        <f>U430/I_opt_nan*EXP(1-U430/I_opt_nan)</f>
        <v>0.99266320007620401</v>
      </c>
      <c r="Z430" s="4">
        <f>(1/F_max) * (1 - EXP(-k_sat*U430)) * EXP(-k_inhib*U430)</f>
        <v>0.99031872035193891</v>
      </c>
      <c r="AM430" s="4">
        <f>(1 / F_max_pic) * (1 - EXP(-k_sat_pic * U430)) * EXP(-k_inhib_pic * U430)</f>
        <v>0.99031872035193891</v>
      </c>
    </row>
    <row r="431" spans="5:39" x14ac:dyDescent="0.25">
      <c r="E431">
        <f t="shared" si="26"/>
        <v>429</v>
      </c>
      <c r="F431" s="1">
        <f t="shared" si="24"/>
        <v>21.450000000000003</v>
      </c>
      <c r="G431" s="2">
        <f>F431/I_opt_dia*EXP(1-F431/I_opt_dia)</f>
        <v>0.99977366184037841</v>
      </c>
      <c r="I431" s="4">
        <f>(1/f_max_dia) * (1 - EXP(-k_sat_dia*F431)) * EXP(-k_inhib_dia*F431)</f>
        <v>0.9996094130609352</v>
      </c>
      <c r="T431">
        <f t="shared" si="27"/>
        <v>429</v>
      </c>
      <c r="U431" s="1">
        <f t="shared" si="25"/>
        <v>21.450000000000003</v>
      </c>
      <c r="V431">
        <f>U431/I_opt_nan*EXP(1-U431/I_opt_nan)</f>
        <v>0.9923675738111627</v>
      </c>
      <c r="Z431" s="4">
        <f>(1/F_max) * (1 - EXP(-k_sat*U431)) * EXP(-k_inhib*U431)</f>
        <v>0.99019423203450985</v>
      </c>
      <c r="AM431" s="4">
        <f>(1 / F_max_pic) * (1 - EXP(-k_sat_pic * U431)) * EXP(-k_inhib_pic * U431)</f>
        <v>0.99019423203450985</v>
      </c>
    </row>
    <row r="432" spans="5:39" x14ac:dyDescent="0.25">
      <c r="E432">
        <f t="shared" si="26"/>
        <v>430</v>
      </c>
      <c r="F432" s="1">
        <f t="shared" si="24"/>
        <v>21.5</v>
      </c>
      <c r="G432" s="2">
        <f>F432/I_opt_dia*EXP(1-F432/I_opt_dia)</f>
        <v>0.99972101252491563</v>
      </c>
      <c r="I432" s="4">
        <f>(1/f_max_dia) * (1 - EXP(-k_sat_dia*F432)) * EXP(-k_inhib_dia*F432)</f>
        <v>0.99957622475626229</v>
      </c>
      <c r="T432">
        <f t="shared" si="27"/>
        <v>430</v>
      </c>
      <c r="U432" s="1">
        <f t="shared" si="25"/>
        <v>21.5</v>
      </c>
      <c r="V432">
        <f>U432/I_opt_nan*EXP(1-U432/I_opt_nan)</f>
        <v>0.99206664509224518</v>
      </c>
      <c r="Z432" s="4">
        <f>(1/F_max) * (1 - EXP(-k_sat*U432)) * EXP(-k_inhib*U432)</f>
        <v>0.9900694008023585</v>
      </c>
      <c r="AM432" s="4">
        <f>(1 / F_max_pic) * (1 - EXP(-k_sat_pic * U432)) * EXP(-k_inhib_pic * U432)</f>
        <v>0.9900694008023585</v>
      </c>
    </row>
    <row r="433" spans="5:39" x14ac:dyDescent="0.25">
      <c r="E433">
        <f t="shared" si="26"/>
        <v>431</v>
      </c>
      <c r="F433" s="1">
        <f t="shared" si="24"/>
        <v>21.55</v>
      </c>
      <c r="G433" s="2">
        <f>F433/I_opt_dia*EXP(1-F433/I_opt_dia)</f>
        <v>0.99966295944679029</v>
      </c>
      <c r="I433" s="4">
        <f>(1/f_max_dia) * (1 - EXP(-k_sat_dia*F433)) * EXP(-k_inhib_dia*F433)</f>
        <v>0.99954180472576482</v>
      </c>
      <c r="T433">
        <f t="shared" si="27"/>
        <v>431</v>
      </c>
      <c r="U433" s="1">
        <f t="shared" si="25"/>
        <v>21.55</v>
      </c>
      <c r="V433">
        <f>U433/I_opt_nan*EXP(1-U433/I_opt_nan)</f>
        <v>0.99176044383230888</v>
      </c>
      <c r="Z433" s="4">
        <f>(1/F_max) * (1 - EXP(-k_sat*U433)) * EXP(-k_inhib*U433)</f>
        <v>0.98994423214366689</v>
      </c>
      <c r="AM433" s="4">
        <f>(1 / F_max_pic) * (1 - EXP(-k_sat_pic * U433)) * EXP(-k_inhib_pic * U433)</f>
        <v>0.98994423214366689</v>
      </c>
    </row>
    <row r="434" spans="5:39" x14ac:dyDescent="0.25">
      <c r="E434">
        <f t="shared" si="26"/>
        <v>432</v>
      </c>
      <c r="F434" s="1">
        <f t="shared" si="24"/>
        <v>21.6</v>
      </c>
      <c r="G434" s="2">
        <f>F434/I_opt_dia*EXP(1-F434/I_opt_dia)</f>
        <v>0.99959952860535195</v>
      </c>
      <c r="I434" s="4">
        <f>(1/f_max_dia) * (1 - EXP(-k_sat_dia*F434)) * EXP(-k_inhib_dia*F434)</f>
        <v>0.99950616625519595</v>
      </c>
      <c r="T434">
        <f t="shared" si="27"/>
        <v>432</v>
      </c>
      <c r="U434" s="1">
        <f t="shared" si="25"/>
        <v>21.6</v>
      </c>
      <c r="V434">
        <f>U434/I_opt_nan*EXP(1-U434/I_opt_nan)</f>
        <v>0.99144899982360657</v>
      </c>
      <c r="Z434" s="4">
        <f>(1/F_max) * (1 - EXP(-k_sat*U434)) * EXP(-k_inhib*U434)</f>
        <v>0.98981873146404875</v>
      </c>
      <c r="AM434" s="4">
        <f>(1 / F_max_pic) * (1 - EXP(-k_sat_pic * U434)) * EXP(-k_inhib_pic * U434)</f>
        <v>0.98981873146404875</v>
      </c>
    </row>
    <row r="435" spans="5:39" x14ac:dyDescent="0.25">
      <c r="E435">
        <f t="shared" si="26"/>
        <v>433</v>
      </c>
      <c r="F435" s="1">
        <f t="shared" si="24"/>
        <v>21.650000000000002</v>
      </c>
      <c r="G435" s="2">
        <f>F435/I_opt_dia*EXP(1-F435/I_opt_dia)</f>
        <v>0.99953074590685209</v>
      </c>
      <c r="I435" s="4">
        <f>(1/f_max_dia) * (1 - EXP(-k_sat_dia*F435)) * EXP(-k_inhib_dia*F435)</f>
        <v>0.99946932248953002</v>
      </c>
      <c r="T435">
        <f t="shared" si="27"/>
        <v>433</v>
      </c>
      <c r="U435" s="1">
        <f t="shared" si="25"/>
        <v>21.650000000000002</v>
      </c>
      <c r="V435">
        <f>U435/I_opt_nan*EXP(1-U435/I_opt_nan)</f>
        <v>0.99113234273821305</v>
      </c>
      <c r="Z435" s="4">
        <f>(1/F_max) * (1 - EXP(-k_sat*U435)) * EXP(-k_inhib*U435)</f>
        <v>0.98969290408778998</v>
      </c>
      <c r="AM435" s="4">
        <f>(1 / F_max_pic) * (1 - EXP(-k_sat_pic * U435)) * EXP(-k_inhib_pic * U435)</f>
        <v>0.98969290408778998</v>
      </c>
    </row>
    <row r="436" spans="5:39" x14ac:dyDescent="0.25">
      <c r="E436">
        <f t="shared" si="26"/>
        <v>434</v>
      </c>
      <c r="F436" s="1">
        <f t="shared" si="24"/>
        <v>21.700000000000003</v>
      </c>
      <c r="G436" s="2">
        <f>F436/I_opt_dia*EXP(1-F436/I_opt_dia)</f>
        <v>0.99945663716473943</v>
      </c>
      <c r="I436" s="4">
        <f>(1/f_max_dia) * (1 - EXP(-k_sat_dia*F436)) * EXP(-k_inhib_dia*F436)</f>
        <v>0.99943128643445522</v>
      </c>
      <c r="T436">
        <f t="shared" si="27"/>
        <v>434</v>
      </c>
      <c r="U436" s="1">
        <f t="shared" si="25"/>
        <v>21.700000000000003</v>
      </c>
      <c r="V436">
        <f>U436/I_opt_nan*EXP(1-U436/I_opt_nan)</f>
        <v>0.99081050212845134</v>
      </c>
      <c r="Z436" s="4">
        <f>(1/F_max) * (1 - EXP(-k_sat*U436)) * EXP(-k_inhib*U436)</f>
        <v>0.98956675525907134</v>
      </c>
      <c r="AM436" s="4">
        <f>(1 / F_max_pic) * (1 - EXP(-k_sat_pic * U436)) * EXP(-k_inhib_pic * U436)</f>
        <v>0.98956675525907134</v>
      </c>
    </row>
    <row r="437" spans="5:39" x14ac:dyDescent="0.25">
      <c r="E437">
        <f t="shared" si="26"/>
        <v>435</v>
      </c>
      <c r="F437" s="1">
        <f t="shared" si="24"/>
        <v>21.75</v>
      </c>
      <c r="G437" s="2">
        <f>F437/I_opt_dia*EXP(1-F437/I_opt_dia)</f>
        <v>0.99937722809995466</v>
      </c>
      <c r="I437" s="4">
        <f>(1/f_max_dia) * (1 - EXP(-k_sat_dia*F437)) * EXP(-k_inhib_dia*F437)</f>
        <v>0.99939207095784777</v>
      </c>
      <c r="T437">
        <f t="shared" si="27"/>
        <v>435</v>
      </c>
      <c r="U437" s="1">
        <f t="shared" si="25"/>
        <v>21.75</v>
      </c>
      <c r="V437">
        <f>U437/I_opt_nan*EXP(1-U437/I_opt_nan)</f>
        <v>0.99048350742731739</v>
      </c>
      <c r="Z437" s="4">
        <f>(1/F_max) * (1 - EXP(-k_sat*U437)) * EXP(-k_inhib*U437)</f>
        <v>0.98944029014317347</v>
      </c>
      <c r="AM437" s="4">
        <f>(1 / F_max_pic) * (1 - EXP(-k_sat_pic * U437)) * EXP(-k_inhib_pic * U437)</f>
        <v>0.98944029014317347</v>
      </c>
    </row>
    <row r="438" spans="5:39" x14ac:dyDescent="0.25">
      <c r="E438">
        <f t="shared" si="26"/>
        <v>436</v>
      </c>
      <c r="F438" s="1">
        <f t="shared" si="24"/>
        <v>21.8</v>
      </c>
      <c r="G438" s="2">
        <f>F438/I_opt_dia*EXP(1-F438/I_opt_dia)</f>
        <v>0.99929254434122516</v>
      </c>
      <c r="I438" s="4">
        <f>(1/f_max_dia) * (1 - EXP(-k_sat_dia*F438)) * EXP(-k_inhib_dia*F438)</f>
        <v>0.99935168879123304</v>
      </c>
      <c r="T438">
        <f t="shared" si="27"/>
        <v>436</v>
      </c>
      <c r="U438" s="1">
        <f t="shared" si="25"/>
        <v>21.8</v>
      </c>
      <c r="V438">
        <f>U438/I_opt_nan*EXP(1-U438/I_opt_nan)</f>
        <v>0.99015138794890278</v>
      </c>
      <c r="Z438" s="4">
        <f>(1/F_max) * (1 - EXP(-k_sat*U438)) * EXP(-k_inhib*U438)</f>
        <v>0.98931351382766286</v>
      </c>
      <c r="AM438" s="4">
        <f>(1 / F_max_pic) * (1 - EXP(-k_sat_pic * U438)) * EXP(-k_inhib_pic * U438)</f>
        <v>0.98931351382766286</v>
      </c>
    </row>
    <row r="439" spans="5:39" x14ac:dyDescent="0.25">
      <c r="E439">
        <f t="shared" si="26"/>
        <v>437</v>
      </c>
      <c r="F439" s="1">
        <f t="shared" si="24"/>
        <v>21.85</v>
      </c>
      <c r="G439" s="2">
        <f>F439/I_opt_dia*EXP(1-F439/I_opt_dia)</f>
        <v>0.99920261142535705</v>
      </c>
      <c r="I439" s="4">
        <f>(1/f_max_dia) * (1 - EXP(-k_sat_dia*F439)) * EXP(-k_inhib_dia*F439)</f>
        <v>0.99931015253122968</v>
      </c>
      <c r="T439">
        <f t="shared" si="27"/>
        <v>437</v>
      </c>
      <c r="U439" s="1">
        <f t="shared" si="25"/>
        <v>21.85</v>
      </c>
      <c r="V439">
        <f>U439/I_opt_nan*EXP(1-U439/I_opt_nan)</f>
        <v>0.98981417288881646</v>
      </c>
      <c r="Z439" s="4">
        <f>(1/F_max) * (1 - EXP(-k_sat*U439)) * EXP(-k_inhib*U439)</f>
        <v>0.98918643132356099</v>
      </c>
      <c r="AM439" s="4">
        <f>(1 / F_max_pic) * (1 - EXP(-k_sat_pic * U439)) * EXP(-k_inhib_pic * U439)</f>
        <v>0.98918643132356099</v>
      </c>
    </row>
    <row r="440" spans="5:39" x14ac:dyDescent="0.25">
      <c r="E440">
        <f t="shared" si="26"/>
        <v>438</v>
      </c>
      <c r="F440" s="1">
        <f t="shared" si="24"/>
        <v>21.900000000000002</v>
      </c>
      <c r="G440" s="2">
        <f>F440/I_opt_dia*EXP(1-F440/I_opt_dia)</f>
        <v>0.99910745479752872</v>
      </c>
      <c r="I440" s="4">
        <f>(1/f_max_dia) * (1 - EXP(-k_sat_dia*F440)) * EXP(-k_inhib_dia*F440)</f>
        <v>0.99926747464097809</v>
      </c>
      <c r="T440">
        <f t="shared" si="27"/>
        <v>438</v>
      </c>
      <c r="U440" s="1">
        <f t="shared" si="25"/>
        <v>21.900000000000002</v>
      </c>
      <c r="V440">
        <f>U440/I_opt_nan*EXP(1-U440/I_opt_nan)</f>
        <v>0.98947189132460556</v>
      </c>
      <c r="Z440" s="4">
        <f>(1/F_max) * (1 - EXP(-k_sat*U440)) * EXP(-k_inhib*U440)</f>
        <v>0.98905904756649432</v>
      </c>
      <c r="AM440" s="4">
        <f>(1 / F_max_pic) * (1 - EXP(-k_sat_pic * U440)) * EXP(-k_inhib_pic * U440)</f>
        <v>0.98905904756649432</v>
      </c>
    </row>
    <row r="441" spans="5:39" x14ac:dyDescent="0.25">
      <c r="E441">
        <f t="shared" si="26"/>
        <v>439</v>
      </c>
      <c r="F441" s="1">
        <f t="shared" si="24"/>
        <v>21.950000000000003</v>
      </c>
      <c r="G441" s="2">
        <f>F441/I_opt_dia*EXP(1-F441/I_opt_dia)</f>
        <v>0.9990070998115812</v>
      </c>
      <c r="I441" s="4">
        <f>(1/f_max_dia) * (1 - EXP(-k_sat_dia*F441)) * EXP(-k_inhib_dia*F441)</f>
        <v>0.99922366745155522</v>
      </c>
      <c r="T441">
        <f t="shared" si="27"/>
        <v>439</v>
      </c>
      <c r="U441" s="1">
        <f t="shared" si="25"/>
        <v>21.950000000000003</v>
      </c>
      <c r="V441">
        <f>U441/I_opt_nan*EXP(1-U441/I_opt_nan)</f>
        <v>0.98912457221617367</v>
      </c>
      <c r="Z441" s="4">
        <f>(1/F_max) * (1 - EXP(-k_sat*U441)) * EXP(-k_inhib*U441)</f>
        <v>0.98893136741782817</v>
      </c>
      <c r="AM441" s="4">
        <f>(1 / F_max_pic) * (1 - EXP(-k_sat_pic * U441)) * EXP(-k_inhib_pic * U441)</f>
        <v>0.98893136741782817</v>
      </c>
    </row>
    <row r="442" spans="5:39" x14ac:dyDescent="0.25">
      <c r="E442">
        <f t="shared" si="26"/>
        <v>440</v>
      </c>
      <c r="F442" s="1">
        <f t="shared" si="24"/>
        <v>22</v>
      </c>
      <c r="G442" s="2">
        <f>F442/I_opt_dia*EXP(1-F442/I_opt_dia)</f>
        <v>0.99890157173030891</v>
      </c>
      <c r="I442" s="4">
        <f>(1/f_max_dia) * (1 - EXP(-k_sat_dia*F442)) * EXP(-k_inhib_dia*F442)</f>
        <v>0.99917874316337341</v>
      </c>
      <c r="T442">
        <f t="shared" si="27"/>
        <v>440</v>
      </c>
      <c r="U442" s="1">
        <f t="shared" si="25"/>
        <v>22</v>
      </c>
      <c r="V442">
        <f>U442/I_opt_nan*EXP(1-U442/I_opt_nan)</f>
        <v>0.9887722444061986</v>
      </c>
      <c r="Z442" s="4">
        <f>(1/F_max) * (1 - EXP(-k_sat*U442)) * EXP(-k_inhib*U442)</f>
        <v>0.98880339566578423</v>
      </c>
      <c r="AM442" s="4">
        <f>(1 / F_max_pic) * (1 - EXP(-k_sat_pic * U442)) * EXP(-k_inhib_pic * U442)</f>
        <v>0.98880339566578423</v>
      </c>
    </row>
    <row r="443" spans="5:39" x14ac:dyDescent="0.25">
      <c r="E443">
        <f t="shared" si="26"/>
        <v>441</v>
      </c>
      <c r="F443" s="1">
        <f t="shared" si="24"/>
        <v>22.05</v>
      </c>
      <c r="G443" s="2">
        <f>F443/I_opt_dia*EXP(1-F443/I_opt_dia)</f>
        <v>0.99879089572574975</v>
      </c>
      <c r="I443" s="4">
        <f>(1/f_max_dia) * (1 - EXP(-k_sat_dia*F443)) * EXP(-k_inhib_dia*F443)</f>
        <v>0.99913271384756419</v>
      </c>
      <c r="T443">
        <f t="shared" si="27"/>
        <v>441</v>
      </c>
      <c r="U443" s="1">
        <f t="shared" si="25"/>
        <v>22.05</v>
      </c>
      <c r="V443">
        <f>U443/I_opt_nan*EXP(1-U443/I_opt_nan)</f>
        <v>0.98841493662054858</v>
      </c>
      <c r="Z443" s="4">
        <f>(1/F_max) * (1 - EXP(-k_sat*U443)) * EXP(-k_inhib*U443)</f>
        <v>0.98867513702653886</v>
      </c>
      <c r="AM443" s="4">
        <f>(1 / F_max_pic) * (1 - EXP(-k_sat_pic * U443)) * EXP(-k_inhib_pic * U443)</f>
        <v>0.98867513702653886</v>
      </c>
    </row>
    <row r="444" spans="5:39" x14ac:dyDescent="0.25">
      <c r="E444">
        <f t="shared" si="26"/>
        <v>442</v>
      </c>
      <c r="F444" s="1">
        <f t="shared" si="24"/>
        <v>22.1</v>
      </c>
      <c r="G444" s="2">
        <f>F444/I_opt_dia*EXP(1-F444/I_opt_dia)</f>
        <v>0.9986750968794732</v>
      </c>
      <c r="I444" s="4">
        <f>(1/f_max_dia) * (1 - EXP(-k_sat_dia*F444)) * EXP(-k_inhib_dia*F444)</f>
        <v>0.99908559144734854</v>
      </c>
      <c r="T444">
        <f t="shared" si="27"/>
        <v>442</v>
      </c>
      <c r="U444" s="1">
        <f t="shared" si="25"/>
        <v>22.1</v>
      </c>
      <c r="V444">
        <f>U444/I_opt_nan*EXP(1-U444/I_opt_nan)</f>
        <v>0.98805267746869707</v>
      </c>
      <c r="Z444" s="4">
        <f>(1/F_max) * (1 - EXP(-k_sat*U444)) * EXP(-k_inhib*U444)</f>
        <v>0.9885465961453076</v>
      </c>
      <c r="AM444" s="4">
        <f>(1 / F_max_pic) * (1 - EXP(-k_sat_pic * U444)) * EXP(-k_inhib_pic * U444)</f>
        <v>0.9885465961453076</v>
      </c>
    </row>
    <row r="445" spans="5:39" x14ac:dyDescent="0.25">
      <c r="E445">
        <f t="shared" si="26"/>
        <v>443</v>
      </c>
      <c r="F445" s="1">
        <f t="shared" si="24"/>
        <v>22.150000000000002</v>
      </c>
      <c r="G445" s="2">
        <f>F445/I_opt_dia*EXP(1-F445/I_opt_dia)</f>
        <v>0.99855420018286911</v>
      </c>
      <c r="I445" s="4">
        <f>(1/f_max_dia) * (1 - EXP(-k_sat_dia*F445)) * EXP(-k_inhib_dia*F445)</f>
        <v>0.999037387779391</v>
      </c>
      <c r="T445">
        <f t="shared" si="27"/>
        <v>443</v>
      </c>
      <c r="U445" s="1">
        <f t="shared" si="25"/>
        <v>22.150000000000002</v>
      </c>
      <c r="V445">
        <f>U445/I_opt_nan*EXP(1-U445/I_opt_nan)</f>
        <v>0.98768549544413597</v>
      </c>
      <c r="Z445" s="4">
        <f>(1/F_max) * (1 - EXP(-k_sat*U445)) * EXP(-k_inhib*U445)</f>
        <v>0.98841777759741134</v>
      </c>
      <c r="AM445" s="4">
        <f>(1 / F_max_pic) * (1 - EXP(-k_sat_pic * U445)) * EXP(-k_inhib_pic * U445)</f>
        <v>0.98841777759741134</v>
      </c>
    </row>
    <row r="446" spans="5:39" x14ac:dyDescent="0.25">
      <c r="E446">
        <f t="shared" si="26"/>
        <v>444</v>
      </c>
      <c r="F446" s="1">
        <f t="shared" si="24"/>
        <v>22.200000000000003</v>
      </c>
      <c r="G446" s="2">
        <f>F446/I_opt_dia*EXP(1-F446/I_opt_dia)</f>
        <v>0.99842823053743379</v>
      </c>
      <c r="I446" s="4">
        <f>(1/f_max_dia) * (1 - EXP(-k_sat_dia*F446)) * EXP(-k_inhib_dia*F446)</f>
        <v>0.99898811453514114</v>
      </c>
      <c r="T446">
        <f t="shared" si="27"/>
        <v>444</v>
      </c>
      <c r="U446" s="1">
        <f t="shared" si="25"/>
        <v>22.200000000000003</v>
      </c>
      <c r="V446">
        <f>U446/I_opt_nan*EXP(1-U446/I_opt_nan)</f>
        <v>0.98731341892478774</v>
      </c>
      <c r="Z446" s="4">
        <f>(1/F_max) * (1 - EXP(-k_sat*U446)) * EXP(-k_inhib*U446)</f>
        <v>0.98828868588932761</v>
      </c>
      <c r="AM446" s="4">
        <f>(1 / F_max_pic) * (1 - EXP(-k_sat_pic * U446)) * EXP(-k_inhib_pic * U446)</f>
        <v>0.98828868588932761</v>
      </c>
    </row>
    <row r="447" spans="5:39" x14ac:dyDescent="0.25">
      <c r="E447">
        <f t="shared" si="26"/>
        <v>445</v>
      </c>
      <c r="F447" s="1">
        <f t="shared" si="24"/>
        <v>22.25</v>
      </c>
      <c r="G447" s="2">
        <f>F447/I_opt_dia*EXP(1-F447/I_opt_dia)</f>
        <v>0.99829721275505712</v>
      </c>
      <c r="I447" s="4">
        <f>(1/f_max_dia) * (1 - EXP(-k_sat_dia*F447)) * EXP(-k_inhib_dia*F447)</f>
        <v>0.99893778328215954</v>
      </c>
      <c r="T447">
        <f t="shared" si="27"/>
        <v>445</v>
      </c>
      <c r="U447" s="1">
        <f t="shared" si="25"/>
        <v>22.25</v>
      </c>
      <c r="V447">
        <f>U447/I_opt_nan*EXP(1-U447/I_opt_nan)</f>
        <v>0.98693647617341584</v>
      </c>
      <c r="Z447" s="4">
        <f>(1/F_max) * (1 - EXP(-k_sat*U447)) * EXP(-k_inhib*U447)</f>
        <v>0.98815932545972596</v>
      </c>
      <c r="AM447" s="4">
        <f>(1 / F_max_pic) * (1 - EXP(-k_sat_pic * U447)) * EXP(-k_inhib_pic * U447)</f>
        <v>0.98815932545972596</v>
      </c>
    </row>
    <row r="448" spans="5:39" x14ac:dyDescent="0.25">
      <c r="E448">
        <f t="shared" si="26"/>
        <v>446</v>
      </c>
      <c r="F448" s="1">
        <f t="shared" si="24"/>
        <v>22.3</v>
      </c>
      <c r="G448" s="2">
        <f>F448/I_opt_dia*EXP(1-F448/I_opt_dia)</f>
        <v>0.99816117155830708</v>
      </c>
      <c r="I448" s="4">
        <f>(1/f_max_dia) * (1 - EXP(-k_sat_dia*F448)) * EXP(-k_inhib_dia*F448)</f>
        <v>0.99888640546543062</v>
      </c>
      <c r="T448">
        <f t="shared" si="27"/>
        <v>446</v>
      </c>
      <c r="U448" s="1">
        <f t="shared" si="25"/>
        <v>22.3</v>
      </c>
      <c r="V448">
        <f>U448/I_opt_nan*EXP(1-U448/I_opt_nan)</f>
        <v>0.98655469533803475</v>
      </c>
      <c r="Z448" s="4">
        <f>(1/F_max) * (1 - EXP(-k_sat*U448)) * EXP(-k_inhib*U448)</f>
        <v>0.98802970068048712</v>
      </c>
      <c r="AM448" s="4">
        <f>(1 / F_max_pic) * (1 - EXP(-k_sat_pic * U448)) * EXP(-k_inhib_pic * U448)</f>
        <v>0.98802970068048712</v>
      </c>
    </row>
    <row r="449" spans="5:39" x14ac:dyDescent="0.25">
      <c r="E449">
        <f t="shared" si="26"/>
        <v>447</v>
      </c>
      <c r="F449" s="1">
        <f t="shared" si="24"/>
        <v>22.35</v>
      </c>
      <c r="G449" s="2">
        <f>F449/I_opt_dia*EXP(1-F449/I_opt_dia)</f>
        <v>0.99802013158071512</v>
      </c>
      <c r="I449" s="4">
        <f>(1/f_max_dia) * (1 - EXP(-k_sat_dia*F449)) * EXP(-k_inhib_dia*F449)</f>
        <v>0.99883399240866089</v>
      </c>
      <c r="T449">
        <f t="shared" si="27"/>
        <v>447</v>
      </c>
      <c r="U449" s="1">
        <f t="shared" si="25"/>
        <v>22.35</v>
      </c>
      <c r="V449">
        <f>U449/I_opt_nan*EXP(1-U449/I_opt_nan)</f>
        <v>0.98616810445231673</v>
      </c>
      <c r="Z449" s="4">
        <f>(1/F_max) * (1 - EXP(-k_sat*U449)) * EXP(-k_inhib*U449)</f>
        <v>0.98789981585770659</v>
      </c>
      <c r="AM449" s="4">
        <f>(1 / F_max_pic) * (1 - EXP(-k_sat_pic * U449)) * EXP(-k_inhib_pic * U449)</f>
        <v>0.98789981585770659</v>
      </c>
    </row>
    <row r="450" spans="5:39" x14ac:dyDescent="0.25">
      <c r="E450">
        <f t="shared" si="26"/>
        <v>448</v>
      </c>
      <c r="F450" s="1">
        <f t="shared" ref="F450:F513" si="28">PAR_max/1200*E450</f>
        <v>22.400000000000002</v>
      </c>
      <c r="G450" s="2">
        <f>F450/I_opt_dia*EXP(1-F450/I_opt_dia)</f>
        <v>0.99787411736705889</v>
      </c>
      <c r="I450" s="4">
        <f>(1/f_max_dia) * (1 - EXP(-k_sat_dia*F450)) * EXP(-k_inhib_dia*F450)</f>
        <v>0.99878055531556376</v>
      </c>
      <c r="T450">
        <f t="shared" si="27"/>
        <v>448</v>
      </c>
      <c r="U450" s="1">
        <f t="shared" ref="U450:U513" si="29">PAR_max/1200*T450</f>
        <v>22.400000000000002</v>
      </c>
      <c r="V450">
        <f>U450/I_opt_nan*EXP(1-U450/I_opt_nan)</f>
        <v>0.98577673143599964</v>
      </c>
      <c r="Z450" s="4">
        <f>(1/F_max) * (1 - EXP(-k_sat*U450)) * EXP(-k_inhib*U450)</f>
        <v>0.98776967523268566</v>
      </c>
      <c r="AM450" s="4">
        <f>(1 / F_max_pic) * (1 - EXP(-k_sat_pic * U450)) * EXP(-k_inhib_pic * U450)</f>
        <v>0.98776967523268566</v>
      </c>
    </row>
    <row r="451" spans="5:39" x14ac:dyDescent="0.25">
      <c r="E451">
        <f t="shared" si="26"/>
        <v>449</v>
      </c>
      <c r="F451" s="1">
        <f t="shared" si="28"/>
        <v>22.450000000000003</v>
      </c>
      <c r="G451" s="2">
        <f>F451/I_opt_dia*EXP(1-F451/I_opt_dia)</f>
        <v>0.99772315337364614</v>
      </c>
      <c r="I451" s="4">
        <f>(1/f_max_dia) * (1 - EXP(-k_sat_dia*F451)) * EXP(-k_inhib_dia*F451)</f>
        <v>0.99872610527113004</v>
      </c>
      <c r="T451">
        <f t="shared" si="27"/>
        <v>449</v>
      </c>
      <c r="U451" s="1">
        <f t="shared" si="29"/>
        <v>22.450000000000003</v>
      </c>
      <c r="V451">
        <f>U451/I_opt_nan*EXP(1-U451/I_opt_nan)</f>
        <v>0.98538060409529127</v>
      </c>
      <c r="Z451" s="4">
        <f>(1/F_max) * (1 - EXP(-k_sat*U451)) * EXP(-k_inhib*U451)</f>
        <v>0.98763928298290338</v>
      </c>
      <c r="AM451" s="4">
        <f>(1 / F_max_pic) * (1 - EXP(-k_sat_pic * U451)) * EXP(-k_inhib_pic * U451)</f>
        <v>0.98763928298290338</v>
      </c>
    </row>
    <row r="452" spans="5:39" x14ac:dyDescent="0.25">
      <c r="E452">
        <f t="shared" ref="E452:E515" si="30">E451+1</f>
        <v>450</v>
      </c>
      <c r="F452" s="1">
        <f t="shared" si="28"/>
        <v>22.5</v>
      </c>
      <c r="G452" s="2">
        <f>F452/I_opt_dia*EXP(1-F452/I_opt_dia)</f>
        <v>0.99756726396859585</v>
      </c>
      <c r="I452" s="4">
        <f>(1/f_max_dia) * (1 - EXP(-k_sat_dia*F452)) * EXP(-k_inhib_dia*F452)</f>
        <v>0.99867065324288751</v>
      </c>
      <c r="T452">
        <f t="shared" ref="T452:T515" si="31">T451+1</f>
        <v>450</v>
      </c>
      <c r="U452" s="1">
        <f t="shared" si="29"/>
        <v>22.5</v>
      </c>
      <c r="V452">
        <f>U452/I_opt_nan*EXP(1-U452/I_opt_nan)</f>
        <v>0.98497975012327366</v>
      </c>
      <c r="Z452" s="4">
        <f>(1/F_max) * (1 - EXP(-k_sat*U452)) * EXP(-k_inhib*U452)</f>
        <v>0.98750864322297816</v>
      </c>
      <c r="AM452" s="4">
        <f>(1 / F_max_pic) * (1 - EXP(-k_sat_pic * U452)) * EXP(-k_inhib_pic * U452)</f>
        <v>0.98750864322297816</v>
      </c>
    </row>
    <row r="453" spans="5:39" x14ac:dyDescent="0.25">
      <c r="E453">
        <f t="shared" si="30"/>
        <v>451</v>
      </c>
      <c r="F453" s="1">
        <f t="shared" si="28"/>
        <v>22.55</v>
      </c>
      <c r="G453" s="2">
        <f>F453/I_opt_dia*EXP(1-F453/I_opt_dia)</f>
        <v>0.99740647343211941</v>
      </c>
      <c r="I453" s="4">
        <f>(1/f_max_dia) * (1 - EXP(-k_sat_dia*F453)) * EXP(-k_inhib_dia*F453)</f>
        <v>0.99861421008214313</v>
      </c>
      <c r="T453">
        <f t="shared" si="31"/>
        <v>451</v>
      </c>
      <c r="U453" s="1">
        <f t="shared" si="29"/>
        <v>22.55</v>
      </c>
      <c r="V453">
        <f>U453/I_opt_nan*EXP(1-U453/I_opt_nan)</f>
        <v>0.98457419710030558</v>
      </c>
      <c r="Z453" s="4">
        <f>(1/F_max) * (1 - EXP(-k_sat*U453)) * EXP(-k_inhib*U453)</f>
        <v>0.98737776000561195</v>
      </c>
      <c r="AM453" s="4">
        <f>(1 / F_max_pic) * (1 - EXP(-k_sat_pic * U453)) * EXP(-k_inhib_pic * U453)</f>
        <v>0.98737776000561195</v>
      </c>
    </row>
    <row r="454" spans="5:39" x14ac:dyDescent="0.25">
      <c r="E454">
        <f t="shared" si="30"/>
        <v>452</v>
      </c>
      <c r="F454" s="1">
        <f t="shared" si="28"/>
        <v>22.6</v>
      </c>
      <c r="G454" s="2">
        <f>F454/I_opt_dia*EXP(1-F454/I_opt_dia)</f>
        <v>0.99724080595680142</v>
      </c>
      <c r="I454" s="4">
        <f>(1/f_max_dia) * (1 - EXP(-k_sat_dia*F454)) * EXP(-k_inhib_dia*F454)</f>
        <v>0.9985567865252154</v>
      </c>
      <c r="T454">
        <f t="shared" si="31"/>
        <v>452</v>
      </c>
      <c r="U454" s="1">
        <f t="shared" si="29"/>
        <v>22.6</v>
      </c>
      <c r="V454">
        <f>U454/I_opt_nan*EXP(1-U454/I_opt_nan)</f>
        <v>0.98416397249442378</v>
      </c>
      <c r="Z454" s="4">
        <f>(1/F_max) * (1 - EXP(-k_sat*U454)) * EXP(-k_inhib*U454)</f>
        <v>0.9872466373225206</v>
      </c>
      <c r="AM454" s="4">
        <f>(1 / F_max_pic) * (1 - EXP(-k_sat_pic * U454)) * EXP(-k_inhib_pic * U454)</f>
        <v>0.9872466373225206</v>
      </c>
    </row>
    <row r="455" spans="5:39" x14ac:dyDescent="0.25">
      <c r="E455">
        <f t="shared" si="30"/>
        <v>453</v>
      </c>
      <c r="F455" s="1">
        <f t="shared" si="28"/>
        <v>22.650000000000002</v>
      </c>
      <c r="G455" s="2">
        <f>F455/I_opt_dia*EXP(1-F455/I_opt_dia)</f>
        <v>0.99707028564787881</v>
      </c>
      <c r="I455" s="4">
        <f>(1/f_max_dia) * (1 - EXP(-k_sat_dia*F455)) * EXP(-k_inhib_dia*F455)</f>
        <v>0.99849839319465217</v>
      </c>
      <c r="T455">
        <f t="shared" si="31"/>
        <v>453</v>
      </c>
      <c r="U455" s="1">
        <f t="shared" si="29"/>
        <v>22.650000000000002</v>
      </c>
      <c r="V455">
        <f>U455/I_opt_nan*EXP(1-U455/I_opt_nan)</f>
        <v>0.98374910366174273</v>
      </c>
      <c r="Z455" s="4">
        <f>(1/F_max) * (1 - EXP(-k_sat*U455)) * EXP(-k_inhib*U455)</f>
        <v>0.98711527910535268</v>
      </c>
      <c r="AM455" s="4">
        <f>(1 / F_max_pic) * (1 - EXP(-k_sat_pic * U455)) * EXP(-k_inhib_pic * U455)</f>
        <v>0.98711527910535268</v>
      </c>
    </row>
    <row r="456" spans="5:39" x14ac:dyDescent="0.25">
      <c r="E456">
        <f t="shared" si="30"/>
        <v>454</v>
      </c>
      <c r="F456" s="1">
        <f t="shared" si="28"/>
        <v>22.700000000000003</v>
      </c>
      <c r="G456" s="2">
        <f>F456/I_opt_dia*EXP(1-F456/I_opt_dia)</f>
        <v>0.99689493652351946</v>
      </c>
      <c r="I456" s="4">
        <f>(1/f_max_dia) * (1 - EXP(-k_sat_dia*F456)) * EXP(-k_inhib_dia*F456)</f>
        <v>0.99843904060043587</v>
      </c>
      <c r="T456">
        <f t="shared" si="31"/>
        <v>454</v>
      </c>
      <c r="U456" s="1">
        <f t="shared" si="29"/>
        <v>22.700000000000003</v>
      </c>
      <c r="V456">
        <f>U456/I_opt_nan*EXP(1-U456/I_opt_nan)</f>
        <v>0.98332961784685335</v>
      </c>
      <c r="Z456" s="4">
        <f>(1/F_max) * (1 - EXP(-k_sat*U456)) * EXP(-k_inhib*U456)</f>
        <v>0.98698368922659085</v>
      </c>
      <c r="AM456" s="4">
        <f>(1 / F_max_pic) * (1 - EXP(-k_sat_pic * U456)) * EXP(-k_inhib_pic * U456)</f>
        <v>0.98698368922659085</v>
      </c>
    </row>
    <row r="457" spans="5:39" x14ac:dyDescent="0.25">
      <c r="E457">
        <f t="shared" si="30"/>
        <v>455</v>
      </c>
      <c r="F457" s="1">
        <f t="shared" si="28"/>
        <v>22.75</v>
      </c>
      <c r="G457" s="2">
        <f>F457/I_opt_dia*EXP(1-F457/I_opt_dia)</f>
        <v>0.99671478251510015</v>
      </c>
      <c r="I457" s="4">
        <f>(1/f_max_dia) * (1 - EXP(-k_sat_dia*F457)) * EXP(-k_inhib_dia*F457)</f>
        <v>0.99837873914117636</v>
      </c>
      <c r="T457">
        <f t="shared" si="31"/>
        <v>455</v>
      </c>
      <c r="U457" s="1">
        <f t="shared" si="29"/>
        <v>22.75</v>
      </c>
      <c r="V457">
        <f>U457/I_opt_nan*EXP(1-U457/I_opt_nan)</f>
        <v>0.98290554218322057</v>
      </c>
      <c r="Z457" s="4">
        <f>(1/F_max) * (1 - EXP(-k_sat*U457)) * EXP(-k_inhib*U457)</f>
        <v>0.98685187150044207</v>
      </c>
      <c r="AM457" s="4">
        <f>(1 / F_max_pic) * (1 - EXP(-k_sat_pic * U457)) * EXP(-k_inhib_pic * U457)</f>
        <v>0.98685187150044207</v>
      </c>
    </row>
    <row r="458" spans="5:39" x14ac:dyDescent="0.25">
      <c r="E458">
        <f t="shared" si="30"/>
        <v>456</v>
      </c>
      <c r="F458" s="1">
        <f t="shared" si="28"/>
        <v>22.8</v>
      </c>
      <c r="G458" s="2">
        <f>F458/I_opt_dia*EXP(1-F458/I_opt_dia)</f>
        <v>0.99652984746748341</v>
      </c>
      <c r="I458" s="4">
        <f>(1/f_max_dia) * (1 - EXP(-k_sat_dia*F458)) * EXP(-k_inhib_dia*F458)</f>
        <v>0.99831749910529022</v>
      </c>
      <c r="T458">
        <f t="shared" si="31"/>
        <v>456</v>
      </c>
      <c r="U458" s="1">
        <f t="shared" si="29"/>
        <v>22.8</v>
      </c>
      <c r="V458">
        <f>U458/I_opt_nan*EXP(1-U458/I_opt_nan)</f>
        <v>0.98247690369357832</v>
      </c>
      <c r="Z458" s="4">
        <f>(1/F_max) * (1 - EXP(-k_sat*U458)) * EXP(-k_inhib*U458)</f>
        <v>0.98671982968371452</v>
      </c>
      <c r="AM458" s="4">
        <f>(1 / F_max_pic) * (1 - EXP(-k_sat_pic * U458)) * EXP(-k_inhib_pic * U458)</f>
        <v>0.98671982968371452</v>
      </c>
    </row>
    <row r="459" spans="5:39" x14ac:dyDescent="0.25">
      <c r="E459">
        <f t="shared" si="30"/>
        <v>457</v>
      </c>
      <c r="F459" s="1">
        <f t="shared" si="28"/>
        <v>22.85</v>
      </c>
      <c r="G459" s="2">
        <f>F459/I_opt_dia*EXP(1-F459/I_opt_dia)</f>
        <v>0.99634015513929342</v>
      </c>
      <c r="I459" s="4">
        <f>(1/f_max_dia) * (1 - EXP(-k_sat_dia*F459)) * EXP(-k_inhib_dia*F459)</f>
        <v>0.99825533067216798</v>
      </c>
      <c r="T459">
        <f t="shared" si="31"/>
        <v>457</v>
      </c>
      <c r="U459" s="1">
        <f t="shared" si="29"/>
        <v>22.85</v>
      </c>
      <c r="V459">
        <f>U459/I_opt_nan*EXP(1-U459/I_opt_nan)</f>
        <v>0.98204372929032491</v>
      </c>
      <c r="Z459" s="4">
        <f>(1/F_max) * (1 - EXP(-k_sat*U459)) * EXP(-k_inhib*U459)</f>
        <v>0.98658756747667953</v>
      </c>
      <c r="AM459" s="4">
        <f>(1 / F_max_pic) * (1 - EXP(-k_sat_pic * U459)) * EXP(-k_inhib_pic * U459)</f>
        <v>0.98658756747667953</v>
      </c>
    </row>
    <row r="460" spans="5:39" x14ac:dyDescent="0.25">
      <c r="E460">
        <f t="shared" si="30"/>
        <v>458</v>
      </c>
      <c r="F460" s="1">
        <f t="shared" si="28"/>
        <v>22.900000000000002</v>
      </c>
      <c r="G460" s="2">
        <f>F460/I_opt_dia*EXP(1-F460/I_opt_dia)</f>
        <v>0.996145729203192</v>
      </c>
      <c r="I460" s="4">
        <f>(1/f_max_dia) * (1 - EXP(-k_sat_dia*F460)) * EXP(-k_inhib_dia*F460)</f>
        <v>0.99819224391333017</v>
      </c>
      <c r="T460">
        <f t="shared" si="31"/>
        <v>458</v>
      </c>
      <c r="U460" s="1">
        <f t="shared" si="29"/>
        <v>22.900000000000002</v>
      </c>
      <c r="V460">
        <f>U460/I_opt_nan*EXP(1-U460/I_opt_nan)</f>
        <v>0.98160604577591637</v>
      </c>
      <c r="Z460" s="4">
        <f>(1/F_max) * (1 - EXP(-k_sat*U460)) * EXP(-k_inhib*U460)</f>
        <v>0.98645508852392283</v>
      </c>
      <c r="AM460" s="4">
        <f>(1 / F_max_pic) * (1 - EXP(-k_sat_pic * U460)) * EXP(-k_inhib_pic * U460)</f>
        <v>0.98645508852392283</v>
      </c>
    </row>
    <row r="461" spans="5:39" x14ac:dyDescent="0.25">
      <c r="E461">
        <f t="shared" si="30"/>
        <v>459</v>
      </c>
      <c r="F461" s="1">
        <f t="shared" si="28"/>
        <v>22.950000000000003</v>
      </c>
      <c r="G461" s="2">
        <f>F461/I_opt_dia*EXP(1-F461/I_opt_dia)</f>
        <v>0.99594659324615231</v>
      </c>
      <c r="I461" s="4">
        <f>(1/f_max_dia) * (1 - EXP(-k_sat_dia*F461)) * EXP(-k_inhib_dia*F461)</f>
        <v>0.99812824879356854</v>
      </c>
      <c r="T461">
        <f t="shared" si="31"/>
        <v>459</v>
      </c>
      <c r="U461" s="1">
        <f t="shared" si="29"/>
        <v>22.950000000000003</v>
      </c>
      <c r="V461">
        <f>U461/I_opt_nan*EXP(1-U461/I_opt_nan)</f>
        <v>0.98116387984325804</v>
      </c>
      <c r="Z461" s="4">
        <f>(1/F_max) * (1 - EXP(-k_sat*U461)) * EXP(-k_inhib*U461)</f>
        <v>0.98632239641518027</v>
      </c>
      <c r="AM461" s="4">
        <f>(1 / F_max_pic) * (1 - EXP(-k_sat_pic * U461)) * EXP(-k_inhib_pic * U461)</f>
        <v>0.98632239641518027</v>
      </c>
    </row>
    <row r="462" spans="5:39" x14ac:dyDescent="0.25">
      <c r="E462">
        <f t="shared" si="30"/>
        <v>460</v>
      </c>
      <c r="F462" s="1">
        <f t="shared" si="28"/>
        <v>23</v>
      </c>
      <c r="G462" s="2">
        <f>F462/I_opt_dia*EXP(1-F462/I_opt_dia)</f>
        <v>0.99574277076973339</v>
      </c>
      <c r="I462" s="4">
        <f>(1/f_max_dia) * (1 - EXP(-k_sat_dia*F462)) * EXP(-k_inhib_dia*F462)</f>
        <v>0.99806335517207834</v>
      </c>
      <c r="T462">
        <f t="shared" si="31"/>
        <v>460</v>
      </c>
      <c r="U462" s="1">
        <f t="shared" si="29"/>
        <v>23</v>
      </c>
      <c r="V462">
        <f>U462/I_opt_nan*EXP(1-U462/I_opt_nan)</f>
        <v>0.98071725807609544</v>
      </c>
      <c r="Z462" s="4">
        <f>(1/F_max) * (1 - EXP(-k_sat*U462)) * EXP(-k_inhib*U462)</f>
        <v>0.98618949468616457</v>
      </c>
      <c r="AM462" s="4">
        <f>(1 / F_max_pic) * (1 - EXP(-k_sat_pic * U462)) * EXP(-k_inhib_pic * U462)</f>
        <v>0.98618949468616457</v>
      </c>
    </row>
    <row r="463" spans="5:39" x14ac:dyDescent="0.25">
      <c r="E463">
        <f t="shared" si="30"/>
        <v>461</v>
      </c>
      <c r="F463" s="1">
        <f t="shared" si="28"/>
        <v>23.05</v>
      </c>
      <c r="G463" s="2">
        <f>F463/I_opt_dia*EXP(1-F463/I_opt_dia)</f>
        <v>0.99553428519035192</v>
      </c>
      <c r="I463" s="4">
        <f>(1/f_max_dia) * (1 - EXP(-k_sat_dia*F463)) * EXP(-k_inhib_dia*F463)</f>
        <v>0.99799757280357448</v>
      </c>
      <c r="T463">
        <f t="shared" si="31"/>
        <v>461</v>
      </c>
      <c r="U463" s="1">
        <f t="shared" si="29"/>
        <v>23.05</v>
      </c>
      <c r="V463">
        <f>U463/I_opt_nan*EXP(1-U463/I_opt_nan)</f>
        <v>0.98026620694940403</v>
      </c>
      <c r="Z463" s="4">
        <f>(1/F_max) * (1 - EXP(-k_sat*U463)) * EXP(-k_inhib*U463)</f>
        <v>0.98605638681937569</v>
      </c>
      <c r="AM463" s="4">
        <f>(1 / F_max_pic) * (1 - EXP(-k_sat_pic * U463)) * EXP(-k_inhib_pic * U463)</f>
        <v>0.98605638681937569</v>
      </c>
    </row>
    <row r="464" spans="5:39" x14ac:dyDescent="0.25">
      <c r="E464">
        <f t="shared" si="30"/>
        <v>462</v>
      </c>
      <c r="F464" s="1">
        <f t="shared" si="28"/>
        <v>23.1</v>
      </c>
      <c r="G464" s="2">
        <f>F464/I_opt_dia*EXP(1-F464/I_opt_dia)</f>
        <v>0.9953211598395556</v>
      </c>
      <c r="I464" s="4">
        <f>(1/f_max_dia) * (1 - EXP(-k_sat_dia*F464)) * EXP(-k_inhib_dia*F464)</f>
        <v>0.99793091133940193</v>
      </c>
      <c r="T464">
        <f t="shared" si="31"/>
        <v>462</v>
      </c>
      <c r="U464" s="1">
        <f t="shared" si="29"/>
        <v>23.1</v>
      </c>
      <c r="V464">
        <f>U464/I_opt_nan*EXP(1-U464/I_opt_nan)</f>
        <v>0.97981075282977637</v>
      </c>
      <c r="Z464" s="4">
        <f>(1/F_max) * (1 - EXP(-k_sat*U464)) * EXP(-k_inhib*U464)</f>
        <v>0.98592307624490205</v>
      </c>
      <c r="AM464" s="4">
        <f>(1 / F_max_pic) * (1 - EXP(-k_sat_pic * U464)) * EXP(-k_inhib_pic * U464)</f>
        <v>0.98592307624490205</v>
      </c>
    </row>
    <row r="465" spans="5:39" x14ac:dyDescent="0.25">
      <c r="E465">
        <f t="shared" si="30"/>
        <v>463</v>
      </c>
      <c r="F465" s="1">
        <f t="shared" si="28"/>
        <v>23.150000000000002</v>
      </c>
      <c r="G465" s="2">
        <f>F465/I_opt_dia*EXP(1-F465/I_opt_dia)</f>
        <v>0.9951034179642928</v>
      </c>
      <c r="I465" s="4">
        <f>(1/f_max_dia) * (1 - EXP(-k_sat_dia*F465)) * EXP(-k_inhib_dia*F465)</f>
        <v>0.9978633803286272</v>
      </c>
      <c r="T465">
        <f t="shared" si="31"/>
        <v>463</v>
      </c>
      <c r="U465" s="1">
        <f t="shared" si="29"/>
        <v>23.150000000000002</v>
      </c>
      <c r="V465">
        <f>U465/I_opt_nan*EXP(1-U465/I_opt_nan)</f>
        <v>0.9793509219758102</v>
      </c>
      <c r="Z465" s="4">
        <f>(1/F_max) * (1 - EXP(-k_sat*U465)) * EXP(-k_inhib*U465)</f>
        <v>0.98578956634120829</v>
      </c>
      <c r="AM465" s="4">
        <f>(1 / F_max_pic) * (1 - EXP(-k_sat_pic * U465)) * EXP(-k_inhib_pic * U465)</f>
        <v>0.98578956634120829</v>
      </c>
    </row>
    <row r="466" spans="5:39" x14ac:dyDescent="0.25">
      <c r="E466">
        <f t="shared" si="30"/>
        <v>464</v>
      </c>
      <c r="F466" s="1">
        <f t="shared" si="28"/>
        <v>23.200000000000003</v>
      </c>
      <c r="G466" s="2">
        <f>F466/I_opt_dia*EXP(1-F466/I_opt_dia)</f>
        <v>0.99488108272718445</v>
      </c>
      <c r="I466" s="4">
        <f>(1/f_max_dia) * (1 - EXP(-k_sat_dia*F466)) * EXP(-k_inhib_dia*F466)</f>
        <v>0.99779498921912435</v>
      </c>
      <c r="T466">
        <f t="shared" si="31"/>
        <v>464</v>
      </c>
      <c r="U466" s="1">
        <f t="shared" si="29"/>
        <v>23.200000000000003</v>
      </c>
      <c r="V466">
        <f>U466/I_opt_nan*EXP(1-U466/I_opt_nan)</f>
        <v>0.97888674053849278</v>
      </c>
      <c r="Z466" s="4">
        <f>(1/F_max) * (1 - EXP(-k_sat*U466)) * EXP(-k_inhib*U466)</f>
        <v>0.98565586043591147</v>
      </c>
      <c r="AM466" s="4">
        <f>(1 / F_max_pic) * (1 - EXP(-k_sat_pic * U466)) * EXP(-k_inhib_pic * U466)</f>
        <v>0.98565586043591147</v>
      </c>
    </row>
    <row r="467" spans="5:39" x14ac:dyDescent="0.25">
      <c r="E467">
        <f t="shared" si="30"/>
        <v>465</v>
      </c>
      <c r="F467" s="1">
        <f t="shared" si="28"/>
        <v>23.25</v>
      </c>
      <c r="G467" s="2">
        <f>F467/I_opt_dia*EXP(1-F467/I_opt_dia)</f>
        <v>0.99465417720679294</v>
      </c>
      <c r="I467" s="4">
        <f>(1/f_max_dia) * (1 - EXP(-k_sat_dia*F467)) * EXP(-k_inhib_dia*F467)</f>
        <v>0.99772574735864583</v>
      </c>
      <c r="T467">
        <f t="shared" si="31"/>
        <v>465</v>
      </c>
      <c r="U467" s="1">
        <f t="shared" si="29"/>
        <v>23.25</v>
      </c>
      <c r="V467">
        <f>U467/I_opt_nan*EXP(1-U467/I_opt_nan)</f>
        <v>0.97841823456158605</v>
      </c>
      <c r="Z467" s="4">
        <f>(1/F_max) * (1 - EXP(-k_sat*U467)) * EXP(-k_inhib*U467)</f>
        <v>0.98552196180654605</v>
      </c>
      <c r="AM467" s="4">
        <f>(1 / F_max_pic) * (1 - EXP(-k_sat_pic * U467)) * EXP(-k_inhib_pic * U467)</f>
        <v>0.98552196180654605</v>
      </c>
    </row>
    <row r="468" spans="5:39" x14ac:dyDescent="0.25">
      <c r="E468">
        <f t="shared" si="30"/>
        <v>466</v>
      </c>
      <c r="F468" s="1">
        <f t="shared" si="28"/>
        <v>23.3</v>
      </c>
      <c r="G468" s="2">
        <f>F468/I_opt_dia*EXP(1-F468/I_opt_dia)</f>
        <v>0.99442272439789103</v>
      </c>
      <c r="I468" s="4">
        <f>(1/f_max_dia) * (1 - EXP(-k_sat_dia*F468)) * EXP(-k_inhib_dia*F468)</f>
        <v>0.99765566399588268</v>
      </c>
      <c r="T468">
        <f t="shared" si="31"/>
        <v>466</v>
      </c>
      <c r="U468" s="1">
        <f t="shared" si="29"/>
        <v>23.3</v>
      </c>
      <c r="V468">
        <f>U468/I_opt_nan*EXP(1-U468/I_opt_nan)</f>
        <v>0.97794542998200895</v>
      </c>
      <c r="Z468" s="4">
        <f>(1/F_max) * (1 - EXP(-k_sat*U468)) * EXP(-k_inhib*U468)</f>
        <v>0.98538787368131542</v>
      </c>
      <c r="AM468" s="4">
        <f>(1 / F_max_pic) * (1 - EXP(-k_sat_pic * U468)) * EXP(-k_inhib_pic * U468)</f>
        <v>0.98538787368131542</v>
      </c>
    </row>
    <row r="469" spans="5:39" x14ac:dyDescent="0.25">
      <c r="E469">
        <f t="shared" si="30"/>
        <v>467</v>
      </c>
      <c r="F469" s="1">
        <f t="shared" si="28"/>
        <v>23.35</v>
      </c>
      <c r="G469" s="2">
        <f>F469/I_opt_dia*EXP(1-F469/I_opt_dia)</f>
        <v>0.9941867472117295</v>
      </c>
      <c r="I469" s="4">
        <f>(1/f_max_dia) * (1 - EXP(-k_sat_dia*F469)) * EXP(-k_inhib_dia*F469)</f>
        <v>0.99758474828151555</v>
      </c>
      <c r="T469">
        <f t="shared" si="31"/>
        <v>467</v>
      </c>
      <c r="U469" s="1">
        <f t="shared" si="29"/>
        <v>23.35</v>
      </c>
      <c r="V469">
        <f>U469/I_opt_nan*EXP(1-U469/I_opt_nan)</f>
        <v>0.97746835263021969</v>
      </c>
      <c r="Z469" s="4">
        <f>(1/F_max) * (1 - EXP(-k_sat*U469)) * EXP(-k_inhib*U469)</f>
        <v>0.98525359923983591</v>
      </c>
      <c r="AM469" s="4">
        <f>(1 / F_max_pic) * (1 - EXP(-k_sat_pic * U469)) * EXP(-k_inhib_pic * U469)</f>
        <v>0.98525359923983591</v>
      </c>
    </row>
    <row r="470" spans="5:39" x14ac:dyDescent="0.25">
      <c r="E470">
        <f t="shared" si="30"/>
        <v>468</v>
      </c>
      <c r="F470" s="1">
        <f t="shared" si="28"/>
        <v>23.400000000000002</v>
      </c>
      <c r="G470" s="2">
        <f>F470/I_opt_dia*EXP(1-F470/I_opt_dia)</f>
        <v>0.99394626847630518</v>
      </c>
      <c r="I470" s="4">
        <f>(1/f_max_dia) * (1 - EXP(-k_sat_dia*F470)) * EXP(-k_inhib_dia*F470)</f>
        <v>0.99751300926925135</v>
      </c>
      <c r="T470">
        <f t="shared" si="31"/>
        <v>468</v>
      </c>
      <c r="U470" s="1">
        <f t="shared" si="29"/>
        <v>23.400000000000002</v>
      </c>
      <c r="V470">
        <f>U470/I_opt_nan*EXP(1-U470/I_opt_nan)</f>
        <v>0.97698702823059591</v>
      </c>
      <c r="Z470" s="4">
        <f>(1/F_max) * (1 - EXP(-k_sat*U470)) * EXP(-k_inhib*U470)</f>
        <v>0.98511914161386549</v>
      </c>
      <c r="AM470" s="4">
        <f>(1 / F_max_pic) * (1 - EXP(-k_sat_pic * U470)) * EXP(-k_inhib_pic * U470)</f>
        <v>0.98511914161386549</v>
      </c>
    </row>
    <row r="471" spans="5:39" x14ac:dyDescent="0.25">
      <c r="E471">
        <f t="shared" si="30"/>
        <v>469</v>
      </c>
      <c r="F471" s="1">
        <f t="shared" si="28"/>
        <v>23.450000000000003</v>
      </c>
      <c r="G471" s="2">
        <f>F471/I_opt_dia*EXP(1-F471/I_opt_dia)</f>
        <v>0.99370131093662661</v>
      </c>
      <c r="I471" s="4">
        <f>(1/f_max_dia) * (1 - EXP(-k_sat_dia*F471)) * EXP(-k_inhib_dia*F471)</f>
        <v>0.99744045591685149</v>
      </c>
      <c r="T471">
        <f t="shared" si="31"/>
        <v>469</v>
      </c>
      <c r="U471" s="1">
        <f t="shared" si="29"/>
        <v>23.450000000000003</v>
      </c>
      <c r="V471">
        <f>U471/I_opt_nan*EXP(1-U471/I_opt_nan)</f>
        <v>0.97650148240181367</v>
      </c>
      <c r="Z471" s="4">
        <f>(1/F_max) * (1 - EXP(-k_sat*U471)) * EXP(-k_inhib*U471)</f>
        <v>0.98498450388802439</v>
      </c>
      <c r="AM471" s="4">
        <f>(1 / F_max_pic) * (1 - EXP(-k_sat_pic * U471)) * EXP(-k_inhib_pic * U471)</f>
        <v>0.98498450388802439</v>
      </c>
    </row>
    <row r="472" spans="5:39" x14ac:dyDescent="0.25">
      <c r="E472">
        <f t="shared" si="30"/>
        <v>470</v>
      </c>
      <c r="F472" s="1">
        <f t="shared" si="28"/>
        <v>23.5</v>
      </c>
      <c r="G472" s="2">
        <f>F472/I_opt_dia*EXP(1-F472/I_opt_dia)</f>
        <v>0.99345189725497995</v>
      </c>
      <c r="I472" s="4">
        <f>(1/f_max_dia) * (1 - EXP(-k_sat_dia*F472)) * EXP(-k_inhib_dia*F472)</f>
        <v>0.9973670970871481</v>
      </c>
      <c r="T472">
        <f t="shared" si="31"/>
        <v>470</v>
      </c>
      <c r="U472" s="1">
        <f t="shared" si="29"/>
        <v>23.5</v>
      </c>
      <c r="V472">
        <f>U472/I_opt_nan*EXP(1-U472/I_opt_nan)</f>
        <v>0.97601174065722585</v>
      </c>
      <c r="Z472" s="4">
        <f>(1/F_max) * (1 - EXP(-k_sat*U472)) * EXP(-k_inhib*U472)</f>
        <v>0.98484968910050352</v>
      </c>
      <c r="AM472" s="4">
        <f>(1 / F_max_pic) * (1 - EXP(-k_sat_pic * U472)) * EXP(-k_inhib_pic * U472)</f>
        <v>0.98484968910050352</v>
      </c>
    </row>
    <row r="473" spans="5:39" x14ac:dyDescent="0.25">
      <c r="E473">
        <f t="shared" si="30"/>
        <v>471</v>
      </c>
      <c r="F473" s="1">
        <f t="shared" si="28"/>
        <v>23.55</v>
      </c>
      <c r="G473" s="2">
        <f>F473/I_opt_dia*EXP(1-F473/I_opt_dia)</f>
        <v>0.99319805001119388</v>
      </c>
      <c r="I473" s="4">
        <f>(1/f_max_dia) * (1 - EXP(-k_sat_dia*F473)) * EXP(-k_inhib_dia*F473)</f>
        <v>0.99729294154904935</v>
      </c>
      <c r="T473">
        <f t="shared" si="31"/>
        <v>471</v>
      </c>
      <c r="U473" s="1">
        <f t="shared" si="29"/>
        <v>23.55</v>
      </c>
      <c r="V473">
        <f>U473/I_opt_nan*EXP(1-U473/I_opt_nan)</f>
        <v>0.97551782840523804</v>
      </c>
      <c r="Z473" s="4">
        <f>(1/F_max) * (1 - EXP(-k_sat*U473)) * EXP(-k_inhib*U473)</f>
        <v>0.98471470024376206</v>
      </c>
      <c r="AM473" s="4">
        <f>(1 / F_max_pic) * (1 - EXP(-k_sat_pic * U473)) * EXP(-k_inhib_pic * U473)</f>
        <v>0.98471470024376206</v>
      </c>
    </row>
    <row r="474" spans="5:39" x14ac:dyDescent="0.25">
      <c r="E474">
        <f t="shared" si="30"/>
        <v>472</v>
      </c>
      <c r="F474" s="1">
        <f t="shared" si="28"/>
        <v>23.6</v>
      </c>
      <c r="G474" s="2">
        <f>F474/I_opt_dia*EXP(1-F474/I_opt_dia)</f>
        <v>0.99293979170290336</v>
      </c>
      <c r="I474" s="4">
        <f>(1/f_max_dia) * (1 - EXP(-k_sat_dia*F474)) * EXP(-k_inhib_dia*F474)</f>
        <v>0.99721799797853483</v>
      </c>
      <c r="T474">
        <f t="shared" si="31"/>
        <v>472</v>
      </c>
      <c r="U474" s="1">
        <f t="shared" si="29"/>
        <v>23.6</v>
      </c>
      <c r="V474">
        <f>U474/I_opt_nan*EXP(1-U474/I_opt_nan)</f>
        <v>0.97501977094968495</v>
      </c>
      <c r="Z474" s="4">
        <f>(1/F_max) * (1 - EXP(-k_sat*U474)) * EXP(-k_inhib*U474)</f>
        <v>0.98457954026521621</v>
      </c>
      <c r="AM474" s="4">
        <f>(1 / F_max_pic) * (1 - EXP(-k_sat_pic * U474)) * EXP(-k_inhib_pic * U474)</f>
        <v>0.98457954026521621</v>
      </c>
    </row>
    <row r="475" spans="5:39" x14ac:dyDescent="0.25">
      <c r="E475">
        <f t="shared" si="30"/>
        <v>473</v>
      </c>
      <c r="F475" s="1">
        <f t="shared" si="28"/>
        <v>23.650000000000002</v>
      </c>
      <c r="G475" s="2">
        <f>F475/I_opt_dia*EXP(1-F475/I_opt_dia)</f>
        <v>0.99267714474581303</v>
      </c>
      <c r="I475" s="4">
        <f>(1/f_max_dia) * (1 - EXP(-k_sat_dia*F475)) * EXP(-k_inhib_dia*F475)</f>
        <v>0.99714227495963947</v>
      </c>
      <c r="T475">
        <f t="shared" si="31"/>
        <v>473</v>
      </c>
      <c r="U475" s="1">
        <f t="shared" si="29"/>
        <v>23.650000000000002</v>
      </c>
      <c r="V475">
        <f>U475/I_opt_nan*EXP(1-U475/I_opt_nan)</f>
        <v>0.97451759349020384</v>
      </c>
      <c r="Z475" s="4">
        <f>(1/F_max) * (1 - EXP(-k_sat*U475)) * EXP(-k_inhib*U475)</f>
        <v>0.98444421206791566</v>
      </c>
      <c r="AM475" s="4">
        <f>(1 / F_max_pic) * (1 - EXP(-k_sat_pic * U475)) * EXP(-k_inhib_pic * U475)</f>
        <v>0.98444421206791566</v>
      </c>
    </row>
    <row r="476" spans="5:39" x14ac:dyDescent="0.25">
      <c r="E476">
        <f t="shared" si="30"/>
        <v>474</v>
      </c>
      <c r="F476" s="1">
        <f t="shared" si="28"/>
        <v>23.700000000000003</v>
      </c>
      <c r="G476" s="2">
        <f>F476/I_opt_dia*EXP(1-F476/I_opt_dia)</f>
        <v>0.99241013147395962</v>
      </c>
      <c r="I476" s="4">
        <f>(1/f_max_dia) * (1 - EXP(-k_sat_dia*F476)) * EXP(-k_inhib_dia*F476)</f>
        <v>0.99706578098542842</v>
      </c>
      <c r="T476">
        <f t="shared" si="31"/>
        <v>474</v>
      </c>
      <c r="U476" s="1">
        <f t="shared" si="29"/>
        <v>23.700000000000003</v>
      </c>
      <c r="V476">
        <f>U476/I_opt_nan*EXP(1-U476/I_opt_nan)</f>
        <v>0.97401132112260747</v>
      </c>
      <c r="Z476" s="4">
        <f>(1/F_max) * (1 - EXP(-k_sat*U476)) * EXP(-k_inhib*U476)</f>
        <v>0.9843087185112106</v>
      </c>
      <c r="AM476" s="4">
        <f>(1 / F_max_pic) * (1 - EXP(-k_sat_pic * U476)) * EXP(-k_inhib_pic * U476)</f>
        <v>0.9843087185112106</v>
      </c>
    </row>
    <row r="477" spans="5:39" x14ac:dyDescent="0.25">
      <c r="E477">
        <f t="shared" si="30"/>
        <v>475</v>
      </c>
      <c r="F477" s="1">
        <f t="shared" si="28"/>
        <v>23.75</v>
      </c>
      <c r="G477" s="2">
        <f>F477/I_opt_dia*EXP(1-F477/I_opt_dia)</f>
        <v>0.99213877413997364</v>
      </c>
      <c r="I477" s="4">
        <f>(1/f_max_dia) * (1 - EXP(-k_sat_dia*F477)) * EXP(-k_inhib_dia*F477)</f>
        <v>0.99698852445896002</v>
      </c>
      <c r="T477">
        <f t="shared" si="31"/>
        <v>475</v>
      </c>
      <c r="U477" s="1">
        <f t="shared" si="29"/>
        <v>23.75</v>
      </c>
      <c r="V477">
        <f>U477/I_opt_nan*EXP(1-U477/I_opt_nan)</f>
        <v>0.97350097883925613</v>
      </c>
      <c r="Z477" s="4">
        <f>(1/F_max) * (1 - EXP(-k_sat*U477)) * EXP(-k_inhib*U477)</f>
        <v>0.98417306241140934</v>
      </c>
      <c r="AM477" s="4">
        <f>(1 / F_max_pic) * (1 - EXP(-k_sat_pic * U477)) * EXP(-k_inhib_pic * U477)</f>
        <v>0.98417306241140934</v>
      </c>
    </row>
    <row r="478" spans="5:39" x14ac:dyDescent="0.25">
      <c r="E478">
        <f t="shared" si="30"/>
        <v>476</v>
      </c>
      <c r="F478" s="1">
        <f t="shared" si="28"/>
        <v>23.8</v>
      </c>
      <c r="G478" s="2">
        <f>F478/I_opt_dia*EXP(1-F478/I_opt_dia)</f>
        <v>0.99186309491534042</v>
      </c>
      <c r="I478" s="4">
        <f>(1/f_max_dia) * (1 - EXP(-k_sat_dia*F478)) * EXP(-k_inhib_dia*F478)</f>
        <v>0.99691051369423933</v>
      </c>
      <c r="T478">
        <f t="shared" si="31"/>
        <v>476</v>
      </c>
      <c r="U478" s="1">
        <f t="shared" si="29"/>
        <v>23.8</v>
      </c>
      <c r="V478">
        <f>U478/I_opt_nan*EXP(1-U478/I_opt_nan)</f>
        <v>0.97298659152942757</v>
      </c>
      <c r="Z478" s="4">
        <f>(1/F_max) * (1 - EXP(-k_sat*U478)) * EXP(-k_inhib*U478)</f>
        <v>0.9840372465424253</v>
      </c>
      <c r="AM478" s="4">
        <f>(1 / F_max_pic) * (1 - EXP(-k_sat_pic * U478)) * EXP(-k_inhib_pic * U478)</f>
        <v>0.9840372465424253</v>
      </c>
    </row>
    <row r="479" spans="5:39" x14ac:dyDescent="0.25">
      <c r="E479">
        <f t="shared" si="30"/>
        <v>477</v>
      </c>
      <c r="F479" s="1">
        <f t="shared" si="28"/>
        <v>23.85</v>
      </c>
      <c r="G479" s="2">
        <f>F479/I_opt_dia*EXP(1-F479/I_opt_dia)</f>
        <v>0.99158311589065973</v>
      </c>
      <c r="I479" s="4">
        <f>(1/f_max_dia) * (1 - EXP(-k_sat_dia*F479)) * EXP(-k_inhib_dia*F479)</f>
        <v>0.99683175691716197</v>
      </c>
      <c r="T479">
        <f t="shared" si="31"/>
        <v>477</v>
      </c>
      <c r="U479" s="1">
        <f t="shared" si="29"/>
        <v>23.85</v>
      </c>
      <c r="V479">
        <f>U479/I_opt_nan*EXP(1-U479/I_opt_nan)</f>
        <v>0.97246818397968726</v>
      </c>
      <c r="Z479" s="4">
        <f>(1/F_max) * (1 - EXP(-k_sat*U479)) * EXP(-k_inhib*U479)</f>
        <v>0.98390127363641389</v>
      </c>
      <c r="AM479" s="4">
        <f>(1 / F_max_pic) * (1 - EXP(-k_sat_pic * U479)) * EXP(-k_inhib_pic * U479)</f>
        <v>0.98390127363641389</v>
      </c>
    </row>
    <row r="480" spans="5:39" x14ac:dyDescent="0.25">
      <c r="E480">
        <f t="shared" si="30"/>
        <v>478</v>
      </c>
      <c r="F480" s="1">
        <f t="shared" si="28"/>
        <v>23.900000000000002</v>
      </c>
      <c r="G480" s="2">
        <f>F480/I_opt_dia*EXP(1-F480/I_opt_dia)</f>
        <v>0.99129885907590554</v>
      </c>
      <c r="I480" s="4">
        <f>(1/f_max_dia) * (1 - EXP(-k_sat_dia*F480)) * EXP(-k_inhib_dia*F480)</f>
        <v>0.99675226226644731</v>
      </c>
      <c r="T480">
        <f t="shared" si="31"/>
        <v>478</v>
      </c>
      <c r="U480" s="1">
        <f t="shared" si="29"/>
        <v>23.900000000000002</v>
      </c>
      <c r="V480">
        <f>U480/I_opt_nan*EXP(1-U480/I_opt_nan)</f>
        <v>0.97194578087425454</v>
      </c>
      <c r="Z480" s="4">
        <f>(1/F_max) * (1 - EXP(-k_sat*U480)) * EXP(-k_inhib*U480)</f>
        <v>0.98376514638440149</v>
      </c>
      <c r="AM480" s="4">
        <f>(1 / F_max_pic) * (1 - EXP(-k_sat_pic * U480)) * EXP(-k_inhib_pic * U480)</f>
        <v>0.98376514638440149</v>
      </c>
    </row>
    <row r="481" spans="5:39" x14ac:dyDescent="0.25">
      <c r="E481">
        <f t="shared" si="30"/>
        <v>479</v>
      </c>
      <c r="F481" s="1">
        <f t="shared" si="28"/>
        <v>23.950000000000003</v>
      </c>
      <c r="G481" s="2">
        <f>F481/I_opt_dia*EXP(1-F481/I_opt_dia)</f>
        <v>0.99101034640068442</v>
      </c>
      <c r="I481" s="4">
        <f>(1/f_max_dia) * (1 - EXP(-k_sat_dia*F481)) * EXP(-k_inhib_dia*F481)</f>
        <v>0.99667203779456137</v>
      </c>
      <c r="T481">
        <f t="shared" si="31"/>
        <v>479</v>
      </c>
      <c r="U481" s="1">
        <f t="shared" si="29"/>
        <v>23.950000000000003</v>
      </c>
      <c r="V481">
        <f>U481/I_opt_nan*EXP(1-U481/I_opt_nan)</f>
        <v>0.97141940679537131</v>
      </c>
      <c r="Z481" s="4">
        <f>(1/F_max) * (1 - EXP(-k_sat*U481)) * EXP(-k_inhib*U481)</f>
        <v>0.98362886743690292</v>
      </c>
      <c r="AM481" s="4">
        <f>(1 / F_max_pic) * (1 - EXP(-k_sat_pic * U481)) * EXP(-k_inhib_pic * U481)</f>
        <v>0.98362886743690292</v>
      </c>
    </row>
    <row r="482" spans="5:39" x14ac:dyDescent="0.25">
      <c r="E482">
        <f t="shared" si="30"/>
        <v>480</v>
      </c>
      <c r="F482" s="1">
        <f t="shared" si="28"/>
        <v>24</v>
      </c>
      <c r="G482" s="2">
        <f>F482/I_opt_dia*EXP(1-F482/I_opt_dia)</f>
        <v>0.99071759971449336</v>
      </c>
      <c r="I482" s="4">
        <f>(1/f_max_dia) * (1 - EXP(-k_sat_dia*F482)) * EXP(-k_inhib_dia*F482)</f>
        <v>0.99659109146863178</v>
      </c>
      <c r="T482">
        <f t="shared" si="31"/>
        <v>480</v>
      </c>
      <c r="U482" s="1">
        <f t="shared" si="29"/>
        <v>24</v>
      </c>
      <c r="V482">
        <f>U482/I_opt_nan*EXP(1-U482/I_opt_nan)</f>
        <v>0.97088908622366621</v>
      </c>
      <c r="Z482" s="4">
        <f>(1/F_max) * (1 - EXP(-k_sat*U482)) * EXP(-k_inhib*U482)</f>
        <v>0.98349243940453046</v>
      </c>
      <c r="AM482" s="4">
        <f>(1 / F_max_pic) * (1 - EXP(-k_sat_pic * U482)) * EXP(-k_inhib_pic * U482)</f>
        <v>0.98349243940453046</v>
      </c>
    </row>
    <row r="483" spans="5:39" x14ac:dyDescent="0.25">
      <c r="E483">
        <f t="shared" si="30"/>
        <v>481</v>
      </c>
      <c r="F483" s="1">
        <f t="shared" si="28"/>
        <v>24.05</v>
      </c>
      <c r="G483" s="2">
        <f>F483/I_opt_dia*EXP(1-F483/I_opt_dia)</f>
        <v>0.99042064078697645</v>
      </c>
      <c r="I483" s="4">
        <f>(1/f_max_dia) * (1 - EXP(-k_sat_dia*F483)) * EXP(-k_inhib_dia*F483)</f>
        <v>0.99650943117135027</v>
      </c>
      <c r="T483">
        <f t="shared" si="31"/>
        <v>481</v>
      </c>
      <c r="U483" s="1">
        <f t="shared" si="29"/>
        <v>24.05</v>
      </c>
      <c r="V483">
        <f>U483/I_opt_nan*EXP(1-U483/I_opt_nan)</f>
        <v>0.97035484353851964</v>
      </c>
      <c r="Z483" s="4">
        <f>(1/F_max) * (1 - EXP(-k_sat*U483)) * EXP(-k_inhib*U483)</f>
        <v>0.98335586485859494</v>
      </c>
      <c r="AM483" s="4">
        <f>(1 / F_max_pic) * (1 - EXP(-k_sat_pic * U483)) * EXP(-k_inhib_pic * U483)</f>
        <v>0.98335586485859494</v>
      </c>
    </row>
    <row r="484" spans="5:39" x14ac:dyDescent="0.25">
      <c r="E484">
        <f t="shared" si="30"/>
        <v>482</v>
      </c>
      <c r="F484" s="1">
        <f t="shared" si="28"/>
        <v>24.1</v>
      </c>
      <c r="G484" s="2">
        <f>F484/I_opt_dia*EXP(1-F484/I_opt_dia)</f>
        <v>0.99011949130818189</v>
      </c>
      <c r="I484" s="4">
        <f>(1/f_max_dia) * (1 - EXP(-k_sat_dia*F484)) * EXP(-k_inhib_dia*F484)</f>
        <v>0.99642706470186926</v>
      </c>
      <c r="T484">
        <f t="shared" si="31"/>
        <v>482</v>
      </c>
      <c r="U484" s="1">
        <f t="shared" si="29"/>
        <v>24.1</v>
      </c>
      <c r="V484">
        <f>U484/I_opt_nan*EXP(1-U484/I_opt_nan)</f>
        <v>0.9698167030184266</v>
      </c>
      <c r="Z484" s="4">
        <f>(1/F_max) * (1 - EXP(-k_sat*U484)) * EXP(-k_inhib*U484)</f>
        <v>0.98321914633169549</v>
      </c>
      <c r="AM484" s="4">
        <f>(1 / F_max_pic) * (1 - EXP(-k_sat_pic * U484)) * EXP(-k_inhib_pic * U484)</f>
        <v>0.98321914633169549</v>
      </c>
    </row>
    <row r="485" spans="5:39" x14ac:dyDescent="0.25">
      <c r="E485">
        <f t="shared" si="30"/>
        <v>483</v>
      </c>
      <c r="F485" s="1">
        <f t="shared" si="28"/>
        <v>24.150000000000002</v>
      </c>
      <c r="G485" s="2">
        <f>F485/I_opt_dia*EXP(1-F485/I_opt_dia)</f>
        <v>0.98981417288881646</v>
      </c>
      <c r="I485" s="4">
        <f>(1/f_max_dia) * (1 - EXP(-k_sat_dia*F485)) * EXP(-k_inhib_dia*F485)</f>
        <v>0.99634399977668442</v>
      </c>
      <c r="T485">
        <f t="shared" si="31"/>
        <v>483</v>
      </c>
      <c r="U485" s="1">
        <f t="shared" si="29"/>
        <v>24.150000000000002</v>
      </c>
      <c r="V485">
        <f>U485/I_opt_nan*EXP(1-U485/I_opt_nan)</f>
        <v>0.96927468884135859</v>
      </c>
      <c r="Z485" s="4">
        <f>(1/F_max) * (1 - EXP(-k_sat*U485)) * EXP(-k_inhib*U485)</f>
        <v>0.98308228631830263</v>
      </c>
      <c r="AM485" s="4">
        <f>(1 / F_max_pic) * (1 - EXP(-k_sat_pic * U485)) * EXP(-k_inhib_pic * U485)</f>
        <v>0.98308228631830263</v>
      </c>
    </row>
    <row r="486" spans="5:39" x14ac:dyDescent="0.25">
      <c r="E486">
        <f t="shared" si="30"/>
        <v>484</v>
      </c>
      <c r="F486" s="1">
        <f t="shared" si="28"/>
        <v>24.200000000000003</v>
      </c>
      <c r="G486" s="2">
        <f>F486/I_opt_dia*EXP(1-F486/I_opt_dia)</f>
        <v>0.98950470706050098</v>
      </c>
      <c r="I486" s="4">
        <f>(1/f_max_dia) * (1 - EXP(-k_sat_dia*F486)) * EXP(-k_inhib_dia*F486)</f>
        <v>0.99626024403051161</v>
      </c>
      <c r="T486">
        <f t="shared" si="31"/>
        <v>484</v>
      </c>
      <c r="U486" s="1">
        <f t="shared" si="29"/>
        <v>24.200000000000003</v>
      </c>
      <c r="V486">
        <f>U486/I_opt_nan*EXP(1-U486/I_opt_nan)</f>
        <v>0.96872882508512392</v>
      </c>
      <c r="Z486" s="4">
        <f>(1/F_max) * (1 - EXP(-k_sat*U486)) * EXP(-k_inhib*U486)</f>
        <v>0.98294528727533026</v>
      </c>
      <c r="AM486" s="4">
        <f>(1 / F_max_pic) * (1 - EXP(-k_sat_pic * U486)) * EXP(-k_inhib_pic * U486)</f>
        <v>0.98294528727533026</v>
      </c>
    </row>
    <row r="487" spans="5:39" x14ac:dyDescent="0.25">
      <c r="E487">
        <f t="shared" si="30"/>
        <v>485</v>
      </c>
      <c r="F487" s="1">
        <f t="shared" si="28"/>
        <v>24.25</v>
      </c>
      <c r="G487" s="2">
        <f>F487/I_opt_dia*EXP(1-F487/I_opt_dia)</f>
        <v>0.98919111527602388</v>
      </c>
      <c r="I487" s="4">
        <f>(1/f_max_dia) * (1 - EXP(-k_sat_dia*F487)) * EXP(-k_inhib_dia*F487)</f>
        <v>0.99617580501715386</v>
      </c>
      <c r="T487">
        <f t="shared" si="31"/>
        <v>485</v>
      </c>
      <c r="U487" s="1">
        <f t="shared" si="29"/>
        <v>24.25</v>
      </c>
      <c r="V487">
        <f>U487/I_opt_nan*EXP(1-U487/I_opt_nan)</f>
        <v>0.9681791357277284</v>
      </c>
      <c r="Z487" s="4">
        <f>(1/F_max) * (1 - EXP(-k_sat*U487)) * EXP(-k_inhib*U487)</f>
        <v>0.98280815162270196</v>
      </c>
      <c r="AM487" s="4">
        <f>(1 / F_max_pic) * (1 - EXP(-k_sat_pic * U487)) * EXP(-k_inhib_pic * U487)</f>
        <v>0.98280815162270196</v>
      </c>
    </row>
    <row r="488" spans="5:39" x14ac:dyDescent="0.25">
      <c r="E488">
        <f t="shared" si="30"/>
        <v>486</v>
      </c>
      <c r="F488" s="1">
        <f t="shared" si="28"/>
        <v>24.3</v>
      </c>
      <c r="G488" s="2">
        <f>F488/I_opt_dia*EXP(1-F488/I_opt_dia)</f>
        <v>0.98887341890959424</v>
      </c>
      <c r="I488" s="4">
        <f>(1/f_max_dia) * (1 - EXP(-k_sat_dia*F488)) * EXP(-k_inhib_dia*F488)</f>
        <v>0.99609069021035712</v>
      </c>
      <c r="T488">
        <f t="shared" si="31"/>
        <v>486</v>
      </c>
      <c r="U488" s="1">
        <f t="shared" si="29"/>
        <v>24.3</v>
      </c>
      <c r="V488">
        <f>U488/I_opt_nan*EXP(1-U488/I_opt_nan)</f>
        <v>0.96762564464773226</v>
      </c>
      <c r="Z488" s="4">
        <f>(1/F_max) * (1 - EXP(-k_sat*U488)) * EXP(-k_inhib*U488)</f>
        <v>0.98267088174390571</v>
      </c>
      <c r="AM488" s="4">
        <f>(1 / F_max_pic) * (1 - EXP(-k_sat_pic * U488)) * EXP(-k_inhib_pic * U488)</f>
        <v>0.98267088174390571</v>
      </c>
    </row>
    <row r="489" spans="5:39" x14ac:dyDescent="0.25">
      <c r="E489">
        <f t="shared" si="30"/>
        <v>487</v>
      </c>
      <c r="F489" s="1">
        <f t="shared" si="28"/>
        <v>24.35</v>
      </c>
      <c r="G489" s="2">
        <f>F489/I_opt_dia*EXP(1-F489/I_opt_dia)</f>
        <v>0.98855163925709499</v>
      </c>
      <c r="I489" s="4">
        <f>(1/f_max_dia) * (1 - EXP(-k_sat_dia*F489)) * EXP(-k_inhib_dia*F489)</f>
        <v>0.99600490700465882</v>
      </c>
      <c r="T489">
        <f t="shared" si="31"/>
        <v>487</v>
      </c>
      <c r="U489" s="1">
        <f t="shared" si="29"/>
        <v>24.35</v>
      </c>
      <c r="V489">
        <f>U489/I_opt_nan*EXP(1-U489/I_opt_nan)</f>
        <v>0.96706837562460779</v>
      </c>
      <c r="Z489" s="4">
        <f>(1/F_max) * (1 - EXP(-k_sat*U489)) * EXP(-k_inhib*U489)</f>
        <v>0.98253347998654306</v>
      </c>
      <c r="AM489" s="4">
        <f>(1 / F_max_pic) * (1 - EXP(-k_sat_pic * U489)) * EXP(-k_inhib_pic * U489)</f>
        <v>0.98253347998654306</v>
      </c>
    </row>
    <row r="490" spans="5:39" x14ac:dyDescent="0.25">
      <c r="E490">
        <f t="shared" si="30"/>
        <v>488</v>
      </c>
      <c r="F490" s="1">
        <f t="shared" si="28"/>
        <v>24.400000000000002</v>
      </c>
      <c r="G490" s="2">
        <f>F490/I_opt_dia*EXP(1-F490/I_opt_dia)</f>
        <v>0.98822579753633344</v>
      </c>
      <c r="I490" s="4">
        <f>(1/f_max_dia) * (1 - EXP(-k_sat_dia*F490)) * EXP(-k_inhib_dia*F490)</f>
        <v>0.99591846271622719</v>
      </c>
      <c r="T490">
        <f t="shared" si="31"/>
        <v>488</v>
      </c>
      <c r="U490" s="1">
        <f t="shared" si="29"/>
        <v>24.400000000000002</v>
      </c>
      <c r="V490">
        <f>U490/I_opt_nan*EXP(1-U490/I_opt_nan)</f>
        <v>0.96650735233909502</v>
      </c>
      <c r="Z490" s="4">
        <f>(1/F_max) * (1 - EXP(-k_sat*U490)) * EXP(-k_inhib*U490)</f>
        <v>0.98239594866286717</v>
      </c>
      <c r="AM490" s="4">
        <f>(1 / F_max_pic) * (1 - EXP(-k_sat_pic * U490)) * EXP(-k_inhib_pic * U490)</f>
        <v>0.98239594866286717</v>
      </c>
    </row>
    <row r="491" spans="5:39" x14ac:dyDescent="0.25">
      <c r="E491">
        <f t="shared" si="30"/>
        <v>489</v>
      </c>
      <c r="F491" s="1">
        <f t="shared" si="28"/>
        <v>24.450000000000003</v>
      </c>
      <c r="G491" s="2">
        <f>F491/I_opt_dia*EXP(1-F491/I_opt_dia)</f>
        <v>0.987895914887293</v>
      </c>
      <c r="I491" s="4">
        <f>(1/f_max_dia) * (1 - EXP(-k_sat_dia*F491)) * EXP(-k_inhib_dia*F491)</f>
        <v>0.99583136458369192</v>
      </c>
      <c r="T491">
        <f t="shared" si="31"/>
        <v>489</v>
      </c>
      <c r="U491" s="1">
        <f t="shared" si="29"/>
        <v>24.450000000000003</v>
      </c>
      <c r="V491">
        <f>U491/I_opt_nan*EXP(1-U491/I_opt_nan)</f>
        <v>0.96594259837355756</v>
      </c>
      <c r="Z491" s="4">
        <f>(1/F_max) * (1 - EXP(-k_sat*U491)) * EXP(-k_inhib*U491)</f>
        <v>0.98225829005031606</v>
      </c>
      <c r="AM491" s="4">
        <f>(1 / F_max_pic) * (1 - EXP(-k_sat_pic * U491)) * EXP(-k_inhib_pic * U491)</f>
        <v>0.98225829005031606</v>
      </c>
    </row>
    <row r="492" spans="5:39" x14ac:dyDescent="0.25">
      <c r="E492">
        <f t="shared" si="30"/>
        <v>490</v>
      </c>
      <c r="F492" s="1">
        <f t="shared" si="28"/>
        <v>24.5</v>
      </c>
      <c r="G492" s="2">
        <f>F492/I_opt_dia*EXP(1-F492/I_opt_dia)</f>
        <v>0.98756201237238306</v>
      </c>
      <c r="I492" s="4">
        <f>(1/f_max_dia) * (1 - EXP(-k_sat_dia*F492)) * EXP(-k_inhib_dia*F492)</f>
        <v>0.99574361976896453</v>
      </c>
      <c r="T492">
        <f t="shared" si="31"/>
        <v>490</v>
      </c>
      <c r="U492" s="1">
        <f t="shared" si="29"/>
        <v>24.5</v>
      </c>
      <c r="V492">
        <f>U492/I_opt_nan*EXP(1-U492/I_opt_nan)</f>
        <v>0.96537413721233434</v>
      </c>
      <c r="Z492" s="4">
        <f>(1/F_max) * (1 - EXP(-k_sat*U492)) * EXP(-k_inhib*U492)</f>
        <v>0.98212050639203463</v>
      </c>
      <c r="AM492" s="4">
        <f>(1 / F_max_pic) * (1 - EXP(-k_sat_pic * U492)) * EXP(-k_inhib_pic * U492)</f>
        <v>0.98212050639203463</v>
      </c>
    </row>
    <row r="493" spans="5:39" x14ac:dyDescent="0.25">
      <c r="E493">
        <f t="shared" si="30"/>
        <v>491</v>
      </c>
      <c r="F493" s="1">
        <f t="shared" si="28"/>
        <v>24.55</v>
      </c>
      <c r="G493" s="2">
        <f>F493/I_opt_dia*EXP(1-F493/I_opt_dia)</f>
        <v>0.9872241109766885</v>
      </c>
      <c r="I493" s="4">
        <f>(1/f_max_dia) * (1 - EXP(-k_sat_dia*F493)) * EXP(-k_inhib_dia*F493)</f>
        <v>0.99565523535805156</v>
      </c>
      <c r="T493">
        <f t="shared" si="31"/>
        <v>491</v>
      </c>
      <c r="U493" s="1">
        <f t="shared" si="29"/>
        <v>24.55</v>
      </c>
      <c r="V493">
        <f>U493/I_opt_nan*EXP(1-U493/I_opt_nan)</f>
        <v>0.96480199224209295</v>
      </c>
      <c r="Z493" s="4">
        <f>(1/F_max) * (1 - EXP(-k_sat*U493)) * EXP(-k_inhib*U493)</f>
        <v>0.98198259989739134</v>
      </c>
      <c r="AM493" s="4">
        <f>(1 / F_max_pic) * (1 - EXP(-k_sat_pic * U493)) * EXP(-k_inhib_pic * U493)</f>
        <v>0.98198259989739134</v>
      </c>
    </row>
    <row r="494" spans="5:39" x14ac:dyDescent="0.25">
      <c r="E494">
        <f t="shared" si="30"/>
        <v>492</v>
      </c>
      <c r="F494" s="1">
        <f t="shared" si="28"/>
        <v>24.6</v>
      </c>
      <c r="G494" s="2">
        <f>F494/I_opt_dia*EXP(1-F494/I_opt_dia)</f>
        <v>0.98688223160821797</v>
      </c>
      <c r="I494" s="4">
        <f>(1/f_max_dia) * (1 - EXP(-k_sat_dia*F494)) * EXP(-k_inhib_dia*F494)</f>
        <v>0.99556621836185888</v>
      </c>
      <c r="T494">
        <f t="shared" si="31"/>
        <v>492</v>
      </c>
      <c r="U494" s="1">
        <f t="shared" si="29"/>
        <v>24.6</v>
      </c>
      <c r="V494">
        <f>U494/I_opt_nan*EXP(1-U494/I_opt_nan)</f>
        <v>0.96422618675218108</v>
      </c>
      <c r="Z494" s="4">
        <f>(1/F_max) * (1 - EXP(-k_sat*U494)) * EXP(-k_inhib*U494)</f>
        <v>0.98184457274248516</v>
      </c>
      <c r="AM494" s="4">
        <f>(1 / F_max_pic) * (1 - EXP(-k_sat_pic * U494)) * EXP(-k_inhib_pic * U494)</f>
        <v>0.98184457274248516</v>
      </c>
    </row>
    <row r="495" spans="5:39" x14ac:dyDescent="0.25">
      <c r="E495">
        <f t="shared" si="30"/>
        <v>493</v>
      </c>
      <c r="F495" s="1">
        <f t="shared" si="28"/>
        <v>24.650000000000002</v>
      </c>
      <c r="G495" s="2">
        <f>F495/I_opt_dia*EXP(1-F495/I_opt_dia)</f>
        <v>0.98653639509815239</v>
      </c>
      <c r="I495" s="4">
        <f>(1/f_max_dia) * (1 - EXP(-k_sat_dia*F495)) * EXP(-k_inhib_dia*F495)</f>
        <v>0.99547657571698722</v>
      </c>
      <c r="T495">
        <f t="shared" si="31"/>
        <v>493</v>
      </c>
      <c r="U495" s="1">
        <f t="shared" si="29"/>
        <v>24.650000000000002</v>
      </c>
      <c r="V495">
        <f>U495/I_opt_nan*EXP(1-U495/I_opt_nan)</f>
        <v>0.96364674393497585</v>
      </c>
      <c r="Z495" s="4">
        <f>(1/F_max) * (1 - EXP(-k_sat*U495)) * EXP(-k_inhib*U495)</f>
        <v>0.98170642707064648</v>
      </c>
      <c r="AM495" s="4">
        <f>(1 / F_max_pic) * (1 - EXP(-k_sat_pic * U495)) * EXP(-k_inhib_pic * U495)</f>
        <v>0.98170642707064648</v>
      </c>
    </row>
    <row r="496" spans="5:39" x14ac:dyDescent="0.25">
      <c r="E496">
        <f t="shared" si="30"/>
        <v>494</v>
      </c>
      <c r="F496" s="1">
        <f t="shared" si="28"/>
        <v>24.700000000000003</v>
      </c>
      <c r="G496" s="2">
        <f>F496/I_opt_dia*EXP(1-F496/I_opt_dia)</f>
        <v>0.98618662220109177</v>
      </c>
      <c r="I496" s="4">
        <f>(1/f_max_dia) * (1 - EXP(-k_sat_dia*F496)) * EXP(-k_inhib_dia*F496)</f>
        <v>0.99538631428651902</v>
      </c>
      <c r="T496">
        <f t="shared" si="31"/>
        <v>494</v>
      </c>
      <c r="U496" s="1">
        <f t="shared" si="29"/>
        <v>24.700000000000003</v>
      </c>
      <c r="V496">
        <f>U496/I_opt_nan*EXP(1-U496/I_opt_nan)</f>
        <v>0.96306368688623323</v>
      </c>
      <c r="Z496" s="4">
        <f>(1/F_max) * (1 - EXP(-k_sat*U496)) * EXP(-k_inhib*U496)</f>
        <v>0.98156816499292965</v>
      </c>
      <c r="AM496" s="4">
        <f>(1 / F_max_pic) * (1 - EXP(-k_sat_pic * U496)) * EXP(-k_inhib_pic * U496)</f>
        <v>0.98156816499292965</v>
      </c>
    </row>
    <row r="497" spans="5:39" x14ac:dyDescent="0.25">
      <c r="E497">
        <f t="shared" si="30"/>
        <v>495</v>
      </c>
      <c r="F497" s="1">
        <f t="shared" si="28"/>
        <v>24.75</v>
      </c>
      <c r="G497" s="2">
        <f>F497/I_opt_dia*EXP(1-F497/I_opt_dia)</f>
        <v>0.98583293359530177</v>
      </c>
      <c r="I497" s="4">
        <f>(1/f_max_dia) * (1 - EXP(-k_sat_dia*F497)) * EXP(-k_inhib_dia*F497)</f>
        <v>0.99529544086079746</v>
      </c>
      <c r="T497">
        <f t="shared" si="31"/>
        <v>495</v>
      </c>
      <c r="U497" s="1">
        <f t="shared" si="29"/>
        <v>24.75</v>
      </c>
      <c r="V497">
        <f>U497/I_opt_nan*EXP(1-U497/I_opt_nan)</f>
        <v>0.96247703860543521</v>
      </c>
      <c r="Z497" s="4">
        <f>(1/F_max) * (1 - EXP(-k_sat*U497)) * EXP(-k_inhib*U497)</f>
        <v>0.9814297885885982</v>
      </c>
      <c r="AM497" s="4">
        <f>(1 / F_max_pic) * (1 - EXP(-k_sat_pic * U497)) * EXP(-k_inhib_pic * U497)</f>
        <v>0.9814297885885982</v>
      </c>
    </row>
    <row r="498" spans="5:39" x14ac:dyDescent="0.25">
      <c r="E498">
        <f t="shared" si="30"/>
        <v>496</v>
      </c>
      <c r="F498" s="1">
        <f t="shared" si="28"/>
        <v>24.8</v>
      </c>
      <c r="G498" s="2">
        <f>F498/I_opt_dia*EXP(1-F498/I_opt_dia)</f>
        <v>0.98547534988295882</v>
      </c>
      <c r="I498" s="4">
        <f>(1/f_max_dia) * (1 - EXP(-k_sat_dia*F498)) * EXP(-k_inhib_dia*F498)</f>
        <v>0.99520396215819684</v>
      </c>
      <c r="T498">
        <f t="shared" si="31"/>
        <v>496</v>
      </c>
      <c r="U498" s="1">
        <f t="shared" si="29"/>
        <v>24.8</v>
      </c>
      <c r="V498">
        <f>U498/I_opt_nan*EXP(1-U498/I_opt_nan)</f>
        <v>0.96188682199613662</v>
      </c>
      <c r="Z498" s="4">
        <f>(1/F_max) * (1 - EXP(-k_sat*U498)) * EXP(-k_inhib*U498)</f>
        <v>0.98129129990560271</v>
      </c>
      <c r="AM498" s="4">
        <f>(1 / F_max_pic) * (1 - EXP(-k_sat_pic * U498)) * EXP(-k_inhib_pic * U498)</f>
        <v>0.98129129990560271</v>
      </c>
    </row>
    <row r="499" spans="5:39" x14ac:dyDescent="0.25">
      <c r="E499">
        <f t="shared" si="30"/>
        <v>497</v>
      </c>
      <c r="F499" s="1">
        <f t="shared" si="28"/>
        <v>24.85</v>
      </c>
      <c r="G499" s="2">
        <f>F499/I_opt_dia*EXP(1-F499/I_opt_dia)</f>
        <v>0.98511389159039642</v>
      </c>
      <c r="I499" s="4">
        <f>(1/f_max_dia) * (1 - EXP(-k_sat_dia*F499)) * EXP(-k_inhib_dia*F499)</f>
        <v>0.99511188482588564</v>
      </c>
      <c r="T499">
        <f t="shared" si="31"/>
        <v>497</v>
      </c>
      <c r="U499" s="1">
        <f t="shared" si="29"/>
        <v>24.85</v>
      </c>
      <c r="V499">
        <f>U499/I_opt_nan*EXP(1-U499/I_opt_nan)</f>
        <v>0.96129305986631031</v>
      </c>
      <c r="Z499" s="4">
        <f>(1/F_max) * (1 - EXP(-k_sat*U499)) * EXP(-k_inhib*U499)</f>
        <v>0.98115270096105223</v>
      </c>
      <c r="AM499" s="4">
        <f>(1 / F_max_pic) * (1 - EXP(-k_sat_pic * U499)) * EXP(-k_inhib_pic * U499)</f>
        <v>0.98115270096105223</v>
      </c>
    </row>
    <row r="500" spans="5:39" x14ac:dyDescent="0.25">
      <c r="E500">
        <f t="shared" si="30"/>
        <v>498</v>
      </c>
      <c r="F500" s="1">
        <f t="shared" si="28"/>
        <v>24.900000000000002</v>
      </c>
      <c r="G500" s="2">
        <f>F500/I_opt_dia*EXP(1-F500/I_opt_dia)</f>
        <v>0.9847485791683479</v>
      </c>
      <c r="I500" s="4">
        <f>(1/f_max_dia) * (1 - EXP(-k_sat_dia*F500)) * EXP(-k_inhib_dia*F500)</f>
        <v>0.99501921544057981</v>
      </c>
      <c r="T500">
        <f t="shared" si="31"/>
        <v>498</v>
      </c>
      <c r="U500" s="1">
        <f t="shared" si="29"/>
        <v>24.900000000000002</v>
      </c>
      <c r="V500">
        <f>U500/I_opt_nan*EXP(1-U500/I_opt_nan)</f>
        <v>0.96069577492869196</v>
      </c>
      <c r="Z500" s="4">
        <f>(1/F_max) * (1 - EXP(-k_sat*U500)) * EXP(-k_inhib*U500)</f>
        <v>0.9810139937416773</v>
      </c>
      <c r="AM500" s="4">
        <f>(1 / F_max_pic) * (1 - EXP(-k_sat_pic * U500)) * EXP(-k_inhib_pic * U500)</f>
        <v>0.9810139937416773</v>
      </c>
    </row>
    <row r="501" spans="5:39" x14ac:dyDescent="0.25">
      <c r="E501">
        <f t="shared" si="30"/>
        <v>499</v>
      </c>
      <c r="F501" s="1">
        <f t="shared" si="28"/>
        <v>24.950000000000003</v>
      </c>
      <c r="G501" s="2">
        <f>F501/I_opt_dia*EXP(1-F501/I_opt_dia)</f>
        <v>0.98437943299219033</v>
      </c>
      <c r="I501" s="4">
        <f>(1/f_max_dia) * (1 - EXP(-k_sat_dia*F501)) * EXP(-k_inhib_dia*F501)</f>
        <v>0.99492596050929027</v>
      </c>
      <c r="T501">
        <f t="shared" si="31"/>
        <v>499</v>
      </c>
      <c r="U501" s="1">
        <f t="shared" si="29"/>
        <v>24.950000000000003</v>
      </c>
      <c r="V501">
        <f>U501/I_opt_nan*EXP(1-U501/I_opt_nan)</f>
        <v>0.96009498980112185</v>
      </c>
      <c r="Z501" s="4">
        <f>(1/F_max) * (1 - EXP(-k_sat*U501)) * EXP(-k_inhib*U501)</f>
        <v>0.98087518020428699</v>
      </c>
      <c r="AM501" s="4">
        <f>(1 / F_max_pic) * (1 - EXP(-k_sat_pic * U501)) * EXP(-k_inhib_pic * U501)</f>
        <v>0.98087518020428699</v>
      </c>
    </row>
    <row r="502" spans="5:39" x14ac:dyDescent="0.25">
      <c r="E502">
        <f t="shared" si="30"/>
        <v>500</v>
      </c>
      <c r="F502" s="1">
        <f t="shared" si="28"/>
        <v>25</v>
      </c>
      <c r="G502" s="2">
        <f>F502/I_opt_dia*EXP(1-F502/I_opt_dia)</f>
        <v>0.98400647336218816</v>
      </c>
      <c r="I502" s="4">
        <f>(1/f_max_dia) * (1 - EXP(-k_sat_dia*F502)) * EXP(-k_inhib_dia*F502)</f>
        <v>0.99483212647005992</v>
      </c>
      <c r="T502">
        <f t="shared" si="31"/>
        <v>500</v>
      </c>
      <c r="U502" s="1">
        <f t="shared" si="29"/>
        <v>25</v>
      </c>
      <c r="V502">
        <f>U502/I_opt_nan*EXP(1-U502/I_opt_nan)</f>
        <v>0.9594907270068882</v>
      </c>
      <c r="Z502" s="4">
        <f>(1/F_max) * (1 - EXP(-k_sat*U502)) * EXP(-k_inhib*U502)</f>
        <v>0.98073626227621902</v>
      </c>
      <c r="AM502" s="4">
        <f>(1 / F_max_pic) * (1 - EXP(-k_sat_pic * U502)) * EXP(-k_inhib_pic * U502)</f>
        <v>0.98073626227621902</v>
      </c>
    </row>
    <row r="503" spans="5:39" x14ac:dyDescent="0.25">
      <c r="E503">
        <f t="shared" si="30"/>
        <v>501</v>
      </c>
      <c r="F503" s="1">
        <f t="shared" si="28"/>
        <v>25.05</v>
      </c>
      <c r="G503" s="2">
        <f>F503/I_opt_dia*EXP(1-F503/I_opt_dia)</f>
        <v>0.98362972050373387</v>
      </c>
      <c r="I503" s="4">
        <f>(1/f_max_dia) * (1 - EXP(-k_sat_dia*F503)) * EXP(-k_inhib_dia*F503)</f>
        <v>0.99473771969269587</v>
      </c>
      <c r="T503">
        <f t="shared" si="31"/>
        <v>501</v>
      </c>
      <c r="U503" s="1">
        <f t="shared" si="29"/>
        <v>25.05</v>
      </c>
      <c r="V503">
        <f>U503/I_opt_nan*EXP(1-U503/I_opt_nan)</f>
        <v>0.95888300897506695</v>
      </c>
      <c r="Z503" s="4">
        <f>(1/F_max) * (1 - EXP(-k_sat*U503)) * EXP(-k_inhib*U503)</f>
        <v>0.98059724185578234</v>
      </c>
      <c r="AM503" s="4">
        <f>(1 / F_max_pic) * (1 - EXP(-k_sat_pic * U503)) * EXP(-k_inhib_pic * U503)</f>
        <v>0.98059724185578234</v>
      </c>
    </row>
    <row r="504" spans="5:39" x14ac:dyDescent="0.25">
      <c r="E504">
        <f t="shared" si="30"/>
        <v>502</v>
      </c>
      <c r="F504" s="1">
        <f t="shared" si="28"/>
        <v>25.1</v>
      </c>
      <c r="G504" s="2">
        <f>F504/I_opt_dia*EXP(1-F504/I_opt_dia)</f>
        <v>0.98324919456759019</v>
      </c>
      <c r="I504" s="4">
        <f>(1/f_max_dia) * (1 - EXP(-k_sat_dia*F504)) * EXP(-k_inhib_dia*F504)</f>
        <v>0.9946427464794908</v>
      </c>
      <c r="T504">
        <f t="shared" si="31"/>
        <v>502</v>
      </c>
      <c r="U504" s="1">
        <f t="shared" si="29"/>
        <v>25.1</v>
      </c>
      <c r="V504">
        <f>U504/I_opt_nan*EXP(1-U504/I_opt_nan)</f>
        <v>0.95827185804086212</v>
      </c>
      <c r="Z504" s="4">
        <f>(1/F_max) * (1 - EXP(-k_sat*U504)) * EXP(-k_inhib*U504)</f>
        <v>0.98045812081269434</v>
      </c>
      <c r="AM504" s="4">
        <f>(1 / F_max_pic) * (1 - EXP(-k_sat_pic * U504)) * EXP(-k_inhib_pic * U504)</f>
        <v>0.98045812081269434</v>
      </c>
    </row>
    <row r="505" spans="5:39" x14ac:dyDescent="0.25">
      <c r="E505">
        <f t="shared" si="30"/>
        <v>503</v>
      </c>
      <c r="F505" s="1">
        <f t="shared" si="28"/>
        <v>25.150000000000002</v>
      </c>
      <c r="G505" s="2">
        <f>F505/I_opt_dia*EXP(1-F505/I_opt_dia)</f>
        <v>0.98286491563013034</v>
      </c>
      <c r="I505" s="4">
        <f>(1/f_max_dia) * (1 - EXP(-k_sat_dia*F505)) * EXP(-k_inhib_dia*F505)</f>
        <v>0.99454721306593941</v>
      </c>
      <c r="T505">
        <f t="shared" si="31"/>
        <v>503</v>
      </c>
      <c r="U505" s="1">
        <f t="shared" si="29"/>
        <v>25.150000000000002</v>
      </c>
      <c r="V505">
        <f>U505/I_opt_nan*EXP(1-U505/I_opt_nan)</f>
        <v>0.95765729644594333</v>
      </c>
      <c r="Z505" s="4">
        <f>(1/F_max) * (1 - EXP(-k_sat*U505)) * EXP(-k_inhib*U505)</f>
        <v>0.9803189009885106</v>
      </c>
      <c r="AM505" s="4">
        <f>(1 / F_max_pic) * (1 - EXP(-k_sat_pic * U505)) * EXP(-k_inhib_pic * U505)</f>
        <v>0.9803189009885106</v>
      </c>
    </row>
    <row r="506" spans="5:39" x14ac:dyDescent="0.25">
      <c r="E506">
        <f t="shared" si="30"/>
        <v>504</v>
      </c>
      <c r="F506" s="1">
        <f t="shared" si="28"/>
        <v>25.200000000000003</v>
      </c>
      <c r="G506" s="2">
        <f>F506/I_opt_dia*EXP(1-F506/I_opt_dia)</f>
        <v>0.98247690369357821</v>
      </c>
      <c r="I506" s="4">
        <f>(1/f_max_dia) * (1 - EXP(-k_sat_dia*F506)) * EXP(-k_inhib_dia*F506)</f>
        <v>0.99445112562144533</v>
      </c>
      <c r="T506">
        <f t="shared" si="31"/>
        <v>504</v>
      </c>
      <c r="U506" s="1">
        <f t="shared" si="29"/>
        <v>25.200000000000003</v>
      </c>
      <c r="V506">
        <f>U506/I_opt_nan*EXP(1-U506/I_opt_nan)</f>
        <v>0.95703934633878451</v>
      </c>
      <c r="Z506" s="4">
        <f>(1/F_max) * (1 - EXP(-k_sat*U506)) * EXP(-k_inhib*U506)</f>
        <v>0.98017958419704743</v>
      </c>
      <c r="AM506" s="4">
        <f>(1 / F_max_pic) * (1 - EXP(-k_sat_pic * U506)) * EXP(-k_inhib_pic * U506)</f>
        <v>0.98017958419704743</v>
      </c>
    </row>
    <row r="507" spans="5:39" x14ac:dyDescent="0.25">
      <c r="E507">
        <f t="shared" si="30"/>
        <v>505</v>
      </c>
      <c r="F507" s="1">
        <f t="shared" si="28"/>
        <v>25.25</v>
      </c>
      <c r="G507" s="2">
        <f>F507/I_opt_dia*EXP(1-F507/I_opt_dia)</f>
        <v>0.9820851786862469</v>
      </c>
      <c r="I507" s="4">
        <f>(1/f_max_dia) * (1 - EXP(-k_sat_dia*F507)) * EXP(-k_inhib_dia*F507)</f>
        <v>0.99435449025002143</v>
      </c>
      <c r="T507">
        <f t="shared" si="31"/>
        <v>505</v>
      </c>
      <c r="U507" s="1">
        <f t="shared" si="29"/>
        <v>25.25</v>
      </c>
      <c r="V507">
        <f>U507/I_opt_nan*EXP(1-U507/I_opt_nan)</f>
        <v>0.95641802977499868</v>
      </c>
      <c r="Z507" s="4">
        <f>(1/F_max) * (1 - EXP(-k_sat*U507)) * EXP(-k_inhib*U507)</f>
        <v>0.98004017222480022</v>
      </c>
      <c r="AM507" s="4">
        <f>(1 / F_max_pic) * (1 - EXP(-k_sat_pic * U507)) * EXP(-k_inhib_pic * U507)</f>
        <v>0.98004017222480022</v>
      </c>
    </row>
    <row r="508" spans="5:39" x14ac:dyDescent="0.25">
      <c r="E508">
        <f t="shared" si="30"/>
        <v>506</v>
      </c>
      <c r="F508" s="1">
        <f t="shared" si="28"/>
        <v>25.3</v>
      </c>
      <c r="G508" s="2">
        <f>F508/I_opt_dia*EXP(1-F508/I_opt_dia)</f>
        <v>0.98168976046277778</v>
      </c>
      <c r="I508" s="4">
        <f>(1/f_max_dia) * (1 - EXP(-k_sat_dia*F508)) * EXP(-k_inhib_dia*F508)</f>
        <v>0.9942573129909823</v>
      </c>
      <c r="T508">
        <f t="shared" si="31"/>
        <v>506</v>
      </c>
      <c r="U508" s="1">
        <f t="shared" si="29"/>
        <v>25.3</v>
      </c>
      <c r="V508">
        <f>U508/I_opt_nan*EXP(1-U508/I_opt_nan)</f>
        <v>0.95579336871767429</v>
      </c>
      <c r="Z508" s="4">
        <f>(1/F_max) * (1 - EXP(-k_sat*U508)) * EXP(-k_inhib*U508)</f>
        <v>0.97990066683135302</v>
      </c>
      <c r="AM508" s="4">
        <f>(1 / F_max_pic) * (1 - EXP(-k_sat_pic * U508)) * EXP(-k_inhib_pic * U508)</f>
        <v>0.97990066683135302</v>
      </c>
    </row>
    <row r="509" spans="5:39" x14ac:dyDescent="0.25">
      <c r="E509">
        <f t="shared" si="30"/>
        <v>507</v>
      </c>
      <c r="F509" s="1">
        <f t="shared" si="28"/>
        <v>25.35</v>
      </c>
      <c r="G509" s="2">
        <f>F509/I_opt_dia*EXP(1-F509/I_opt_dia)</f>
        <v>0.98129066880437732</v>
      </c>
      <c r="I509" s="4">
        <f>(1/f_max_dia) * (1 - EXP(-k_sat_dia*F509)) * EXP(-k_inhib_dia*F509)</f>
        <v>0.99415959981963054</v>
      </c>
      <c r="T509">
        <f t="shared" si="31"/>
        <v>507</v>
      </c>
      <c r="U509" s="1">
        <f t="shared" si="29"/>
        <v>25.35</v>
      </c>
      <c r="V509">
        <f>U509/I_opt_nan*EXP(1-U509/I_opt_nan)</f>
        <v>0.95516538503770843</v>
      </c>
      <c r="Z509" s="4">
        <f>(1/F_max) * (1 - EXP(-k_sat*U509)) * EXP(-k_inhib*U509)</f>
        <v>0.97976106974978483</v>
      </c>
      <c r="AM509" s="4">
        <f>(1 / F_max_pic) * (1 - EXP(-k_sat_pic * U509)) * EXP(-k_inhib_pic * U509)</f>
        <v>0.97976106974978483</v>
      </c>
    </row>
    <row r="510" spans="5:39" x14ac:dyDescent="0.25">
      <c r="E510">
        <f t="shared" si="30"/>
        <v>508</v>
      </c>
      <c r="F510" s="1">
        <f t="shared" si="28"/>
        <v>25.400000000000002</v>
      </c>
      <c r="G510" s="2">
        <f>F510/I_opt_dia*EXP(1-F510/I_opt_dia)</f>
        <v>0.98088792341905551</v>
      </c>
      <c r="I510" s="4">
        <f>(1/f_max_dia) * (1 - EXP(-k_sat_dia*F510)) * EXP(-k_inhib_dia*F510)</f>
        <v>0.99406135664793327</v>
      </c>
      <c r="T510">
        <f t="shared" si="31"/>
        <v>508</v>
      </c>
      <c r="U510" s="1">
        <f t="shared" si="29"/>
        <v>25.400000000000002</v>
      </c>
      <c r="V510">
        <f>U510/I_opt_nan*EXP(1-U510/I_opt_nan)</f>
        <v>0.95453410051414023</v>
      </c>
      <c r="Z510" s="4">
        <f>(1/F_max) * (1 - EXP(-k_sat*U510)) * EXP(-k_inhib*U510)</f>
        <v>0.97962138268706644</v>
      </c>
      <c r="AM510" s="4">
        <f>(1 / F_max_pic) * (1 - EXP(-k_sat_pic * U510)) * EXP(-k_inhib_pic * U510)</f>
        <v>0.97962138268706644</v>
      </c>
    </row>
    <row r="511" spans="5:39" x14ac:dyDescent="0.25">
      <c r="E511">
        <f t="shared" si="30"/>
        <v>509</v>
      </c>
      <c r="F511" s="1">
        <f t="shared" si="28"/>
        <v>25.450000000000003</v>
      </c>
      <c r="G511" s="2">
        <f>F511/I_opt_dia*EXP(1-F511/I_opt_dia)</f>
        <v>0.98048154394186071</v>
      </c>
      <c r="I511" s="4">
        <f>(1/f_max_dia) * (1 - EXP(-k_sat_dia*F511)) * EXP(-k_inhib_dia*F511)</f>
        <v>0.99396258932519499</v>
      </c>
      <c r="T511">
        <f t="shared" si="31"/>
        <v>509</v>
      </c>
      <c r="U511" s="1">
        <f t="shared" si="29"/>
        <v>25.450000000000003</v>
      </c>
      <c r="V511">
        <f>U511/I_opt_nan*EXP(1-U511/I_opt_nan)</f>
        <v>0.95389953683448225</v>
      </c>
      <c r="Z511" s="4">
        <f>(1/F_max) * (1 - EXP(-k_sat*U511)) * EXP(-k_inhib*U511)</f>
        <v>0.97948160732445377</v>
      </c>
      <c r="AM511" s="4">
        <f>(1 / F_max_pic) * (1 - EXP(-k_sat_pic * U511)) * EXP(-k_inhib_pic * U511)</f>
        <v>0.97948160732445377</v>
      </c>
    </row>
    <row r="512" spans="5:39" x14ac:dyDescent="0.25">
      <c r="E512">
        <f t="shared" si="30"/>
        <v>510</v>
      </c>
      <c r="F512" s="1">
        <f t="shared" si="28"/>
        <v>25.5</v>
      </c>
      <c r="G512" s="2">
        <f>F512/I_opt_dia*EXP(1-F512/I_opt_dia)</f>
        <v>0.98007154993511558</v>
      </c>
      <c r="I512" s="4">
        <f>(1/f_max_dia) * (1 - EXP(-k_sat_dia*F512)) * EXP(-k_inhib_dia*F512)</f>
        <v>0.99386330363871989</v>
      </c>
      <c r="T512">
        <f t="shared" si="31"/>
        <v>510</v>
      </c>
      <c r="U512" s="1">
        <f t="shared" si="29"/>
        <v>25.5</v>
      </c>
      <c r="V512">
        <f>U512/I_opt_nan*EXP(1-U512/I_opt_nan)</f>
        <v>0.95326171559505113</v>
      </c>
      <c r="Z512" s="4">
        <f>(1/F_max) * (1 - EXP(-k_sat*U512)) * EXP(-k_inhib*U512)</f>
        <v>0.97934174531787443</v>
      </c>
      <c r="AM512" s="4">
        <f>(1 / F_max_pic) * (1 - EXP(-k_sat_pic * U512)) * EXP(-k_inhib_pic * U512)</f>
        <v>0.97934174531787443</v>
      </c>
    </row>
    <row r="513" spans="5:39" x14ac:dyDescent="0.25">
      <c r="E513">
        <f t="shared" si="30"/>
        <v>511</v>
      </c>
      <c r="F513" s="1">
        <f t="shared" si="28"/>
        <v>25.55</v>
      </c>
      <c r="G513" s="2">
        <f>F513/I_opt_dia*EXP(1-F513/I_opt_dia)</f>
        <v>0.97965796088865253</v>
      </c>
      <c r="I513" s="4">
        <f>(1/f_max_dia) * (1 - EXP(-k_sat_dia*F513)) * EXP(-k_inhib_dia*F513)</f>
        <v>0.99376350531446922</v>
      </c>
      <c r="T513">
        <f t="shared" si="31"/>
        <v>511</v>
      </c>
      <c r="U513" s="1">
        <f t="shared" si="29"/>
        <v>25.55</v>
      </c>
      <c r="V513">
        <f>U513/I_opt_nan*EXP(1-U513/I_opt_nan)</f>
        <v>0.95262065830129738</v>
      </c>
      <c r="Z513" s="4">
        <f>(1/F_max) * (1 - EXP(-k_sat*U513)) * EXP(-k_inhib*U513)</f>
        <v>0.97920179829830856</v>
      </c>
      <c r="AM513" s="4">
        <f>(1 / F_max_pic) * (1 - EXP(-k_sat_pic * U513)) * EXP(-k_inhib_pic * U513)</f>
        <v>0.97920179829830856</v>
      </c>
    </row>
    <row r="514" spans="5:39" x14ac:dyDescent="0.25">
      <c r="E514">
        <f t="shared" si="30"/>
        <v>512</v>
      </c>
      <c r="F514" s="1">
        <f t="shared" ref="F514:F577" si="32">PAR_max/1200*E514</f>
        <v>25.6</v>
      </c>
      <c r="G514" s="2">
        <f>F514/I_opt_dia*EXP(1-F514/I_opt_dia)</f>
        <v>0.97924079622004723</v>
      </c>
      <c r="I514" s="4">
        <f>(1/f_max_dia) * (1 - EXP(-k_sat_dia*F514)) * EXP(-k_inhib_dia*F514)</f>
        <v>0.99366320001771125</v>
      </c>
      <c r="T514">
        <f t="shared" si="31"/>
        <v>512</v>
      </c>
      <c r="U514" s="1">
        <f t="shared" ref="U514:U577" si="33">PAR_max/1200*T514</f>
        <v>25.6</v>
      </c>
      <c r="V514">
        <f>U514/I_opt_nan*EXP(1-U514/I_opt_nan)</f>
        <v>0.95197638636813398</v>
      </c>
      <c r="Z514" s="4">
        <f>(1/F_max) * (1 - EXP(-k_sat*U514)) * EXP(-k_inhib*U514)</f>
        <v>0.97906176787216437</v>
      </c>
      <c r="AM514" s="4">
        <f>(1 / F_max_pic) * (1 - EXP(-k_sat_pic * U514)) * EXP(-k_inhib_pic * U514)</f>
        <v>0.97906176787216437</v>
      </c>
    </row>
    <row r="515" spans="5:39" x14ac:dyDescent="0.25">
      <c r="E515">
        <f t="shared" si="30"/>
        <v>513</v>
      </c>
      <c r="F515" s="1">
        <f t="shared" si="32"/>
        <v>25.650000000000002</v>
      </c>
      <c r="G515" s="2">
        <f>F515/I_opt_dia*EXP(1-F515/I_opt_dia)</f>
        <v>0.97882007527485249</v>
      </c>
      <c r="I515" s="4">
        <f>(1/f_max_dia) * (1 - EXP(-k_sat_dia*F515)) * EXP(-k_inhib_dia*F515)</f>
        <v>0.99356239335366447</v>
      </c>
      <c r="T515">
        <f t="shared" si="31"/>
        <v>513</v>
      </c>
      <c r="U515" s="1">
        <f t="shared" si="33"/>
        <v>25.650000000000002</v>
      </c>
      <c r="V515">
        <f>U515/I_opt_nan*EXP(1-U515/I_opt_nan)</f>
        <v>0.95132892112026302</v>
      </c>
      <c r="Z515" s="4">
        <f>(1/F_max) * (1 - EXP(-k_sat*U515)) * EXP(-k_inhib*U515)</f>
        <v>0.97892165562164679</v>
      </c>
      <c r="AM515" s="4">
        <f>(1 / F_max_pic) * (1 - EXP(-k_sat_pic * U515)) * EXP(-k_inhib_pic * U515)</f>
        <v>0.97892165562164679</v>
      </c>
    </row>
    <row r="516" spans="5:39" x14ac:dyDescent="0.25">
      <c r="E516">
        <f t="shared" ref="E516:E579" si="34">E515+1</f>
        <v>514</v>
      </c>
      <c r="F516" s="1">
        <f t="shared" si="32"/>
        <v>25.700000000000003</v>
      </c>
      <c r="G516" s="2">
        <f>F516/I_opt_dia*EXP(1-F516/I_opt_dia)</f>
        <v>0.97839581732683045</v>
      </c>
      <c r="I516" s="4">
        <f>(1/f_max_dia) * (1 - EXP(-k_sat_dia*F516)) * EXP(-k_inhib_dia*F516)</f>
        <v>0.99346109086813272</v>
      </c>
      <c r="T516">
        <f t="shared" ref="T516:T579" si="35">T515+1</f>
        <v>514</v>
      </c>
      <c r="U516" s="1">
        <f t="shared" si="33"/>
        <v>25.700000000000003</v>
      </c>
      <c r="V516">
        <f>U516/I_opt_nan*EXP(1-U516/I_opt_nan)</f>
        <v>0.95067828379250296</v>
      </c>
      <c r="Z516" s="4">
        <f>(1/F_max) * (1 - EXP(-k_sat*U516)) * EXP(-k_inhib*U516)</f>
        <v>0.97878146310512149</v>
      </c>
      <c r="AM516" s="4">
        <f>(1 / F_max_pic) * (1 - EXP(-k_sat_pic * U516)) * EXP(-k_inhib_pic * U516)</f>
        <v>0.97878146310512149</v>
      </c>
    </row>
    <row r="517" spans="5:39" x14ac:dyDescent="0.25">
      <c r="E517">
        <f t="shared" si="34"/>
        <v>515</v>
      </c>
      <c r="F517" s="1">
        <f t="shared" si="32"/>
        <v>25.75</v>
      </c>
      <c r="G517" s="2">
        <f>F517/I_opt_dia*EXP(1-F517/I_opt_dia)</f>
        <v>0.97796804157818518</v>
      </c>
      <c r="I517" s="4">
        <f>(1/f_max_dia) * (1 - EXP(-k_sat_dia*F517)) * EXP(-k_inhib_dia*F517)</f>
        <v>0.99335929804813528</v>
      </c>
      <c r="T517">
        <f t="shared" si="35"/>
        <v>515</v>
      </c>
      <c r="U517" s="1">
        <f t="shared" si="33"/>
        <v>25.75</v>
      </c>
      <c r="V517">
        <f>U517/I_opt_nan*EXP(1-U517/I_opt_nan)</f>
        <v>0.9500244955301127</v>
      </c>
      <c r="Z517" s="4">
        <f>(1/F_max) * (1 - EXP(-k_sat*U517)) * EXP(-k_inhib*U517)</f>
        <v>0.97864119185747434</v>
      </c>
      <c r="AM517" s="4">
        <f>(1 / F_max_pic) * (1 - EXP(-k_sat_pic * U517)) * EXP(-k_inhib_pic * U517)</f>
        <v>0.97864119185747434</v>
      </c>
    </row>
    <row r="518" spans="5:39" x14ac:dyDescent="0.25">
      <c r="E518">
        <f t="shared" si="34"/>
        <v>516</v>
      </c>
      <c r="F518" s="1">
        <f t="shared" si="32"/>
        <v>25.8</v>
      </c>
      <c r="G518" s="2">
        <f>F518/I_opt_dia*EXP(1-F518/I_opt_dia)</f>
        <v>0.9775367671597941</v>
      </c>
      <c r="I518" s="4">
        <f>(1/f_max_dia) * (1 - EXP(-k_sat_dia*F518)) * EXP(-k_inhib_dia*F518)</f>
        <v>0.99325702032253016</v>
      </c>
      <c r="T518">
        <f t="shared" si="35"/>
        <v>516</v>
      </c>
      <c r="U518" s="1">
        <f t="shared" si="33"/>
        <v>25.8</v>
      </c>
      <c r="V518">
        <f>U518/I_opt_nan*EXP(1-U518/I_opt_nan)</f>
        <v>0.9493675773891167</v>
      </c>
      <c r="Z518" s="4">
        <f>(1/F_max) * (1 - EXP(-k_sat*U518)) * EXP(-k_inhib*U518)</f>
        <v>0.97850084339046339</v>
      </c>
      <c r="AM518" s="4">
        <f>(1 / F_max_pic) * (1 - EXP(-k_sat_pic * U518)) * EXP(-k_inhib_pic * U518)</f>
        <v>0.97850084339046339</v>
      </c>
    </row>
    <row r="519" spans="5:39" x14ac:dyDescent="0.25">
      <c r="E519">
        <f t="shared" si="34"/>
        <v>517</v>
      </c>
      <c r="F519" s="1">
        <f t="shared" si="32"/>
        <v>25.85</v>
      </c>
      <c r="G519" s="2">
        <f>F519/I_opt_dia*EXP(1-F519/I_opt_dia)</f>
        <v>0.97710201313143774</v>
      </c>
      <c r="I519" s="4">
        <f>(1/f_max_dia) * (1 - EXP(-k_sat_dia*F519)) * EXP(-k_inhib_dia*F519)</f>
        <v>0.99315426306262911</v>
      </c>
      <c r="T519">
        <f t="shared" si="35"/>
        <v>517</v>
      </c>
      <c r="U519" s="1">
        <f t="shared" si="33"/>
        <v>25.85</v>
      </c>
      <c r="V519">
        <f>U519/I_opt_nan*EXP(1-U519/I_opt_nan)</f>
        <v>0.9487075503366269</v>
      </c>
      <c r="Z519" s="4">
        <f>(1/F_max) * (1 - EXP(-k_sat*U519)) * EXP(-k_inhib*U519)</f>
        <v>0.97836041919306704</v>
      </c>
      <c r="AM519" s="4">
        <f>(1 / F_max_pic) * (1 - EXP(-k_sat_pic * U519)) * EXP(-k_inhib_pic * U519)</f>
        <v>0.97836041919306704</v>
      </c>
    </row>
    <row r="520" spans="5:39" x14ac:dyDescent="0.25">
      <c r="E520">
        <f t="shared" si="34"/>
        <v>518</v>
      </c>
      <c r="F520" s="1">
        <f t="shared" si="32"/>
        <v>25.900000000000002</v>
      </c>
      <c r="G520" s="2">
        <f>F520/I_opt_dia*EXP(1-F520/I_opt_dia)</f>
        <v>0.97666379848203078</v>
      </c>
      <c r="I520" s="4">
        <f>(1/f_max_dia) * (1 - EXP(-k_sat_dia*F520)) * EXP(-k_inhib_dia*F520)</f>
        <v>0.99305103158280761</v>
      </c>
      <c r="T520">
        <f t="shared" si="35"/>
        <v>518</v>
      </c>
      <c r="U520" s="1">
        <f t="shared" si="33"/>
        <v>25.900000000000002</v>
      </c>
      <c r="V520">
        <f>U520/I_opt_nan*EXP(1-U520/I_opt_nan)</f>
        <v>0.94804443525116588</v>
      </c>
      <c r="Z520" s="4">
        <f>(1/F_max) * (1 - EXP(-k_sat*U520)) * EXP(-k_inhib*U520)</f>
        <v>0.97821992073182618</v>
      </c>
      <c r="AM520" s="4">
        <f>(1 / F_max_pic) * (1 - EXP(-k_sat_pic * U520)) * EXP(-k_inhib_pic * U520)</f>
        <v>0.97821992073182618</v>
      </c>
    </row>
    <row r="521" spans="5:39" x14ac:dyDescent="0.25">
      <c r="E521">
        <f t="shared" si="34"/>
        <v>519</v>
      </c>
      <c r="F521" s="1">
        <f t="shared" si="32"/>
        <v>25.950000000000003</v>
      </c>
      <c r="G521" s="2">
        <f>F521/I_opt_dia*EXP(1-F521/I_opt_dia)</f>
        <v>0.97622214212985048</v>
      </c>
      <c r="I521" s="4">
        <f>(1/f_max_dia) * (1 - EXP(-k_sat_dia*F521)) * EXP(-k_inhib_dia*F521)</f>
        <v>0.99294733114110911</v>
      </c>
      <c r="T521">
        <f t="shared" si="35"/>
        <v>519</v>
      </c>
      <c r="U521" s="1">
        <f t="shared" si="33"/>
        <v>25.950000000000003</v>
      </c>
      <c r="V521">
        <f>U521/I_opt_nan*EXP(1-U521/I_opt_nan)</f>
        <v>0.94737825292298616</v>
      </c>
      <c r="Z521" s="4">
        <f>(1/F_max) * (1 - EXP(-k_sat*U521)) * EXP(-k_inhib*U521)</f>
        <v>0.97807934945118247</v>
      </c>
      <c r="AM521" s="4">
        <f>(1 / F_max_pic) * (1 - EXP(-k_sat_pic * U521)) * EXP(-k_inhib_pic * U521)</f>
        <v>0.97807934945118247</v>
      </c>
    </row>
    <row r="522" spans="5:39" x14ac:dyDescent="0.25">
      <c r="E522">
        <f t="shared" si="34"/>
        <v>520</v>
      </c>
      <c r="F522" s="1">
        <f t="shared" si="32"/>
        <v>26</v>
      </c>
      <c r="G522" s="2">
        <f>F522/I_opt_dia*EXP(1-F522/I_opt_dia)</f>
        <v>0.975777062922766</v>
      </c>
      <c r="I522" s="4">
        <f>(1/f_max_dia) * (1 - EXP(-k_sat_dia*F522)) * EXP(-k_inhib_dia*F522)</f>
        <v>0.99284316693984009</v>
      </c>
      <c r="T522">
        <f t="shared" si="35"/>
        <v>520</v>
      </c>
      <c r="U522" s="1">
        <f t="shared" si="33"/>
        <v>26</v>
      </c>
      <c r="V522">
        <f>U522/I_opt_nan*EXP(1-U522/I_opt_nan)</f>
        <v>0.94670902405439183</v>
      </c>
      <c r="Z522" s="4">
        <f>(1/F_max) * (1 - EXP(-k_sat*U522)) * EXP(-k_inhib*U522)</f>
        <v>0.97793870677380967</v>
      </c>
      <c r="AM522" s="4">
        <f>(1 / F_max_pic) * (1 - EXP(-k_sat_pic * U522)) * EXP(-k_inhib_pic * U522)</f>
        <v>0.97793870677380967</v>
      </c>
    </row>
    <row r="523" spans="5:39" x14ac:dyDescent="0.25">
      <c r="E523">
        <f t="shared" si="34"/>
        <v>521</v>
      </c>
      <c r="F523" s="1">
        <f t="shared" si="32"/>
        <v>26.05</v>
      </c>
      <c r="G523" s="2">
        <f>F523/I_opt_dia*EXP(1-F523/I_opt_dia)</f>
        <v>0.97532857963846564</v>
      </c>
      <c r="I523" s="4">
        <f>(1/f_max_dia) * (1 - EXP(-k_sat_dia*F523)) * EXP(-k_inhib_dia*F523)</f>
        <v>0.99273854412616147</v>
      </c>
      <c r="T523">
        <f t="shared" si="35"/>
        <v>521</v>
      </c>
      <c r="U523" s="1">
        <f t="shared" si="33"/>
        <v>26.05</v>
      </c>
      <c r="V523">
        <f>U523/I_opt_nan*EXP(1-U523/I_opt_nan)</f>
        <v>0.94603676926005542</v>
      </c>
      <c r="Z523" s="4">
        <f>(1/F_max) * (1 - EXP(-k_sat*U523)) * EXP(-k_inhib*U523)</f>
        <v>0.97779799410094126</v>
      </c>
      <c r="AM523" s="4">
        <f>(1 / F_max_pic) * (1 - EXP(-k_sat_pic * U523)) * EXP(-k_inhib_pic * U523)</f>
        <v>0.97779799410094126</v>
      </c>
    </row>
    <row r="524" spans="5:39" x14ac:dyDescent="0.25">
      <c r="E524">
        <f t="shared" si="34"/>
        <v>522</v>
      </c>
      <c r="F524" s="1">
        <f t="shared" si="32"/>
        <v>26.1</v>
      </c>
      <c r="G524" s="2">
        <f>F524/I_opt_dia*EXP(1-F524/I_opt_dia)</f>
        <v>0.97487671098468442</v>
      </c>
      <c r="I524" s="4">
        <f>(1/f_max_dia) * (1 - EXP(-k_sat_dia*F524)) * EXP(-k_inhib_dia*F524)</f>
        <v>0.99263346779267225</v>
      </c>
      <c r="T524">
        <f t="shared" si="35"/>
        <v>522</v>
      </c>
      <c r="U524" s="1">
        <f t="shared" si="33"/>
        <v>26.1</v>
      </c>
      <c r="V524">
        <f>U524/I_opt_nan*EXP(1-U524/I_opt_nan)</f>
        <v>0.9453615090673364</v>
      </c>
      <c r="Z524" s="4">
        <f>(1/F_max) * (1 - EXP(-k_sat*U524)) * EXP(-k_inhib*U524)</f>
        <v>0.97765721281269324</v>
      </c>
      <c r="AM524" s="4">
        <f>(1 / F_max_pic) * (1 - EXP(-k_sat_pic * U524)) * EXP(-k_inhib_pic * U524)</f>
        <v>0.97765721281269324</v>
      </c>
    </row>
    <row r="525" spans="5:39" x14ac:dyDescent="0.25">
      <c r="E525">
        <f t="shared" si="34"/>
        <v>523</v>
      </c>
      <c r="F525" s="1">
        <f t="shared" si="32"/>
        <v>26.150000000000002</v>
      </c>
      <c r="G525" s="2">
        <f>F525/I_opt_dia*EXP(1-F525/I_opt_dia)</f>
        <v>0.97442147559943026</v>
      </c>
      <c r="I525" s="4">
        <f>(1/f_max_dia) * (1 - EXP(-k_sat_dia*F525)) * EXP(-k_inhib_dia*F525)</f>
        <v>0.99252794297798919</v>
      </c>
      <c r="T525">
        <f t="shared" si="35"/>
        <v>523</v>
      </c>
      <c r="U525" s="1">
        <f t="shared" si="33"/>
        <v>26.150000000000002</v>
      </c>
      <c r="V525">
        <f>U525/I_opt_nan*EXP(1-U525/I_opt_nan)</f>
        <v>0.94468326391659829</v>
      </c>
      <c r="Z525" s="4">
        <f>(1/F_max) * (1 - EXP(-k_sat*U525)) * EXP(-k_inhib*U525)</f>
        <v>0.97751636426838096</v>
      </c>
      <c r="AM525" s="4">
        <f>(1 / F_max_pic) * (1 - EXP(-k_sat_pic * U525)) * EXP(-k_inhib_pic * U525)</f>
        <v>0.97751636426838096</v>
      </c>
    </row>
    <row r="526" spans="5:39" x14ac:dyDescent="0.25">
      <c r="E526">
        <f t="shared" si="34"/>
        <v>524</v>
      </c>
      <c r="F526" s="1">
        <f t="shared" si="32"/>
        <v>26.200000000000003</v>
      </c>
      <c r="G526" s="2">
        <f>F526/I_opt_dia*EXP(1-F526/I_opt_dia)</f>
        <v>0.97396289205121045</v>
      </c>
      <c r="I526" s="4">
        <f>(1/f_max_dia) * (1 - EXP(-k_sat_dia*F526)) * EXP(-k_inhib_dia*F526)</f>
        <v>0.99242197466731574</v>
      </c>
      <c r="T526">
        <f t="shared" si="35"/>
        <v>524</v>
      </c>
      <c r="U526" s="1">
        <f t="shared" si="33"/>
        <v>26.200000000000003</v>
      </c>
      <c r="V526">
        <f>U526/I_opt_nan*EXP(1-U526/I_opt_nan)</f>
        <v>0.9440020541615225</v>
      </c>
      <c r="Z526" s="4">
        <f>(1/F_max) * (1 - EXP(-k_sat*U526)) * EXP(-k_inhib*U526)</f>
        <v>0.97737544980683222</v>
      </c>
      <c r="AM526" s="4">
        <f>(1 / F_max_pic) * (1 - EXP(-k_sat_pic * U526)) * EXP(-k_inhib_pic * U526)</f>
        <v>0.97737544980683222</v>
      </c>
    </row>
    <row r="527" spans="5:39" x14ac:dyDescent="0.25">
      <c r="E527">
        <f t="shared" si="34"/>
        <v>525</v>
      </c>
      <c r="F527" s="1">
        <f t="shared" si="32"/>
        <v>26.25</v>
      </c>
      <c r="G527" s="2">
        <f>F527/I_opt_dia*EXP(1-F527/I_opt_dia)</f>
        <v>0.97350097883925613</v>
      </c>
      <c r="I527" s="4">
        <f>(1/f_max_dia) * (1 - EXP(-k_sat_dia*F527)) * EXP(-k_inhib_dia*F527)</f>
        <v>0.99231556779301067</v>
      </c>
      <c r="T527">
        <f t="shared" si="35"/>
        <v>525</v>
      </c>
      <c r="U527" s="1">
        <f t="shared" si="33"/>
        <v>26.25</v>
      </c>
      <c r="V527">
        <f>U527/I_opt_nan*EXP(1-U527/I_opt_nan)</f>
        <v>0.94331790006942462</v>
      </c>
      <c r="Z527" s="4">
        <f>(1/F_max) * (1 - EXP(-k_sat*U527)) * EXP(-k_inhib*U527)</f>
        <v>0.97723447074669534</v>
      </c>
      <c r="AM527" s="4">
        <f>(1 / F_max_pic) * (1 - EXP(-k_sat_pic * U527)) * EXP(-k_inhib_pic * U527)</f>
        <v>0.97723447074669534</v>
      </c>
    </row>
    <row r="528" spans="5:39" x14ac:dyDescent="0.25">
      <c r="E528">
        <f t="shared" si="34"/>
        <v>526</v>
      </c>
      <c r="F528" s="1">
        <f t="shared" si="32"/>
        <v>26.3</v>
      </c>
      <c r="G528" s="2">
        <f>F528/I_opt_dia*EXP(1-F528/I_opt_dia)</f>
        <v>0.97303575439374679</v>
      </c>
      <c r="I528" s="4">
        <f>(1/f_max_dia) * (1 - EXP(-k_sat_dia*F528)) * EXP(-k_inhib_dia*F528)</f>
        <v>0.99220872723514619</v>
      </c>
      <c r="T528">
        <f t="shared" si="35"/>
        <v>526</v>
      </c>
      <c r="U528" s="1">
        <f t="shared" si="33"/>
        <v>26.3</v>
      </c>
      <c r="V528">
        <f>U528/I_opt_nan*EXP(1-U528/I_opt_nan)</f>
        <v>0.94263082182156632</v>
      </c>
      <c r="Z528" s="4">
        <f>(1/F_max) * (1 - EXP(-k_sat*U528)) * EXP(-k_inhib*U528)</f>
        <v>0.97709342838674285</v>
      </c>
      <c r="AM528" s="4">
        <f>(1 / F_max_pic) * (1 - EXP(-k_sat_pic * U528)) * EXP(-k_inhib_pic * U528)</f>
        <v>0.97709342838674285</v>
      </c>
    </row>
    <row r="529" spans="5:39" x14ac:dyDescent="0.25">
      <c r="E529">
        <f t="shared" si="34"/>
        <v>527</v>
      </c>
      <c r="F529" s="1">
        <f t="shared" si="32"/>
        <v>26.35</v>
      </c>
      <c r="G529" s="2">
        <f>F529/I_opt_dia*EXP(1-F529/I_opt_dia)</f>
        <v>0.97256723707603498</v>
      </c>
      <c r="I529" s="4">
        <f>(1/f_max_dia) * (1 - EXP(-k_sat_dia*F529)) * EXP(-k_inhib_dia*F529)</f>
        <v>0.99210145782206249</v>
      </c>
      <c r="T529">
        <f t="shared" si="35"/>
        <v>527</v>
      </c>
      <c r="U529" s="1">
        <f t="shared" si="33"/>
        <v>26.35</v>
      </c>
      <c r="V529">
        <f>U529/I_opt_nan*EXP(1-U529/I_opt_nan)</f>
        <v>0.94194083951346896</v>
      </c>
      <c r="Z529" s="4">
        <f>(1/F_max) * (1 - EXP(-k_sat*U529)) * EXP(-k_inhib*U529)</f>
        <v>0.9769523240061696</v>
      </c>
      <c r="AM529" s="4">
        <f>(1 / F_max_pic) * (1 - EXP(-k_sat_pic * U529)) * EXP(-k_inhib_pic * U529)</f>
        <v>0.9769523240061696</v>
      </c>
    </row>
    <row r="530" spans="5:39" x14ac:dyDescent="0.25">
      <c r="E530">
        <f t="shared" si="34"/>
        <v>528</v>
      </c>
      <c r="F530" s="1">
        <f t="shared" si="32"/>
        <v>26.400000000000002</v>
      </c>
      <c r="G530" s="2">
        <f>F530/I_opt_dia*EXP(1-F530/I_opt_dia)</f>
        <v>0.97209544517886826</v>
      </c>
      <c r="I530" s="4">
        <f>(1/f_max_dia) * (1 - EXP(-k_sat_dia*F530)) * EXP(-k_inhib_dia*F530)</f>
        <v>0.99199376433091557</v>
      </c>
      <c r="T530">
        <f t="shared" si="35"/>
        <v>528</v>
      </c>
      <c r="U530" s="1">
        <f t="shared" si="33"/>
        <v>26.400000000000002</v>
      </c>
      <c r="V530">
        <f>U530/I_opt_nan*EXP(1-U530/I_opt_nan)</f>
        <v>0.94124797315522357</v>
      </c>
      <c r="Z530" s="4">
        <f>(1/F_max) * (1 - EXP(-k_sat*U530)) * EXP(-k_inhib*U530)</f>
        <v>0.97681115886488801</v>
      </c>
      <c r="AM530" s="4">
        <f>(1 / F_max_pic) * (1 - EXP(-k_sat_pic * U530)) * EXP(-k_inhib_pic * U530)</f>
        <v>0.97681115886488801</v>
      </c>
    </row>
    <row r="531" spans="5:39" x14ac:dyDescent="0.25">
      <c r="E531">
        <f t="shared" si="34"/>
        <v>529</v>
      </c>
      <c r="F531" s="1">
        <f t="shared" si="32"/>
        <v>26.450000000000003</v>
      </c>
      <c r="G531" s="2">
        <f>F531/I_opt_dia*EXP(1-F531/I_opt_dia)</f>
        <v>0.97162039692661217</v>
      </c>
      <c r="I531" s="4">
        <f>(1/f_max_dia) * (1 - EXP(-k_sat_dia*F531)) * EXP(-k_inhib_dia*F531)</f>
        <v>0.99188565148822017</v>
      </c>
      <c r="T531">
        <f t="shared" si="35"/>
        <v>529</v>
      </c>
      <c r="U531" s="1">
        <f t="shared" si="33"/>
        <v>26.450000000000003</v>
      </c>
      <c r="V531">
        <f>U531/I_opt_nan*EXP(1-U531/I_opt_nan)</f>
        <v>0.94055224267180215</v>
      </c>
      <c r="Z531" s="4">
        <f>(1/F_max) * (1 - EXP(-k_sat*U531)) * EXP(-k_inhib*U531)</f>
        <v>0.97666993420381742</v>
      </c>
      <c r="AM531" s="4">
        <f>(1 / F_max_pic) * (1 - EXP(-k_sat_pic * U531)) * EXP(-k_inhib_pic * U531)</f>
        <v>0.97666993420381742</v>
      </c>
    </row>
    <row r="532" spans="5:39" x14ac:dyDescent="0.25">
      <c r="E532">
        <f t="shared" si="34"/>
        <v>530</v>
      </c>
      <c r="F532" s="1">
        <f t="shared" si="32"/>
        <v>26.5</v>
      </c>
      <c r="G532" s="2">
        <f>F532/I_opt_dia*EXP(1-F532/I_opt_dia)</f>
        <v>0.97114211047547239</v>
      </c>
      <c r="I532" s="4">
        <f>(1/f_max_dia) * (1 - EXP(-k_sat_dia*F532)) * EXP(-k_inhib_dia*F532)</f>
        <v>0.99177712397038498</v>
      </c>
      <c r="T532">
        <f t="shared" si="35"/>
        <v>530</v>
      </c>
      <c r="U532" s="1">
        <f t="shared" si="33"/>
        <v>26.5</v>
      </c>
      <c r="V532">
        <f>U532/I_opt_nan*EXP(1-U532/I_opt_nan)</f>
        <v>0.93985366790336644</v>
      </c>
      <c r="Z532" s="4">
        <f>(1/F_max) * (1 - EXP(-k_sat*U532)) * EXP(-k_inhib*U532)</f>
        <v>0.97652865124516974</v>
      </c>
      <c r="AM532" s="4">
        <f>(1 / F_max_pic) * (1 - EXP(-k_sat_pic * U532)) * EXP(-k_inhib_pic * U532)</f>
        <v>0.97652865124516974</v>
      </c>
    </row>
    <row r="533" spans="5:39" x14ac:dyDescent="0.25">
      <c r="E533">
        <f t="shared" si="34"/>
        <v>531</v>
      </c>
      <c r="F533" s="1">
        <f t="shared" si="32"/>
        <v>26.55</v>
      </c>
      <c r="G533" s="2">
        <f>F533/I_opt_dia*EXP(1-F533/I_opt_dia)</f>
        <v>0.97066060391371534</v>
      </c>
      <c r="I533" s="4">
        <f>(1/f_max_dia) * (1 - EXP(-k_sat_dia*F533)) * EXP(-k_inhib_dia*F533)</f>
        <v>0.99166818640424426</v>
      </c>
      <c r="T533">
        <f t="shared" si="35"/>
        <v>531</v>
      </c>
      <c r="U533" s="1">
        <f t="shared" si="33"/>
        <v>26.55</v>
      </c>
      <c r="V533">
        <f>U533/I_opt_nan*EXP(1-U533/I_opt_nan)</f>
        <v>0.93915226860557588</v>
      </c>
      <c r="Z533" s="4">
        <f>(1/F_max) * (1 - EXP(-k_sat*U533)) * EXP(-k_inhib*U533)</f>
        <v>0.97638731119273103</v>
      </c>
      <c r="AM533" s="4">
        <f>(1 / F_max_pic) * (1 - EXP(-k_sat_pic * U533)) * EXP(-k_inhib_pic * U533)</f>
        <v>0.97638731119273103</v>
      </c>
    </row>
    <row r="534" spans="5:39" x14ac:dyDescent="0.25">
      <c r="E534">
        <f t="shared" si="34"/>
        <v>532</v>
      </c>
      <c r="F534" s="1">
        <f t="shared" si="32"/>
        <v>26.6</v>
      </c>
      <c r="G534" s="2">
        <f>F534/I_opt_dia*EXP(1-F534/I_opt_dia)</f>
        <v>0.9701758952618883</v>
      </c>
      <c r="I534" s="4">
        <f>(1/f_max_dia) * (1 - EXP(-k_sat_dia*F534)) * EXP(-k_inhib_dia*F534)</f>
        <v>0.99155884336758293</v>
      </c>
      <c r="T534">
        <f t="shared" si="35"/>
        <v>532</v>
      </c>
      <c r="U534" s="1">
        <f t="shared" si="33"/>
        <v>26.6</v>
      </c>
      <c r="V534">
        <f>U534/I_opt_nan*EXP(1-U534/I_opt_nan)</f>
        <v>0.93844806444989504</v>
      </c>
      <c r="Z534" s="4">
        <f>(1/F_max) * (1 - EXP(-k_sat*U534)) * EXP(-k_inhib*U534)</f>
        <v>0.97624591523213788</v>
      </c>
      <c r="AM534" s="4">
        <f>(1 / F_max_pic) * (1 - EXP(-k_sat_pic * U534)) * EXP(-k_inhib_pic * U534)</f>
        <v>0.97624591523213788</v>
      </c>
    </row>
    <row r="535" spans="5:39" x14ac:dyDescent="0.25">
      <c r="E535">
        <f t="shared" si="34"/>
        <v>533</v>
      </c>
      <c r="F535" s="1">
        <f t="shared" si="32"/>
        <v>26.650000000000002</v>
      </c>
      <c r="G535" s="2">
        <f>F535/I_opt_dia*EXP(1-F535/I_opt_dia)</f>
        <v>0.96968800247304054</v>
      </c>
      <c r="I535" s="4">
        <f>(1/f_max_dia) * (1 - EXP(-k_sat_dia*F535)) * EXP(-k_inhib_dia*F535)</f>
        <v>0.99144909938965597</v>
      </c>
      <c r="T535">
        <f t="shared" si="35"/>
        <v>533</v>
      </c>
      <c r="U535" s="1">
        <f t="shared" si="33"/>
        <v>26.650000000000002</v>
      </c>
      <c r="V535">
        <f>U535/I_opt_nan*EXP(1-U535/I_opt_nan)</f>
        <v>0.93774107502389981</v>
      </c>
      <c r="Z535" s="4">
        <f>(1/F_max) * (1 - EXP(-k_sat*U535)) * EXP(-k_inhib*U535)</f>
        <v>0.97610446453115152</v>
      </c>
      <c r="AM535" s="4">
        <f>(1 / F_max_pic) * (1 - EXP(-k_sat_pic * U535)) * EXP(-k_inhib_pic * U535)</f>
        <v>0.97610446453115152</v>
      </c>
    </row>
    <row r="536" spans="5:39" x14ac:dyDescent="0.25">
      <c r="E536">
        <f t="shared" si="34"/>
        <v>534</v>
      </c>
      <c r="F536" s="1">
        <f t="shared" si="32"/>
        <v>26.700000000000003</v>
      </c>
      <c r="G536" s="2">
        <f>F536/I_opt_dia*EXP(1-F536/I_opt_dia)</f>
        <v>0.96919694343294105</v>
      </c>
      <c r="I536" s="4">
        <f>(1/f_max_dia) * (1 - EXP(-k_sat_dia*F536)) * EXP(-k_inhib_dia*F536)</f>
        <v>0.99133895895170321</v>
      </c>
      <c r="T536">
        <f t="shared" si="35"/>
        <v>534</v>
      </c>
      <c r="U536" s="1">
        <f t="shared" si="33"/>
        <v>26.700000000000003</v>
      </c>
      <c r="V536">
        <f>U536/I_opt_nan*EXP(1-U536/I_opt_nan)</f>
        <v>0.93703131983158183</v>
      </c>
      <c r="Z536" s="4">
        <f>(1/F_max) * (1 - EXP(-k_sat*U536)) * EXP(-k_inhib*U536)</f>
        <v>0.97596296023992557</v>
      </c>
      <c r="AM536" s="4">
        <f>(1 / F_max_pic) * (1 - EXP(-k_sat_pic * U536)) * EXP(-k_inhib_pic * U536)</f>
        <v>0.97596296023992557</v>
      </c>
    </row>
    <row r="537" spans="5:39" x14ac:dyDescent="0.25">
      <c r="E537">
        <f t="shared" si="34"/>
        <v>535</v>
      </c>
      <c r="F537" s="1">
        <f t="shared" si="32"/>
        <v>26.75</v>
      </c>
      <c r="G537" s="2">
        <f>F537/I_opt_dia*EXP(1-F537/I_opt_dia)</f>
        <v>0.96870273596029777</v>
      </c>
      <c r="I537" s="4">
        <f>(1/f_max_dia) * (1 - EXP(-k_sat_dia*F537)) * EXP(-k_inhib_dia*F537)</f>
        <v>0.99122842648745657</v>
      </c>
      <c r="T537">
        <f t="shared" si="35"/>
        <v>535</v>
      </c>
      <c r="U537" s="1">
        <f t="shared" si="33"/>
        <v>26.75</v>
      </c>
      <c r="V537">
        <f>U537/I_opt_nan*EXP(1-U537/I_opt_nan)</f>
        <v>0.9363188182936536</v>
      </c>
      <c r="Z537" s="4">
        <f>(1/F_max) * (1 - EXP(-k_sat*U537)) * EXP(-k_inhib*U537)</f>
        <v>0.97582140349127067</v>
      </c>
      <c r="AM537" s="4">
        <f>(1 / F_max_pic) * (1 - EXP(-k_sat_pic * U537)) * EXP(-k_inhib_pic * U537)</f>
        <v>0.97582140349127067</v>
      </c>
    </row>
    <row r="538" spans="5:39" x14ac:dyDescent="0.25">
      <c r="E538">
        <f t="shared" si="34"/>
        <v>536</v>
      </c>
      <c r="F538" s="1">
        <f t="shared" si="32"/>
        <v>26.8</v>
      </c>
      <c r="G538" s="2">
        <f>F538/I_opt_dia*EXP(1-F538/I_opt_dia)</f>
        <v>0.96820539780697479</v>
      </c>
      <c r="I538" s="4">
        <f>(1/f_max_dia) * (1 - EXP(-k_sat_dia*F538)) * EXP(-k_inhib_dia*F538)</f>
        <v>0.9911175063836446</v>
      </c>
      <c r="T538">
        <f t="shared" si="35"/>
        <v>536</v>
      </c>
      <c r="U538" s="1">
        <f t="shared" si="33"/>
        <v>26.8</v>
      </c>
      <c r="V538">
        <f>U538/I_opt_nan*EXP(1-U538/I_opt_nan)</f>
        <v>0.93560358974785085</v>
      </c>
      <c r="Z538" s="4">
        <f>(1/F_max) * (1 - EXP(-k_sat*U538)) * EXP(-k_inhib*U538)</f>
        <v>0.97567979540091632</v>
      </c>
      <c r="AM538" s="4">
        <f>(1 / F_max_pic) * (1 - EXP(-k_sat_pic * U538)) * EXP(-k_inhib_pic * U538)</f>
        <v>0.97567979540091632</v>
      </c>
    </row>
    <row r="539" spans="5:39" x14ac:dyDescent="0.25">
      <c r="E539">
        <f t="shared" si="34"/>
        <v>537</v>
      </c>
      <c r="F539" s="1">
        <f t="shared" si="32"/>
        <v>26.85</v>
      </c>
      <c r="G539" s="2">
        <f>F539/I_opt_dia*EXP(1-F539/I_opt_dia)</f>
        <v>0.96770494665821039</v>
      </c>
      <c r="I539" s="4">
        <f>(1/f_max_dia) * (1 - EXP(-k_sat_dia*F539)) * EXP(-k_inhib_dia*F539)</f>
        <v>0.99100620298049047</v>
      </c>
      <c r="T539">
        <f t="shared" si="35"/>
        <v>537</v>
      </c>
      <c r="U539" s="1">
        <f t="shared" si="33"/>
        <v>26.85</v>
      </c>
      <c r="V539">
        <f>U539/I_opt_nan*EXP(1-U539/I_opt_nan)</f>
        <v>0.9348856534492338</v>
      </c>
      <c r="Z539" s="4">
        <f>(1/F_max) * (1 - EXP(-k_sat*U539)) * EXP(-k_inhib*U539)</f>
        <v>0.9755381370677666</v>
      </c>
      <c r="AM539" s="4">
        <f>(1 / F_max_pic) * (1 - EXP(-k_sat_pic * U539)) * EXP(-k_inhib_pic * U539)</f>
        <v>0.9755381370677666</v>
      </c>
    </row>
    <row r="540" spans="5:39" x14ac:dyDescent="0.25">
      <c r="E540">
        <f t="shared" si="34"/>
        <v>538</v>
      </c>
      <c r="F540" s="1">
        <f t="shared" si="32"/>
        <v>26.900000000000002</v>
      </c>
      <c r="G540" s="2">
        <f>F540/I_opt_dia*EXP(1-F540/I_opt_dia)</f>
        <v>0.96720140013283273</v>
      </c>
      <c r="I540" s="4">
        <f>(1/f_max_dia) * (1 - EXP(-k_sat_dia*F540)) * EXP(-k_inhib_dia*F540)</f>
        <v>0.99089452057220351</v>
      </c>
      <c r="T540">
        <f t="shared" si="35"/>
        <v>538</v>
      </c>
      <c r="U540" s="1">
        <f t="shared" si="33"/>
        <v>26.900000000000002</v>
      </c>
      <c r="V540">
        <f>U540/I_opt_nan*EXP(1-U540/I_opt_nan)</f>
        <v>0.93416502857048966</v>
      </c>
      <c r="Z540" s="4">
        <f>(1/F_max) * (1 - EXP(-k_sat*U540)) * EXP(-k_inhib*U540)</f>
        <v>0.97539642957415407</v>
      </c>
      <c r="AM540" s="4">
        <f>(1 / F_max_pic) * (1 - EXP(-k_sat_pic * U540)) * EXP(-k_inhib_pic * U540)</f>
        <v>0.97539642957415407</v>
      </c>
    </row>
    <row r="541" spans="5:39" x14ac:dyDescent="0.25">
      <c r="E541">
        <f t="shared" si="34"/>
        <v>539</v>
      </c>
      <c r="F541" s="1">
        <f t="shared" si="32"/>
        <v>26.950000000000003</v>
      </c>
      <c r="G541" s="2">
        <f>F541/I_opt_dia*EXP(1-F541/I_opt_dia)</f>
        <v>0.96669477578347618</v>
      </c>
      <c r="I541" s="4">
        <f>(1/f_max_dia) * (1 - EXP(-k_sat_dia*F541)) * EXP(-k_inhib_dia*F541)</f>
        <v>0.99078246340746767</v>
      </c>
      <c r="T541">
        <f t="shared" si="35"/>
        <v>539</v>
      </c>
      <c r="U541" s="1">
        <f t="shared" si="33"/>
        <v>26.950000000000003</v>
      </c>
      <c r="V541">
        <f>U541/I_opt_nan*EXP(1-U541/I_opt_nan)</f>
        <v>0.93344173420223198</v>
      </c>
      <c r="Z541" s="4">
        <f>(1/F_max) * (1 - EXP(-k_sat*U541)) * EXP(-k_inhib*U541)</f>
        <v>0.97525467398608834</v>
      </c>
      <c r="AM541" s="4">
        <f>(1 / F_max_pic) * (1 - EXP(-k_sat_pic * U541)) * EXP(-k_inhib_pic * U541)</f>
        <v>0.97525467398608834</v>
      </c>
    </row>
    <row r="542" spans="5:39" x14ac:dyDescent="0.25">
      <c r="E542">
        <f t="shared" si="34"/>
        <v>540</v>
      </c>
      <c r="F542" s="1">
        <f t="shared" si="32"/>
        <v>27</v>
      </c>
      <c r="G542" s="2">
        <f>F542/I_opt_dia*EXP(1-F542/I_opt_dia)</f>
        <v>0.96618509109679618</v>
      </c>
      <c r="I542" s="4">
        <f>(1/f_max_dia) * (1 - EXP(-k_sat_dia*F542)) * EXP(-k_inhib_dia*F542)</f>
        <v>0.99067003568992318</v>
      </c>
      <c r="T542">
        <f t="shared" si="35"/>
        <v>540</v>
      </c>
      <c r="U542" s="1">
        <f t="shared" si="33"/>
        <v>27</v>
      </c>
      <c r="V542">
        <f>U542/I_opt_nan*EXP(1-U542/I_opt_nan)</f>
        <v>0.93271578935329924</v>
      </c>
      <c r="Z542" s="4">
        <f>(1/F_max) * (1 - EXP(-k_sat*U542)) * EXP(-k_inhib*U542)</f>
        <v>0.97511287135350111</v>
      </c>
      <c r="AM542" s="4">
        <f>(1 / F_max_pic) * (1 - EXP(-k_sat_pic * U542)) * EXP(-k_inhib_pic * U542)</f>
        <v>0.97511287135350111</v>
      </c>
    </row>
    <row r="543" spans="5:39" x14ac:dyDescent="0.25">
      <c r="E543">
        <f t="shared" si="34"/>
        <v>541</v>
      </c>
      <c r="F543" s="1">
        <f t="shared" si="32"/>
        <v>27.05</v>
      </c>
      <c r="G543" s="2">
        <f>F543/I_opt_dia*EXP(1-F543/I_opt_dia)</f>
        <v>0.96567236349368391</v>
      </c>
      <c r="I543" s="4">
        <f>(1/f_max_dia) * (1 - EXP(-k_sat_dia*F543)) * EXP(-k_inhib_dia*F543)</f>
        <v>0.99055724157864433</v>
      </c>
      <c r="T543">
        <f t="shared" si="35"/>
        <v>541</v>
      </c>
      <c r="U543" s="1">
        <f t="shared" si="33"/>
        <v>27.05</v>
      </c>
      <c r="V543">
        <f>U543/I_opt_nan*EXP(1-U543/I_opt_nan)</f>
        <v>0.93198721295105313</v>
      </c>
      <c r="Z543" s="4">
        <f>(1/F_max) * (1 - EXP(-k_sat*U543)) * EXP(-k_inhib*U543)</f>
        <v>0.97497102271048919</v>
      </c>
      <c r="AM543" s="4">
        <f>(1 / F_max_pic) * (1 - EXP(-k_sat_pic * U543)) * EXP(-k_inhib_pic * U543)</f>
        <v>0.97497102271048919</v>
      </c>
    </row>
    <row r="544" spans="5:39" x14ac:dyDescent="0.25">
      <c r="E544">
        <f t="shared" si="34"/>
        <v>542</v>
      </c>
      <c r="F544" s="1">
        <f t="shared" si="32"/>
        <v>27.1</v>
      </c>
      <c r="G544" s="2">
        <f>F544/I_opt_dia*EXP(1-F544/I_opt_dia)</f>
        <v>0.96515661032948041</v>
      </c>
      <c r="I544" s="4">
        <f>(1/f_max_dia) * (1 - EXP(-k_sat_dia*F544)) * EXP(-k_inhib_dia*F544)</f>
        <v>0.99044408518861127</v>
      </c>
      <c r="T544">
        <f t="shared" si="35"/>
        <v>542</v>
      </c>
      <c r="U544" s="1">
        <f t="shared" si="33"/>
        <v>27.1</v>
      </c>
      <c r="V544">
        <f>U544/I_opt_nan*EXP(1-U544/I_opt_nan)</f>
        <v>0.9312560238416755</v>
      </c>
      <c r="Z544" s="4">
        <f>(1/F_max) * (1 - EXP(-k_sat*U544)) * EXP(-k_inhib*U544)</f>
        <v>0.97482912907555219</v>
      </c>
      <c r="AM544" s="4">
        <f>(1 / F_max_pic) * (1 - EXP(-k_sat_pic * U544)) * EXP(-k_inhib_pic * U544)</f>
        <v>0.97482912907555219</v>
      </c>
    </row>
    <row r="545" spans="5:39" x14ac:dyDescent="0.25">
      <c r="E545">
        <f t="shared" si="34"/>
        <v>543</v>
      </c>
      <c r="F545" s="1">
        <f t="shared" si="32"/>
        <v>27.150000000000002</v>
      </c>
      <c r="G545" s="2">
        <f>F545/I_opt_dia*EXP(1-F545/I_opt_dia)</f>
        <v>0.96463784889418946</v>
      </c>
      <c r="I545" s="4">
        <f>(1/f_max_dia) * (1 - EXP(-k_sat_dia*F545)) * EXP(-k_inhib_dia*F545)</f>
        <v>0.99033057059117668</v>
      </c>
      <c r="T545">
        <f t="shared" si="35"/>
        <v>543</v>
      </c>
      <c r="U545" s="1">
        <f t="shared" si="33"/>
        <v>27.150000000000002</v>
      </c>
      <c r="V545">
        <f>U545/I_opt_nan*EXP(1-U545/I_opt_nan)</f>
        <v>0.93052224079046453</v>
      </c>
      <c r="Z545" s="4">
        <f>(1/F_max) * (1 - EXP(-k_sat*U545)) * EXP(-k_inhib*U545)</f>
        <v>0.97468719145182525</v>
      </c>
      <c r="AM545" s="4">
        <f>(1 / F_max_pic) * (1 - EXP(-k_sat_pic * U545)) * EXP(-k_inhib_pic * U545)</f>
        <v>0.97468719145182525</v>
      </c>
    </row>
    <row r="546" spans="5:39" x14ac:dyDescent="0.25">
      <c r="E546">
        <f t="shared" si="34"/>
        <v>544</v>
      </c>
      <c r="F546" s="1">
        <f t="shared" si="32"/>
        <v>27.200000000000003</v>
      </c>
      <c r="G546" s="2">
        <f>F546/I_opt_dia*EXP(1-F546/I_opt_dia)</f>
        <v>0.96411609641269014</v>
      </c>
      <c r="I546" s="4">
        <f>(1/f_max_dia) * (1 - EXP(-k_sat_dia*F546)) * EXP(-k_inhib_dia*F546)</f>
        <v>0.99021670181452914</v>
      </c>
      <c r="T546">
        <f t="shared" si="35"/>
        <v>544</v>
      </c>
      <c r="U546" s="1">
        <f t="shared" si="33"/>
        <v>27.200000000000003</v>
      </c>
      <c r="V546">
        <f>U546/I_opt_nan*EXP(1-U546/I_opt_nan)</f>
        <v>0.92978588248212923</v>
      </c>
      <c r="Z546" s="4">
        <f>(1/F_max) * (1 - EXP(-k_sat*U546)) * EXP(-k_inhib*U546)</f>
        <v>0.97454521082731338</v>
      </c>
      <c r="AM546" s="4">
        <f>(1 / F_max_pic) * (1 - EXP(-k_sat_pic * U546)) * EXP(-k_inhib_pic * U546)</f>
        <v>0.97454521082731338</v>
      </c>
    </row>
    <row r="547" spans="5:39" x14ac:dyDescent="0.25">
      <c r="E547">
        <f t="shared" si="34"/>
        <v>545</v>
      </c>
      <c r="F547" s="1">
        <f t="shared" si="32"/>
        <v>27.25</v>
      </c>
      <c r="G547" s="2">
        <f>F547/I_opt_dia*EXP(1-F547/I_opt_dia)</f>
        <v>0.96359137004494955</v>
      </c>
      <c r="I547" s="4">
        <f>(1/f_max_dia) * (1 - EXP(-k_sat_dia*F547)) * EXP(-k_inhib_dia*F547)</f>
        <v>0.99010248284414848</v>
      </c>
      <c r="T547">
        <f t="shared" si="35"/>
        <v>545</v>
      </c>
      <c r="U547" s="1">
        <f t="shared" si="33"/>
        <v>27.25</v>
      </c>
      <c r="V547">
        <f>U547/I_opt_nan*EXP(1-U547/I_opt_nan)</f>
        <v>0.92904696752108418</v>
      </c>
      <c r="Z547" s="4">
        <f>(1/F_max) * (1 - EXP(-k_sat*U547)) * EXP(-k_inhib*U547)</f>
        <v>0.97440318817511584</v>
      </c>
      <c r="AM547" s="4">
        <f>(1 / F_max_pic) * (1 - EXP(-k_sat_pic * U547)) * EXP(-k_inhib_pic * U547)</f>
        <v>0.97440318817511584</v>
      </c>
    </row>
    <row r="548" spans="5:39" x14ac:dyDescent="0.25">
      <c r="E548">
        <f t="shared" si="34"/>
        <v>546</v>
      </c>
      <c r="F548" s="1">
        <f t="shared" si="32"/>
        <v>27.3</v>
      </c>
      <c r="G548" s="2">
        <f>F548/I_opt_dia*EXP(1-F548/I_opt_dia)</f>
        <v>0.96306368688623323</v>
      </c>
      <c r="I548" s="4">
        <f>(1/f_max_dia) * (1 - EXP(-k_sat_dia*F548)) * EXP(-k_inhib_dia*F548)</f>
        <v>0.98998791762326077</v>
      </c>
      <c r="T548">
        <f t="shared" si="35"/>
        <v>546</v>
      </c>
      <c r="U548" s="1">
        <f t="shared" si="33"/>
        <v>27.3</v>
      </c>
      <c r="V548">
        <f>U548/I_opt_nan*EXP(1-U548/I_opt_nan)</f>
        <v>0.92830551443174114</v>
      </c>
      <c r="Z548" s="4">
        <f>(1/F_max) * (1 - EXP(-k_sat*U548)) * EXP(-k_inhib*U548)</f>
        <v>0.97426112445365209</v>
      </c>
      <c r="AM548" s="4">
        <f>(1 / F_max_pic) * (1 - EXP(-k_sat_pic * U548)) * EXP(-k_inhib_pic * U548)</f>
        <v>0.97426112445365209</v>
      </c>
    </row>
    <row r="549" spans="5:39" x14ac:dyDescent="0.25">
      <c r="E549">
        <f t="shared" si="34"/>
        <v>547</v>
      </c>
      <c r="F549" s="1">
        <f t="shared" si="32"/>
        <v>27.35</v>
      </c>
      <c r="G549" s="2">
        <f>F549/I_opt_dia*EXP(1-F549/I_opt_dia)</f>
        <v>0.96253306396731619</v>
      </c>
      <c r="I549" s="4">
        <f>(1/f_max_dia) * (1 - EXP(-k_sat_dia*F549)) * EXP(-k_inhib_dia*F549)</f>
        <v>0.98987301005328343</v>
      </c>
      <c r="T549">
        <f t="shared" si="35"/>
        <v>547</v>
      </c>
      <c r="U549" s="1">
        <f t="shared" si="33"/>
        <v>27.35</v>
      </c>
      <c r="V549">
        <f>U549/I_opt_nan*EXP(1-U549/I_opt_nan)</f>
        <v>0.92756154165880311</v>
      </c>
      <c r="Z549" s="4">
        <f>(1/F_max) * (1 - EXP(-k_sat*U549)) * EXP(-k_inhib*U549)</f>
        <v>0.97411902060688216</v>
      </c>
      <c r="AM549" s="4">
        <f>(1 / F_max_pic) * (1 - EXP(-k_sat_pic * U549)) * EXP(-k_inhib_pic * U549)</f>
        <v>0.97411902060688216</v>
      </c>
    </row>
    <row r="550" spans="5:39" x14ac:dyDescent="0.25">
      <c r="E550">
        <f t="shared" si="34"/>
        <v>548</v>
      </c>
      <c r="F550" s="1">
        <f t="shared" si="32"/>
        <v>27.400000000000002</v>
      </c>
      <c r="G550" s="2">
        <f>F550/I_opt_dia*EXP(1-F550/I_opt_dia)</f>
        <v>0.9619995182546931</v>
      </c>
      <c r="I550" s="4">
        <f>(1/f_max_dia) * (1 - EXP(-k_sat_dia*F550)) * EXP(-k_inhib_dia*F550)</f>
        <v>0.98975776399426962</v>
      </c>
      <c r="T550">
        <f t="shared" si="35"/>
        <v>548</v>
      </c>
      <c r="U550" s="1">
        <f t="shared" si="33"/>
        <v>27.400000000000002</v>
      </c>
      <c r="V550">
        <f>U550/I_opt_nan*EXP(1-U550/I_opt_nan)</f>
        <v>0.9268150675675535</v>
      </c>
      <c r="Z550" s="4">
        <f>(1/F_max) * (1 - EXP(-k_sat*U550)) * EXP(-k_inhib*U550)</f>
        <v>0.97397687756452356</v>
      </c>
      <c r="AM550" s="4">
        <f>(1 / F_max_pic) * (1 - EXP(-k_sat_pic * U550)) * EXP(-k_inhib_pic * U550)</f>
        <v>0.97397687756452356</v>
      </c>
    </row>
    <row r="551" spans="5:39" x14ac:dyDescent="0.25">
      <c r="E551">
        <f t="shared" si="34"/>
        <v>549</v>
      </c>
      <c r="F551" s="1">
        <f t="shared" si="32"/>
        <v>27.450000000000003</v>
      </c>
      <c r="G551" s="2">
        <f>F551/I_opt_dia*EXP(1-F551/I_opt_dia)</f>
        <v>0.96146306665078751</v>
      </c>
      <c r="I551" s="4">
        <f>(1/f_max_dia) * (1 - EXP(-k_sat_dia*F551)) * EXP(-k_inhib_dia*F551)</f>
        <v>0.98964218326534603</v>
      </c>
      <c r="T551">
        <f t="shared" si="35"/>
        <v>549</v>
      </c>
      <c r="U551" s="1">
        <f t="shared" si="33"/>
        <v>27.450000000000003</v>
      </c>
      <c r="V551">
        <f>U551/I_opt_nan*EXP(1-U551/I_opt_nan)</f>
        <v>0.92606611044414688</v>
      </c>
      <c r="Z551" s="4">
        <f>(1/F_max) * (1 - EXP(-k_sat*U551)) * EXP(-k_inhib*U551)</f>
        <v>0.97383469624226593</v>
      </c>
      <c r="AM551" s="4">
        <f>(1 / F_max_pic) * (1 - EXP(-k_sat_pic * U551)) * EXP(-k_inhib_pic * U551)</f>
        <v>0.97383469624226593</v>
      </c>
    </row>
    <row r="552" spans="5:39" x14ac:dyDescent="0.25">
      <c r="E552">
        <f t="shared" si="34"/>
        <v>550</v>
      </c>
      <c r="F552" s="1">
        <f t="shared" si="32"/>
        <v>27.5</v>
      </c>
      <c r="G552" s="2">
        <f>F552/I_opt_dia*EXP(1-F552/I_opt_dia)</f>
        <v>0.96092372599416098</v>
      </c>
      <c r="I552" s="4">
        <f>(1/f_max_dia) * (1 - EXP(-k_sat_dia*F552)) * EXP(-k_inhib_dia*F552)</f>
        <v>0.98952627164514684</v>
      </c>
      <c r="T552">
        <f t="shared" si="35"/>
        <v>550</v>
      </c>
      <c r="U552" s="1">
        <f t="shared" si="33"/>
        <v>27.5</v>
      </c>
      <c r="V552">
        <f>U552/I_opt_nan*EXP(1-U552/I_opt_nan)</f>
        <v>0.92531468849589837</v>
      </c>
      <c r="Z552" s="4">
        <f>(1/F_max) * (1 - EXP(-k_sat*U552)) * EXP(-k_inhib*U552)</f>
        <v>0.97369247754198163</v>
      </c>
      <c r="AM552" s="4">
        <f>(1 / F_max_pic) * (1 - EXP(-k_sat_pic * U552)) * EXP(-k_inhib_pic * U552)</f>
        <v>0.97369247754198163</v>
      </c>
    </row>
    <row r="553" spans="5:39" x14ac:dyDescent="0.25">
      <c r="E553">
        <f t="shared" si="34"/>
        <v>551</v>
      </c>
      <c r="F553" s="1">
        <f t="shared" si="32"/>
        <v>27.55</v>
      </c>
      <c r="G553" s="2">
        <f>F553/I_opt_dia*EXP(1-F553/I_opt_dia)</f>
        <v>0.96038151305972042</v>
      </c>
      <c r="I553" s="4">
        <f>(1/f_max_dia) * (1 - EXP(-k_sat_dia*F553)) * EXP(-k_inhib_dia*F553)</f>
        <v>0.98941003287224194</v>
      </c>
      <c r="T553">
        <f t="shared" si="35"/>
        <v>551</v>
      </c>
      <c r="U553" s="1">
        <f t="shared" si="33"/>
        <v>27.55</v>
      </c>
      <c r="V553">
        <f>U553/I_opt_nan*EXP(1-U553/I_opt_nan)</f>
        <v>0.92456081985157135</v>
      </c>
      <c r="Z553" s="4">
        <f>(1/F_max) * (1 - EXP(-k_sat*U553)) * EXP(-k_inhib*U553)</f>
        <v>0.97355022235193434</v>
      </c>
      <c r="AM553" s="4">
        <f>(1 / F_max_pic) * (1 - EXP(-k_sat_pic * U553)) * EXP(-k_inhib_pic * U553)</f>
        <v>0.97355022235193434</v>
      </c>
    </row>
    <row r="554" spans="5:39" x14ac:dyDescent="0.25">
      <c r="E554">
        <f t="shared" si="34"/>
        <v>552</v>
      </c>
      <c r="F554" s="1">
        <f t="shared" si="32"/>
        <v>27.6</v>
      </c>
      <c r="G554" s="2">
        <f>F554/I_opt_dia*EXP(1-F554/I_opt_dia)</f>
        <v>0.95983644455892669</v>
      </c>
      <c r="I554" s="4">
        <f>(1/f_max_dia) * (1 - EXP(-k_sat_dia*F554)) * EXP(-k_inhib_dia*F554)</f>
        <v>0.98929347064556139</v>
      </c>
      <c r="T554">
        <f t="shared" si="35"/>
        <v>552</v>
      </c>
      <c r="U554" s="1">
        <f t="shared" si="33"/>
        <v>27.6</v>
      </c>
      <c r="V554">
        <f>U554/I_opt_nan*EXP(1-U554/I_opt_nan)</f>
        <v>0.92380452256166434</v>
      </c>
      <c r="Z554" s="4">
        <f>(1/F_max) * (1 - EXP(-k_sat*U554)) * EXP(-k_inhib*U554)</f>
        <v>0.9734079315469818</v>
      </c>
      <c r="AM554" s="4">
        <f>(1 / F_max_pic) * (1 - EXP(-k_sat_pic * U554)) * EXP(-k_inhib_pic * U554)</f>
        <v>0.9734079315469818</v>
      </c>
    </row>
    <row r="555" spans="5:39" x14ac:dyDescent="0.25">
      <c r="E555">
        <f t="shared" si="34"/>
        <v>553</v>
      </c>
      <c r="F555" s="1">
        <f t="shared" si="32"/>
        <v>27.650000000000002</v>
      </c>
      <c r="G555" s="2">
        <f>F555/I_opt_dia*EXP(1-F555/I_opt_dia)</f>
        <v>0.95928853714000062</v>
      </c>
      <c r="I555" s="4">
        <f>(1/f_max_dia) * (1 - EXP(-k_sat_dia*F555)) * EXP(-k_inhib_dia*F555)</f>
        <v>0.9891765886248165</v>
      </c>
      <c r="T555">
        <f t="shared" si="35"/>
        <v>553</v>
      </c>
      <c r="U555" s="1">
        <f t="shared" si="33"/>
        <v>27.650000000000002</v>
      </c>
      <c r="V555">
        <f>U555/I_opt_nan*EXP(1-U555/I_opt_nan)</f>
        <v>0.92304581459869783</v>
      </c>
      <c r="Z555" s="4">
        <f>(1/F_max) * (1 - EXP(-k_sat*U555)) * EXP(-k_inhib*U555)</f>
        <v>0.97326560598877998</v>
      </c>
      <c r="AM555" s="4">
        <f>(1 / F_max_pic) * (1 - EXP(-k_sat_pic * U555)) * EXP(-k_inhib_pic * U555)</f>
        <v>0.97326560598877998</v>
      </c>
    </row>
    <row r="556" spans="5:39" x14ac:dyDescent="0.25">
      <c r="E556">
        <f t="shared" si="34"/>
        <v>554</v>
      </c>
      <c r="F556" s="1">
        <f t="shared" si="32"/>
        <v>27.700000000000003</v>
      </c>
      <c r="G556" s="2">
        <f>F556/I_opt_dia*EXP(1-F556/I_opt_dia)</f>
        <v>0.95873780738812986</v>
      </c>
      <c r="I556" s="4">
        <f>(1/f_max_dia) * (1 - EXP(-k_sat_dia*F556)) * EXP(-k_inhib_dia*F556)</f>
        <v>0.98905939043091384</v>
      </c>
      <c r="T556">
        <f t="shared" si="35"/>
        <v>554</v>
      </c>
      <c r="U556" s="1">
        <f t="shared" si="33"/>
        <v>27.700000000000003</v>
      </c>
      <c r="V556">
        <f>U556/I_opt_nan*EXP(1-U556/I_opt_nan)</f>
        <v>0.92228471385749933</v>
      </c>
      <c r="Z556" s="4">
        <f>(1/F_max) * (1 - EXP(-k_sat*U556)) * EXP(-k_inhib*U556)</f>
        <v>0.97312324652597937</v>
      </c>
      <c r="AM556" s="4">
        <f>(1 / F_max_pic) * (1 - EXP(-k_sat_pic * U556)) * EXP(-k_inhib_pic * U556)</f>
        <v>0.97312324652597937</v>
      </c>
    </row>
    <row r="557" spans="5:39" x14ac:dyDescent="0.25">
      <c r="E557">
        <f t="shared" si="34"/>
        <v>555</v>
      </c>
      <c r="F557" s="1">
        <f t="shared" si="32"/>
        <v>27.75</v>
      </c>
      <c r="G557" s="2">
        <f>F557/I_opt_dia*EXP(1-F557/I_opt_dia)</f>
        <v>0.95818427182567423</v>
      </c>
      <c r="I557" s="4">
        <f>(1/f_max_dia) * (1 - EXP(-k_sat_dia*F557)) * EXP(-k_inhib_dia*F557)</f>
        <v>0.98894187964636748</v>
      </c>
      <c r="T557">
        <f t="shared" si="35"/>
        <v>555</v>
      </c>
      <c r="U557" s="1">
        <f t="shared" si="33"/>
        <v>27.75</v>
      </c>
      <c r="V557">
        <f>U557/I_opt_nan*EXP(1-U557/I_opt_nan)</f>
        <v>0.9215212381554867</v>
      </c>
      <c r="Z557" s="4">
        <f>(1/F_max) * (1 - EXP(-k_sat*U557)) * EXP(-k_inhib*U557)</f>
        <v>0.97298085399442191</v>
      </c>
      <c r="AM557" s="4">
        <f>(1 / F_max_pic) * (1 - EXP(-k_sat_pic * U557)) * EXP(-k_inhib_pic * U557)</f>
        <v>0.97298085399442191</v>
      </c>
    </row>
    <row r="558" spans="5:39" x14ac:dyDescent="0.25">
      <c r="E558">
        <f t="shared" si="34"/>
        <v>556</v>
      </c>
      <c r="F558" s="1">
        <f t="shared" si="32"/>
        <v>27.8</v>
      </c>
      <c r="G558" s="2">
        <f>F558/I_opt_dia*EXP(1-F558/I_opt_dia)</f>
        <v>0.95762794691237063</v>
      </c>
      <c r="I558" s="4">
        <f>(1/f_max_dia) * (1 - EXP(-k_sat_dia*F558)) * EXP(-k_inhib_dia*F558)</f>
        <v>0.98882405981570487</v>
      </c>
      <c r="T558">
        <f t="shared" si="35"/>
        <v>556</v>
      </c>
      <c r="U558" s="1">
        <f t="shared" si="33"/>
        <v>27.8</v>
      </c>
      <c r="V558">
        <f>U558/I_opt_nan*EXP(1-U558/I_opt_nan)</f>
        <v>0.92075540523295274</v>
      </c>
      <c r="Z558" s="4">
        <f>(1/F_max) * (1 - EXP(-k_sat*U558)) * EXP(-k_inhib*U558)</f>
        <v>0.97283842921733255</v>
      </c>
      <c r="AM558" s="4">
        <f>(1 / F_max_pic) * (1 - EXP(-k_sat_pic * U558)) * EXP(-k_inhib_pic * U558)</f>
        <v>0.97283842921733255</v>
      </c>
    </row>
    <row r="559" spans="5:39" x14ac:dyDescent="0.25">
      <c r="E559">
        <f t="shared" si="34"/>
        <v>557</v>
      </c>
      <c r="F559" s="1">
        <f t="shared" si="32"/>
        <v>27.85</v>
      </c>
      <c r="G559" s="2">
        <f>F559/I_opt_dia*EXP(1-F559/I_opt_dia)</f>
        <v>0.95706884904553791</v>
      </c>
      <c r="I559" s="4">
        <f>(1/f_max_dia) * (1 - EXP(-k_sat_dia*F559)) * EXP(-k_inhib_dia*F559)</f>
        <v>0.98870593444586907</v>
      </c>
      <c r="T559">
        <f t="shared" si="35"/>
        <v>557</v>
      </c>
      <c r="U559" s="1">
        <f t="shared" si="33"/>
        <v>27.85</v>
      </c>
      <c r="V559">
        <f>U559/I_opt_nan*EXP(1-U559/I_opt_nan)</f>
        <v>0.91998723275334693</v>
      </c>
      <c r="Z559" s="4">
        <f>(1/F_max) * (1 - EXP(-k_sat*U559)) * EXP(-k_inhib*U559)</f>
        <v>0.97269597300551003</v>
      </c>
      <c r="AM559" s="4">
        <f>(1 / F_max_pic) * (1 - EXP(-k_sat_pic * U559)) * EXP(-k_inhib_pic * U559)</f>
        <v>0.97269597300551003</v>
      </c>
    </row>
    <row r="560" spans="5:39" x14ac:dyDescent="0.25">
      <c r="E560">
        <f t="shared" si="34"/>
        <v>558</v>
      </c>
      <c r="F560" s="1">
        <f t="shared" si="32"/>
        <v>27.900000000000002</v>
      </c>
      <c r="G560" s="2">
        <f>F560/I_opt_dia*EXP(1-F560/I_opt_dia)</f>
        <v>0.9565069945602801</v>
      </c>
      <c r="I560" s="4">
        <f>(1/f_max_dia) * (1 - EXP(-k_sat_dia*F560)) * EXP(-k_inhib_dia*F560)</f>
        <v>0.98858750700661857</v>
      </c>
      <c r="T560">
        <f t="shared" si="35"/>
        <v>558</v>
      </c>
      <c r="U560" s="1">
        <f t="shared" si="33"/>
        <v>27.900000000000002</v>
      </c>
      <c r="V560">
        <f>U560/I_opt_nan*EXP(1-U560/I_opt_nan)</f>
        <v>0.91921673830355621</v>
      </c>
      <c r="Z560" s="4">
        <f>(1/F_max) * (1 - EXP(-k_sat*U560)) * EXP(-k_inhib*U560)</f>
        <v>0.97255348615751247</v>
      </c>
      <c r="AM560" s="4">
        <f>(1 / F_max_pic) * (1 - EXP(-k_sat_pic * U560)) * EXP(-k_inhib_pic * U560)</f>
        <v>0.97255348615751247</v>
      </c>
    </row>
    <row r="561" spans="5:39" x14ac:dyDescent="0.25">
      <c r="E561">
        <f t="shared" si="34"/>
        <v>559</v>
      </c>
      <c r="F561" s="1">
        <f t="shared" si="32"/>
        <v>27.950000000000003</v>
      </c>
      <c r="G561" s="2">
        <f>F561/I_opt_dia*EXP(1-F561/I_opt_dia)</f>
        <v>0.95594239972969031</v>
      </c>
      <c r="I561" s="4">
        <f>(1/f_max_dia) * (1 - EXP(-k_sat_dia*F561)) * EXP(-k_inhib_dia*F561)</f>
        <v>0.9884687809309195</v>
      </c>
      <c r="T561">
        <f t="shared" si="35"/>
        <v>559</v>
      </c>
      <c r="U561" s="1">
        <f t="shared" si="33"/>
        <v>27.950000000000003</v>
      </c>
      <c r="V561">
        <f>U561/I_opt_nan*EXP(1-U561/I_opt_nan)</f>
        <v>0.91844393939418678</v>
      </c>
      <c r="Z561" s="4">
        <f>(1/F_max) * (1 - EXP(-k_sat*U561)) * EXP(-k_inhib*U561)</f>
        <v>0.97241096945984284</v>
      </c>
      <c r="AM561" s="4">
        <f>(1 / F_max_pic) * (1 - EXP(-k_sat_pic * U561)) * EXP(-k_inhib_pic * U561)</f>
        <v>0.97241096945984284</v>
      </c>
    </row>
    <row r="562" spans="5:39" x14ac:dyDescent="0.25">
      <c r="E562">
        <f t="shared" si="34"/>
        <v>560</v>
      </c>
      <c r="F562" s="1">
        <f t="shared" si="32"/>
        <v>28</v>
      </c>
      <c r="G562" s="2">
        <f>F562/I_opt_dia*EXP(1-F562/I_opt_dia)</f>
        <v>0.95537508076505229</v>
      </c>
      <c r="I562" s="4">
        <f>(1/f_max_dia) * (1 - EXP(-k_sat_dia*F562)) * EXP(-k_inhib_dia*F562)</f>
        <v>0.98834975961533567</v>
      </c>
      <c r="T562">
        <f t="shared" si="35"/>
        <v>560</v>
      </c>
      <c r="U562" s="1">
        <f t="shared" si="33"/>
        <v>28</v>
      </c>
      <c r="V562">
        <f>U562/I_opt_nan*EXP(1-U562/I_opt_nan)</f>
        <v>0.91766885345984217</v>
      </c>
      <c r="Z562" s="4">
        <f>(1/F_max) * (1 - EXP(-k_sat*U562)) * EXP(-k_inhib*U562)</f>
        <v>0.97226842368712929</v>
      </c>
      <c r="AM562" s="4">
        <f>(1 / F_max_pic) * (1 - EXP(-k_sat_pic * U562)) * EXP(-k_inhib_pic * U562)</f>
        <v>0.97226842368712929</v>
      </c>
    </row>
    <row r="563" spans="5:39" x14ac:dyDescent="0.25">
      <c r="E563">
        <f t="shared" si="34"/>
        <v>561</v>
      </c>
      <c r="F563" s="1">
        <f t="shared" si="32"/>
        <v>28.05</v>
      </c>
      <c r="G563" s="2">
        <f>F563/I_opt_dia*EXP(1-F563/I_opt_dia)</f>
        <v>0.9548050538160433</v>
      </c>
      <c r="I563" s="4">
        <f>(1/f_max_dia) * (1 - EXP(-k_sat_dia*F563)) * EXP(-k_inhib_dia*F563)</f>
        <v>0.98823044642041491</v>
      </c>
      <c r="T563">
        <f t="shared" si="35"/>
        <v>561</v>
      </c>
      <c r="U563" s="1">
        <f t="shared" si="33"/>
        <v>28.05</v>
      </c>
      <c r="V563">
        <f>U563/I_opt_nan*EXP(1-U563/I_opt_nan)</f>
        <v>0.9168914978594026</v>
      </c>
      <c r="Z563" s="4">
        <f>(1/F_max) * (1 - EXP(-k_sat*U563)) * EXP(-k_inhib*U563)</f>
        <v>0.97212584960230386</v>
      </c>
      <c r="AM563" s="4">
        <f>(1 / F_max_pic) * (1 - EXP(-k_sat_pic * U563)) * EXP(-k_inhib_pic * U563)</f>
        <v>0.97212584960230386</v>
      </c>
    </row>
    <row r="564" spans="5:39" x14ac:dyDescent="0.25">
      <c r="E564">
        <f t="shared" si="34"/>
        <v>562</v>
      </c>
      <c r="F564" s="1">
        <f t="shared" si="32"/>
        <v>28.1</v>
      </c>
      <c r="G564" s="2">
        <f>F564/I_opt_dia*EXP(1-F564/I_opt_dia)</f>
        <v>0.95423233497093496</v>
      </c>
      <c r="I564" s="4">
        <f>(1/f_max_dia) * (1 - EXP(-k_sat_dia*F564)) * EXP(-k_inhib_dia*F564)</f>
        <v>0.98811084467106991</v>
      </c>
      <c r="T564">
        <f t="shared" si="35"/>
        <v>562</v>
      </c>
      <c r="U564" s="1">
        <f t="shared" si="33"/>
        <v>28.1</v>
      </c>
      <c r="V564">
        <f>U564/I_opt_nan*EXP(1-U564/I_opt_nan)</f>
        <v>0.91611188987630254</v>
      </c>
      <c r="Z564" s="4">
        <f>(1/F_max) * (1 - EXP(-k_sat*U564)) * EXP(-k_inhib*U564)</f>
        <v>0.97198324795677815</v>
      </c>
      <c r="AM564" s="4">
        <f>(1 / F_max_pic) * (1 - EXP(-k_sat_pic * U564)) * EXP(-k_inhib_pic * U564)</f>
        <v>0.97198324795677815</v>
      </c>
    </row>
    <row r="565" spans="5:39" x14ac:dyDescent="0.25">
      <c r="E565">
        <f t="shared" si="34"/>
        <v>563</v>
      </c>
      <c r="F565" s="1">
        <f t="shared" si="32"/>
        <v>28.150000000000002</v>
      </c>
      <c r="G565" s="2">
        <f>F565/I_opt_dia*EXP(1-F565/I_opt_dia)</f>
        <v>0.95365694025679404</v>
      </c>
      <c r="I565" s="4">
        <f>(1/f_max_dia) * (1 - EXP(-k_sat_dia*F565)) * EXP(-k_inhib_dia*F565)</f>
        <v>0.98799095765695621</v>
      </c>
      <c r="T565">
        <f t="shared" si="35"/>
        <v>563</v>
      </c>
      <c r="U565" s="1">
        <f t="shared" si="33"/>
        <v>28.150000000000002</v>
      </c>
      <c r="V565">
        <f>U565/I_opt_nan*EXP(1-U565/I_opt_nan)</f>
        <v>0.91533004671880724</v>
      </c>
      <c r="Z565" s="4">
        <f>(1/F_max) * (1 - EXP(-k_sat*U565)) * EXP(-k_inhib*U565)</f>
        <v>0.97184061949061762</v>
      </c>
      <c r="AM565" s="4">
        <f>(1 / F_max_pic) * (1 - EXP(-k_sat_pic * U565)) * EXP(-k_inhib_pic * U565)</f>
        <v>0.97184061949061762</v>
      </c>
    </row>
    <row r="566" spans="5:39" x14ac:dyDescent="0.25">
      <c r="E566">
        <f t="shared" si="34"/>
        <v>564</v>
      </c>
      <c r="F566" s="1">
        <f t="shared" si="32"/>
        <v>28.200000000000003</v>
      </c>
      <c r="G566" s="2">
        <f>F566/I_opt_dia*EXP(1-F566/I_opt_dia)</f>
        <v>0.95307888563968268</v>
      </c>
      <c r="I566" s="4">
        <f>(1/f_max_dia) * (1 - EXP(-k_sat_dia*F566)) * EXP(-k_inhib_dia*F566)</f>
        <v>0.98787078863284505</v>
      </c>
      <c r="T566">
        <f t="shared" si="35"/>
        <v>564</v>
      </c>
      <c r="U566" s="1">
        <f t="shared" si="33"/>
        <v>28.200000000000003</v>
      </c>
      <c r="V566">
        <f>U566/I_opt_nan*EXP(1-U566/I_opt_nan)</f>
        <v>0.91454598552028776</v>
      </c>
      <c r="Z566" s="4">
        <f>(1/F_max) * (1 - EXP(-k_sat*U566)) * EXP(-k_inhib*U566)</f>
        <v>0.97169796493271066</v>
      </c>
      <c r="AM566" s="4">
        <f>(1 / F_max_pic) * (1 - EXP(-k_sat_pic * U566)) * EXP(-k_inhib_pic * U566)</f>
        <v>0.97169796493271066</v>
      </c>
    </row>
    <row r="567" spans="5:39" x14ac:dyDescent="0.25">
      <c r="E567">
        <f t="shared" si="34"/>
        <v>565</v>
      </c>
      <c r="F567" s="1">
        <f t="shared" si="32"/>
        <v>28.25</v>
      </c>
      <c r="G567" s="2">
        <f>F567/I_opt_dia*EXP(1-F567/I_opt_dia)</f>
        <v>0.952498187024858</v>
      </c>
      <c r="I567" s="4">
        <f>(1/f_max_dia) * (1 - EXP(-k_sat_dia*F567)) * EXP(-k_inhib_dia*F567)</f>
        <v>0.98775034081899427</v>
      </c>
      <c r="T567">
        <f t="shared" si="35"/>
        <v>565</v>
      </c>
      <c r="U567" s="1">
        <f t="shared" si="33"/>
        <v>28.25</v>
      </c>
      <c r="V567">
        <f>U567/I_opt_nan*EXP(1-U567/I_opt_nan)</f>
        <v>0.9137597233394974</v>
      </c>
      <c r="Z567" s="4">
        <f>(1/F_max) * (1 - EXP(-k_sat*U567)) * EXP(-k_inhib*U567)</f>
        <v>0.97155528500093724</v>
      </c>
      <c r="AM567" s="4">
        <f>(1 / F_max_pic) * (1 - EXP(-k_sat_pic * U567)) * EXP(-k_inhib_pic * U567)</f>
        <v>0.97155528500093724</v>
      </c>
    </row>
    <row r="568" spans="5:39" x14ac:dyDescent="0.25">
      <c r="E568">
        <f t="shared" si="34"/>
        <v>566</v>
      </c>
      <c r="F568" s="1">
        <f t="shared" si="32"/>
        <v>28.3</v>
      </c>
      <c r="G568" s="2">
        <f>F568/I_opt_dia*EXP(1-F568/I_opt_dia)</f>
        <v>0.95191486025697059</v>
      </c>
      <c r="I568" s="4">
        <f>(1/f_max_dia) * (1 - EXP(-k_sat_dia*F568)) * EXP(-k_inhib_dia*F568)</f>
        <v>0.98762961740151189</v>
      </c>
      <c r="T568">
        <f t="shared" si="35"/>
        <v>566</v>
      </c>
      <c r="U568" s="1">
        <f t="shared" si="33"/>
        <v>28.3</v>
      </c>
      <c r="V568">
        <f>U568/I_opt_nan*EXP(1-U568/I_opt_nan)</f>
        <v>0.91297127716084392</v>
      </c>
      <c r="Z568" s="4">
        <f>(1/F_max) * (1 - EXP(-k_sat*U568)) * EXP(-k_inhib*U568)</f>
        <v>0.97141258040233569</v>
      </c>
      <c r="AM568" s="4">
        <f>(1 / F_max_pic) * (1 - EXP(-k_sat_pic * U568)) * EXP(-k_inhib_pic * U568)</f>
        <v>0.97141258040233569</v>
      </c>
    </row>
    <row r="569" spans="5:39" x14ac:dyDescent="0.25">
      <c r="E569">
        <f t="shared" si="34"/>
        <v>567</v>
      </c>
      <c r="F569" s="1">
        <f t="shared" si="32"/>
        <v>28.35</v>
      </c>
      <c r="G569" s="2">
        <f>F569/I_opt_dia*EXP(1-F569/I_opt_dia)</f>
        <v>0.95132892112026302</v>
      </c>
      <c r="I569" s="4">
        <f>(1/f_max_dia) * (1 - EXP(-k_sat_dia*F569)) * EXP(-k_inhib_dia*F569)</f>
        <v>0.98750862153272001</v>
      </c>
      <c r="T569">
        <f t="shared" si="35"/>
        <v>567</v>
      </c>
      <c r="U569" s="1">
        <f t="shared" si="33"/>
        <v>28.35</v>
      </c>
      <c r="V569">
        <f>U569/I_opt_nan*EXP(1-U569/I_opt_nan)</f>
        <v>0.91218066389466368</v>
      </c>
      <c r="Z569" s="4">
        <f>(1/F_max) * (1 - EXP(-k_sat*U569)) * EXP(-k_inhib*U569)</f>
        <v>0.97126985183326342</v>
      </c>
      <c r="AM569" s="4">
        <f>(1 / F_max_pic) * (1 - EXP(-k_sat_pic * U569)) * EXP(-k_inhib_pic * U569)</f>
        <v>0.97126985183326342</v>
      </c>
    </row>
    <row r="570" spans="5:39" x14ac:dyDescent="0.25">
      <c r="E570">
        <f t="shared" si="34"/>
        <v>568</v>
      </c>
      <c r="F570" s="1">
        <f t="shared" si="32"/>
        <v>28.400000000000002</v>
      </c>
      <c r="G570" s="2">
        <f>F570/I_opt_dia*EXP(1-F570/I_opt_dia)</f>
        <v>0.95074038533876826</v>
      </c>
      <c r="I570" s="4">
        <f>(1/f_max_dia) * (1 - EXP(-k_sat_dia*F570)) * EXP(-k_inhib_dia*F570)</f>
        <v>0.98738735633151098</v>
      </c>
      <c r="T570">
        <f t="shared" si="35"/>
        <v>568</v>
      </c>
      <c r="U570" s="1">
        <f t="shared" si="33"/>
        <v>28.400000000000002</v>
      </c>
      <c r="V570">
        <f>U570/I_opt_nan*EXP(1-U570/I_opt_nan)</f>
        <v>0.91138790037749273</v>
      </c>
      <c r="Z570" s="4">
        <f>(1/F_max) * (1 - EXP(-k_sat*U570)) * EXP(-k_inhib*U570)</f>
        <v>0.97112709997955904</v>
      </c>
      <c r="AM570" s="4">
        <f>(1 / F_max_pic) * (1 - EXP(-k_sat_pic * U570)) * EXP(-k_inhib_pic * U570)</f>
        <v>0.97112709997955904</v>
      </c>
    </row>
    <row r="571" spans="5:39" x14ac:dyDescent="0.25">
      <c r="E571">
        <f t="shared" si="34"/>
        <v>569</v>
      </c>
      <c r="F571" s="1">
        <f t="shared" si="32"/>
        <v>28.450000000000003</v>
      </c>
      <c r="G571" s="2">
        <f>F571/I_opt_dia*EXP(1-F571/I_opt_dia)</f>
        <v>0.95014926857650528</v>
      </c>
      <c r="I571" s="4">
        <f>(1/f_max_dia) * (1 - EXP(-k_sat_dia*F571)) * EXP(-k_inhib_dia*F571)</f>
        <v>0.98726582488370318</v>
      </c>
      <c r="T571">
        <f t="shared" si="35"/>
        <v>569</v>
      </c>
      <c r="U571" s="1">
        <f t="shared" si="33"/>
        <v>28.450000000000003</v>
      </c>
      <c r="V571">
        <f>U571/I_opt_nan*EXP(1-U571/I_opt_nan)</f>
        <v>0.91059300337233839</v>
      </c>
      <c r="Z571" s="4">
        <f>(1/F_max) * (1 - EXP(-k_sat*U571)) * EXP(-k_inhib*U571)</f>
        <v>0.97098432551670089</v>
      </c>
      <c r="AM571" s="4">
        <f>(1 / F_max_pic) * (1 - EXP(-k_sat_pic * U571)) * EXP(-k_inhib_pic * U571)</f>
        <v>0.97098432551670089</v>
      </c>
    </row>
    <row r="572" spans="5:39" x14ac:dyDescent="0.25">
      <c r="E572">
        <f t="shared" si="34"/>
        <v>570</v>
      </c>
      <c r="F572" s="1">
        <f t="shared" si="32"/>
        <v>28.5</v>
      </c>
      <c r="G572" s="2">
        <f>F572/I_opt_dia*EXP(1-F572/I_opt_dia)</f>
        <v>0.94955558643767679</v>
      </c>
      <c r="I572" s="4">
        <f>(1/f_max_dia) * (1 - EXP(-k_sat_dia*F572)) * EXP(-k_inhib_dia*F572)</f>
        <v>0.98714403024238917</v>
      </c>
      <c r="T572">
        <f t="shared" si="35"/>
        <v>570</v>
      </c>
      <c r="U572" s="1">
        <f t="shared" si="33"/>
        <v>28.5</v>
      </c>
      <c r="V572">
        <f>U572/I_opt_nan*EXP(1-U572/I_opt_nan)</f>
        <v>0.90979598956895014</v>
      </c>
      <c r="Z572" s="4">
        <f>(1/F_max) * (1 - EXP(-k_sat*U572)) * EXP(-k_inhib*U572)</f>
        <v>0.97084152910996135</v>
      </c>
      <c r="AM572" s="4">
        <f>(1 / F_max_pic) * (1 - EXP(-k_sat_pic * U572)) * EXP(-k_inhib_pic * U572)</f>
        <v>0.97084152910996135</v>
      </c>
    </row>
    <row r="573" spans="5:39" x14ac:dyDescent="0.25">
      <c r="E573">
        <f t="shared" si="34"/>
        <v>571</v>
      </c>
      <c r="F573" s="1">
        <f t="shared" si="32"/>
        <v>28.55</v>
      </c>
      <c r="G573" s="2">
        <f>F573/I_opt_dia*EXP(1-F573/I_opt_dia)</f>
        <v>0.94895935446686508</v>
      </c>
      <c r="I573" s="4">
        <f>(1/f_max_dia) * (1 - EXP(-k_sat_dia*F573)) * EXP(-k_inhib_dia*F573)</f>
        <v>0.98702197542828507</v>
      </c>
      <c r="T573">
        <f t="shared" si="35"/>
        <v>571</v>
      </c>
      <c r="U573" s="1">
        <f t="shared" si="33"/>
        <v>28.55</v>
      </c>
      <c r="V573">
        <f>U573/I_opt_nan*EXP(1-U573/I_opt_nan)</f>
        <v>0.90899687558408715</v>
      </c>
      <c r="Z573" s="4">
        <f>(1/F_max) * (1 - EXP(-k_sat*U573)) * EXP(-k_inhib*U573)</f>
        <v>0.97069871141456132</v>
      </c>
      <c r="AM573" s="4">
        <f>(1 / F_max_pic) * (1 - EXP(-k_sat_pic * U573)) * EXP(-k_inhib_pic * U573)</f>
        <v>0.97069871141456132</v>
      </c>
    </row>
    <row r="574" spans="5:39" x14ac:dyDescent="0.25">
      <c r="E574">
        <f t="shared" si="34"/>
        <v>572</v>
      </c>
      <c r="F574" s="1">
        <f t="shared" si="32"/>
        <v>28.6</v>
      </c>
      <c r="G574" s="2">
        <f>F574/I_opt_dia*EXP(1-F574/I_opt_dia)</f>
        <v>0.94836058814922664</v>
      </c>
      <c r="I574" s="4">
        <f>(1/f_max_dia) * (1 - EXP(-k_sat_dia*F574)) * EXP(-k_inhib_dia*F574)</f>
        <v>0.98689966343007152</v>
      </c>
      <c r="T574">
        <f t="shared" si="35"/>
        <v>572</v>
      </c>
      <c r="U574" s="1">
        <f t="shared" si="33"/>
        <v>28.6</v>
      </c>
      <c r="V574">
        <f>U574/I_opt_nan*EXP(1-U574/I_opt_nan)</f>
        <v>0.90819567796178835</v>
      </c>
      <c r="Z574" s="4">
        <f>(1/F_max) * (1 - EXP(-k_sat*U574)) * EXP(-k_inhib*U574)</f>
        <v>0.97055587307582147</v>
      </c>
      <c r="AM574" s="4">
        <f>(1 / F_max_pic) * (1 - EXP(-k_sat_pic * U574)) * EXP(-k_inhib_pic * U574)</f>
        <v>0.97055587307582147</v>
      </c>
    </row>
    <row r="575" spans="5:39" x14ac:dyDescent="0.25">
      <c r="E575">
        <f t="shared" si="34"/>
        <v>573</v>
      </c>
      <c r="F575" s="1">
        <f t="shared" si="32"/>
        <v>28.650000000000002</v>
      </c>
      <c r="G575" s="2">
        <f>F575/I_opt_dia*EXP(1-F575/I_opt_dia)</f>
        <v>0.94775930291068733</v>
      </c>
      <c r="I575" s="4">
        <f>(1/f_max_dia) * (1 - EXP(-k_sat_dia*F575)) * EXP(-k_inhib_dia*F575)</f>
        <v>0.98677709720473372</v>
      </c>
      <c r="T575">
        <f t="shared" si="35"/>
        <v>573</v>
      </c>
      <c r="U575" s="1">
        <f t="shared" si="33"/>
        <v>28.650000000000002</v>
      </c>
      <c r="V575">
        <f>U575/I_opt_nan*EXP(1-U575/I_opt_nan)</f>
        <v>0.90739241317363895</v>
      </c>
      <c r="Z575" s="4">
        <f>(1/F_max) * (1 - EXP(-k_sat*U575)) * EXP(-k_inhib*U575)</f>
        <v>0.97041301472930974</v>
      </c>
      <c r="AM575" s="4">
        <f>(1 / F_max_pic) * (1 - EXP(-k_sat_pic * U575)) * EXP(-k_inhib_pic * U575)</f>
        <v>0.97041301472930974</v>
      </c>
    </row>
    <row r="576" spans="5:39" x14ac:dyDescent="0.25">
      <c r="E576">
        <f t="shared" si="34"/>
        <v>574</v>
      </c>
      <c r="F576" s="1">
        <f t="shared" si="32"/>
        <v>28.700000000000003</v>
      </c>
      <c r="G576" s="2">
        <f>F576/I_opt_dia*EXP(1-F576/I_opt_dia)</f>
        <v>0.94715551411813681</v>
      </c>
      <c r="I576" s="4">
        <f>(1/f_max_dia) * (1 - EXP(-k_sat_dia*F576)) * EXP(-k_inhib_dia*F576)</f>
        <v>0.98665427967789721</v>
      </c>
      <c r="T576">
        <f t="shared" si="35"/>
        <v>574</v>
      </c>
      <c r="U576" s="1">
        <f t="shared" si="33"/>
        <v>28.700000000000003</v>
      </c>
      <c r="V576">
        <f>U576/I_opt_nan*EXP(1-U576/I_opt_nan)</f>
        <v>0.90658709761903744</v>
      </c>
      <c r="Z576" s="4">
        <f>(1/F_max) * (1 - EXP(-k_sat*U576)) * EXP(-k_inhib*U576)</f>
        <v>0.97027013700099063</v>
      </c>
      <c r="AM576" s="4">
        <f>(1 / F_max_pic) * (1 - EXP(-k_sat_pic * U576)) * EXP(-k_inhib_pic * U576)</f>
        <v>0.97027013700099063</v>
      </c>
    </row>
    <row r="577" spans="5:39" x14ac:dyDescent="0.25">
      <c r="E577">
        <f t="shared" si="34"/>
        <v>575</v>
      </c>
      <c r="F577" s="1">
        <f t="shared" si="32"/>
        <v>28.75</v>
      </c>
      <c r="G577" s="2">
        <f>F577/I_opt_dia*EXP(1-F577/I_opt_dia)</f>
        <v>0.94654923707962124</v>
      </c>
      <c r="I577" s="4">
        <f>(1/f_max_dia) * (1 - EXP(-k_sat_dia*F577)) * EXP(-k_inhib_dia*F577)</f>
        <v>0.98653121374416053</v>
      </c>
      <c r="T577">
        <f t="shared" si="35"/>
        <v>575</v>
      </c>
      <c r="U577" s="1">
        <f t="shared" si="33"/>
        <v>28.75</v>
      </c>
      <c r="V577">
        <f>U577/I_opt_nan*EXP(1-U577/I_opt_nan)</f>
        <v>0.90577974762546132</v>
      </c>
      <c r="Z577" s="4">
        <f>(1/F_max) * (1 - EXP(-k_sat*U577)) * EXP(-k_inhib*U577)</f>
        <v>0.97012724050736643</v>
      </c>
      <c r="AM577" s="4">
        <f>(1 / F_max_pic) * (1 - EXP(-k_sat_pic * U577)) * EXP(-k_inhib_pic * U577)</f>
        <v>0.97012724050736643</v>
      </c>
    </row>
    <row r="578" spans="5:39" x14ac:dyDescent="0.25">
      <c r="E578">
        <f t="shared" si="34"/>
        <v>576</v>
      </c>
      <c r="F578" s="1">
        <f t="shared" ref="F578:F641" si="36">PAR_max/1200*E578</f>
        <v>28.8</v>
      </c>
      <c r="G578" s="2">
        <f>F578/I_opt_dia*EXP(1-F578/I_opt_dia)</f>
        <v>0.94594048704453726</v>
      </c>
      <c r="I578" s="4">
        <f>(1/f_max_dia) * (1 - EXP(-k_sat_dia*F578)) * EXP(-k_inhib_dia*F578)</f>
        <v>0.98640790226742303</v>
      </c>
      <c r="T578">
        <f t="shared" si="35"/>
        <v>576</v>
      </c>
      <c r="U578" s="1">
        <f t="shared" ref="U578:U641" si="37">PAR_max/1200*T578</f>
        <v>28.8</v>
      </c>
      <c r="V578">
        <f>U578/I_opt_nan*EXP(1-U578/I_opt_nan)</f>
        <v>0.90497037944873082</v>
      </c>
      <c r="Z578" s="4">
        <f>(1/F_max) * (1 - EXP(-k_sat*U578)) * EXP(-k_inhib*U578)</f>
        <v>0.96998432585562189</v>
      </c>
      <c r="AM578" s="4">
        <f>(1 / F_max_pic) * (1 - EXP(-k_sat_pic * U578)) * EXP(-k_inhib_pic * U578)</f>
        <v>0.96998432585562189</v>
      </c>
    </row>
    <row r="579" spans="5:39" x14ac:dyDescent="0.25">
      <c r="E579">
        <f t="shared" si="34"/>
        <v>577</v>
      </c>
      <c r="F579" s="1">
        <f t="shared" si="36"/>
        <v>28.85</v>
      </c>
      <c r="G579" s="2">
        <f>F579/I_opt_dia*EXP(1-F579/I_opt_dia)</f>
        <v>0.94532927920382359</v>
      </c>
      <c r="I579" s="4">
        <f>(1/f_max_dia) * (1 - EXP(-k_sat_dia*F579)) * EXP(-k_inhib_dia*F579)</f>
        <v>0.98628434808121046</v>
      </c>
      <c r="T579">
        <f t="shared" si="35"/>
        <v>577</v>
      </c>
      <c r="U579" s="1">
        <f t="shared" si="37"/>
        <v>28.85</v>
      </c>
      <c r="V579">
        <f>U579/I_opt_nan*EXP(1-U579/I_opt_nan)</f>
        <v>0.90415900927327431</v>
      </c>
      <c r="Z579" s="4">
        <f>(1/F_max) * (1 - EXP(-k_sat*U579)) * EXP(-k_inhib*U579)</f>
        <v>0.96984139364376354</v>
      </c>
      <c r="AM579" s="4">
        <f>(1 / F_max_pic) * (1 - EXP(-k_sat_pic * U579)) * EXP(-k_inhib_pic * U579)</f>
        <v>0.96984139364376354</v>
      </c>
    </row>
    <row r="580" spans="5:39" x14ac:dyDescent="0.25">
      <c r="E580">
        <f t="shared" ref="E580:E643" si="38">E579+1</f>
        <v>578</v>
      </c>
      <c r="F580" s="1">
        <f t="shared" si="36"/>
        <v>28.900000000000002</v>
      </c>
      <c r="G580" s="2">
        <f>F580/I_opt_dia*EXP(1-F580/I_opt_dia)</f>
        <v>0.94471562869015335</v>
      </c>
      <c r="I580" s="4">
        <f>(1/f_max_dia) * (1 - EXP(-k_sat_dia*F580)) * EXP(-k_inhib_dia*F580)</f>
        <v>0.98616055398899682</v>
      </c>
      <c r="T580">
        <f t="shared" ref="T580:T643" si="39">T579+1</f>
        <v>578</v>
      </c>
      <c r="U580" s="1">
        <f t="shared" si="37"/>
        <v>28.900000000000002</v>
      </c>
      <c r="V580">
        <f>U580/I_opt_nan*EXP(1-U580/I_opt_nan)</f>
        <v>0.90334565321239069</v>
      </c>
      <c r="Z580" s="4">
        <f>(1/F_max) * (1 - EXP(-k_sat*U580)) * EXP(-k_inhib*U580)</f>
        <v>0.96969844446075726</v>
      </c>
      <c r="AM580" s="4">
        <f>(1 / F_max_pic) * (1 - EXP(-k_sat_pic * U580)) * EXP(-k_inhib_pic * U580)</f>
        <v>0.96969844446075726</v>
      </c>
    </row>
    <row r="581" spans="5:39" x14ac:dyDescent="0.25">
      <c r="E581">
        <f t="shared" si="38"/>
        <v>579</v>
      </c>
      <c r="F581" s="1">
        <f t="shared" si="36"/>
        <v>28.950000000000003</v>
      </c>
      <c r="G581" s="2">
        <f>F581/I_opt_dia*EXP(1-F581/I_opt_dia)</f>
        <v>0.94409955057812467</v>
      </c>
      <c r="I581" s="4">
        <f>(1/f_max_dia) * (1 - EXP(-k_sat_dia*F581)) * EXP(-k_inhib_dia*F581)</f>
        <v>0.98603652276452314</v>
      </c>
      <c r="T581">
        <f t="shared" si="39"/>
        <v>579</v>
      </c>
      <c r="U581" s="1">
        <f t="shared" si="37"/>
        <v>28.950000000000003</v>
      </c>
      <c r="V581">
        <f>U581/I_opt_nan*EXP(1-U581/I_opt_nan)</f>
        <v>0.90253032730851046</v>
      </c>
      <c r="Z581" s="4">
        <f>(1/F_max) * (1 - EXP(-k_sat*U581)) * EXP(-k_inhib*U581)</f>
        <v>0.96955547888666482</v>
      </c>
      <c r="AM581" s="4">
        <f>(1 / F_max_pic) * (1 - EXP(-k_sat_pic * U581)) * EXP(-k_inhib_pic * U581)</f>
        <v>0.96955547888666482</v>
      </c>
    </row>
    <row r="582" spans="5:39" x14ac:dyDescent="0.25">
      <c r="E582">
        <f t="shared" si="38"/>
        <v>580</v>
      </c>
      <c r="F582" s="1">
        <f t="shared" si="36"/>
        <v>29</v>
      </c>
      <c r="G582" s="2">
        <f>F582/I_opt_dia*EXP(1-F582/I_opt_dia)</f>
        <v>0.9434810598844523</v>
      </c>
      <c r="I582" s="4">
        <f>(1/f_max_dia) * (1 - EXP(-k_sat_dia*F582)) * EXP(-k_inhib_dia*F582)</f>
        <v>0.98591225715211117</v>
      </c>
      <c r="T582">
        <f t="shared" si="39"/>
        <v>580</v>
      </c>
      <c r="U582" s="1">
        <f t="shared" si="37"/>
        <v>29</v>
      </c>
      <c r="V582">
        <f>U582/I_opt_nan*EXP(1-U582/I_opt_nan)</f>
        <v>0.90171304753345871</v>
      </c>
      <c r="Z582" s="4">
        <f>(1/F_max) * (1 - EXP(-k_sat*U582)) * EXP(-k_inhib*U582)</f>
        <v>0.96941249749277758</v>
      </c>
      <c r="AM582" s="4">
        <f>(1 / F_max_pic) * (1 - EXP(-k_sat_pic * U582)) * EXP(-k_inhib_pic * U582)</f>
        <v>0.96941249749277758</v>
      </c>
    </row>
    <row r="583" spans="5:39" x14ac:dyDescent="0.25">
      <c r="E583">
        <f t="shared" si="38"/>
        <v>581</v>
      </c>
      <c r="F583" s="1">
        <f t="shared" si="36"/>
        <v>29.05</v>
      </c>
      <c r="G583" s="2">
        <f>F583/I_opt_dia*EXP(1-F583/I_opt_dia)</f>
        <v>0.94286017156815638</v>
      </c>
      <c r="I583" s="4">
        <f>(1/f_max_dia) * (1 - EXP(-k_sat_dia*F583)) * EXP(-k_inhib_dia*F583)</f>
        <v>0.98578775986697686</v>
      </c>
      <c r="T583">
        <f t="shared" si="39"/>
        <v>581</v>
      </c>
      <c r="U583" s="1">
        <f t="shared" si="37"/>
        <v>29.05</v>
      </c>
      <c r="V583">
        <f>U583/I_opt_nan*EXP(1-U583/I_opt_nan)</f>
        <v>0.90089382978871435</v>
      </c>
      <c r="Z583" s="4">
        <f>(1/F_max) * (1 - EXP(-k_sat*U583)) * EXP(-k_inhib*U583)</f>
        <v>0.96926950084174801</v>
      </c>
      <c r="AM583" s="4">
        <f>(1 / F_max_pic) * (1 - EXP(-k_sat_pic * U583)) * EXP(-k_inhib_pic * U583)</f>
        <v>0.96926950084174801</v>
      </c>
    </row>
    <row r="584" spans="5:39" x14ac:dyDescent="0.25">
      <c r="E584">
        <f t="shared" si="38"/>
        <v>582</v>
      </c>
      <c r="F584" s="1">
        <f t="shared" si="36"/>
        <v>29.1</v>
      </c>
      <c r="G584" s="2">
        <f>F584/I_opt_dia*EXP(1-F584/I_opt_dia)</f>
        <v>0.94223690053075282</v>
      </c>
      <c r="I584" s="4">
        <f>(1/f_max_dia) * (1 - EXP(-k_sat_dia*F584)) * EXP(-k_inhib_dia*F584)</f>
        <v>0.98566303359553709</v>
      </c>
      <c r="T584">
        <f t="shared" si="39"/>
        <v>582</v>
      </c>
      <c r="U584" s="1">
        <f t="shared" si="37"/>
        <v>29.1</v>
      </c>
      <c r="V584">
        <f>U584/I_opt_nan*EXP(1-U584/I_opt_nan)</f>
        <v>0.90007268990566924</v>
      </c>
      <c r="Z584" s="4">
        <f>(1/F_max) * (1 - EXP(-k_sat*U584)) * EXP(-k_inhib*U584)</f>
        <v>0.96912648948772073</v>
      </c>
      <c r="AM584" s="4">
        <f>(1 / F_max_pic) * (1 - EXP(-k_sat_pic * U584)) * EXP(-k_inhib_pic * U584)</f>
        <v>0.96912648948772073</v>
      </c>
    </row>
    <row r="585" spans="5:39" x14ac:dyDescent="0.25">
      <c r="E585">
        <f t="shared" si="38"/>
        <v>583</v>
      </c>
      <c r="F585" s="1">
        <f t="shared" si="36"/>
        <v>29.150000000000002</v>
      </c>
      <c r="G585" s="2">
        <f>F585/I_opt_dia*EXP(1-F585/I_opt_dia)</f>
        <v>0.94161126161644237</v>
      </c>
      <c r="I585" s="4">
        <f>(1/f_max_dia) * (1 - EXP(-k_sat_dia*F585)) * EXP(-k_inhib_dia*F585)</f>
        <v>0.98553808099571538</v>
      </c>
      <c r="T585">
        <f t="shared" si="39"/>
        <v>583</v>
      </c>
      <c r="U585" s="1">
        <f t="shared" si="37"/>
        <v>29.150000000000002</v>
      </c>
      <c r="V585">
        <f>U585/I_opt_nan*EXP(1-U585/I_opt_nan)</f>
        <v>0.89924964364588766</v>
      </c>
      <c r="Z585" s="4">
        <f>(1/F_max) * (1 - EXP(-k_sat*U585)) * EXP(-k_inhib*U585)</f>
        <v>0.96898346397645851</v>
      </c>
      <c r="AM585" s="4">
        <f>(1 / F_max_pic) * (1 - EXP(-k_sat_pic * U585)) * EXP(-k_inhib_pic * U585)</f>
        <v>0.96898346397645851</v>
      </c>
    </row>
    <row r="586" spans="5:39" x14ac:dyDescent="0.25">
      <c r="E586">
        <f t="shared" si="38"/>
        <v>584</v>
      </c>
      <c r="F586" s="1">
        <f t="shared" si="36"/>
        <v>29.200000000000003</v>
      </c>
      <c r="G586" s="2">
        <f>F586/I_opt_dia*EXP(1-F586/I_opt_dia)</f>
        <v>0.94098326961229817</v>
      </c>
      <c r="I586" s="4">
        <f>(1/f_max_dia) * (1 - EXP(-k_sat_dia*F586)) * EXP(-k_inhib_dia*F586)</f>
        <v>0.98541290469724396</v>
      </c>
      <c r="T586">
        <f t="shared" si="39"/>
        <v>584</v>
      </c>
      <c r="U586" s="1">
        <f t="shared" si="37"/>
        <v>29.200000000000003</v>
      </c>
      <c r="V586">
        <f>U586/I_opt_nan*EXP(1-U586/I_opt_nan)</f>
        <v>0.89842470670136365</v>
      </c>
      <c r="Z586" s="4">
        <f>(1/F_max) * (1 - EXP(-k_sat*U586)) * EXP(-k_inhib*U586)</f>
        <v>0.96884042484547028</v>
      </c>
      <c r="AM586" s="4">
        <f>(1 / F_max_pic) * (1 - EXP(-k_sat_pic * U586)) * EXP(-k_inhib_pic * U586)</f>
        <v>0.96884042484547028</v>
      </c>
    </row>
    <row r="587" spans="5:39" x14ac:dyDescent="0.25">
      <c r="E587">
        <f t="shared" si="38"/>
        <v>585</v>
      </c>
      <c r="F587" s="1">
        <f t="shared" si="36"/>
        <v>29.25</v>
      </c>
      <c r="G587" s="2">
        <f>F587/I_opt_dia*EXP(1-F587/I_opt_dia)</f>
        <v>0.94035293924845409</v>
      </c>
      <c r="I587" s="4">
        <f>(1/f_max_dia) * (1 - EXP(-k_sat_dia*F587)) * EXP(-k_inhib_dia*F587)</f>
        <v>0.98528750730196235</v>
      </c>
      <c r="T587">
        <f t="shared" si="39"/>
        <v>585</v>
      </c>
      <c r="U587" s="1">
        <f t="shared" si="37"/>
        <v>29.25</v>
      </c>
      <c r="V587">
        <f>U587/I_opt_nan*EXP(1-U587/I_opt_nan)</f>
        <v>0.89759789469477747</v>
      </c>
      <c r="Z587" s="4">
        <f>(1/F_max) * (1 - EXP(-k_sat*U587)) * EXP(-k_inhib*U587)</f>
        <v>0.96869737262413447</v>
      </c>
      <c r="AM587" s="4">
        <f>(1 / F_max_pic) * (1 - EXP(-k_sat_pic * U587)) * EXP(-k_inhib_pic * U587)</f>
        <v>0.96869737262413447</v>
      </c>
    </row>
    <row r="588" spans="5:39" x14ac:dyDescent="0.25">
      <c r="E588">
        <f t="shared" si="38"/>
        <v>586</v>
      </c>
      <c r="F588" s="1">
        <f t="shared" si="36"/>
        <v>29.3</v>
      </c>
      <c r="G588" s="2">
        <f>F588/I_opt_dia*EXP(1-F588/I_opt_dia)</f>
        <v>0.93972028519829143</v>
      </c>
      <c r="I588" s="4">
        <f>(1/f_max_dia) * (1 - EXP(-k_sat_dia*F588)) * EXP(-k_inhib_dia*F588)</f>
        <v>0.98516189138411236</v>
      </c>
      <c r="T588">
        <f t="shared" si="39"/>
        <v>586</v>
      </c>
      <c r="U588" s="1">
        <f t="shared" si="37"/>
        <v>29.3</v>
      </c>
      <c r="V588">
        <f>U588/I_opt_nan*EXP(1-U588/I_opt_nan)</f>
        <v>0.89676922317975194</v>
      </c>
      <c r="Z588" s="4">
        <f>(1/F_max) * (1 - EXP(-k_sat*U588)) * EXP(-k_inhib*U588)</f>
        <v>0.96855430783382035</v>
      </c>
      <c r="AM588" s="4">
        <f>(1 / F_max_pic) * (1 - EXP(-k_sat_pic * U588)) * EXP(-k_inhib_pic * U588)</f>
        <v>0.96855430783382035</v>
      </c>
    </row>
    <row r="589" spans="5:39" x14ac:dyDescent="0.25">
      <c r="E589">
        <f t="shared" si="38"/>
        <v>587</v>
      </c>
      <c r="F589" s="1">
        <f t="shared" si="36"/>
        <v>29.35</v>
      </c>
      <c r="G589" s="2">
        <f>F589/I_opt_dia*EXP(1-F589/I_opt_dia)</f>
        <v>0.93908532207862627</v>
      </c>
      <c r="I589" s="4">
        <f>(1/f_max_dia) * (1 - EXP(-k_sat_dia*F589)) * EXP(-k_inhib_dia*F589)</f>
        <v>0.98503605949063056</v>
      </c>
      <c r="T589">
        <f t="shared" si="39"/>
        <v>587</v>
      </c>
      <c r="U589" s="1">
        <f t="shared" si="37"/>
        <v>29.35</v>
      </c>
      <c r="V589">
        <f>U589/I_opt_nan*EXP(1-U589/I_opt_nan)</f>
        <v>0.89593870764110728</v>
      </c>
      <c r="Z589" s="4">
        <f>(1/F_max) * (1 - EXP(-k_sat*U589)) * EXP(-k_inhib*U589)</f>
        <v>0.96841123098801007</v>
      </c>
      <c r="AM589" s="4">
        <f>(1 / F_max_pic) * (1 - EXP(-k_sat_pic * U589)) * EXP(-k_inhib_pic * U589)</f>
        <v>0.96841123098801007</v>
      </c>
    </row>
    <row r="590" spans="5:39" x14ac:dyDescent="0.25">
      <c r="E590">
        <f t="shared" si="38"/>
        <v>588</v>
      </c>
      <c r="F590" s="1">
        <f t="shared" si="36"/>
        <v>29.400000000000002</v>
      </c>
      <c r="G590" s="2">
        <f>F590/I_opt_dia*EXP(1-F590/I_opt_dia)</f>
        <v>0.93844806444989504</v>
      </c>
      <c r="I590" s="4">
        <f>(1/f_max_dia) * (1 - EXP(-k_sat_dia*F590)) * EXP(-k_inhib_dia*F590)</f>
        <v>0.98491001414143875</v>
      </c>
      <c r="T590">
        <f t="shared" si="39"/>
        <v>588</v>
      </c>
      <c r="U590" s="1">
        <f t="shared" si="37"/>
        <v>29.400000000000002</v>
      </c>
      <c r="V590">
        <f>U590/I_opt_nan*EXP(1-U590/I_opt_nan)</f>
        <v>0.89510636349511574</v>
      </c>
      <c r="Z590" s="4">
        <f>(1/F_max) * (1 - EXP(-k_sat*U590)) * EXP(-k_inhib*U590)</f>
        <v>0.96826814259241623</v>
      </c>
      <c r="AM590" s="4">
        <f>(1 / F_max_pic) * (1 - EXP(-k_sat_pic * U590)) * EXP(-k_inhib_pic * U590)</f>
        <v>0.96826814259241623</v>
      </c>
    </row>
    <row r="591" spans="5:39" x14ac:dyDescent="0.25">
      <c r="E591">
        <f t="shared" si="38"/>
        <v>589</v>
      </c>
      <c r="F591" s="1">
        <f t="shared" si="36"/>
        <v>29.450000000000003</v>
      </c>
      <c r="G591" s="2">
        <f>F591/I_opt_dia*EXP(1-F591/I_opt_dia)</f>
        <v>0.93780852681633964</v>
      </c>
      <c r="I591" s="4">
        <f>(1/f_max_dia) * (1 - EXP(-k_sat_dia*F591)) * EXP(-k_inhib_dia*F591)</f>
        <v>0.98478375782972805</v>
      </c>
      <c r="T591">
        <f t="shared" si="39"/>
        <v>589</v>
      </c>
      <c r="U591" s="1">
        <f t="shared" si="37"/>
        <v>29.450000000000003</v>
      </c>
      <c r="V591">
        <f>U591/I_opt_nan*EXP(1-U591/I_opt_nan)</f>
        <v>0.89427220608975433</v>
      </c>
      <c r="Z591" s="4">
        <f>(1/F_max) * (1 - EXP(-k_sat*U591)) * EXP(-k_inhib*U591)</f>
        <v>0.96812504314509884</v>
      </c>
      <c r="AM591" s="4">
        <f>(1 / F_max_pic) * (1 - EXP(-k_sat_pic * U591)) * EXP(-k_inhib_pic * U591)</f>
        <v>0.96812504314509884</v>
      </c>
    </row>
    <row r="592" spans="5:39" x14ac:dyDescent="0.25">
      <c r="E592">
        <f t="shared" si="38"/>
        <v>590</v>
      </c>
      <c r="F592" s="1">
        <f t="shared" si="36"/>
        <v>29.5</v>
      </c>
      <c r="G592" s="2">
        <f>F592/I_opt_dia*EXP(1-F592/I_opt_dia)</f>
        <v>0.93716672362619335</v>
      </c>
      <c r="I592" s="4">
        <f>(1/f_max_dia) * (1 - EXP(-k_sat_dia*F592)) * EXP(-k_inhib_dia*F592)</f>
        <v>0.98465729302224403</v>
      </c>
      <c r="T592">
        <f t="shared" si="39"/>
        <v>590</v>
      </c>
      <c r="U592" s="1">
        <f t="shared" si="37"/>
        <v>29.5</v>
      </c>
      <c r="V592">
        <f>U592/I_opt_nan*EXP(1-U592/I_opt_nan)</f>
        <v>0.89343625070495813</v>
      </c>
      <c r="Z592" s="4">
        <f>(1/F_max) * (1 - EXP(-k_sat*U592)) * EXP(-k_inhib*U592)</f>
        <v>0.96798193313658054</v>
      </c>
      <c r="AM592" s="4">
        <f>(1 / F_max_pic) * (1 - EXP(-k_sat_pic * U592)) * EXP(-k_inhib_pic * U592)</f>
        <v>0.96798193313658054</v>
      </c>
    </row>
    <row r="593" spans="5:39" x14ac:dyDescent="0.25">
      <c r="E593">
        <f t="shared" si="38"/>
        <v>591</v>
      </c>
      <c r="F593" s="1">
        <f t="shared" si="36"/>
        <v>29.55</v>
      </c>
      <c r="G593" s="2">
        <f>F593/I_opt_dia*EXP(1-F593/I_opt_dia)</f>
        <v>0.93652266927186434</v>
      </c>
      <c r="I593" s="4">
        <f>(1/f_max_dia) * (1 - EXP(-k_sat_dia*F593)) * EXP(-k_inhib_dia*F593)</f>
        <v>0.98453062215956522</v>
      </c>
      <c r="T593">
        <f t="shared" si="39"/>
        <v>591</v>
      </c>
      <c r="U593" s="1">
        <f t="shared" si="37"/>
        <v>29.55</v>
      </c>
      <c r="V593">
        <f>U593/I_opt_nan*EXP(1-U593/I_opt_nan)</f>
        <v>0.89259851255287059</v>
      </c>
      <c r="Z593" s="4">
        <f>(1/F_max) * (1 - EXP(-k_sat*U593)) * EXP(-k_inhib*U593)</f>
        <v>0.96783881304996044</v>
      </c>
      <c r="AM593" s="4">
        <f>(1 / F_max_pic) * (1 - EXP(-k_sat_pic * U593)) * EXP(-k_inhib_pic * U593)</f>
        <v>0.96783881304996044</v>
      </c>
    </row>
    <row r="594" spans="5:39" x14ac:dyDescent="0.25">
      <c r="E594">
        <f t="shared" si="38"/>
        <v>592</v>
      </c>
      <c r="F594" s="1">
        <f t="shared" si="36"/>
        <v>29.6</v>
      </c>
      <c r="G594" s="2">
        <f>F594/I_opt_dia*EXP(1-F594/I_opt_dia)</f>
        <v>0.93587637809011981</v>
      </c>
      <c r="I594" s="4">
        <f>(1/f_max_dia) * (1 - EXP(-k_sat_dia*F594)) * EXP(-k_inhib_dia*F594)</f>
        <v>0.98440374765638206</v>
      </c>
      <c r="T594">
        <f t="shared" si="39"/>
        <v>592</v>
      </c>
      <c r="U594" s="1">
        <f t="shared" si="37"/>
        <v>29.6</v>
      </c>
      <c r="V594">
        <f>U594/I_opt_nan*EXP(1-U594/I_opt_nan)</f>
        <v>0.89175900677809594</v>
      </c>
      <c r="Z594" s="4">
        <f>(1/F_max) * (1 - EXP(-k_sat*U594)) * EXP(-k_inhib*U594)</f>
        <v>0.96769568336102452</v>
      </c>
      <c r="AM594" s="4">
        <f>(1 / F_max_pic) * (1 - EXP(-k_sat_pic * U594)) * EXP(-k_inhib_pic * U594)</f>
        <v>0.96769568336102452</v>
      </c>
    </row>
    <row r="595" spans="5:39" x14ac:dyDescent="0.25">
      <c r="E595">
        <f t="shared" si="38"/>
        <v>593</v>
      </c>
      <c r="F595" s="1">
        <f t="shared" si="36"/>
        <v>29.650000000000002</v>
      </c>
      <c r="G595" s="2">
        <f>F595/I_opt_dia*EXP(1-F595/I_opt_dia)</f>
        <v>0.93522786436226935</v>
      </c>
      <c r="I595" s="4">
        <f>(1/f_max_dia) * (1 - EXP(-k_sat_dia*F595)) * EXP(-k_inhib_dia*F595)</f>
        <v>0.98427667190177004</v>
      </c>
      <c r="T595">
        <f t="shared" si="39"/>
        <v>593</v>
      </c>
      <c r="U595" s="1">
        <f t="shared" si="37"/>
        <v>29.650000000000002</v>
      </c>
      <c r="V595">
        <f>U595/I_opt_nan*EXP(1-U595/I_opt_nan)</f>
        <v>0.89091774845794824</v>
      </c>
      <c r="Z595" s="4">
        <f>(1/F_max) * (1 - EXP(-k_sat*U595)) * EXP(-k_inhib*U595)</f>
        <v>0.96755254453835637</v>
      </c>
      <c r="AM595" s="4">
        <f>(1 / F_max_pic) * (1 - EXP(-k_sat_pic * U595)) * EXP(-k_inhib_pic * U595)</f>
        <v>0.96755254453835637</v>
      </c>
    </row>
    <row r="596" spans="5:39" x14ac:dyDescent="0.25">
      <c r="E596">
        <f t="shared" si="38"/>
        <v>594</v>
      </c>
      <c r="F596" s="1">
        <f t="shared" si="36"/>
        <v>29.700000000000003</v>
      </c>
      <c r="G596" s="2">
        <f>F596/I_opt_dia*EXP(1-F596/I_opt_dia)</f>
        <v>0.93457714231434741</v>
      </c>
      <c r="I596" s="4">
        <f>(1/f_max_dia) * (1 - EXP(-k_sat_dia*F596)) * EXP(-k_inhib_dia*F596)</f>
        <v>0.98414939725946005</v>
      </c>
      <c r="T596">
        <f t="shared" si="39"/>
        <v>594</v>
      </c>
      <c r="U596" s="1">
        <f t="shared" si="37"/>
        <v>29.700000000000003</v>
      </c>
      <c r="V596">
        <f>U596/I_opt_nan*EXP(1-U596/I_opt_nan)</f>
        <v>0.89007475260270008</v>
      </c>
      <c r="Z596" s="4">
        <f>(1/F_max) * (1 - EXP(-k_sat*U596)) * EXP(-k_inhib*U596)</f>
        <v>0.96740939704344586</v>
      </c>
      <c r="AM596" s="4">
        <f>(1 / F_max_pic) * (1 - EXP(-k_sat_pic * U596)) * EXP(-k_inhib_pic * U596)</f>
        <v>0.96740939704344586</v>
      </c>
    </row>
    <row r="597" spans="5:39" x14ac:dyDescent="0.25">
      <c r="E597">
        <f t="shared" si="38"/>
        <v>595</v>
      </c>
      <c r="F597" s="1">
        <f t="shared" si="36"/>
        <v>29.75</v>
      </c>
      <c r="G597" s="2">
        <f>F597/I_opt_dia*EXP(1-F597/I_opt_dia)</f>
        <v>0.9339242261172952</v>
      </c>
      <c r="I597" s="4">
        <f>(1/f_max_dia) * (1 - EXP(-k_sat_dia*F597)) * EXP(-k_inhib_dia*F597)</f>
        <v>0.98402192606810945</v>
      </c>
      <c r="T597">
        <f t="shared" si="39"/>
        <v>595</v>
      </c>
      <c r="U597" s="1">
        <f t="shared" si="37"/>
        <v>29.75</v>
      </c>
      <c r="V597">
        <f>U597/I_opt_nan*EXP(1-U597/I_opt_nan)</f>
        <v>0.88923003415583213</v>
      </c>
      <c r="Z597" s="4">
        <f>(1/F_max) * (1 - EXP(-k_sat*U597)) * EXP(-k_inhib*U597)</f>
        <v>0.96726624133079508</v>
      </c>
      <c r="AM597" s="4">
        <f>(1 / F_max_pic) * (1 - EXP(-k_sat_pic * U597)) * EXP(-k_inhib_pic * U597)</f>
        <v>0.96726624133079508</v>
      </c>
    </row>
    <row r="598" spans="5:39" x14ac:dyDescent="0.25">
      <c r="E598">
        <f t="shared" si="38"/>
        <v>596</v>
      </c>
      <c r="F598" s="1">
        <f t="shared" si="36"/>
        <v>29.8</v>
      </c>
      <c r="G598" s="2">
        <f>F598/I_opt_dia*EXP(1-F598/I_opt_dia)</f>
        <v>0.93326912988714339</v>
      </c>
      <c r="I598" s="4">
        <f>(1/f_max_dia) * (1 - EXP(-k_sat_dia*F598)) * EXP(-k_inhib_dia*F598)</f>
        <v>0.98389426064156604</v>
      </c>
      <c r="T598">
        <f t="shared" si="39"/>
        <v>596</v>
      </c>
      <c r="U598" s="1">
        <f t="shared" si="37"/>
        <v>29.8</v>
      </c>
      <c r="V598">
        <f>U598/I_opt_nan*EXP(1-U598/I_opt_nan)</f>
        <v>0.88838360799427873</v>
      </c>
      <c r="Z598" s="4">
        <f>(1/F_max) * (1 - EXP(-k_sat*U598)) * EXP(-k_inhib*U598)</f>
        <v>0.96712307784802354</v>
      </c>
      <c r="AM598" s="4">
        <f>(1 / F_max_pic) * (1 - EXP(-k_sat_pic * U598)) * EXP(-k_inhib_pic * U598)</f>
        <v>0.96712307784802354</v>
      </c>
    </row>
    <row r="599" spans="5:39" x14ac:dyDescent="0.25">
      <c r="E599">
        <f t="shared" si="38"/>
        <v>597</v>
      </c>
      <c r="F599" s="1">
        <f t="shared" si="36"/>
        <v>29.85</v>
      </c>
      <c r="G599" s="2">
        <f>F599/I_opt_dia*EXP(1-F599/I_opt_dia)</f>
        <v>0.93261186768519144</v>
      </c>
      <c r="I599" s="4">
        <f>(1/f_max_dia) * (1 - EXP(-k_sat_dia*F599)) * EXP(-k_inhib_dia*F599)</f>
        <v>0.98376640326913067</v>
      </c>
      <c r="T599">
        <f t="shared" si="39"/>
        <v>597</v>
      </c>
      <c r="U599" s="1">
        <f t="shared" si="37"/>
        <v>29.85</v>
      </c>
      <c r="V599">
        <f>U599/I_opt_nan*EXP(1-U599/I_opt_nan)</f>
        <v>0.8875354889286764</v>
      </c>
      <c r="Z599" s="4">
        <f>(1/F_max) * (1 - EXP(-k_sat*U599)) * EXP(-k_inhib*U599)</f>
        <v>0.96697990703597236</v>
      </c>
      <c r="AM599" s="4">
        <f>(1 / F_max_pic) * (1 - EXP(-k_sat_pic * U599)) * EXP(-k_inhib_pic * U599)</f>
        <v>0.96697990703597236</v>
      </c>
    </row>
    <row r="600" spans="5:39" x14ac:dyDescent="0.25">
      <c r="E600">
        <f t="shared" si="38"/>
        <v>598</v>
      </c>
      <c r="F600" s="1">
        <f t="shared" si="36"/>
        <v>29.900000000000002</v>
      </c>
      <c r="G600" s="2">
        <f>F600/I_opt_dia*EXP(1-F600/I_opt_dia)</f>
        <v>0.93195245351818934</v>
      </c>
      <c r="I600" s="4">
        <f>(1/f_max_dia) * (1 - EXP(-k_sat_dia*F600)) * EXP(-k_inhib_dia*F600)</f>
        <v>0.98363835621581786</v>
      </c>
      <c r="T600">
        <f t="shared" si="39"/>
        <v>598</v>
      </c>
      <c r="U600" s="1">
        <f t="shared" si="37"/>
        <v>29.900000000000002</v>
      </c>
      <c r="V600">
        <f>U600/I_opt_nan*EXP(1-U600/I_opt_nan)</f>
        <v>0.886685691703608</v>
      </c>
      <c r="Z600" s="4">
        <f>(1/F_max) * (1 - EXP(-k_sat*U600)) * EXP(-k_inhib*U600)</f>
        <v>0.96683672932880516</v>
      </c>
      <c r="AM600" s="4">
        <f>(1 / F_max_pic) * (1 - EXP(-k_sat_pic * U600)) * EXP(-k_inhib_pic * U600)</f>
        <v>0.96683672932880516</v>
      </c>
    </row>
    <row r="601" spans="5:39" x14ac:dyDescent="0.25">
      <c r="E601">
        <f t="shared" si="38"/>
        <v>599</v>
      </c>
      <c r="F601" s="1">
        <f t="shared" si="36"/>
        <v>29.950000000000003</v>
      </c>
      <c r="G601" s="2">
        <f>F601/I_opt_dia*EXP(1-F601/I_opt_dia)</f>
        <v>0.93129090133851755</v>
      </c>
      <c r="I601" s="4">
        <f>(1/f_max_dia) * (1 - EXP(-k_sat_dia*F601)) * EXP(-k_inhib_dia*F601)</f>
        <v>0.98351012172261354</v>
      </c>
      <c r="T601">
        <f t="shared" si="39"/>
        <v>599</v>
      </c>
      <c r="U601" s="1">
        <f t="shared" si="37"/>
        <v>29.950000000000003</v>
      </c>
      <c r="V601">
        <f>U601/I_opt_nan*EXP(1-U601/I_opt_nan)</f>
        <v>0.88583423099784853</v>
      </c>
      <c r="Z601" s="4">
        <f>(1/F_max) * (1 - EXP(-k_sat*U601)) * EXP(-k_inhib*U601)</f>
        <v>0.96669354515410899</v>
      </c>
      <c r="AM601" s="4">
        <f>(1 / F_max_pic) * (1 - EXP(-k_sat_pic * U601)) * EXP(-k_inhib_pic * U601)</f>
        <v>0.96669354515410899</v>
      </c>
    </row>
    <row r="602" spans="5:39" x14ac:dyDescent="0.25">
      <c r="E602">
        <f t="shared" si="38"/>
        <v>600</v>
      </c>
      <c r="F602" s="1">
        <f t="shared" si="36"/>
        <v>30</v>
      </c>
      <c r="G602" s="2">
        <f>F602/I_opt_dia*EXP(1-F602/I_opt_dia)</f>
        <v>0.93062722504436513</v>
      </c>
      <c r="I602" s="4">
        <f>(1/f_max_dia) * (1 - EXP(-k_sat_dia*F602)) * EXP(-k_inhib_dia*F602)</f>
        <v>0.98338170200672814</v>
      </c>
      <c r="T602">
        <f t="shared" si="39"/>
        <v>600</v>
      </c>
      <c r="U602" s="1">
        <f t="shared" si="37"/>
        <v>30</v>
      </c>
      <c r="V602">
        <f>U602/I_opt_nan*EXP(1-U602/I_opt_nan)</f>
        <v>0.88498112142460894</v>
      </c>
      <c r="Z602" s="4">
        <f>(1/F_max) * (1 - EXP(-k_sat*U602)) * EXP(-k_inhib*U602)</f>
        <v>0.96655035493299324</v>
      </c>
      <c r="AM602" s="4">
        <f>(1 / F_max_pic) * (1 - EXP(-k_sat_pic * U602)) * EXP(-k_inhib_pic * U602)</f>
        <v>0.96655035493299324</v>
      </c>
    </row>
    <row r="603" spans="5:39" x14ac:dyDescent="0.25">
      <c r="E603">
        <f t="shared" si="38"/>
        <v>601</v>
      </c>
      <c r="F603" s="1">
        <f t="shared" si="36"/>
        <v>30.05</v>
      </c>
      <c r="G603" s="2">
        <f>F603/I_opt_dia*EXP(1-F603/I_opt_dia)</f>
        <v>0.9299614384799102</v>
      </c>
      <c r="I603" s="4">
        <f>(1/f_max_dia) * (1 - EXP(-k_sat_dia*F603)) * EXP(-k_inhib_dia*F603)</f>
        <v>0.98325309926185023</v>
      </c>
      <c r="T603">
        <f t="shared" si="39"/>
        <v>601</v>
      </c>
      <c r="U603" s="1">
        <f t="shared" si="37"/>
        <v>30.05</v>
      </c>
      <c r="V603">
        <f>U603/I_opt_nan*EXP(1-U603/I_opt_nan)</f>
        <v>0.88412637753177903</v>
      </c>
      <c r="Z603" s="4">
        <f>(1/F_max) * (1 - EXP(-k_sat*U603)) * EXP(-k_inhib*U603)</f>
        <v>0.96640715908018748</v>
      </c>
      <c r="AM603" s="4">
        <f>(1 / F_max_pic) * (1 - EXP(-k_sat_pic * U603)) * EXP(-k_inhib_pic * U603)</f>
        <v>0.96640715908018748</v>
      </c>
    </row>
    <row r="604" spans="5:39" x14ac:dyDescent="0.25">
      <c r="E604">
        <f t="shared" si="38"/>
        <v>602</v>
      </c>
      <c r="F604" s="1">
        <f t="shared" si="36"/>
        <v>30.1</v>
      </c>
      <c r="G604" s="2">
        <f>F604/I_opt_dia*EXP(1-F604/I_opt_dia)</f>
        <v>0.9292935554354973</v>
      </c>
      <c r="I604" s="4">
        <f>(1/f_max_dia) * (1 - EXP(-k_sat_dia*F604)) * EXP(-k_inhib_dia*F604)</f>
        <v>0.98312431565839409</v>
      </c>
      <c r="T604">
        <f t="shared" si="39"/>
        <v>602</v>
      </c>
      <c r="U604" s="1">
        <f t="shared" si="37"/>
        <v>30.1</v>
      </c>
      <c r="V604">
        <f>U604/I_opt_nan*EXP(1-U604/I_opt_nan)</f>
        <v>0.88327001380217063</v>
      </c>
      <c r="Z604" s="4">
        <f>(1/F_max) * (1 - EXP(-k_sat*U604)) * EXP(-k_inhib*U604)</f>
        <v>0.966263958004136</v>
      </c>
      <c r="AM604" s="4">
        <f>(1 / F_max_pic) * (1 - EXP(-k_sat_pic * U604)) * EXP(-k_inhib_pic * U604)</f>
        <v>0.966263958004136</v>
      </c>
    </row>
    <row r="605" spans="5:39" x14ac:dyDescent="0.25">
      <c r="E605">
        <f t="shared" si="38"/>
        <v>603</v>
      </c>
      <c r="F605" s="1">
        <f t="shared" si="36"/>
        <v>30.150000000000002</v>
      </c>
      <c r="G605" s="2">
        <f>F605/I_opt_dia*EXP(1-F605/I_opt_dia)</f>
        <v>0.928623589647815</v>
      </c>
      <c r="I605" s="4">
        <f>(1/f_max_dia) * (1 - EXP(-k_sat_dia*F605)) * EXP(-k_inhib_dia*F605)</f>
        <v>0.98299535334374788</v>
      </c>
      <c r="T605">
        <f t="shared" si="39"/>
        <v>603</v>
      </c>
      <c r="U605" s="1">
        <f t="shared" si="37"/>
        <v>30.150000000000002</v>
      </c>
      <c r="V605">
        <f>U605/I_opt_nan*EXP(1-U605/I_opt_nan)</f>
        <v>0.88241204465375822</v>
      </c>
      <c r="Z605" s="4">
        <f>(1/F_max) * (1 - EXP(-k_sat*U605)) * EXP(-k_inhib*U605)</f>
        <v>0.96612075210709403</v>
      </c>
      <c r="AM605" s="4">
        <f>(1 / F_max_pic) * (1 - EXP(-k_sat_pic * U605)) * EXP(-k_inhib_pic * U605)</f>
        <v>0.96612075210709403</v>
      </c>
    </row>
    <row r="606" spans="5:39" x14ac:dyDescent="0.25">
      <c r="E606">
        <f t="shared" si="38"/>
        <v>604</v>
      </c>
      <c r="F606" s="1">
        <f t="shared" si="36"/>
        <v>30.200000000000003</v>
      </c>
      <c r="G606" s="2">
        <f>F606/I_opt_dia*EXP(1-F606/I_opt_dia)</f>
        <v>0.92795155480007385</v>
      </c>
      <c r="I606" s="4">
        <f>(1/f_max_dia) * (1 - EXP(-k_sat_dia*F606)) * EXP(-k_inhib_dia*F606)</f>
        <v>0.98286621444251565</v>
      </c>
      <c r="T606">
        <f t="shared" si="39"/>
        <v>604</v>
      </c>
      <c r="U606" s="1">
        <f t="shared" si="37"/>
        <v>30.200000000000003</v>
      </c>
      <c r="V606">
        <f>U606/I_opt_nan*EXP(1-U606/I_opt_nan)</f>
        <v>0.88155248443992074</v>
      </c>
      <c r="Z606" s="4">
        <f>(1/F_max) * (1 - EXP(-k_sat*U606)) * EXP(-k_inhib*U606)</f>
        <v>0.96597754178521977</v>
      </c>
      <c r="AM606" s="4">
        <f>(1 / F_max_pic) * (1 - EXP(-k_sat_pic * U606)) * EXP(-k_inhib_pic * U606)</f>
        <v>0.96597754178521977</v>
      </c>
    </row>
    <row r="607" spans="5:39" x14ac:dyDescent="0.25">
      <c r="E607">
        <f t="shared" si="38"/>
        <v>605</v>
      </c>
      <c r="F607" s="1">
        <f t="shared" si="36"/>
        <v>30.25</v>
      </c>
      <c r="G607" s="2">
        <f>F607/I_opt_dia*EXP(1-F607/I_opt_dia)</f>
        <v>0.9272774645221824</v>
      </c>
      <c r="I607" s="4">
        <f>(1/f_max_dia) * (1 - EXP(-k_sat_dia*F607)) * EXP(-k_inhib_dia*F607)</f>
        <v>0.9827369010567607</v>
      </c>
      <c r="T607">
        <f t="shared" si="39"/>
        <v>605</v>
      </c>
      <c r="U607" s="1">
        <f t="shared" si="37"/>
        <v>30.25</v>
      </c>
      <c r="V607">
        <f>U607/I_opt_nan*EXP(1-U607/I_opt_nan)</f>
        <v>0.88069134744968058</v>
      </c>
      <c r="Z607" s="4">
        <f>(1/F_max) * (1 - EXP(-k_sat*U607)) * EXP(-k_inhib*U607)</f>
        <v>0.96583432742866637</v>
      </c>
      <c r="AM607" s="4">
        <f>(1 / F_max_pic) * (1 - EXP(-k_sat_pic * U607)) * EXP(-k_inhib_pic * U607)</f>
        <v>0.96583432742866637</v>
      </c>
    </row>
    <row r="608" spans="5:39" x14ac:dyDescent="0.25">
      <c r="E608">
        <f t="shared" si="38"/>
        <v>606</v>
      </c>
      <c r="F608" s="1">
        <f t="shared" si="36"/>
        <v>30.3</v>
      </c>
      <c r="G608" s="2">
        <f>F608/I_opt_dia*EXP(1-F608/I_opt_dia)</f>
        <v>0.92660133239092357</v>
      </c>
      <c r="I608" s="4">
        <f>(1/f_max_dia) * (1 - EXP(-k_sat_dia*F608)) * EXP(-k_inhib_dia*F608)</f>
        <v>0.98260741526624296</v>
      </c>
      <c r="T608">
        <f t="shared" si="39"/>
        <v>606</v>
      </c>
      <c r="U608" s="1">
        <f t="shared" si="37"/>
        <v>30.3</v>
      </c>
      <c r="V608">
        <f>U608/I_opt_nan*EXP(1-U608/I_opt_nan)</f>
        <v>0.87982864790794302</v>
      </c>
      <c r="Z608" s="4">
        <f>(1/F_max) * (1 - EXP(-k_sat*U608)) * EXP(-k_inhib*U608)</f>
        <v>0.96569110942167169</v>
      </c>
      <c r="AM608" s="4">
        <f>(1 / F_max_pic) * (1 - EXP(-k_sat_pic * U608)) * EXP(-k_inhib_pic * U608)</f>
        <v>0.96569110942167169</v>
      </c>
    </row>
    <row r="609" spans="5:39" x14ac:dyDescent="0.25">
      <c r="E609">
        <f t="shared" si="38"/>
        <v>607</v>
      </c>
      <c r="F609" s="1">
        <f t="shared" si="36"/>
        <v>30.35</v>
      </c>
      <c r="G609" s="2">
        <f>F609/I_opt_dia*EXP(1-F609/I_opt_dia)</f>
        <v>0.9259231719301303</v>
      </c>
      <c r="I609" s="4">
        <f>(1/f_max_dia) * (1 - EXP(-k_sat_dia*F609)) * EXP(-k_inhib_dia*F609)</f>
        <v>0.98247775912865587</v>
      </c>
      <c r="T609">
        <f t="shared" si="39"/>
        <v>607</v>
      </c>
      <c r="U609" s="1">
        <f t="shared" si="37"/>
        <v>30.35</v>
      </c>
      <c r="V609">
        <f>U609/I_opt_nan*EXP(1-U609/I_opt_nan)</f>
        <v>0.87896439997573506</v>
      </c>
      <c r="Z609" s="4">
        <f>(1/F_max) * (1 - EXP(-k_sat*U609)) * EXP(-k_inhib*U609)</f>
        <v>0.96554788814264814</v>
      </c>
      <c r="AM609" s="4">
        <f>(1 / F_max_pic) * (1 - EXP(-k_sat_pic * U609)) * EXP(-k_inhib_pic * U609)</f>
        <v>0.96554788814264814</v>
      </c>
    </row>
    <row r="610" spans="5:39" x14ac:dyDescent="0.25">
      <c r="E610">
        <f t="shared" si="38"/>
        <v>608</v>
      </c>
      <c r="F610" s="1">
        <f t="shared" si="36"/>
        <v>30.400000000000002</v>
      </c>
      <c r="G610" s="2">
        <f>F610/I_opt_dia*EXP(1-F610/I_opt_dia)</f>
        <v>0.92524299661086018</v>
      </c>
      <c r="I610" s="4">
        <f>(1/f_max_dia) * (1 - EXP(-k_sat_dia*F610)) * EXP(-k_inhib_dia*F610)</f>
        <v>0.98234793467985981</v>
      </c>
      <c r="T610">
        <f t="shared" si="39"/>
        <v>608</v>
      </c>
      <c r="U610" s="1">
        <f t="shared" si="37"/>
        <v>30.400000000000002</v>
      </c>
      <c r="V610">
        <f>U610/I_opt_nan*EXP(1-U610/I_opt_nan)</f>
        <v>0.87809861775044229</v>
      </c>
      <c r="Z610" s="4">
        <f>(1/F_max) * (1 - EXP(-k_sat*U610)) * EXP(-k_inhib*U610)</f>
        <v>0.96540466396427027</v>
      </c>
      <c r="AM610" s="4">
        <f>(1 / F_max_pic) * (1 - EXP(-k_sat_pic * U610)) * EXP(-k_inhib_pic * U610)</f>
        <v>0.96540466396427027</v>
      </c>
    </row>
    <row r="611" spans="5:39" x14ac:dyDescent="0.25">
      <c r="E611">
        <f t="shared" si="38"/>
        <v>609</v>
      </c>
      <c r="F611" s="1">
        <f t="shared" si="36"/>
        <v>30.450000000000003</v>
      </c>
      <c r="G611" s="2">
        <f>F611/I_opt_dia*EXP(1-F611/I_opt_dia)</f>
        <v>0.92456081985157124</v>
      </c>
      <c r="I611" s="4">
        <f>(1/f_max_dia) * (1 - EXP(-k_sat_dia*F611)) * EXP(-k_inhib_dia*F611)</f>
        <v>0.9822179439341141</v>
      </c>
      <c r="T611">
        <f t="shared" si="39"/>
        <v>609</v>
      </c>
      <c r="U611" s="1">
        <f t="shared" si="37"/>
        <v>30.450000000000003</v>
      </c>
      <c r="V611">
        <f>U611/I_opt_nan*EXP(1-U611/I_opt_nan)</f>
        <v>0.87723131526604581</v>
      </c>
      <c r="Z611" s="4">
        <f>(1/F_max) * (1 - EXP(-k_sat*U611)) * EXP(-k_inhib*U611)</f>
        <v>0.96526143725355984</v>
      </c>
      <c r="AM611" s="4">
        <f>(1 / F_max_pic) * (1 - EXP(-k_sat_pic * U611)) * EXP(-k_inhib_pic * U611)</f>
        <v>0.96526143725355984</v>
      </c>
    </row>
    <row r="612" spans="5:39" x14ac:dyDescent="0.25">
      <c r="E612">
        <f t="shared" si="38"/>
        <v>610</v>
      </c>
      <c r="F612" s="1">
        <f t="shared" si="36"/>
        <v>30.5</v>
      </c>
      <c r="G612" s="2">
        <f>F612/I_opt_dia*EXP(1-F612/I_opt_dia)</f>
        <v>0.92387665501829408</v>
      </c>
      <c r="I612" s="4">
        <f>(1/f_max_dia) * (1 - EXP(-k_sat_dia*F612)) * EXP(-k_inhib_dia*F612)</f>
        <v>0.98208778888430492</v>
      </c>
      <c r="T612">
        <f t="shared" si="39"/>
        <v>610</v>
      </c>
      <c r="U612" s="1">
        <f t="shared" si="37"/>
        <v>30.5</v>
      </c>
      <c r="V612">
        <f>U612/I_opt_nan*EXP(1-U612/I_opt_nan)</f>
        <v>0.87636250649335834</v>
      </c>
      <c r="Z612" s="4">
        <f>(1/F_max) * (1 - EXP(-k_sat*U612)) * EXP(-k_inhib*U612)</f>
        <v>0.96511820837197204</v>
      </c>
      <c r="AM612" s="4">
        <f>(1 / F_max_pic) * (1 - EXP(-k_sat_pic * U612)) * EXP(-k_inhib_pic * U612)</f>
        <v>0.96511820837197204</v>
      </c>
    </row>
    <row r="613" spans="5:39" x14ac:dyDescent="0.25">
      <c r="E613">
        <f t="shared" si="38"/>
        <v>611</v>
      </c>
      <c r="F613" s="1">
        <f t="shared" si="36"/>
        <v>30.55</v>
      </c>
      <c r="G613" s="2">
        <f>F613/I_opt_dia*EXP(1-F613/I_opt_dia)</f>
        <v>0.92319051542480668</v>
      </c>
      <c r="I613" s="4">
        <f>(1/f_max_dia) * (1 - EXP(-k_sat_dia*F613)) * EXP(-k_inhib_dia*F613)</f>
        <v>0.98195747150217216</v>
      </c>
      <c r="T613">
        <f t="shared" si="39"/>
        <v>611</v>
      </c>
      <c r="U613" s="1">
        <f t="shared" si="37"/>
        <v>30.55</v>
      </c>
      <c r="V613">
        <f>U613/I_opt_nan*EXP(1-U613/I_opt_nan)</f>
        <v>0.87549220534025918</v>
      </c>
      <c r="Z613" s="4">
        <f>(1/F_max) * (1 - EXP(-k_sat*U613)) * EXP(-k_inhib*U613)</f>
        <v>0.9649749776754788</v>
      </c>
      <c r="AM613" s="4">
        <f>(1 / F_max_pic) * (1 - EXP(-k_sat_pic * U613)) * EXP(-k_inhib_pic * U613)</f>
        <v>0.9649749776754788</v>
      </c>
    </row>
    <row r="614" spans="5:39" x14ac:dyDescent="0.25">
      <c r="E614">
        <f t="shared" si="38"/>
        <v>612</v>
      </c>
      <c r="F614" s="1">
        <f t="shared" si="36"/>
        <v>30.6</v>
      </c>
      <c r="G614" s="2">
        <f>F614/I_opt_dia*EXP(1-F614/I_opt_dia)</f>
        <v>0.922502414332807</v>
      </c>
      <c r="I614" s="4">
        <f>(1/f_max_dia) * (1 - EXP(-k_sat_dia*F614)) * EXP(-k_inhib_dia*F614)</f>
        <v>0.98182699373853344</v>
      </c>
      <c r="T614">
        <f t="shared" si="39"/>
        <v>612</v>
      </c>
      <c r="U614" s="1">
        <f t="shared" si="37"/>
        <v>30.6</v>
      </c>
      <c r="V614">
        <f>U614/I_opt_nan*EXP(1-U614/I_opt_nan)</f>
        <v>0.87462042565192766</v>
      </c>
      <c r="Z614" s="4">
        <f>(1/F_max) * (1 - EXP(-k_sat*U614)) * EXP(-k_inhib*U614)</f>
        <v>0.96483174551465145</v>
      </c>
      <c r="AM614" s="4">
        <f>(1 / F_max_pic) * (1 - EXP(-k_sat_pic * U614)) * EXP(-k_inhib_pic * U614)</f>
        <v>0.96483174551465145</v>
      </c>
    </row>
    <row r="615" spans="5:39" x14ac:dyDescent="0.25">
      <c r="E615">
        <f t="shared" si="38"/>
        <v>613</v>
      </c>
      <c r="F615" s="1">
        <f t="shared" si="36"/>
        <v>30.650000000000002</v>
      </c>
      <c r="G615" s="2">
        <f>F615/I_opt_dia*EXP(1-F615/I_opt_dia)</f>
        <v>0.92181236495208541</v>
      </c>
      <c r="I615" s="4">
        <f>(1/f_max_dia) * (1 - EXP(-k_sat_dia*F615)) * EXP(-k_inhib_dia*F615)</f>
        <v>0.98169635752350615</v>
      </c>
      <c r="T615">
        <f t="shared" si="39"/>
        <v>613</v>
      </c>
      <c r="U615" s="1">
        <f t="shared" si="37"/>
        <v>30.650000000000002</v>
      </c>
      <c r="V615">
        <f>U615/I_opt_nan*EXP(1-U615/I_opt_nan)</f>
        <v>0.87374718121107842</v>
      </c>
      <c r="Z615" s="4">
        <f>(1/F_max) * (1 - EXP(-k_sat*U615)) * EXP(-k_inhib*U615)</f>
        <v>0.96468851223474072</v>
      </c>
      <c r="AM615" s="4">
        <f>(1 / F_max_pic) * (1 - EXP(-k_sat_pic * U615)) * EXP(-k_inhib_pic * U615)</f>
        <v>0.96468851223474072</v>
      </c>
    </row>
    <row r="616" spans="5:39" x14ac:dyDescent="0.25">
      <c r="E616">
        <f t="shared" si="38"/>
        <v>614</v>
      </c>
      <c r="F616" s="1">
        <f t="shared" si="36"/>
        <v>30.700000000000003</v>
      </c>
      <c r="G616" s="2">
        <f>F616/I_opt_dia*EXP(1-F616/I_opt_dia)</f>
        <v>0.92112038044069622</v>
      </c>
      <c r="I616" s="4">
        <f>(1/f_max_dia) * (1 - EXP(-k_sat_dia*F616)) * EXP(-k_inhib_dia*F616)</f>
        <v>0.98156556476672563</v>
      </c>
      <c r="T616">
        <f t="shared" si="39"/>
        <v>614</v>
      </c>
      <c r="U616" s="1">
        <f t="shared" si="37"/>
        <v>30.700000000000003</v>
      </c>
      <c r="V616">
        <f>U616/I_opt_nan*EXP(1-U616/I_opt_nan)</f>
        <v>0.87287248573819276</v>
      </c>
      <c r="Z616" s="4">
        <f>(1/F_max) * (1 - EXP(-k_sat*U616)) * EXP(-k_inhib*U616)</f>
        <v>0.96454527817575886</v>
      </c>
      <c r="AM616" s="4">
        <f>(1 / F_max_pic) * (1 - EXP(-k_sat_pic * U616)) * EXP(-k_inhib_pic * U616)</f>
        <v>0.96454527817575886</v>
      </c>
    </row>
    <row r="617" spans="5:39" x14ac:dyDescent="0.25">
      <c r="E617">
        <f t="shared" si="38"/>
        <v>615</v>
      </c>
      <c r="F617" s="1">
        <f t="shared" si="36"/>
        <v>30.75</v>
      </c>
      <c r="G617" s="2">
        <f>F617/I_opt_dia*EXP(1-F617/I_opt_dia)</f>
        <v>0.92042647390512977</v>
      </c>
      <c r="I617" s="4">
        <f>(1/f_max_dia) * (1 - EXP(-k_sat_dia*F617)) * EXP(-k_inhib_dia*F617)</f>
        <v>0.98143461735756377</v>
      </c>
      <c r="T617">
        <f t="shared" si="39"/>
        <v>615</v>
      </c>
      <c r="U617" s="1">
        <f t="shared" si="37"/>
        <v>30.75</v>
      </c>
      <c r="V617">
        <f>U617/I_opt_nan*EXP(1-U617/I_opt_nan)</f>
        <v>0.8719963528917507</v>
      </c>
      <c r="Z617" s="4">
        <f>(1/F_max) * (1 - EXP(-k_sat*U617)) * EXP(-k_inhib*U617)</f>
        <v>0.96440204367255689</v>
      </c>
      <c r="AM617" s="4">
        <f>(1 / F_max_pic) * (1 - EXP(-k_sat_pic * U617)) * EXP(-k_inhib_pic * U617)</f>
        <v>0.96440204367255689</v>
      </c>
    </row>
    <row r="618" spans="5:39" x14ac:dyDescent="0.25">
      <c r="E618">
        <f t="shared" si="38"/>
        <v>616</v>
      </c>
      <c r="F618" s="1">
        <f t="shared" si="36"/>
        <v>30.8</v>
      </c>
      <c r="G618" s="2">
        <f>F618/I_opt_dia*EXP(1-F618/I_opt_dia)</f>
        <v>0.91973065840048229</v>
      </c>
      <c r="I618" s="4">
        <f>(1/f_max_dia) * (1 - EXP(-k_sat_dia*F618)) * EXP(-k_inhib_dia*F618)</f>
        <v>0.9813035171653417</v>
      </c>
      <c r="T618">
        <f t="shared" si="39"/>
        <v>616</v>
      </c>
      <c r="U618" s="1">
        <f t="shared" si="37"/>
        <v>30.8</v>
      </c>
      <c r="V618">
        <f>U618/I_opt_nan*EXP(1-U618/I_opt_nan)</f>
        <v>0.87111879626846267</v>
      </c>
      <c r="Z618" s="4">
        <f>(1/F_max) * (1 - EXP(-k_sat*U618)) * EXP(-k_inhib*U618)</f>
        <v>0.96425880905490269</v>
      </c>
      <c r="AM618" s="4">
        <f>(1 / F_max_pic) * (1 - EXP(-k_sat_pic * U618)) * EXP(-k_inhib_pic * U618)</f>
        <v>0.96425880905490269</v>
      </c>
    </row>
    <row r="619" spans="5:39" x14ac:dyDescent="0.25">
      <c r="E619">
        <f t="shared" si="38"/>
        <v>617</v>
      </c>
      <c r="F619" s="1">
        <f t="shared" si="36"/>
        <v>30.85</v>
      </c>
      <c r="G619" s="2">
        <f>F619/I_opt_dia*EXP(1-F619/I_opt_dia)</f>
        <v>0.91903294693062709</v>
      </c>
      <c r="I619" s="4">
        <f>(1/f_max_dia) * (1 - EXP(-k_sat_dia*F619)) * EXP(-k_inhib_dia*F619)</f>
        <v>0.98117226603954399</v>
      </c>
      <c r="T619">
        <f t="shared" si="39"/>
        <v>617</v>
      </c>
      <c r="U619" s="1">
        <f t="shared" si="37"/>
        <v>30.85</v>
      </c>
      <c r="V619">
        <f>U619/I_opt_nan*EXP(1-U619/I_opt_nan)</f>
        <v>0.87023982940349898</v>
      </c>
      <c r="Z619" s="4">
        <f>(1/F_max) * (1 - EXP(-k_sat*U619)) * EXP(-k_inhib*U619)</f>
        <v>0.96411557464755671</v>
      </c>
      <c r="AM619" s="4">
        <f>(1 / F_max_pic) * (1 - EXP(-k_sat_pic * U619)) * EXP(-k_inhib_pic * U619)</f>
        <v>0.96411557464755671</v>
      </c>
    </row>
    <row r="620" spans="5:39" x14ac:dyDescent="0.25">
      <c r="E620">
        <f t="shared" si="38"/>
        <v>618</v>
      </c>
      <c r="F620" s="1">
        <f t="shared" si="36"/>
        <v>30.900000000000002</v>
      </c>
      <c r="G620" s="2">
        <f>F620/I_opt_dia*EXP(1-F620/I_opt_dia)</f>
        <v>0.91833335244838421</v>
      </c>
      <c r="I620" s="4">
        <f>(1/f_max_dia) * (1 - EXP(-k_sat_dia*F620)) * EXP(-k_inhib_dia*F620)</f>
        <v>0.98104086581002803</v>
      </c>
      <c r="T620">
        <f t="shared" si="39"/>
        <v>618</v>
      </c>
      <c r="U620" s="1">
        <f t="shared" si="37"/>
        <v>30.900000000000002</v>
      </c>
      <c r="V620">
        <f>U620/I_opt_nan*EXP(1-U620/I_opt_nan)</f>
        <v>0.86935946577072065</v>
      </c>
      <c r="Z620" s="4">
        <f>(1/F_max) * (1 - EXP(-k_sat*U620)) * EXP(-k_inhib*U620)</f>
        <v>0.96397234077034888</v>
      </c>
      <c r="AM620" s="4">
        <f>(1 / F_max_pic) * (1 - EXP(-k_sat_pic * U620)) * EXP(-k_inhib_pic * U620)</f>
        <v>0.96397234077034888</v>
      </c>
    </row>
    <row r="621" spans="5:39" x14ac:dyDescent="0.25">
      <c r="E621">
        <f t="shared" si="38"/>
        <v>619</v>
      </c>
      <c r="F621" s="1">
        <f t="shared" si="36"/>
        <v>30.950000000000003</v>
      </c>
      <c r="G621" s="2">
        <f>F621/I_opt_dia*EXP(1-F621/I_opt_dia)</f>
        <v>0.91763188785568894</v>
      </c>
      <c r="I621" s="4">
        <f>(1/f_max_dia) * (1 - EXP(-k_sat_dia*F621)) * EXP(-k_inhib_dia*F621)</f>
        <v>0.98090931828723171</v>
      </c>
      <c r="T621">
        <f t="shared" si="39"/>
        <v>619</v>
      </c>
      <c r="U621" s="1">
        <f t="shared" si="37"/>
        <v>30.950000000000003</v>
      </c>
      <c r="V621">
        <f>U621/I_opt_nan*EXP(1-U621/I_opt_nan)</f>
        <v>0.86847771878290692</v>
      </c>
      <c r="Z621" s="4">
        <f>(1/F_max) * (1 - EXP(-k_sat*U621)) * EXP(-k_inhib*U621)</f>
        <v>0.96382910773825126</v>
      </c>
      <c r="AM621" s="4">
        <f>(1 / F_max_pic) * (1 - EXP(-k_sat_pic * U621)) * EXP(-k_inhib_pic * U621)</f>
        <v>0.96382910773825126</v>
      </c>
    </row>
    <row r="622" spans="5:39" x14ac:dyDescent="0.25">
      <c r="E622">
        <f t="shared" si="38"/>
        <v>620</v>
      </c>
      <c r="F622" s="1">
        <f t="shared" si="36"/>
        <v>31</v>
      </c>
      <c r="G622" s="2">
        <f>F622/I_opt_dia*EXP(1-F622/I_opt_dia)</f>
        <v>0.91692856600376182</v>
      </c>
      <c r="I622" s="4">
        <f>(1/f_max_dia) * (1 - EXP(-k_sat_dia*F622)) * EXP(-k_inhib_dia*F622)</f>
        <v>0.98077762526237955</v>
      </c>
      <c r="T622">
        <f t="shared" si="39"/>
        <v>620</v>
      </c>
      <c r="U622" s="1">
        <f t="shared" si="37"/>
        <v>31</v>
      </c>
      <c r="V622">
        <f>U622/I_opt_nan*EXP(1-U622/I_opt_nan)</f>
        <v>0.86759460179198389</v>
      </c>
      <c r="Z622" s="4">
        <f>(1/F_max) * (1 - EXP(-k_sat*U622)) * EXP(-k_inhib*U622)</f>
        <v>0.96368587586145149</v>
      </c>
      <c r="AM622" s="4">
        <f>(1 / F_max_pic) * (1 - EXP(-k_sat_pic * U622)) * EXP(-k_inhib_pic * U622)</f>
        <v>0.96368587586145149</v>
      </c>
    </row>
    <row r="623" spans="5:39" x14ac:dyDescent="0.25">
      <c r="E623">
        <f t="shared" si="38"/>
        <v>621</v>
      </c>
      <c r="F623" s="1">
        <f t="shared" si="36"/>
        <v>31.05</v>
      </c>
      <c r="G623" s="2">
        <f>F623/I_opt_dia*EXP(1-F623/I_opt_dia)</f>
        <v>0.9162233996932756</v>
      </c>
      <c r="I623" s="4">
        <f>(1/f_max_dia) * (1 - EXP(-k_sat_dia*F623)) * EXP(-k_inhib_dia*F623)</f>
        <v>0.98064578850768624</v>
      </c>
      <c r="T623">
        <f t="shared" si="39"/>
        <v>621</v>
      </c>
      <c r="U623" s="1">
        <f t="shared" si="37"/>
        <v>31.05</v>
      </c>
      <c r="V623">
        <f>U623/I_opt_nan*EXP(1-U623/I_opt_nan)</f>
        <v>0.86671012808925119</v>
      </c>
      <c r="Z623" s="4">
        <f>(1/F_max) * (1 - EXP(-k_sat*U623)) * EXP(-k_inhib*U623)</f>
        <v>0.96354264544542512</v>
      </c>
      <c r="AM623" s="4">
        <f>(1 / F_max_pic) * (1 - EXP(-k_sat_pic * U623)) * EXP(-k_inhib_pic * U623)</f>
        <v>0.96354264544542512</v>
      </c>
    </row>
    <row r="624" spans="5:39" x14ac:dyDescent="0.25">
      <c r="E624">
        <f t="shared" si="38"/>
        <v>622</v>
      </c>
      <c r="F624" s="1">
        <f t="shared" si="36"/>
        <v>31.1</v>
      </c>
      <c r="G624" s="2">
        <f>F624/I_opt_dia*EXP(1-F624/I_opt_dia)</f>
        <v>0.91551640167452397</v>
      </c>
      <c r="I624" s="4">
        <f>(1/f_max_dia) * (1 - EXP(-k_sat_dia*F624)) * EXP(-k_inhib_dia*F624)</f>
        <v>0.98051380977655778</v>
      </c>
      <c r="T624">
        <f t="shared" si="39"/>
        <v>622</v>
      </c>
      <c r="U624" s="1">
        <f t="shared" si="37"/>
        <v>31.1</v>
      </c>
      <c r="V624">
        <f>U624/I_opt_nan*EXP(1-U624/I_opt_nan)</f>
        <v>0.86582431090560963</v>
      </c>
      <c r="Z624" s="4">
        <f>(1/F_max) * (1 - EXP(-k_sat*U624)) * EXP(-k_inhib*U624)</f>
        <v>0.96339941679100638</v>
      </c>
      <c r="AM624" s="4">
        <f>(1 / F_max_pic) * (1 - EXP(-k_sat_pic * U624)) * EXP(-k_inhib_pic * U624)</f>
        <v>0.96339941679100638</v>
      </c>
    </row>
    <row r="625" spans="5:39" x14ac:dyDescent="0.25">
      <c r="E625">
        <f t="shared" si="38"/>
        <v>623</v>
      </c>
      <c r="F625" s="1">
        <f t="shared" si="36"/>
        <v>31.150000000000002</v>
      </c>
      <c r="G625" s="2">
        <f>F625/I_opt_dia*EXP(1-F625/I_opt_dia)</f>
        <v>0.91480758464758838</v>
      </c>
      <c r="I625" s="4">
        <f>(1/f_max_dia) * (1 - EXP(-k_sat_dia*F625)) * EXP(-k_inhib_dia*F625)</f>
        <v>0.98038169080379101</v>
      </c>
      <c r="T625">
        <f t="shared" si="39"/>
        <v>623</v>
      </c>
      <c r="U625" s="1">
        <f t="shared" si="37"/>
        <v>31.150000000000002</v>
      </c>
      <c r="V625">
        <f>U625/I_opt_nan*EXP(1-U625/I_opt_nan)</f>
        <v>0.86493716341178539</v>
      </c>
      <c r="Z625" s="4">
        <f>(1/F_max) * (1 - EXP(-k_sat*U625)) * EXP(-k_inhib*U625)</f>
        <v>0.9632561901944573</v>
      </c>
      <c r="AM625" s="4">
        <f>(1 / F_max_pic) * (1 - EXP(-k_sat_pic * U625)) * EXP(-k_inhib_pic * U625)</f>
        <v>0.9632561901944573</v>
      </c>
    </row>
    <row r="626" spans="5:39" x14ac:dyDescent="0.25">
      <c r="E626">
        <f t="shared" si="38"/>
        <v>624</v>
      </c>
      <c r="F626" s="1">
        <f t="shared" si="36"/>
        <v>31.200000000000003</v>
      </c>
      <c r="G626" s="2">
        <f>F626/I_opt_dia*EXP(1-F626/I_opt_dia)</f>
        <v>0.91409696126250495</v>
      </c>
      <c r="I626" s="4">
        <f>(1/f_max_dia) * (1 - EXP(-k_sat_dia*F626)) * EXP(-k_inhib_dia*F626)</f>
        <v>0.9802494333057703</v>
      </c>
      <c r="T626">
        <f t="shared" si="39"/>
        <v>624</v>
      </c>
      <c r="U626" s="1">
        <f t="shared" si="37"/>
        <v>31.200000000000003</v>
      </c>
      <c r="V626">
        <f>U626/I_opt_nan*EXP(1-U626/I_opt_nan)</f>
        <v>0.86404869871855594</v>
      </c>
      <c r="Z626" s="4">
        <f>(1/F_max) * (1 - EXP(-k_sat*U626)) * EXP(-k_inhib*U626)</f>
        <v>0.96311296594753715</v>
      </c>
      <c r="AM626" s="4">
        <f>(1 / F_max_pic) * (1 - EXP(-k_sat_pic * U626)) * EXP(-k_inhib_pic * U626)</f>
        <v>0.96311296594753715</v>
      </c>
    </row>
    <row r="627" spans="5:39" x14ac:dyDescent="0.25">
      <c r="E627">
        <f t="shared" si="38"/>
        <v>625</v>
      </c>
      <c r="F627" s="1">
        <f t="shared" si="36"/>
        <v>31.25</v>
      </c>
      <c r="G627" s="2">
        <f>F627/I_opt_dia*EXP(1-F627/I_opt_dia)</f>
        <v>0.91338454411942982</v>
      </c>
      <c r="I627" s="4">
        <f>(1/f_max_dia) * (1 - EXP(-k_sat_dia*F627)) * EXP(-k_inhib_dia*F627)</f>
        <v>0.98011703898066316</v>
      </c>
      <c r="T627">
        <f t="shared" si="39"/>
        <v>625</v>
      </c>
      <c r="U627" s="1">
        <f t="shared" si="37"/>
        <v>31.25</v>
      </c>
      <c r="V627">
        <f>U627/I_opt_nan*EXP(1-U627/I_opt_nan)</f>
        <v>0.86315892987697396</v>
      </c>
      <c r="Z627" s="4">
        <f>(1/F_max) * (1 - EXP(-k_sat*U627)) * EXP(-k_inhib*U627)</f>
        <v>0.9629697443375701</v>
      </c>
      <c r="AM627" s="4">
        <f>(1 / F_max_pic) * (1 - EXP(-k_sat_pic * U627)) * EXP(-k_inhib_pic * U627)</f>
        <v>0.9629697443375701</v>
      </c>
    </row>
    <row r="628" spans="5:39" x14ac:dyDescent="0.25">
      <c r="E628">
        <f t="shared" si="38"/>
        <v>626</v>
      </c>
      <c r="F628" s="1">
        <f t="shared" si="36"/>
        <v>31.3</v>
      </c>
      <c r="G628" s="2">
        <f>F628/I_opt_dia*EXP(1-F628/I_opt_dia)</f>
        <v>0.91267034576880646</v>
      </c>
      <c r="I628" s="4">
        <f>(1/f_max_dia) * (1 - EXP(-k_sat_dia*F628)) * EXP(-k_inhib_dia*F628)</f>
        <v>0.97998450950861293</v>
      </c>
      <c r="T628">
        <f t="shared" si="39"/>
        <v>626</v>
      </c>
      <c r="U628" s="1">
        <f t="shared" si="37"/>
        <v>31.3</v>
      </c>
      <c r="V628">
        <f>U628/I_opt_nan*EXP(1-U628/I_opt_nan)</f>
        <v>0.86226786987859005</v>
      </c>
      <c r="Z628" s="4">
        <f>(1/F_max) * (1 - EXP(-k_sat*U628)) * EXP(-k_inhib*U628)</f>
        <v>0.96282652564751181</v>
      </c>
      <c r="AM628" s="4">
        <f>(1 / F_max_pic) * (1 - EXP(-k_sat_pic * U628)) * EXP(-k_inhib_pic * U628)</f>
        <v>0.96282652564751181</v>
      </c>
    </row>
    <row r="629" spans="5:39" x14ac:dyDescent="0.25">
      <c r="E629">
        <f t="shared" si="38"/>
        <v>627</v>
      </c>
      <c r="F629" s="1">
        <f t="shared" si="36"/>
        <v>31.35</v>
      </c>
      <c r="G629" s="2">
        <f>F629/I_opt_dia*EXP(1-F629/I_opt_dia)</f>
        <v>0.9119543787115294</v>
      </c>
      <c r="I629" s="4">
        <f>(1/f_max_dia) * (1 - EXP(-k_sat_dia*F629)) * EXP(-k_inhib_dia*F629)</f>
        <v>0.97985184655193014</v>
      </c>
      <c r="T629">
        <f t="shared" si="39"/>
        <v>627</v>
      </c>
      <c r="U629" s="1">
        <f t="shared" si="37"/>
        <v>31.35</v>
      </c>
      <c r="V629">
        <f>U629/I_opt_nan*EXP(1-U629/I_opt_nan)</f>
        <v>0.86137553165567637</v>
      </c>
      <c r="Z629" s="4">
        <f>(1/F_max) * (1 - EXP(-k_sat*U629)) * EXP(-k_inhib*U629)</f>
        <v>0.96268331015601483</v>
      </c>
      <c r="AM629" s="4">
        <f>(1 / F_max_pic) * (1 - EXP(-k_sat_pic * U629)) * EXP(-k_inhib_pic * U629)</f>
        <v>0.96268331015601483</v>
      </c>
    </row>
    <row r="630" spans="5:39" x14ac:dyDescent="0.25">
      <c r="E630">
        <f t="shared" si="38"/>
        <v>628</v>
      </c>
      <c r="F630" s="1">
        <f t="shared" si="36"/>
        <v>31.400000000000002</v>
      </c>
      <c r="G630" s="2">
        <f>F630/I_opt_dia*EXP(1-F630/I_opt_dia)</f>
        <v>0.91123665539910925</v>
      </c>
      <c r="I630" s="4">
        <f>(1/f_max_dia) * (1 - EXP(-k_sat_dia*F630)) * EXP(-k_inhib_dia*F630)</f>
        <v>0.97971905175527996</v>
      </c>
      <c r="T630">
        <f t="shared" si="39"/>
        <v>628</v>
      </c>
      <c r="U630" s="1">
        <f t="shared" si="37"/>
        <v>31.400000000000002</v>
      </c>
      <c r="V630">
        <f>U630/I_opt_nan*EXP(1-U630/I_opt_nan)</f>
        <v>0.86048192808144808</v>
      </c>
      <c r="Z630" s="4">
        <f>(1/F_max) * (1 - EXP(-k_sat*U630)) * EXP(-k_inhib*U630)</f>
        <v>0.96254009813749364</v>
      </c>
      <c r="AM630" s="4">
        <f>(1 / F_max_pic) * (1 - EXP(-k_sat_pic * U630)) * EXP(-k_inhib_pic * U630)</f>
        <v>0.96254009813749364</v>
      </c>
    </row>
    <row r="631" spans="5:39" x14ac:dyDescent="0.25">
      <c r="E631">
        <f t="shared" si="38"/>
        <v>629</v>
      </c>
      <c r="F631" s="1">
        <f t="shared" si="36"/>
        <v>31.450000000000003</v>
      </c>
      <c r="G631" s="2">
        <f>F631/I_opt_dia*EXP(1-F631/I_opt_dia)</f>
        <v>0.91051718823383754</v>
      </c>
      <c r="I631" s="4">
        <f>(1/f_max_dia) * (1 - EXP(-k_sat_dia*F631)) * EXP(-k_inhib_dia*F631)</f>
        <v>0.97958612674587153</v>
      </c>
      <c r="T631">
        <f t="shared" si="39"/>
        <v>629</v>
      </c>
      <c r="U631" s="1">
        <f t="shared" si="37"/>
        <v>31.450000000000003</v>
      </c>
      <c r="V631">
        <f>U631/I_opt_nan*EXP(1-U631/I_opt_nan)</f>
        <v>0.85958707197028372</v>
      </c>
      <c r="Z631" s="4">
        <f>(1/F_max) * (1 - EXP(-k_sat*U631)) * EXP(-k_inhib*U631)</f>
        <v>0.96239688986218852</v>
      </c>
      <c r="AM631" s="4">
        <f>(1 / F_max_pic) * (1 - EXP(-k_sat_pic * U631)) * EXP(-k_inhib_pic * U631)</f>
        <v>0.96239688986218852</v>
      </c>
    </row>
    <row r="632" spans="5:39" x14ac:dyDescent="0.25">
      <c r="E632">
        <f t="shared" si="38"/>
        <v>630</v>
      </c>
      <c r="F632" s="1">
        <f t="shared" si="36"/>
        <v>31.5</v>
      </c>
      <c r="G632" s="2">
        <f>F632/I_opt_dia*EXP(1-F632/I_opt_dia)</f>
        <v>0.90979598956895014</v>
      </c>
      <c r="I632" s="4">
        <f>(1/f_max_dia) * (1 - EXP(-k_sat_dia*F632)) * EXP(-k_inhib_dia*F632)</f>
        <v>0.97945307313364061</v>
      </c>
      <c r="T632">
        <f t="shared" si="39"/>
        <v>630</v>
      </c>
      <c r="U632" s="1">
        <f t="shared" si="37"/>
        <v>31.5</v>
      </c>
      <c r="V632">
        <f>U632/I_opt_nan*EXP(1-U632/I_opt_nan)</f>
        <v>0.85869097607794709</v>
      </c>
      <c r="Z632" s="4">
        <f>(1/F_max) * (1 - EXP(-k_sat*U632)) * EXP(-k_inhib*U632)</f>
        <v>0.9622536855962277</v>
      </c>
      <c r="AM632" s="4">
        <f>(1 / F_max_pic) * (1 - EXP(-k_sat_pic * U632)) * EXP(-k_inhib_pic * U632)</f>
        <v>0.9622536855962277</v>
      </c>
    </row>
    <row r="633" spans="5:39" x14ac:dyDescent="0.25">
      <c r="E633">
        <f t="shared" si="38"/>
        <v>631</v>
      </c>
      <c r="F633" s="1">
        <f t="shared" si="36"/>
        <v>31.55</v>
      </c>
      <c r="G633" s="2">
        <f>F633/I_opt_dia*EXP(1-F633/I_opt_dia)</f>
        <v>0.90907307170878937</v>
      </c>
      <c r="I633" s="4">
        <f>(1/f_max_dia) * (1 - EXP(-k_sat_dia*F633)) * EXP(-k_inhib_dia*F633)</f>
        <v>0.97931989251143414</v>
      </c>
      <c r="T633">
        <f t="shared" si="39"/>
        <v>631</v>
      </c>
      <c r="U633" s="1">
        <f t="shared" si="37"/>
        <v>31.55</v>
      </c>
      <c r="V633">
        <f>U633/I_opt_nan*EXP(1-U633/I_opt_nan)</f>
        <v>0.85779365310180511</v>
      </c>
      <c r="Z633" s="4">
        <f>(1/F_max) * (1 - EXP(-k_sat*U633)) * EXP(-k_inhib*U633)</f>
        <v>0.96211048560168999</v>
      </c>
      <c r="AM633" s="4">
        <f>(1 / F_max_pic) * (1 - EXP(-k_sat_pic * U633)) * EXP(-k_inhib_pic * U633)</f>
        <v>0.96211048560168999</v>
      </c>
    </row>
    <row r="634" spans="5:39" x14ac:dyDescent="0.25">
      <c r="E634">
        <f t="shared" si="38"/>
        <v>632</v>
      </c>
      <c r="F634" s="1">
        <f t="shared" si="36"/>
        <v>31.6</v>
      </c>
      <c r="G634" s="2">
        <f>F634/I_opt_dia*EXP(1-F634/I_opt_dia)</f>
        <v>0.90834844690896843</v>
      </c>
      <c r="I634" s="4">
        <f>(1/f_max_dia) * (1 - EXP(-k_sat_dia*F634)) * EXP(-k_inhib_dia*F634)</f>
        <v>0.97918658645519085</v>
      </c>
      <c r="T634">
        <f t="shared" si="39"/>
        <v>632</v>
      </c>
      <c r="U634" s="1">
        <f t="shared" si="37"/>
        <v>31.6</v>
      </c>
      <c r="V634">
        <f>U634/I_opt_nan*EXP(1-U634/I_opt_nan)</f>
        <v>0.85689511568104781</v>
      </c>
      <c r="Z634" s="4">
        <f>(1/F_max) * (1 - EXP(-k_sat*U634)) * EXP(-k_inhib*U634)</f>
        <v>0.96196729013666504</v>
      </c>
      <c r="AM634" s="4">
        <f>(1 / F_max_pic) * (1 - EXP(-k_sat_pic * U634)) * EXP(-k_inhib_pic * U634)</f>
        <v>0.96196729013666504</v>
      </c>
    </row>
    <row r="635" spans="5:39" x14ac:dyDescent="0.25">
      <c r="E635">
        <f t="shared" si="38"/>
        <v>633</v>
      </c>
      <c r="F635" s="1">
        <f t="shared" si="36"/>
        <v>31.650000000000002</v>
      </c>
      <c r="G635" s="2">
        <f>F635/I_opt_dia*EXP(1-F635/I_opt_dia)</f>
        <v>0.90762212737653203</v>
      </c>
      <c r="I635" s="4">
        <f>(1/f_max_dia) * (1 - EXP(-k_sat_dia*F635)) * EXP(-k_inhib_dia*F635)</f>
        <v>0.97905315652411917</v>
      </c>
      <c r="T635">
        <f t="shared" si="39"/>
        <v>633</v>
      </c>
      <c r="U635" s="1">
        <f t="shared" si="37"/>
        <v>31.650000000000002</v>
      </c>
      <c r="V635">
        <f>U635/I_opt_nan*EXP(1-U635/I_opt_nan)</f>
        <v>0.85599537639690626</v>
      </c>
      <c r="Z635" s="4">
        <f>(1/F_max) * (1 - EXP(-k_sat*U635)) * EXP(-k_inhib*U635)</f>
        <v>0.96182409945531377</v>
      </c>
      <c r="AM635" s="4">
        <f>(1 / F_max_pic) * (1 - EXP(-k_sat_pic * U635)) * EXP(-k_inhib_pic * U635)</f>
        <v>0.96182409945531377</v>
      </c>
    </row>
    <row r="636" spans="5:39" x14ac:dyDescent="0.25">
      <c r="E636">
        <f t="shared" si="38"/>
        <v>634</v>
      </c>
      <c r="F636" s="1">
        <f t="shared" si="36"/>
        <v>31.700000000000003</v>
      </c>
      <c r="G636" s="2">
        <f>F636/I_opt_dia*EXP(1-F636/I_opt_dia)</f>
        <v>0.90689412527011937</v>
      </c>
      <c r="I636" s="4">
        <f>(1/f_max_dia) * (1 - EXP(-k_sat_dia*F636)) * EXP(-k_inhib_dia*F636)</f>
        <v>0.97891960426087665</v>
      </c>
      <c r="T636">
        <f t="shared" si="39"/>
        <v>634</v>
      </c>
      <c r="U636" s="1">
        <f t="shared" si="37"/>
        <v>31.700000000000003</v>
      </c>
      <c r="V636">
        <f>U636/I_opt_nan*EXP(1-U636/I_opt_nan)</f>
        <v>0.8550944477728698</v>
      </c>
      <c r="Z636" s="4">
        <f>(1/F_max) * (1 - EXP(-k_sat*U636)) * EXP(-k_inhib*U636)</f>
        <v>0.96168091380792708</v>
      </c>
      <c r="AM636" s="4">
        <f>(1 / F_max_pic) * (1 - EXP(-k_sat_pic * U636)) * EXP(-k_inhib_pic * U636)</f>
        <v>0.96168091380792708</v>
      </c>
    </row>
    <row r="637" spans="5:39" x14ac:dyDescent="0.25">
      <c r="E637">
        <f t="shared" si="38"/>
        <v>635</v>
      </c>
      <c r="F637" s="1">
        <f t="shared" si="36"/>
        <v>31.75</v>
      </c>
      <c r="G637" s="2">
        <f>F637/I_opt_dia*EXP(1-F637/I_opt_dia)</f>
        <v>0.90616445270012425</v>
      </c>
      <c r="I637" s="4">
        <f>(1/f_max_dia) * (1 - EXP(-k_sat_dia*F637)) * EXP(-k_inhib_dia*F637)</f>
        <v>0.97878593119174351</v>
      </c>
      <c r="T637">
        <f t="shared" si="39"/>
        <v>635</v>
      </c>
      <c r="U637" s="1">
        <f t="shared" si="37"/>
        <v>31.75</v>
      </c>
      <c r="V637">
        <f>U637/I_opt_nan*EXP(1-U637/I_opt_nan)</f>
        <v>0.85419234227490237</v>
      </c>
      <c r="Z637" s="4">
        <f>(1/F_max) * (1 - EXP(-k_sat*U637)) * EXP(-k_inhib*U637)</f>
        <v>0.96153773344098414</v>
      </c>
      <c r="AM637" s="4">
        <f>(1 / F_max_pic) * (1 - EXP(-k_sat_pic * U637)) * EXP(-k_inhib_pic * U637)</f>
        <v>0.96153773344098414</v>
      </c>
    </row>
    <row r="638" spans="5:39" x14ac:dyDescent="0.25">
      <c r="E638">
        <f t="shared" si="38"/>
        <v>636</v>
      </c>
      <c r="F638" s="1">
        <f t="shared" si="36"/>
        <v>31.8</v>
      </c>
      <c r="G638" s="2">
        <f>F638/I_opt_dia*EXP(1-F638/I_opt_dia)</f>
        <v>0.90543312172885648</v>
      </c>
      <c r="I638" s="4">
        <f>(1/f_max_dia) * (1 - EXP(-k_sat_dia*F638)) * EXP(-k_inhib_dia*F638)</f>
        <v>0.97865213882679714</v>
      </c>
      <c r="T638">
        <f t="shared" si="39"/>
        <v>636</v>
      </c>
      <c r="U638" s="1">
        <f t="shared" si="37"/>
        <v>31.8</v>
      </c>
      <c r="V638">
        <f>U638/I_opt_nan*EXP(1-U638/I_opt_nan)</f>
        <v>0.8532890723116584</v>
      </c>
      <c r="Z638" s="4">
        <f>(1/F_max) * (1 - EXP(-k_sat*U638)) * EXP(-k_inhib*U638)</f>
        <v>0.96139455859721024</v>
      </c>
      <c r="AM638" s="4">
        <f>(1 / F_max_pic) * (1 - EXP(-k_sat_pic * U638)) * EXP(-k_inhib_pic * U638)</f>
        <v>0.96139455859721024</v>
      </c>
    </row>
    <row r="639" spans="5:39" x14ac:dyDescent="0.25">
      <c r="E639">
        <f t="shared" si="38"/>
        <v>637</v>
      </c>
      <c r="F639" s="1">
        <f t="shared" si="36"/>
        <v>31.85</v>
      </c>
      <c r="G639" s="2">
        <f>F639/I_opt_dia*EXP(1-F639/I_opt_dia)</f>
        <v>0.9047001443707019</v>
      </c>
      <c r="I639" s="4">
        <f>(1/f_max_dia) * (1 - EXP(-k_sat_dia*F639)) * EXP(-k_inhib_dia*F639)</f>
        <v>0.97851822866008309</v>
      </c>
      <c r="T639">
        <f t="shared" si="39"/>
        <v>637</v>
      </c>
      <c r="U639" s="1">
        <f t="shared" si="37"/>
        <v>31.85</v>
      </c>
      <c r="V639">
        <f>U639/I_opt_nan*EXP(1-U639/I_opt_nan)</f>
        <v>0.85238465023469878</v>
      </c>
      <c r="Z639" s="4">
        <f>(1/F_max) * (1 - EXP(-k_sat*U639)) * EXP(-k_inhib*U639)</f>
        <v>0.96125138951563194</v>
      </c>
      <c r="AM639" s="4">
        <f>(1 / F_max_pic) * (1 - EXP(-k_sat_pic * U639)) * EXP(-k_inhib_pic * U639)</f>
        <v>0.96125138951563194</v>
      </c>
    </row>
    <row r="640" spans="5:39" x14ac:dyDescent="0.25">
      <c r="E640">
        <f t="shared" si="38"/>
        <v>638</v>
      </c>
      <c r="F640" s="1">
        <f t="shared" si="36"/>
        <v>31.900000000000002</v>
      </c>
      <c r="G640" s="2">
        <f>F640/I_opt_dia*EXP(1-F640/I_opt_dia)</f>
        <v>0.90396553259228196</v>
      </c>
      <c r="I640" s="4">
        <f>(1/f_max_dia) * (1 - EXP(-k_sat_dia*F640)) * EXP(-k_inhib_dia*F640)</f>
        <v>0.97838420216978539</v>
      </c>
      <c r="T640">
        <f t="shared" si="39"/>
        <v>638</v>
      </c>
      <c r="U640" s="1">
        <f t="shared" si="37"/>
        <v>31.900000000000002</v>
      </c>
      <c r="V640">
        <f>U640/I_opt_nan*EXP(1-U640/I_opt_nan)</f>
        <v>0.85147908833870378</v>
      </c>
      <c r="Z640" s="4">
        <f>(1/F_max) * (1 - EXP(-k_sat*U640)) * EXP(-k_inhib*U640)</f>
        <v>0.96110822643163452</v>
      </c>
      <c r="AM640" s="4">
        <f>(1 / F_max_pic) * (1 - EXP(-k_sat_pic * U640)) * EXP(-k_inhib_pic * U640)</f>
        <v>0.96110822643163452</v>
      </c>
    </row>
    <row r="641" spans="5:39" x14ac:dyDescent="0.25">
      <c r="E641">
        <f t="shared" si="38"/>
        <v>639</v>
      </c>
      <c r="F641" s="1">
        <f t="shared" si="36"/>
        <v>31.950000000000003</v>
      </c>
      <c r="G641" s="2">
        <f>F641/I_opt_dia*EXP(1-F641/I_opt_dia)</f>
        <v>0.90322929831261312</v>
      </c>
      <c r="I641" s="4">
        <f>(1/f_max_dia) * (1 - EXP(-k_sat_dia*F641)) * EXP(-k_inhib_dia*F641)</f>
        <v>0.97825006081839416</v>
      </c>
      <c r="T641">
        <f t="shared" si="39"/>
        <v>639</v>
      </c>
      <c r="U641" s="1">
        <f t="shared" si="37"/>
        <v>31.950000000000003</v>
      </c>
      <c r="V641">
        <f>U641/I_opt_nan*EXP(1-U641/I_opt_nan)</f>
        <v>0.85057239886168867</v>
      </c>
      <c r="Z641" s="4">
        <f>(1/F_max) * (1 - EXP(-k_sat*U641)) * EXP(-k_inhib*U641)</f>
        <v>0.96096506957701489</v>
      </c>
      <c r="AM641" s="4">
        <f>(1 / F_max_pic) * (1 - EXP(-k_sat_pic * U641)) * EXP(-k_inhib_pic * U641)</f>
        <v>0.96096506957701489</v>
      </c>
    </row>
    <row r="642" spans="5:39" x14ac:dyDescent="0.25">
      <c r="E642">
        <f t="shared" si="38"/>
        <v>640</v>
      </c>
      <c r="F642" s="1">
        <f t="shared" ref="F642:F705" si="40">PAR_max/1200*E642</f>
        <v>32</v>
      </c>
      <c r="G642" s="2">
        <f>F642/I_opt_dia*EXP(1-F642/I_opt_dia)</f>
        <v>0.90249145340326542</v>
      </c>
      <c r="I642" s="4">
        <f>(1/f_max_dia) * (1 - EXP(-k_sat_dia*F642)) * EXP(-k_inhib_dia*F642)</f>
        <v>0.97811580605287274</v>
      </c>
      <c r="T642">
        <f t="shared" si="39"/>
        <v>640</v>
      </c>
      <c r="U642" s="1">
        <f t="shared" ref="U642:U705" si="41">PAR_max/1200*T642</f>
        <v>32</v>
      </c>
      <c r="V642">
        <f>U642/I_opt_nan*EXP(1-U642/I_opt_nan)</f>
        <v>0.84966459398521454</v>
      </c>
      <c r="Z642" s="4">
        <f>(1/F_max) * (1 - EXP(-k_sat*U642)) * EXP(-k_inhib*U642)</f>
        <v>0.9608219191800369</v>
      </c>
      <c r="AM642" s="4">
        <f>(1 / F_max_pic) * (1 - EXP(-k_sat_pic * U642)) * EXP(-k_inhib_pic * U642)</f>
        <v>0.9608219191800369</v>
      </c>
    </row>
    <row r="643" spans="5:39" x14ac:dyDescent="0.25">
      <c r="E643">
        <f t="shared" si="38"/>
        <v>641</v>
      </c>
      <c r="F643" s="1">
        <f t="shared" si="40"/>
        <v>32.050000000000004</v>
      </c>
      <c r="G643" s="2">
        <f>F643/I_opt_dia*EXP(1-F643/I_opt_dia)</f>
        <v>0.90175200968852087</v>
      </c>
      <c r="I643" s="4">
        <f>(1/f_max_dia) * (1 - EXP(-k_sat_dia*F643)) * EXP(-k_inhib_dia*F643)</f>
        <v>0.97798143930482084</v>
      </c>
      <c r="T643">
        <f t="shared" si="39"/>
        <v>641</v>
      </c>
      <c r="U643" s="1">
        <f t="shared" si="41"/>
        <v>32.050000000000004</v>
      </c>
      <c r="V643">
        <f>U643/I_opt_nan*EXP(1-U643/I_opt_nan)</f>
        <v>0.84875568583460204</v>
      </c>
      <c r="Z643" s="4">
        <f>(1/F_max) * (1 - EXP(-k_sat*U643)) * EXP(-k_inhib*U643)</f>
        <v>0.96067877546548397</v>
      </c>
      <c r="AM643" s="4">
        <f>(1 / F_max_pic) * (1 - EXP(-k_sat_pic * U643)) * EXP(-k_inhib_pic * U643)</f>
        <v>0.96067877546548397</v>
      </c>
    </row>
    <row r="644" spans="5:39" x14ac:dyDescent="0.25">
      <c r="E644">
        <f t="shared" ref="E644:E707" si="42">E643+1</f>
        <v>642</v>
      </c>
      <c r="F644" s="1">
        <f t="shared" si="40"/>
        <v>32.1</v>
      </c>
      <c r="G644" s="2">
        <f>F644/I_opt_dia*EXP(1-F644/I_opt_dia)</f>
        <v>0.90101097894553117</v>
      </c>
      <c r="I644" s="4">
        <f>(1/f_max_dia) * (1 - EXP(-k_sat_dia*F644)) * EXP(-k_inhib_dia*F644)</f>
        <v>0.97784696199063847</v>
      </c>
      <c r="T644">
        <f t="shared" ref="T644:T707" si="43">T643+1</f>
        <v>642</v>
      </c>
      <c r="U644" s="1">
        <f t="shared" si="41"/>
        <v>32.1</v>
      </c>
      <c r="V644">
        <f>U644/I_opt_nan*EXP(1-U644/I_opt_nan)</f>
        <v>0.84784568647914194</v>
      </c>
      <c r="Z644" s="4">
        <f>(1/F_max) * (1 - EXP(-k_sat*U644)) * EXP(-k_inhib*U644)</f>
        <v>0.96053563865471148</v>
      </c>
      <c r="AM644" s="4">
        <f>(1 / F_max_pic) * (1 - EXP(-k_sat_pic * U644)) * EXP(-k_inhib_pic * U644)</f>
        <v>0.96053563865471148</v>
      </c>
    </row>
    <row r="645" spans="5:39" x14ac:dyDescent="0.25">
      <c r="E645">
        <f t="shared" si="42"/>
        <v>643</v>
      </c>
      <c r="F645" s="1">
        <f t="shared" si="40"/>
        <v>32.15</v>
      </c>
      <c r="G645" s="2">
        <f>F645/I_opt_dia*EXP(1-F645/I_opt_dia)</f>
        <v>0.90026837290447514</v>
      </c>
      <c r="I645" s="4">
        <f>(1/f_max_dia) * (1 - EXP(-k_sat_dia*F645)) * EXP(-k_inhib_dia*F645)</f>
        <v>0.97771237551168622</v>
      </c>
      <c r="T645">
        <f t="shared" si="43"/>
        <v>643</v>
      </c>
      <c r="U645" s="1">
        <f t="shared" si="41"/>
        <v>32.15</v>
      </c>
      <c r="V645">
        <f>U645/I_opt_nan*EXP(1-U645/I_opt_nan)</f>
        <v>0.84693460793230679</v>
      </c>
      <c r="Z645" s="4">
        <f>(1/F_max) * (1 - EXP(-k_sat*U645)) * EXP(-k_inhib*U645)</f>
        <v>0.96039250896569772</v>
      </c>
      <c r="AM645" s="4">
        <f>(1 / F_max_pic) * (1 - EXP(-k_sat_pic * U645)) * EXP(-k_inhib_pic * U645)</f>
        <v>0.96039250896569772</v>
      </c>
    </row>
    <row r="646" spans="5:39" x14ac:dyDescent="0.25">
      <c r="E646">
        <f t="shared" si="42"/>
        <v>644</v>
      </c>
      <c r="F646" s="1">
        <f t="shared" si="40"/>
        <v>32.200000000000003</v>
      </c>
      <c r="G646" s="2">
        <f>F646/I_opt_dia*EXP(1-F646/I_opt_dia)</f>
        <v>0.89952420324871529</v>
      </c>
      <c r="I646" s="4">
        <f>(1/f_max_dia) * (1 - EXP(-k_sat_dia*F646)) * EXP(-k_inhib_dia*F646)</f>
        <v>0.97757768125444522</v>
      </c>
      <c r="T646">
        <f t="shared" si="43"/>
        <v>644</v>
      </c>
      <c r="U646" s="1">
        <f t="shared" si="41"/>
        <v>32.200000000000003</v>
      </c>
      <c r="V646">
        <f>U646/I_opt_nan*EXP(1-U646/I_opt_nan)</f>
        <v>0.84602246215195964</v>
      </c>
      <c r="Z646" s="4">
        <f>(1/F_max) * (1 - EXP(-k_sat*U646)) * EXP(-k_inhib*U646)</f>
        <v>0.960249386613096</v>
      </c>
      <c r="AM646" s="4">
        <f>(1 / F_max_pic) * (1 - EXP(-k_sat_pic * U646)) * EXP(-k_inhib_pic * U646)</f>
        <v>0.960249386613096</v>
      </c>
    </row>
    <row r="647" spans="5:39" x14ac:dyDescent="0.25">
      <c r="E647">
        <f t="shared" si="42"/>
        <v>645</v>
      </c>
      <c r="F647" s="1">
        <f t="shared" si="40"/>
        <v>32.25</v>
      </c>
      <c r="G647" s="2">
        <f>F647/I_opt_dia*EXP(1-F647/I_opt_dia)</f>
        <v>0.89877848161495455</v>
      </c>
      <c r="I647" s="4">
        <f>(1/f_max_dia) * (1 - EXP(-k_sat_dia*F647)) * EXP(-k_inhib_dia*F647)</f>
        <v>0.97744288059067364</v>
      </c>
      <c r="T647">
        <f t="shared" si="43"/>
        <v>645</v>
      </c>
      <c r="U647" s="1">
        <f t="shared" si="41"/>
        <v>32.25</v>
      </c>
      <c r="V647">
        <f>U647/I_opt_nan*EXP(1-U647/I_opt_nan)</f>
        <v>0.84510926104056505</v>
      </c>
      <c r="Z647" s="4">
        <f>(1/F_max) * (1 - EXP(-k_sat*U647)) * EXP(-k_inhib*U647)</f>
        <v>0.96010627180828345</v>
      </c>
      <c r="AM647" s="4">
        <f>(1 / F_max_pic) * (1 - EXP(-k_sat_pic * U647)) * EXP(-k_inhib_pic * U647)</f>
        <v>0.96010627180828345</v>
      </c>
    </row>
    <row r="648" spans="5:39" x14ac:dyDescent="0.25">
      <c r="E648">
        <f t="shared" si="42"/>
        <v>646</v>
      </c>
      <c r="F648" s="1">
        <f t="shared" si="40"/>
        <v>32.300000000000004</v>
      </c>
      <c r="G648" s="2">
        <f>F648/I_opt_dia*EXP(1-F648/I_opt_dia)</f>
        <v>0.89803121959339149</v>
      </c>
      <c r="I648" s="4">
        <f>(1/f_max_dia) * (1 - EXP(-k_sat_dia*F648)) * EXP(-k_inhib_dia*F648)</f>
        <v>0.97730797487756482</v>
      </c>
      <c r="T648">
        <f t="shared" si="43"/>
        <v>646</v>
      </c>
      <c r="U648" s="1">
        <f t="shared" si="41"/>
        <v>32.300000000000004</v>
      </c>
      <c r="V648">
        <f>U648/I_opt_nan*EXP(1-U648/I_opt_nan)</f>
        <v>0.84419501644539607</v>
      </c>
      <c r="Z648" s="4">
        <f>(1/F_max) * (1 - EXP(-k_sat*U648)) * EXP(-k_inhib*U648)</f>
        <v>0.95996316475941079</v>
      </c>
      <c r="AM648" s="4">
        <f>(1 / F_max_pic) * (1 - EXP(-k_sat_pic * U648)) * EXP(-k_inhib_pic * U648)</f>
        <v>0.95996316475941079</v>
      </c>
    </row>
    <row r="649" spans="5:39" x14ac:dyDescent="0.25">
      <c r="E649">
        <f t="shared" si="42"/>
        <v>647</v>
      </c>
      <c r="F649" s="1">
        <f t="shared" si="40"/>
        <v>32.35</v>
      </c>
      <c r="G649" s="2">
        <f>F649/I_opt_dia*EXP(1-F649/I_opt_dia)</f>
        <v>0.89728242872787634</v>
      </c>
      <c r="I649" s="4">
        <f>(1/f_max_dia) * (1 - EXP(-k_sat_dia*F649)) * EXP(-k_inhib_dia*F649)</f>
        <v>0.97717296545789878</v>
      </c>
      <c r="T649">
        <f t="shared" si="43"/>
        <v>647</v>
      </c>
      <c r="U649" s="1">
        <f t="shared" si="41"/>
        <v>32.35</v>
      </c>
      <c r="V649">
        <f>U649/I_opt_nan*EXP(1-U649/I_opt_nan)</f>
        <v>0.84327974015874341</v>
      </c>
      <c r="Z649" s="4">
        <f>(1/F_max) * (1 - EXP(-k_sat*U649)) * EXP(-k_inhib*U649)</f>
        <v>0.95982006567145062</v>
      </c>
      <c r="AM649" s="4">
        <f>(1 / F_max_pic) * (1 - EXP(-k_sat_pic * U649)) * EXP(-k_inhib_pic * U649)</f>
        <v>0.95982006567145062</v>
      </c>
    </row>
    <row r="650" spans="5:39" x14ac:dyDescent="0.25">
      <c r="E650">
        <f t="shared" si="42"/>
        <v>648</v>
      </c>
      <c r="F650" s="1">
        <f t="shared" si="40"/>
        <v>32.4</v>
      </c>
      <c r="G650" s="2">
        <f>F650/I_opt_dia*EXP(1-F650/I_opt_dia)</f>
        <v>0.89653212051606535</v>
      </c>
      <c r="I650" s="4">
        <f>(1/f_max_dia) * (1 - EXP(-k_sat_dia*F650)) * EXP(-k_inhib_dia*F650)</f>
        <v>0.97703785366019724</v>
      </c>
      <c r="T650">
        <f t="shared" si="43"/>
        <v>648</v>
      </c>
      <c r="U650" s="1">
        <f t="shared" si="41"/>
        <v>32.4</v>
      </c>
      <c r="V650">
        <f>U650/I_opt_nan*EXP(1-U650/I_opt_nan)</f>
        <v>0.84236344391812146</v>
      </c>
      <c r="Z650" s="4">
        <f>(1/F_max) * (1 - EXP(-k_sat*U650)) * EXP(-k_inhib*U650)</f>
        <v>0.95967697474624603</v>
      </c>
      <c r="AM650" s="4">
        <f>(1 / F_max_pic) * (1 - EXP(-k_sat_pic * U650)) * EXP(-k_inhib_pic * U650)</f>
        <v>0.95967697474624603</v>
      </c>
    </row>
    <row r="651" spans="5:39" x14ac:dyDescent="0.25">
      <c r="E651">
        <f t="shared" si="42"/>
        <v>649</v>
      </c>
      <c r="F651" s="1">
        <f t="shared" si="40"/>
        <v>32.450000000000003</v>
      </c>
      <c r="G651" s="2">
        <f>F651/I_opt_dia*EXP(1-F651/I_opt_dia)</f>
        <v>0.8957803064095754</v>
      </c>
      <c r="I651" s="4">
        <f>(1/f_max_dia) * (1 - EXP(-k_sat_dia*F651)) * EXP(-k_inhib_dia*F651)</f>
        <v>0.97690264079887323</v>
      </c>
      <c r="T651">
        <f t="shared" si="43"/>
        <v>649</v>
      </c>
      <c r="U651" s="1">
        <f t="shared" si="41"/>
        <v>32.450000000000003</v>
      </c>
      <c r="V651">
        <f>U651/I_opt_nan*EXP(1-U651/I_opt_nan)</f>
        <v>0.84144613940647561</v>
      </c>
      <c r="Z651" s="4">
        <f>(1/F_max) * (1 - EXP(-k_sat*U651)) * EXP(-k_inhib*U651)</f>
        <v>0.95953389218255614</v>
      </c>
      <c r="AM651" s="4">
        <f>(1 / F_max_pic) * (1 - EXP(-k_sat_pic * U651)) * EXP(-k_inhib_pic * U651)</f>
        <v>0.95953389218255614</v>
      </c>
    </row>
    <row r="652" spans="5:39" x14ac:dyDescent="0.25">
      <c r="E652">
        <f t="shared" si="42"/>
        <v>650</v>
      </c>
      <c r="F652" s="1">
        <f t="shared" si="40"/>
        <v>32.5</v>
      </c>
      <c r="G652" s="2">
        <f>F652/I_opt_dia*EXP(1-F652/I_opt_dia)</f>
        <v>0.89502699781413841</v>
      </c>
      <c r="I652" s="4">
        <f>(1/f_max_dia) * (1 - EXP(-k_sat_dia*F652)) * EXP(-k_inhib_dia*F652)</f>
        <v>0.97676732817438172</v>
      </c>
      <c r="T652">
        <f t="shared" si="43"/>
        <v>650</v>
      </c>
      <c r="U652" s="1">
        <f t="shared" si="41"/>
        <v>32.5</v>
      </c>
      <c r="V652">
        <f>U652/I_opt_nan*EXP(1-U652/I_opt_nan)</f>
        <v>0.84052783825238797</v>
      </c>
      <c r="Z652" s="4">
        <f>(1/F_max) * (1 - EXP(-k_sat*U652)) * EXP(-k_inhib*U652)</f>
        <v>0.95939081817610383</v>
      </c>
      <c r="AM652" s="4">
        <f>(1 / F_max_pic) * (1 - EXP(-k_sat_pic * U652)) * EXP(-k_inhib_pic * U652)</f>
        <v>0.95939081817610383</v>
      </c>
    </row>
    <row r="653" spans="5:39" x14ac:dyDescent="0.25">
      <c r="E653">
        <f t="shared" si="42"/>
        <v>651</v>
      </c>
      <c r="F653" s="1">
        <f t="shared" si="40"/>
        <v>32.550000000000004</v>
      </c>
      <c r="G653" s="2">
        <f>F653/I_opt_dia*EXP(1-F653/I_opt_dia)</f>
        <v>0.89427220608975433</v>
      </c>
      <c r="I653" s="4">
        <f>(1/f_max_dia) * (1 - EXP(-k_sat_dia*F653)) * EXP(-k_inhib_dia*F653)</f>
        <v>0.97663191707336583</v>
      </c>
      <c r="T653">
        <f t="shared" si="43"/>
        <v>651</v>
      </c>
      <c r="U653" s="1">
        <f t="shared" si="41"/>
        <v>32.550000000000004</v>
      </c>
      <c r="V653">
        <f>U653/I_opt_nan*EXP(1-U653/I_opt_nan)</f>
        <v>0.83960855203028162</v>
      </c>
      <c r="Z653" s="4">
        <f>(1/F_max) * (1 - EXP(-k_sat*U653)) * EXP(-k_inhib*U653)</f>
        <v>0.95924775291962072</v>
      </c>
      <c r="AM653" s="4">
        <f>(1 / F_max_pic) * (1 - EXP(-k_sat_pic * U653)) * EXP(-k_inhib_pic * U653)</f>
        <v>0.95924775291962072</v>
      </c>
    </row>
    <row r="654" spans="5:39" x14ac:dyDescent="0.25">
      <c r="E654">
        <f t="shared" si="42"/>
        <v>652</v>
      </c>
      <c r="F654" s="1">
        <f t="shared" si="40"/>
        <v>32.6</v>
      </c>
      <c r="G654" s="2">
        <f>F654/I_opt_dia*EXP(1-F654/I_opt_dia)</f>
        <v>0.89351594255084399</v>
      </c>
      <c r="I654" s="4">
        <f>(1/f_max_dia) * (1 - EXP(-k_sat_dia*F654)) * EXP(-k_inhib_dia*F654)</f>
        <v>0.97649640876880495</v>
      </c>
      <c r="T654">
        <f t="shared" si="43"/>
        <v>652</v>
      </c>
      <c r="U654" s="1">
        <f t="shared" si="41"/>
        <v>32.6</v>
      </c>
      <c r="V654">
        <f>U654/I_opt_nan*EXP(1-U654/I_opt_nan)</f>
        <v>0.83868829226062636</v>
      </c>
      <c r="Z654" s="4">
        <f>(1/F_max) * (1 - EXP(-k_sat*U654)) * EXP(-k_inhib*U654)</f>
        <v>0.95910469660289288</v>
      </c>
      <c r="AM654" s="4">
        <f>(1 / F_max_pic) * (1 - EXP(-k_sat_pic * U654)) * EXP(-k_inhib_pic * U654)</f>
        <v>0.95910469660289288</v>
      </c>
    </row>
    <row r="655" spans="5:39" x14ac:dyDescent="0.25">
      <c r="E655">
        <f t="shared" si="42"/>
        <v>653</v>
      </c>
      <c r="F655" s="1">
        <f t="shared" si="40"/>
        <v>32.65</v>
      </c>
      <c r="G655" s="2">
        <f>F655/I_opt_dia*EXP(1-F655/I_opt_dia)</f>
        <v>0.89275821846640191</v>
      </c>
      <c r="I655" s="4">
        <f>(1/f_max_dia) * (1 - EXP(-k_sat_dia*F655)) * EXP(-k_inhib_dia*F655)</f>
        <v>0.97636080452015872</v>
      </c>
      <c r="T655">
        <f t="shared" si="43"/>
        <v>653</v>
      </c>
      <c r="U655" s="1">
        <f t="shared" si="41"/>
        <v>32.65</v>
      </c>
      <c r="V655">
        <f>U655/I_opt_nan*EXP(1-U655/I_opt_nan)</f>
        <v>0.83776707041014054</v>
      </c>
      <c r="Z655" s="4">
        <f>(1/F_max) * (1 - EXP(-k_sat*U655)) * EXP(-k_inhib*U655)</f>
        <v>0.95896164941280371</v>
      </c>
      <c r="AM655" s="4">
        <f>(1 / F_max_pic) * (1 - EXP(-k_sat_pic * U655)) * EXP(-k_inhib_pic * U655)</f>
        <v>0.95896164941280371</v>
      </c>
    </row>
    <row r="656" spans="5:39" x14ac:dyDescent="0.25">
      <c r="E656">
        <f t="shared" si="42"/>
        <v>654</v>
      </c>
      <c r="F656" s="1">
        <f t="shared" si="40"/>
        <v>32.700000000000003</v>
      </c>
      <c r="G656" s="2">
        <f>F656/I_opt_dia*EXP(1-F656/I_opt_dia)</f>
        <v>0.89199904506014827</v>
      </c>
      <c r="I656" s="4">
        <f>(1/f_max_dia) * (1 - EXP(-k_sat_dia*F656)) * EXP(-k_inhib_dia*F656)</f>
        <v>0.97622510557351017</v>
      </c>
      <c r="T656">
        <f t="shared" si="43"/>
        <v>654</v>
      </c>
      <c r="U656" s="1">
        <f t="shared" si="41"/>
        <v>32.700000000000003</v>
      </c>
      <c r="V656">
        <f>U656/I_opt_nan*EXP(1-U656/I_opt_nan)</f>
        <v>0.83684489789199556</v>
      </c>
      <c r="Z656" s="4">
        <f>(1/F_max) * (1 - EXP(-k_sat*U656)) * EXP(-k_inhib*U656)</f>
        <v>0.95881861153337899</v>
      </c>
      <c r="AM656" s="4">
        <f>(1 / F_max_pic) * (1 - EXP(-k_sat_pic * U656)) * EXP(-k_inhib_pic * U656)</f>
        <v>0.95881861153337899</v>
      </c>
    </row>
    <row r="657" spans="5:39" x14ac:dyDescent="0.25">
      <c r="E657">
        <f t="shared" si="42"/>
        <v>655</v>
      </c>
      <c r="F657" s="1">
        <f t="shared" si="40"/>
        <v>32.75</v>
      </c>
      <c r="G657" s="2">
        <f>F657/I_opt_dia*EXP(1-F657/I_opt_dia)</f>
        <v>0.89123843351068144</v>
      </c>
      <c r="I657" s="4">
        <f>(1/f_max_dia) * (1 - EXP(-k_sat_dia*F657)) * EXP(-k_inhib_dia*F657)</f>
        <v>0.97608931316170711</v>
      </c>
      <c r="T657">
        <f t="shared" si="43"/>
        <v>655</v>
      </c>
      <c r="U657" s="1">
        <f t="shared" si="41"/>
        <v>32.75</v>
      </c>
      <c r="V657">
        <f>U657/I_opt_nan*EXP(1-U657/I_opt_nan)</f>
        <v>0.83592178606601786</v>
      </c>
      <c r="Z657" s="4">
        <f>(1/F_max) * (1 - EXP(-k_sat*U657)) * EXP(-k_inhib*U657)</f>
        <v>0.95867558314582968</v>
      </c>
      <c r="AM657" s="4">
        <f>(1 / F_max_pic) * (1 - EXP(-k_sat_pic * U657)) * EXP(-k_inhib_pic * U657)</f>
        <v>0.95867558314582968</v>
      </c>
    </row>
    <row r="658" spans="5:39" x14ac:dyDescent="0.25">
      <c r="E658">
        <f t="shared" si="42"/>
        <v>656</v>
      </c>
      <c r="F658" s="1">
        <f t="shared" si="40"/>
        <v>32.800000000000004</v>
      </c>
      <c r="G658" s="2">
        <f>F658/I_opt_dia*EXP(1-F658/I_opt_dia)</f>
        <v>0.89047639495162667</v>
      </c>
      <c r="I658" s="4">
        <f>(1/f_max_dia) * (1 - EXP(-k_sat_dia*F658)) * EXP(-k_inhib_dia*F658)</f>
        <v>0.97595342850450273</v>
      </c>
      <c r="T658">
        <f t="shared" si="43"/>
        <v>656</v>
      </c>
      <c r="U658" s="1">
        <f t="shared" si="41"/>
        <v>32.800000000000004</v>
      </c>
      <c r="V658">
        <f>U658/I_opt_nan*EXP(1-U658/I_opt_nan)</f>
        <v>0.83499774623888945</v>
      </c>
      <c r="Z658" s="4">
        <f>(1/F_max) * (1 - EXP(-k_sat*U658)) * EXP(-k_inhib*U658)</f>
        <v>0.95853256442859303</v>
      </c>
      <c r="AM658" s="4">
        <f>(1 / F_max_pic) * (1 - EXP(-k_sat_pic * U658)) * EXP(-k_inhib_pic * U658)</f>
        <v>0.95853256442859303</v>
      </c>
    </row>
    <row r="659" spans="5:39" x14ac:dyDescent="0.25">
      <c r="E659">
        <f t="shared" si="42"/>
        <v>657</v>
      </c>
      <c r="F659" s="1">
        <f t="shared" si="40"/>
        <v>32.85</v>
      </c>
      <c r="G659" s="2">
        <f>F659/I_opt_dia*EXP(1-F659/I_opt_dia)</f>
        <v>0.88971294047179017</v>
      </c>
      <c r="I659" s="4">
        <f>(1/f_max_dia) * (1 - EXP(-k_sat_dia*F659)) * EXP(-k_inhib_dia*F659)</f>
        <v>0.97581745280869536</v>
      </c>
      <c r="T659">
        <f t="shared" si="43"/>
        <v>657</v>
      </c>
      <c r="U659" s="1">
        <f t="shared" si="41"/>
        <v>32.85</v>
      </c>
      <c r="V659">
        <f>U659/I_opt_nan*EXP(1-U659/I_opt_nan)</f>
        <v>0.83407278966435006</v>
      </c>
      <c r="Z659" s="4">
        <f>(1/F_max) * (1 - EXP(-k_sat*U659)) * EXP(-k_inhib*U659)</f>
        <v>0.95838955555737582</v>
      </c>
      <c r="AM659" s="4">
        <f>(1 / F_max_pic) * (1 - EXP(-k_sat_pic * U659)) * EXP(-k_inhib_pic * U659)</f>
        <v>0.95838955555737582</v>
      </c>
    </row>
    <row r="660" spans="5:39" x14ac:dyDescent="0.25">
      <c r="E660">
        <f t="shared" si="42"/>
        <v>658</v>
      </c>
      <c r="F660" s="1">
        <f t="shared" si="40"/>
        <v>32.9</v>
      </c>
      <c r="G660" s="2">
        <f>F660/I_opt_dia*EXP(1-F660/I_opt_dia)</f>
        <v>0.88894808111530599</v>
      </c>
      <c r="I660" s="4">
        <f>(1/f_max_dia) * (1 - EXP(-k_sat_dia*F660)) * EXP(-k_inhib_dia*F660)</f>
        <v>0.9756813872682637</v>
      </c>
      <c r="T660">
        <f t="shared" si="43"/>
        <v>658</v>
      </c>
      <c r="U660" s="1">
        <f t="shared" si="41"/>
        <v>32.9</v>
      </c>
      <c r="V660">
        <f>U660/I_opt_nan*EXP(1-U660/I_opt_nan)</f>
        <v>0.83314692754339681</v>
      </c>
      <c r="Z660" s="4">
        <f>(1/F_max) * (1 - EXP(-k_sat*U660)) * EXP(-k_inhib*U660)</f>
        <v>0.95824655670519476</v>
      </c>
      <c r="AM660" s="4">
        <f>(1 / F_max_pic) * (1 - EXP(-k_sat_pic * U660)) * EXP(-k_inhib_pic * U660)</f>
        <v>0.95824655670519476</v>
      </c>
    </row>
    <row r="661" spans="5:39" x14ac:dyDescent="0.25">
      <c r="E661">
        <f t="shared" si="42"/>
        <v>659</v>
      </c>
      <c r="F661" s="1">
        <f t="shared" si="40"/>
        <v>32.950000000000003</v>
      </c>
      <c r="G661" s="2">
        <f>F661/I_opt_dia*EXP(1-F661/I_opt_dia)</f>
        <v>0.88818182788178812</v>
      </c>
      <c r="I661" s="4">
        <f>(1/f_max_dia) * (1 - EXP(-k_sat_dia*F661)) * EXP(-k_inhib_dia*F661)</f>
        <v>0.97554523306450358</v>
      </c>
      <c r="T661">
        <f t="shared" si="43"/>
        <v>659</v>
      </c>
      <c r="U661" s="1">
        <f t="shared" si="41"/>
        <v>32.950000000000003</v>
      </c>
      <c r="V661">
        <f>U661/I_opt_nan*EXP(1-U661/I_opt_nan)</f>
        <v>0.83222017102448309</v>
      </c>
      <c r="Z661" s="4">
        <f>(1/F_max) * (1 - EXP(-k_sat*U661)) * EXP(-k_inhib*U661)</f>
        <v>0.95810356804241636</v>
      </c>
      <c r="AM661" s="4">
        <f>(1 / F_max_pic) * (1 - EXP(-k_sat_pic * U661)) * EXP(-k_inhib_pic * U661)</f>
        <v>0.95810356804241636</v>
      </c>
    </row>
    <row r="662" spans="5:39" x14ac:dyDescent="0.25">
      <c r="E662">
        <f t="shared" si="42"/>
        <v>660</v>
      </c>
      <c r="F662" s="1">
        <f t="shared" si="40"/>
        <v>33</v>
      </c>
      <c r="G662" s="2">
        <f>F662/I_opt_dia*EXP(1-F662/I_opt_dia)</f>
        <v>0.88741419172647884</v>
      </c>
      <c r="I662" s="4">
        <f>(1/f_max_dia) * (1 - EXP(-k_sat_dia*F662)) * EXP(-k_inhib_dia*F662)</f>
        <v>0.9754089913661631</v>
      </c>
      <c r="T662">
        <f t="shared" si="43"/>
        <v>660</v>
      </c>
      <c r="U662" s="1">
        <f t="shared" si="41"/>
        <v>33</v>
      </c>
      <c r="V662">
        <f>U662/I_opt_nan*EXP(1-U662/I_opt_nan)</f>
        <v>0.83129253120371882</v>
      </c>
      <c r="Z662" s="4">
        <f>(1/F_max) * (1 - EXP(-k_sat*U662)) * EXP(-k_inhib*U662)</f>
        <v>0.95796058973679832</v>
      </c>
      <c r="AM662" s="4">
        <f>(1 / F_max_pic) * (1 - EXP(-k_sat_pic * U662)) * EXP(-k_inhib_pic * U662)</f>
        <v>0.95796058973679832</v>
      </c>
    </row>
    <row r="663" spans="5:39" x14ac:dyDescent="0.25">
      <c r="E663">
        <f t="shared" si="42"/>
        <v>661</v>
      </c>
      <c r="F663" s="1">
        <f t="shared" si="40"/>
        <v>33.050000000000004</v>
      </c>
      <c r="G663" s="2">
        <f>F663/I_opt_dia*EXP(1-F663/I_opt_dia)</f>
        <v>0.88664518356039745</v>
      </c>
      <c r="I663" s="4">
        <f>(1/f_max_dia) * (1 - EXP(-k_sat_dia*F663)) * EXP(-k_inhib_dia*F663)</f>
        <v>0.97527266332957396</v>
      </c>
      <c r="T663">
        <f t="shared" si="43"/>
        <v>661</v>
      </c>
      <c r="U663" s="1">
        <f t="shared" si="41"/>
        <v>33.050000000000004</v>
      </c>
      <c r="V663">
        <f>U663/I_opt_nan*EXP(1-U663/I_opt_nan)</f>
        <v>0.83036401912506719</v>
      </c>
      <c r="Z663" s="4">
        <f>(1/F_max) * (1 - EXP(-k_sat*U663)) * EXP(-k_inhib*U663)</f>
        <v>0.95781762195352693</v>
      </c>
      <c r="AM663" s="4">
        <f>(1 / F_max_pic) * (1 - EXP(-k_sat_pic * U663)) * EXP(-k_inhib_pic * U663)</f>
        <v>0.95781762195352693</v>
      </c>
    </row>
    <row r="664" spans="5:39" x14ac:dyDescent="0.25">
      <c r="E664">
        <f t="shared" si="42"/>
        <v>662</v>
      </c>
      <c r="F664" s="1">
        <f t="shared" si="40"/>
        <v>33.1</v>
      </c>
      <c r="G664" s="2">
        <f>F664/I_opt_dia*EXP(1-F664/I_opt_dia)</f>
        <v>0.88587481425048908</v>
      </c>
      <c r="I664" s="4">
        <f>(1/f_max_dia) * (1 - EXP(-k_sat_dia*F664)) * EXP(-k_inhib_dia*F664)</f>
        <v>0.97513625009878468</v>
      </c>
      <c r="T664">
        <f t="shared" si="43"/>
        <v>662</v>
      </c>
      <c r="U664" s="1">
        <f t="shared" si="41"/>
        <v>33.1</v>
      </c>
      <c r="V664">
        <f>U664/I_opt_nan*EXP(1-U664/I_opt_nan)</f>
        <v>0.82943464578054293</v>
      </c>
      <c r="Z664" s="4">
        <f>(1/F_max) * (1 - EXP(-k_sat*U664)) * EXP(-k_inhib*U664)</f>
        <v>0.95767466485525743</v>
      </c>
      <c r="AM664" s="4">
        <f>(1 / F_max_pic) * (1 - EXP(-k_sat_pic * U664)) * EXP(-k_inhib_pic * U664)</f>
        <v>0.95767466485525743</v>
      </c>
    </row>
    <row r="665" spans="5:39" x14ac:dyDescent="0.25">
      <c r="E665">
        <f t="shared" si="42"/>
        <v>663</v>
      </c>
      <c r="F665" s="1">
        <f t="shared" si="40"/>
        <v>33.15</v>
      </c>
      <c r="G665" s="2">
        <f>F665/I_opt_dia*EXP(1-F665/I_opt_dia)</f>
        <v>0.88510309461977266</v>
      </c>
      <c r="I665" s="4">
        <f>(1/f_max_dia) * (1 - EXP(-k_sat_dia*F665)) * EXP(-k_inhib_dia*F665)</f>
        <v>0.97499975280568929</v>
      </c>
      <c r="T665">
        <f t="shared" si="43"/>
        <v>663</v>
      </c>
      <c r="U665" s="1">
        <f t="shared" si="41"/>
        <v>33.15</v>
      </c>
      <c r="V665">
        <f>U665/I_opt_nan*EXP(1-U665/I_opt_nan)</f>
        <v>0.82850442211040842</v>
      </c>
      <c r="Z665" s="4">
        <f>(1/F_max) * (1 - EXP(-k_sat*U665)) * EXP(-k_inhib*U665)</f>
        <v>0.95753171860215047</v>
      </c>
      <c r="AM665" s="4">
        <f>(1 / F_max_pic) * (1 - EXP(-k_sat_pic * U665)) * EXP(-k_inhib_pic * U665)</f>
        <v>0.95753171860215047</v>
      </c>
    </row>
    <row r="666" spans="5:39" x14ac:dyDescent="0.25">
      <c r="E666">
        <f t="shared" si="42"/>
        <v>664</v>
      </c>
      <c r="F666" s="1">
        <f t="shared" si="40"/>
        <v>33.200000000000003</v>
      </c>
      <c r="G666" s="2">
        <f>F666/I_opt_dia*EXP(1-F666/I_opt_dia)</f>
        <v>0.88433003544748734</v>
      </c>
      <c r="I666" s="4">
        <f>(1/f_max_dia) * (1 - EXP(-k_sat_dia*F666)) * EXP(-k_inhib_dia*F666)</f>
        <v>0.97486317257015709</v>
      </c>
      <c r="T666">
        <f t="shared" si="43"/>
        <v>664</v>
      </c>
      <c r="U666" s="1">
        <f t="shared" si="41"/>
        <v>33.200000000000003</v>
      </c>
      <c r="V666">
        <f>U666/I_opt_nan*EXP(1-U666/I_opt_nan)</f>
        <v>0.82757335900337048</v>
      </c>
      <c r="Z666" s="4">
        <f>(1/F_max) * (1 - EXP(-k_sat*U666)) * EXP(-k_inhib*U666)</f>
        <v>0.95738878335191124</v>
      </c>
      <c r="AM666" s="4">
        <f>(1 / F_max_pic) * (1 - EXP(-k_sat_pic * U666)) * EXP(-k_inhib_pic * U666)</f>
        <v>0.95738878335191124</v>
      </c>
    </row>
    <row r="667" spans="5:39" x14ac:dyDescent="0.25">
      <c r="E667">
        <f t="shared" si="42"/>
        <v>665</v>
      </c>
      <c r="F667" s="1">
        <f t="shared" si="40"/>
        <v>33.25</v>
      </c>
      <c r="G667" s="2">
        <f>F667/I_opt_dia*EXP(1-F667/I_opt_dia)</f>
        <v>0.8835556474692412</v>
      </c>
      <c r="I667" s="4">
        <f>(1/f_max_dia) * (1 - EXP(-k_sat_dia*F667)) * EXP(-k_inhib_dia*F667)</f>
        <v>0.9747265105001589</v>
      </c>
      <c r="T667">
        <f t="shared" si="43"/>
        <v>665</v>
      </c>
      <c r="U667" s="1">
        <f t="shared" si="41"/>
        <v>33.25</v>
      </c>
      <c r="V667">
        <f>U667/I_opt_nan*EXP(1-U667/I_opt_nan)</f>
        <v>0.82664146729677568</v>
      </c>
      <c r="Z667" s="4">
        <f>(1/F_max) * (1 - EXP(-k_sat*U667)) * EXP(-k_inhib*U667)</f>
        <v>0.95724585925982464</v>
      </c>
      <c r="AM667" s="4">
        <f>(1 / F_max_pic) * (1 - EXP(-k_sat_pic * U667)) * EXP(-k_inhib_pic * U667)</f>
        <v>0.95724585925982464</v>
      </c>
    </row>
    <row r="668" spans="5:39" x14ac:dyDescent="0.25">
      <c r="E668">
        <f t="shared" si="42"/>
        <v>666</v>
      </c>
      <c r="F668" s="1">
        <f t="shared" si="40"/>
        <v>33.300000000000004</v>
      </c>
      <c r="G668" s="2">
        <f>F668/I_opt_dia*EXP(1-F668/I_opt_dia)</f>
        <v>0.88277994137715621</v>
      </c>
      <c r="I668" s="4">
        <f>(1/f_max_dia) * (1 - EXP(-k_sat_dia*F668)) * EXP(-k_inhib_dia*F668)</f>
        <v>0.97458976769189509</v>
      </c>
      <c r="T668">
        <f t="shared" si="43"/>
        <v>666</v>
      </c>
      <c r="U668" s="1">
        <f t="shared" si="41"/>
        <v>33.300000000000004</v>
      </c>
      <c r="V668">
        <f>U668/I_opt_nan*EXP(1-U668/I_opt_nan)</f>
        <v>0.82570875777680453</v>
      </c>
      <c r="Z668" s="4">
        <f>(1/F_max) * (1 - EXP(-k_sat*U668)) * EXP(-k_inhib*U668)</f>
        <v>0.95710294647879379</v>
      </c>
      <c r="AM668" s="4">
        <f>(1 / F_max_pic) * (1 - EXP(-k_sat_pic * U668)) * EXP(-k_inhib_pic * U668)</f>
        <v>0.95710294647879379</v>
      </c>
    </row>
    <row r="669" spans="5:39" x14ac:dyDescent="0.25">
      <c r="E669">
        <f t="shared" si="42"/>
        <v>667</v>
      </c>
      <c r="F669" s="1">
        <f t="shared" si="40"/>
        <v>33.35</v>
      </c>
      <c r="G669" s="2">
        <f>F669/I_opt_dia*EXP(1-F669/I_opt_dia)</f>
        <v>0.88200292782001533</v>
      </c>
      <c r="I669" s="4">
        <f>(1/f_max_dia) * (1 - EXP(-k_sat_dia*F669)) * EXP(-k_inhib_dia*F669)</f>
        <v>0.97445294522991832</v>
      </c>
      <c r="T669">
        <f t="shared" si="43"/>
        <v>667</v>
      </c>
      <c r="U669" s="1">
        <f t="shared" si="41"/>
        <v>33.35</v>
      </c>
      <c r="V669">
        <f>U669/I_opt_nan*EXP(1-U669/I_opt_nan)</f>
        <v>0.82477524117866607</v>
      </c>
      <c r="Z669" s="4">
        <f>(1/F_max) * (1 - EXP(-k_sat*U669)) * EXP(-k_inhib*U669)</f>
        <v>0.95696004515937383</v>
      </c>
      <c r="AM669" s="4">
        <f>(1 / F_max_pic) * (1 - EXP(-k_sat_pic * U669)) * EXP(-k_inhib_pic * U669)</f>
        <v>0.95696004515937383</v>
      </c>
    </row>
    <row r="670" spans="5:39" x14ac:dyDescent="0.25">
      <c r="E670">
        <f t="shared" si="42"/>
        <v>668</v>
      </c>
      <c r="F670" s="1">
        <f t="shared" si="40"/>
        <v>33.4</v>
      </c>
      <c r="G670" s="2">
        <f>F670/I_opt_dia*EXP(1-F670/I_opt_dia)</f>
        <v>0.88122461740340818</v>
      </c>
      <c r="I670" s="4">
        <f>(1/f_max_dia) * (1 - EXP(-k_sat_dia*F670)) * EXP(-k_inhib_dia*F670)</f>
        <v>0.97431604418725759</v>
      </c>
      <c r="T670">
        <f t="shared" si="43"/>
        <v>668</v>
      </c>
      <c r="U670" s="1">
        <f t="shared" si="41"/>
        <v>33.4</v>
      </c>
      <c r="V670">
        <f>U670/I_opt_nan*EXP(1-U670/I_opt_nan)</f>
        <v>0.82384092818679133</v>
      </c>
      <c r="Z670" s="4">
        <f>(1/F_max) * (1 - EXP(-k_sat*U670)) * EXP(-k_inhib*U670)</f>
        <v>0.95681715544980805</v>
      </c>
      <c r="AM670" s="4">
        <f>(1 / F_max_pic) * (1 - EXP(-k_sat_pic * U670)) * EXP(-k_inhib_pic * U670)</f>
        <v>0.95681715544980805</v>
      </c>
    </row>
    <row r="671" spans="5:39" x14ac:dyDescent="0.25">
      <c r="E671">
        <f t="shared" si="42"/>
        <v>669</v>
      </c>
      <c r="F671" s="1">
        <f t="shared" si="40"/>
        <v>33.450000000000003</v>
      </c>
      <c r="G671" s="2">
        <f>F671/I_opt_dia*EXP(1-F671/I_opt_dia)</f>
        <v>0.88044502068987518</v>
      </c>
      <c r="I671" s="4">
        <f>(1/f_max_dia) * (1 - EXP(-k_sat_dia*F671)) * EXP(-k_inhib_dia*F671)</f>
        <v>0.97417906562554046</v>
      </c>
      <c r="T671">
        <f t="shared" si="43"/>
        <v>669</v>
      </c>
      <c r="U671" s="1">
        <f t="shared" si="41"/>
        <v>33.450000000000003</v>
      </c>
      <c r="V671">
        <f>U671/I_opt_nan*EXP(1-U671/I_opt_nan)</f>
        <v>0.82290582943502555</v>
      </c>
      <c r="Z671" s="4">
        <f>(1/F_max) * (1 - EXP(-k_sat*U671)) * EXP(-k_inhib*U671)</f>
        <v>0.95667427749606349</v>
      </c>
      <c r="AM671" s="4">
        <f>(1 / F_max_pic) * (1 - EXP(-k_sat_pic * U671)) * EXP(-k_inhib_pic * U671)</f>
        <v>0.95667427749606349</v>
      </c>
    </row>
    <row r="672" spans="5:39" x14ac:dyDescent="0.25">
      <c r="E672">
        <f t="shared" si="42"/>
        <v>670</v>
      </c>
      <c r="F672" s="1">
        <f t="shared" si="40"/>
        <v>33.5</v>
      </c>
      <c r="G672" s="2">
        <f>F672/I_opt_dia*EXP(1-F672/I_opt_dia)</f>
        <v>0.87966414819905381</v>
      </c>
      <c r="I672" s="4">
        <f>(1/f_max_dia) * (1 - EXP(-k_sat_dia*F672)) * EXP(-k_inhib_dia*F672)</f>
        <v>0.97404201059511386</v>
      </c>
      <c r="T672">
        <f t="shared" si="43"/>
        <v>670</v>
      </c>
      <c r="U672" s="1">
        <f t="shared" si="41"/>
        <v>33.5</v>
      </c>
      <c r="V672">
        <f>U672/I_opt_nan*EXP(1-U672/I_opt_nan)</f>
        <v>0.82196995550682128</v>
      </c>
      <c r="Z672" s="4">
        <f>(1/F_max) * (1 - EXP(-k_sat*U672)) * EXP(-k_inhib*U672)</f>
        <v>0.9565314114418636</v>
      </c>
      <c r="AM672" s="4">
        <f>(1 / F_max_pic) * (1 - EXP(-k_sat_pic * U672)) * EXP(-k_inhib_pic * U672)</f>
        <v>0.9565314114418636</v>
      </c>
    </row>
    <row r="673" spans="5:39" x14ac:dyDescent="0.25">
      <c r="E673">
        <f t="shared" si="42"/>
        <v>671</v>
      </c>
      <c r="F673" s="1">
        <f t="shared" si="40"/>
        <v>33.550000000000004</v>
      </c>
      <c r="G673" s="2">
        <f>F673/I_opt_dia*EXP(1-F673/I_opt_dia)</f>
        <v>0.8788820104078221</v>
      </c>
      <c r="I673" s="4">
        <f>(1/f_max_dia) * (1 - EXP(-k_sat_dia*F673)) * EXP(-k_inhib_dia*F673)</f>
        <v>0.97390488013516396</v>
      </c>
      <c r="T673">
        <f t="shared" si="43"/>
        <v>671</v>
      </c>
      <c r="U673" s="1">
        <f t="shared" si="41"/>
        <v>33.550000000000004</v>
      </c>
      <c r="V673">
        <f>U673/I_opt_nan*EXP(1-U673/I_opt_nan)</f>
        <v>0.82103331693542814</v>
      </c>
      <c r="Z673" s="4">
        <f>(1/F_max) * (1 - EXP(-k_sat*U673)) * EXP(-k_inhib*U673)</f>
        <v>0.9563885574287232</v>
      </c>
      <c r="AM673" s="4">
        <f>(1 / F_max_pic) * (1 - EXP(-k_sat_pic * U673)) * EXP(-k_inhib_pic * U673)</f>
        <v>0.9563885574287232</v>
      </c>
    </row>
    <row r="674" spans="5:39" x14ac:dyDescent="0.25">
      <c r="E674">
        <f t="shared" si="42"/>
        <v>672</v>
      </c>
      <c r="F674" s="1">
        <f t="shared" si="40"/>
        <v>33.6</v>
      </c>
      <c r="G674" s="2">
        <f>F674/I_opt_dia*EXP(1-F674/I_opt_dia)</f>
        <v>0.87809861775044229</v>
      </c>
      <c r="I674" s="4">
        <f>(1/f_max_dia) * (1 - EXP(-k_sat_dia*F674)) * EXP(-k_inhib_dia*F674)</f>
        <v>0.97376767527383312</v>
      </c>
      <c r="T674">
        <f t="shared" si="43"/>
        <v>672</v>
      </c>
      <c r="U674" s="1">
        <f t="shared" si="41"/>
        <v>33.6</v>
      </c>
      <c r="V674">
        <f>U674/I_opt_nan*EXP(1-U674/I_opt_nan)</f>
        <v>0.82009592420408595</v>
      </c>
      <c r="Z674" s="4">
        <f>(1/F_max) * (1 - EXP(-k_sat*U674)) * EXP(-k_inhib*U674)</f>
        <v>0.95624571559598115</v>
      </c>
      <c r="AM674" s="4">
        <f>(1 / F_max_pic) * (1 - EXP(-k_sat_pic * U674)) * EXP(-k_inhib_pic * U674)</f>
        <v>0.95624571559598115</v>
      </c>
    </row>
    <row r="675" spans="5:39" x14ac:dyDescent="0.25">
      <c r="E675">
        <f t="shared" si="42"/>
        <v>673</v>
      </c>
      <c r="F675" s="1">
        <f t="shared" si="40"/>
        <v>33.65</v>
      </c>
      <c r="G675" s="2">
        <f>F675/I_opt_dia*EXP(1-F675/I_opt_dia)</f>
        <v>0.87731398061870491</v>
      </c>
      <c r="I675" s="4">
        <f>(1/f_max_dia) * (1 - EXP(-k_sat_dia*F675)) * EXP(-k_inhib_dia*F675)</f>
        <v>0.97363039702833831</v>
      </c>
      <c r="T675">
        <f t="shared" si="43"/>
        <v>673</v>
      </c>
      <c r="U675" s="1">
        <f t="shared" si="41"/>
        <v>33.65</v>
      </c>
      <c r="V675">
        <f>U675/I_opt_nan*EXP(1-U675/I_opt_nan)</f>
        <v>0.81915778774621251</v>
      </c>
      <c r="Z675" s="4">
        <f>(1/F_max) * (1 - EXP(-k_sat*U675)) * EXP(-k_inhib*U675)</f>
        <v>0.95610288608083283</v>
      </c>
      <c r="AM675" s="4">
        <f>(1 / F_max_pic) * (1 - EXP(-k_sat_pic * U675)) * EXP(-k_inhib_pic * U675)</f>
        <v>0.95610288608083283</v>
      </c>
    </row>
    <row r="676" spans="5:39" x14ac:dyDescent="0.25">
      <c r="E676">
        <f t="shared" si="42"/>
        <v>674</v>
      </c>
      <c r="F676" s="1">
        <f t="shared" si="40"/>
        <v>33.700000000000003</v>
      </c>
      <c r="G676" s="2">
        <f>F676/I_opt_dia*EXP(1-F676/I_opt_dia)</f>
        <v>0.87652810936207137</v>
      </c>
      <c r="I676" s="4">
        <f>(1/f_max_dia) * (1 - EXP(-k_sat_dia*F676)) * EXP(-k_inhib_dia*F676)</f>
        <v>0.97349304640508627</v>
      </c>
      <c r="T676">
        <f t="shared" si="43"/>
        <v>674</v>
      </c>
      <c r="U676" s="1">
        <f t="shared" si="41"/>
        <v>33.700000000000003</v>
      </c>
      <c r="V676">
        <f>U676/I_opt_nan*EXP(1-U676/I_opt_nan)</f>
        <v>0.81821891794559398</v>
      </c>
      <c r="Z676" s="4">
        <f>(1/F_max) * (1 - EXP(-k_sat*U676)) * EXP(-k_inhib*U676)</f>
        <v>0.95596006901836306</v>
      </c>
      <c r="AM676" s="4">
        <f>(1 / F_max_pic) * (1 - EXP(-k_sat_pic * U676)) * EXP(-k_inhib_pic * U676)</f>
        <v>0.95596006901836306</v>
      </c>
    </row>
    <row r="677" spans="5:39" x14ac:dyDescent="0.25">
      <c r="E677">
        <f t="shared" si="42"/>
        <v>675</v>
      </c>
      <c r="F677" s="1">
        <f t="shared" si="40"/>
        <v>33.75</v>
      </c>
      <c r="G677" s="2">
        <f>F677/I_opt_dia*EXP(1-F677/I_opt_dia)</f>
        <v>0.87574101428781681</v>
      </c>
      <c r="I677" s="4">
        <f>(1/f_max_dia) * (1 - EXP(-k_sat_dia*F677)) * EXP(-k_inhib_dia*F677)</f>
        <v>0.9733556243997874</v>
      </c>
      <c r="T677">
        <f t="shared" si="43"/>
        <v>675</v>
      </c>
      <c r="U677" s="1">
        <f t="shared" si="41"/>
        <v>33.75</v>
      </c>
      <c r="V677">
        <f>U677/I_opt_nan*EXP(1-U677/I_opt_nan)</f>
        <v>0.81727932513657486</v>
      </c>
      <c r="Z677" s="4">
        <f>(1/F_max) * (1 - EXP(-k_sat*U677)) * EXP(-k_inhib*U677)</f>
        <v>0.95581726454157789</v>
      </c>
      <c r="AM677" s="4">
        <f>(1 / F_max_pic) * (1 - EXP(-k_sat_pic * U677)) * EXP(-k_inhib_pic * U677)</f>
        <v>0.95581726454157789</v>
      </c>
    </row>
    <row r="678" spans="5:39" x14ac:dyDescent="0.25">
      <c r="E678">
        <f t="shared" si="42"/>
        <v>676</v>
      </c>
      <c r="F678" s="1">
        <f t="shared" si="40"/>
        <v>33.800000000000004</v>
      </c>
      <c r="G678" s="2">
        <f>F678/I_opt_dia*EXP(1-F678/I_opt_dia)</f>
        <v>0.87495270566117167</v>
      </c>
      <c r="I678" s="4">
        <f>(1/f_max_dia) * (1 - EXP(-k_sat_dia*F678)) * EXP(-k_inhib_dia*F678)</f>
        <v>0.97321813199757035</v>
      </c>
      <c r="T678">
        <f t="shared" si="43"/>
        <v>676</v>
      </c>
      <c r="U678" s="1">
        <f t="shared" si="41"/>
        <v>33.800000000000004</v>
      </c>
      <c r="V678">
        <f>U678/I_opt_nan*EXP(1-U678/I_opt_nan)</f>
        <v>0.81633901960424404</v>
      </c>
      <c r="Z678" s="4">
        <f>(1/F_max) * (1 - EXP(-k_sat*U678)) * EXP(-k_inhib*U678)</f>
        <v>0.95567447278143469</v>
      </c>
      <c r="AM678" s="4">
        <f>(1 / F_max_pic) * (1 - EXP(-k_sat_pic * U678)) * EXP(-k_inhib_pic * U678)</f>
        <v>0.95567447278143469</v>
      </c>
    </row>
    <row r="679" spans="5:39" x14ac:dyDescent="0.25">
      <c r="E679">
        <f t="shared" si="42"/>
        <v>677</v>
      </c>
      <c r="F679" s="1">
        <f t="shared" si="40"/>
        <v>33.85</v>
      </c>
      <c r="G679" s="2">
        <f>F679/I_opt_dia*EXP(1-F679/I_opt_dia)</f>
        <v>0.87416319370546403</v>
      </c>
      <c r="I679" s="4">
        <f>(1/f_max_dia) * (1 - EXP(-k_sat_dia*F679)) * EXP(-k_inhib_dia*F679)</f>
        <v>0.97308057017309346</v>
      </c>
      <c r="T679">
        <f t="shared" si="43"/>
        <v>677</v>
      </c>
      <c r="U679" s="1">
        <f t="shared" si="41"/>
        <v>33.85</v>
      </c>
      <c r="V679">
        <f>U679/I_opt_nan*EXP(1-U679/I_opt_nan)</f>
        <v>0.81539801158462388</v>
      </c>
      <c r="Z679" s="4">
        <f>(1/F_max) * (1 - EXP(-k_sat*U679)) * EXP(-k_inhib*U679)</f>
        <v>0.95553169386687453</v>
      </c>
      <c r="AM679" s="4">
        <f>(1 / F_max_pic) * (1 - EXP(-k_sat_pic * U679)) * EXP(-k_inhib_pic * U679)</f>
        <v>0.95553169386687453</v>
      </c>
    </row>
    <row r="680" spans="5:39" x14ac:dyDescent="0.25">
      <c r="E680">
        <f t="shared" si="42"/>
        <v>678</v>
      </c>
      <c r="F680" s="1">
        <f t="shared" si="40"/>
        <v>33.9</v>
      </c>
      <c r="G680" s="2">
        <f>F680/I_opt_dia*EXP(1-F680/I_opt_dia)</f>
        <v>0.87337248860226058</v>
      </c>
      <c r="I680" s="4">
        <f>(1/f_max_dia) * (1 - EXP(-k_sat_dia*F680)) * EXP(-k_inhib_dia*F680)</f>
        <v>0.97294293989065528</v>
      </c>
      <c r="T680">
        <f t="shared" si="43"/>
        <v>678</v>
      </c>
      <c r="U680" s="1">
        <f t="shared" si="41"/>
        <v>33.9</v>
      </c>
      <c r="V680">
        <f>U680/I_opt_nan*EXP(1-U680/I_opt_nan)</f>
        <v>0.81445631126485629</v>
      </c>
      <c r="Z680" s="4">
        <f>(1/F_max) * (1 - EXP(-k_sat*U680)) * EXP(-k_inhib*U680)</f>
        <v>0.95538892792485075</v>
      </c>
      <c r="AM680" s="4">
        <f>(1 / F_max_pic) * (1 - EXP(-k_sat_pic * U680)) * EXP(-k_inhib_pic * U680)</f>
        <v>0.95538892792485075</v>
      </c>
    </row>
    <row r="681" spans="5:39" x14ac:dyDescent="0.25">
      <c r="E681">
        <f t="shared" si="42"/>
        <v>679</v>
      </c>
      <c r="F681" s="1">
        <f t="shared" si="40"/>
        <v>33.950000000000003</v>
      </c>
      <c r="G681" s="2">
        <f>F681/I_opt_dia*EXP(1-F681/I_opt_dia)</f>
        <v>0.8725806004915071</v>
      </c>
      <c r="I681" s="4">
        <f>(1/f_max_dia) * (1 - EXP(-k_sat_dia*F681)) * EXP(-k_inhib_dia*F681)</f>
        <v>0.9728052421043053</v>
      </c>
      <c r="T681">
        <f t="shared" si="43"/>
        <v>679</v>
      </c>
      <c r="U681" s="1">
        <f t="shared" si="41"/>
        <v>33.950000000000003</v>
      </c>
      <c r="V681">
        <f>U681/I_opt_nan*EXP(1-U681/I_opt_nan)</f>
        <v>0.81351392878338935</v>
      </c>
      <c r="Z681" s="4">
        <f>(1/F_max) * (1 - EXP(-k_sat*U681)) * EXP(-k_inhib*U681)</f>
        <v>0.9552461750803608</v>
      </c>
      <c r="AM681" s="4">
        <f>(1 / F_max_pic) * (1 - EXP(-k_sat_pic * U681)) * EXP(-k_inhib_pic * U681)</f>
        <v>0.9552461750803608</v>
      </c>
    </row>
    <row r="682" spans="5:39" x14ac:dyDescent="0.25">
      <c r="E682">
        <f t="shared" si="42"/>
        <v>680</v>
      </c>
      <c r="F682" s="1">
        <f t="shared" si="40"/>
        <v>34</v>
      </c>
      <c r="G682" s="2">
        <f>F682/I_opt_dia*EXP(1-F682/I_opt_dia)</f>
        <v>0.87178753947166943</v>
      </c>
      <c r="I682" s="4">
        <f>(1/f_max_dia) * (1 - EXP(-k_sat_dia*F682)) * EXP(-k_inhib_dia*F682)</f>
        <v>0.97266747775795137</v>
      </c>
      <c r="T682">
        <f t="shared" si="43"/>
        <v>680</v>
      </c>
      <c r="U682" s="1">
        <f t="shared" si="41"/>
        <v>34</v>
      </c>
      <c r="V682">
        <f>U682/I_opt_nan*EXP(1-U682/I_opt_nan)</f>
        <v>0.81257087423016283</v>
      </c>
      <c r="Z682" s="4">
        <f>(1/F_max) * (1 - EXP(-k_sat*U682)) * EXP(-k_inhib*U682)</f>
        <v>0.95510343545647436</v>
      </c>
      <c r="AM682" s="4">
        <f>(1 / F_max_pic) * (1 - EXP(-k_sat_pic * U682)) * EXP(-k_inhib_pic * U682)</f>
        <v>0.95510343545647436</v>
      </c>
    </row>
    <row r="683" spans="5:39" x14ac:dyDescent="0.25">
      <c r="E683">
        <f t="shared" si="42"/>
        <v>681</v>
      </c>
      <c r="F683" s="1">
        <f t="shared" si="40"/>
        <v>34.050000000000004</v>
      </c>
      <c r="G683" s="2">
        <f>F683/I_opt_dia*EXP(1-F683/I_opt_dia)</f>
        <v>0.87099331559987281</v>
      </c>
      <c r="I683" s="4">
        <f>(1/f_max_dia) * (1 - EXP(-k_sat_dia*F683)) * EXP(-k_inhib_dia*F683)</f>
        <v>0.97252964778546835</v>
      </c>
      <c r="T683">
        <f t="shared" si="43"/>
        <v>681</v>
      </c>
      <c r="U683" s="1">
        <f t="shared" si="41"/>
        <v>34.050000000000004</v>
      </c>
      <c r="V683">
        <f>U683/I_opt_nan*EXP(1-U683/I_opt_nan)</f>
        <v>0.81162715764679272</v>
      </c>
      <c r="Z683" s="4">
        <f>(1/F_max) * (1 - EXP(-k_sat*U683)) * EXP(-k_inhib*U683)</f>
        <v>0.95496070917436249</v>
      </c>
      <c r="AM683" s="4">
        <f>(1 / F_max_pic) * (1 - EXP(-k_sat_pic * U683)) * EXP(-k_inhib_pic * U683)</f>
        <v>0.95496070917436249</v>
      </c>
    </row>
    <row r="684" spans="5:39" x14ac:dyDescent="0.25">
      <c r="E684">
        <f t="shared" si="42"/>
        <v>682</v>
      </c>
      <c r="F684" s="1">
        <f t="shared" si="40"/>
        <v>34.1</v>
      </c>
      <c r="G684" s="2">
        <f>F684/I_opt_dia*EXP(1-F684/I_opt_dia)</f>
        <v>0.87019793889204233</v>
      </c>
      <c r="I684" s="4">
        <f>(1/f_max_dia) * (1 - EXP(-k_sat_dia*F684)) * EXP(-k_inhib_dia*F684)</f>
        <v>0.97239175311080328</v>
      </c>
      <c r="T684">
        <f t="shared" si="43"/>
        <v>682</v>
      </c>
      <c r="U684" s="1">
        <f t="shared" si="41"/>
        <v>34.1</v>
      </c>
      <c r="V684">
        <f>U684/I_opt_nan*EXP(1-U684/I_opt_nan)</f>
        <v>0.81068278902675628</v>
      </c>
      <c r="Z684" s="4">
        <f>(1/F_max) * (1 - EXP(-k_sat*U684)) * EXP(-k_inhib*U684)</f>
        <v>0.95481799635332631</v>
      </c>
      <c r="AM684" s="4">
        <f>(1 / F_max_pic) * (1 - EXP(-k_sat_pic * U684)) * EXP(-k_inhib_pic * U684)</f>
        <v>0.95481799635332631</v>
      </c>
    </row>
    <row r="685" spans="5:39" x14ac:dyDescent="0.25">
      <c r="E685">
        <f t="shared" si="42"/>
        <v>683</v>
      </c>
      <c r="F685" s="1">
        <f t="shared" si="40"/>
        <v>34.15</v>
      </c>
      <c r="G685" s="2">
        <f>F685/I_opt_dia*EXP(1-F685/I_opt_dia)</f>
        <v>0.8694014193230406</v>
      </c>
      <c r="I685" s="4">
        <f>(1/f_max_dia) * (1 - EXP(-k_sat_dia*F685)) * EXP(-k_inhib_dia*F685)</f>
        <v>0.97225379464808126</v>
      </c>
      <c r="T685">
        <f t="shared" si="43"/>
        <v>683</v>
      </c>
      <c r="U685" s="1">
        <f t="shared" si="41"/>
        <v>34.15</v>
      </c>
      <c r="V685">
        <f>U685/I_opt_nan*EXP(1-U685/I_opt_nan)</f>
        <v>0.80973777831557536</v>
      </c>
      <c r="Z685" s="4">
        <f>(1/F_max) * (1 - EXP(-k_sat*U685)) * EXP(-k_inhib*U685)</f>
        <v>0.95467529711082566</v>
      </c>
      <c r="AM685" s="4">
        <f>(1 / F_max_pic) * (1 - EXP(-k_sat_pic * U685)) * EXP(-k_inhib_pic * U685)</f>
        <v>0.95467529711082566</v>
      </c>
    </row>
    <row r="686" spans="5:39" x14ac:dyDescent="0.25">
      <c r="E686">
        <f t="shared" si="42"/>
        <v>684</v>
      </c>
      <c r="F686" s="1">
        <f t="shared" si="40"/>
        <v>34.200000000000003</v>
      </c>
      <c r="G686" s="2">
        <f>F686/I_opt_dia*EXP(1-F686/I_opt_dia)</f>
        <v>0.86860376682680795</v>
      </c>
      <c r="I686" s="4">
        <f>(1/f_max_dia) * (1 - EXP(-k_sat_dia*F686)) * EXP(-k_inhib_dia*F686)</f>
        <v>0.97211577330170917</v>
      </c>
      <c r="T686">
        <f t="shared" si="43"/>
        <v>684</v>
      </c>
      <c r="U686" s="1">
        <f t="shared" si="41"/>
        <v>34.200000000000003</v>
      </c>
      <c r="V686">
        <f>U686/I_opt_nan*EXP(1-U686/I_opt_nan)</f>
        <v>0.80879213541099881</v>
      </c>
      <c r="Z686" s="4">
        <f>(1/F_max) * (1 - EXP(-k_sat*U686)) * EXP(-k_inhib*U686)</f>
        <v>0.95453261156250591</v>
      </c>
      <c r="AM686" s="4">
        <f>(1 / F_max_pic) * (1 - EXP(-k_sat_pic * U686)) * EXP(-k_inhib_pic * U686)</f>
        <v>0.95453261156250591</v>
      </c>
    </row>
    <row r="687" spans="5:39" x14ac:dyDescent="0.25">
      <c r="E687">
        <f t="shared" si="42"/>
        <v>685</v>
      </c>
      <c r="F687" s="1">
        <f t="shared" si="40"/>
        <v>34.25</v>
      </c>
      <c r="G687" s="2">
        <f>F687/I_opt_dia*EXP(1-F687/I_opt_dia)</f>
        <v>0.86780499129649924</v>
      </c>
      <c r="I687" s="4">
        <f>(1/f_max_dia) * (1 - EXP(-k_sat_dia*F687)) * EXP(-k_inhib_dia*F687)</f>
        <v>0.97197768996647949</v>
      </c>
      <c r="T687">
        <f t="shared" si="43"/>
        <v>685</v>
      </c>
      <c r="U687" s="1">
        <f t="shared" si="41"/>
        <v>34.25</v>
      </c>
      <c r="V687">
        <f>U687/I_opt_nan*EXP(1-U687/I_opt_nan)</f>
        <v>0.80784587016318632</v>
      </c>
      <c r="Z687" s="4">
        <f>(1/F_max) * (1 - EXP(-k_sat*U687)) * EXP(-k_inhib*U687)</f>
        <v>0.95438993982222553</v>
      </c>
      <c r="AM687" s="4">
        <f>(1 / F_max_pic) * (1 - EXP(-k_sat_pic * U687)) * EXP(-k_inhib_pic * U687)</f>
        <v>0.95438993982222553</v>
      </c>
    </row>
    <row r="688" spans="5:39" x14ac:dyDescent="0.25">
      <c r="E688">
        <f t="shared" si="42"/>
        <v>686</v>
      </c>
      <c r="F688" s="1">
        <f t="shared" si="40"/>
        <v>34.300000000000004</v>
      </c>
      <c r="G688" s="2">
        <f>F688/I_opt_dia*EXP(1-F688/I_opt_dia)</f>
        <v>0.86700510258462271</v>
      </c>
      <c r="I688" s="4">
        <f>(1/f_max_dia) * (1 - EXP(-k_sat_dia*F688)) * EXP(-k_inhib_dia*F688)</f>
        <v>0.97183954552767016</v>
      </c>
      <c r="T688">
        <f t="shared" si="43"/>
        <v>686</v>
      </c>
      <c r="U688" s="1">
        <f t="shared" si="41"/>
        <v>34.300000000000004</v>
      </c>
      <c r="V688">
        <f>U688/I_opt_nan*EXP(1-U688/I_opt_nan)</f>
        <v>0.80689899237488838</v>
      </c>
      <c r="Z688" s="4">
        <f>(1/F_max) * (1 - EXP(-k_sat*U688)) * EXP(-k_inhib*U688)</f>
        <v>0.9542472820020832</v>
      </c>
      <c r="AM688" s="4">
        <f>(1 / F_max_pic) * (1 - EXP(-k_sat_pic * U688)) * EXP(-k_inhib_pic * U688)</f>
        <v>0.9542472820020832</v>
      </c>
    </row>
    <row r="689" spans="5:39" x14ac:dyDescent="0.25">
      <c r="E689">
        <f t="shared" si="42"/>
        <v>687</v>
      </c>
      <c r="F689" s="1">
        <f t="shared" si="40"/>
        <v>34.35</v>
      </c>
      <c r="G689" s="2">
        <f>F689/I_opt_dia*EXP(1-F689/I_opt_dia)</f>
        <v>0.86620411050317703</v>
      </c>
      <c r="I689" s="4">
        <f>(1/f_max_dia) * (1 - EXP(-k_sat_dia*F689)) * EXP(-k_inhib_dia*F689)</f>
        <v>0.97170134086114812</v>
      </c>
      <c r="T689">
        <f t="shared" si="43"/>
        <v>687</v>
      </c>
      <c r="U689" s="1">
        <f t="shared" si="41"/>
        <v>34.35</v>
      </c>
      <c r="V689">
        <f>U689/I_opt_nan*EXP(1-U689/I_opt_nan)</f>
        <v>0.80595151180162961</v>
      </c>
      <c r="Z689" s="4">
        <f>(1/F_max) * (1 - EXP(-k_sat*U689)) * EXP(-k_inhib*U689)</f>
        <v>0.95410463821244451</v>
      </c>
      <c r="AM689" s="4">
        <f>(1 / F_max_pic) * (1 - EXP(-k_sat_pic * U689)) * EXP(-k_inhib_pic * U689)</f>
        <v>0.95410463821244451</v>
      </c>
    </row>
    <row r="690" spans="5:39" x14ac:dyDescent="0.25">
      <c r="E690">
        <f t="shared" si="42"/>
        <v>688</v>
      </c>
      <c r="F690" s="1">
        <f t="shared" si="40"/>
        <v>34.4</v>
      </c>
      <c r="G690" s="2">
        <f>F690/I_opt_dia*EXP(1-F690/I_opt_dia)</f>
        <v>0.86540202482378781</v>
      </c>
      <c r="I690" s="4">
        <f>(1/f_max_dia) * (1 - EXP(-k_sat_dia*F690)) * EXP(-k_inhib_dia*F690)</f>
        <v>0.97156307683346621</v>
      </c>
      <c r="T690">
        <f t="shared" si="43"/>
        <v>688</v>
      </c>
      <c r="U690" s="1">
        <f t="shared" si="41"/>
        <v>34.4</v>
      </c>
      <c r="V690">
        <f>U690/I_opt_nan*EXP(1-U690/I_opt_nan)</f>
        <v>0.80500343815188702</v>
      </c>
      <c r="Z690" s="4">
        <f>(1/F_max) * (1 - EXP(-k_sat*U690)) * EXP(-k_inhib*U690)</f>
        <v>0.95396200856196689</v>
      </c>
      <c r="AM690" s="4">
        <f>(1 / F_max_pic) * (1 - EXP(-k_sat_pic * U690)) * EXP(-k_inhib_pic * U690)</f>
        <v>0.95396200856196689</v>
      </c>
    </row>
    <row r="691" spans="5:39" x14ac:dyDescent="0.25">
      <c r="E691">
        <f t="shared" si="42"/>
        <v>689</v>
      </c>
      <c r="F691" s="1">
        <f t="shared" si="40"/>
        <v>34.450000000000003</v>
      </c>
      <c r="G691" s="2">
        <f>F691/I_opt_dia*EXP(1-F691/I_opt_dia)</f>
        <v>0.86459885527784508</v>
      </c>
      <c r="I691" s="4">
        <f>(1/f_max_dia) * (1 - EXP(-k_sat_dia*F691)) * EXP(-k_inhib_dia*F691)</f>
        <v>0.97142475430196407</v>
      </c>
      <c r="T691">
        <f t="shared" si="43"/>
        <v>689</v>
      </c>
      <c r="U691" s="1">
        <f t="shared" si="41"/>
        <v>34.450000000000003</v>
      </c>
      <c r="V691">
        <f>U691/I_opt_nan*EXP(1-U691/I_opt_nan)</f>
        <v>0.80405478108727124</v>
      </c>
      <c r="Z691" s="4">
        <f>(1/F_max) * (1 - EXP(-k_sat*U691)) * EXP(-k_inhib*U691)</f>
        <v>0.95381939315762698</v>
      </c>
      <c r="AM691" s="4">
        <f>(1 / F_max_pic) * (1 - EXP(-k_sat_pic * U691)) * EXP(-k_inhib_pic * U691)</f>
        <v>0.95381939315762698</v>
      </c>
    </row>
    <row r="692" spans="5:39" x14ac:dyDescent="0.25">
      <c r="E692">
        <f t="shared" si="42"/>
        <v>690</v>
      </c>
      <c r="F692" s="1">
        <f t="shared" si="40"/>
        <v>34.5</v>
      </c>
      <c r="G692" s="2">
        <f>F692/I_opt_dia*EXP(1-F692/I_opt_dia)</f>
        <v>0.86379461155663817</v>
      </c>
      <c r="I692" s="4">
        <f>(1/f_max_dia) * (1 - EXP(-k_sat_dia*F692)) * EXP(-k_inhib_dia*F692)</f>
        <v>0.97128637411486429</v>
      </c>
      <c r="T692">
        <f t="shared" si="43"/>
        <v>690</v>
      </c>
      <c r="U692" s="1">
        <f t="shared" si="41"/>
        <v>34.5</v>
      </c>
      <c r="V692">
        <f>U692/I_opt_nan*EXP(1-U692/I_opt_nan)</f>
        <v>0.80310555022270613</v>
      </c>
      <c r="Z692" s="4">
        <f>(1/F_max) * (1 - EXP(-k_sat*U692)) * EXP(-k_inhib*U692)</f>
        <v>0.95367679210474432</v>
      </c>
      <c r="AM692" s="4">
        <f>(1 / F_max_pic) * (1 - EXP(-k_sat_pic * U692)) * EXP(-k_inhib_pic * U692)</f>
        <v>0.95367679210474432</v>
      </c>
    </row>
    <row r="693" spans="5:39" x14ac:dyDescent="0.25">
      <c r="E693">
        <f t="shared" si="42"/>
        <v>691</v>
      </c>
      <c r="F693" s="1">
        <f t="shared" si="40"/>
        <v>34.550000000000004</v>
      </c>
      <c r="G693" s="2">
        <f>F693/I_opt_dia*EXP(1-F693/I_opt_dia)</f>
        <v>0.86298930331149271</v>
      </c>
      <c r="I693" s="4">
        <f>(1/f_max_dia) * (1 - EXP(-k_sat_dia*F693)) * EXP(-k_inhib_dia*F693)</f>
        <v>0.9711479371113696</v>
      </c>
      <c r="T693">
        <f t="shared" si="43"/>
        <v>691</v>
      </c>
      <c r="U693" s="1">
        <f t="shared" si="41"/>
        <v>34.550000000000004</v>
      </c>
      <c r="V693">
        <f>U693/I_opt_nan*EXP(1-U693/I_opt_nan)</f>
        <v>0.8021557551266062</v>
      </c>
      <c r="Z693" s="4">
        <f>(1/F_max) * (1 - EXP(-k_sat*U693)) * EXP(-k_inhib*U693)</f>
        <v>0.95353420550700729</v>
      </c>
      <c r="AM693" s="4">
        <f>(1 / F_max_pic) * (1 - EXP(-k_sat_pic * U693)) * EXP(-k_inhib_pic * U693)</f>
        <v>0.95353420550700729</v>
      </c>
    </row>
    <row r="694" spans="5:39" x14ac:dyDescent="0.25">
      <c r="E694">
        <f t="shared" si="42"/>
        <v>692</v>
      </c>
      <c r="F694" s="1">
        <f t="shared" si="40"/>
        <v>34.6</v>
      </c>
      <c r="G694" s="2">
        <f>F694/I_opt_dia*EXP(1-F694/I_opt_dia)</f>
        <v>0.86218294015390473</v>
      </c>
      <c r="I694" s="4">
        <f>(1/f_max_dia) * (1 - EXP(-k_sat_dia*F694)) * EXP(-k_inhib_dia*F694)</f>
        <v>0.97100944412175927</v>
      </c>
      <c r="T694">
        <f t="shared" si="43"/>
        <v>692</v>
      </c>
      <c r="U694" s="1">
        <f t="shared" si="41"/>
        <v>34.6</v>
      </c>
      <c r="V694">
        <f>U694/I_opt_nan*EXP(1-U694/I_opt_nan)</f>
        <v>0.80120540532105566</v>
      </c>
      <c r="Z694" s="4">
        <f>(1/F_max) * (1 - EXP(-k_sat*U694)) * EXP(-k_inhib*U694)</f>
        <v>0.95339163346649713</v>
      </c>
      <c r="AM694" s="4">
        <f>(1 / F_max_pic) * (1 - EXP(-k_sat_pic * U694)) * EXP(-k_inhib_pic * U694)</f>
        <v>0.95339163346649713</v>
      </c>
    </row>
    <row r="695" spans="5:39" x14ac:dyDescent="0.25">
      <c r="E695">
        <f t="shared" si="42"/>
        <v>693</v>
      </c>
      <c r="F695" s="1">
        <f t="shared" si="40"/>
        <v>34.65</v>
      </c>
      <c r="G695" s="2">
        <f>F695/I_opt_dia*EXP(1-F695/I_opt_dia)</f>
        <v>0.86137553165567637</v>
      </c>
      <c r="I695" s="4">
        <f>(1/f_max_dia) * (1 - EXP(-k_sat_dia*F695)) * EXP(-k_inhib_dia*F695)</f>
        <v>0.97087089596748155</v>
      </c>
      <c r="T695">
        <f t="shared" si="43"/>
        <v>693</v>
      </c>
      <c r="U695" s="1">
        <f t="shared" si="41"/>
        <v>34.65</v>
      </c>
      <c r="V695">
        <f>U695/I_opt_nan*EXP(1-U695/I_opt_nan)</f>
        <v>0.80025451028198546</v>
      </c>
      <c r="Z695" s="4">
        <f>(1/F_max) * (1 - EXP(-k_sat*U695)) * EXP(-k_inhib*U695)</f>
        <v>0.95324907608371268</v>
      </c>
      <c r="AM695" s="4">
        <f>(1 / F_max_pic) * (1 - EXP(-k_sat_pic * U695)) * EXP(-k_inhib_pic * U695)</f>
        <v>0.95324907608371268</v>
      </c>
    </row>
    <row r="696" spans="5:39" x14ac:dyDescent="0.25">
      <c r="E696">
        <f t="shared" si="42"/>
        <v>694</v>
      </c>
      <c r="F696" s="1">
        <f t="shared" si="40"/>
        <v>34.700000000000003</v>
      </c>
      <c r="G696" s="2">
        <f>F696/I_opt_dia*EXP(1-F696/I_opt_dia)</f>
        <v>0.86056708734905007</v>
      </c>
      <c r="I696" s="4">
        <f>(1/f_max_dia) * (1 - EXP(-k_sat_dia*F696)) * EXP(-k_inhib_dia*F696)</f>
        <v>0.97073229346124912</v>
      </c>
      <c r="T696">
        <f t="shared" si="43"/>
        <v>694</v>
      </c>
      <c r="U696" s="1">
        <f t="shared" si="41"/>
        <v>34.700000000000003</v>
      </c>
      <c r="V696">
        <f>U696/I_opt_nan*EXP(1-U696/I_opt_nan)</f>
        <v>0.79930307943934997</v>
      </c>
      <c r="Z696" s="4">
        <f>(1/F_max) * (1 - EXP(-k_sat*U696)) * EXP(-k_inhib*U696)</f>
        <v>0.95310653345759322</v>
      </c>
      <c r="AM696" s="4">
        <f>(1 / F_max_pic) * (1 - EXP(-k_sat_pic * U696)) * EXP(-k_inhib_pic * U696)</f>
        <v>0.95310653345759322</v>
      </c>
    </row>
    <row r="697" spans="5:39" x14ac:dyDescent="0.25">
      <c r="E697">
        <f t="shared" si="42"/>
        <v>695</v>
      </c>
      <c r="F697" s="1">
        <f t="shared" si="40"/>
        <v>34.75</v>
      </c>
      <c r="G697" s="2">
        <f>F697/I_opt_dia*EXP(1-F697/I_opt_dia)</f>
        <v>0.85975761672684214</v>
      </c>
      <c r="I697" s="4">
        <f>(1/f_max_dia) * (1 - EXP(-k_sat_dia*F697)) * EXP(-k_inhib_dia*F697)</f>
        <v>0.97059363740713067</v>
      </c>
      <c r="T697">
        <f t="shared" si="43"/>
        <v>695</v>
      </c>
      <c r="U697" s="1">
        <f t="shared" si="41"/>
        <v>34.75</v>
      </c>
      <c r="V697">
        <f>U697/I_opt_nan*EXP(1-U697/I_opt_nan)</f>
        <v>0.79835112217730397</v>
      </c>
      <c r="Z697" s="4">
        <f>(1/F_max) * (1 - EXP(-k_sat*U697)) * EXP(-k_inhib*U697)</f>
        <v>0.95296400568554296</v>
      </c>
      <c r="AM697" s="4">
        <f>(1 / F_max_pic) * (1 - EXP(-k_sat_pic * U697)) * EXP(-k_inhib_pic * U697)</f>
        <v>0.95296400568554296</v>
      </c>
    </row>
    <row r="698" spans="5:39" x14ac:dyDescent="0.25">
      <c r="E698">
        <f t="shared" si="42"/>
        <v>696</v>
      </c>
      <c r="F698" s="1">
        <f t="shared" si="40"/>
        <v>34.800000000000004</v>
      </c>
      <c r="G698" s="2">
        <f>F698/I_opt_dia*EXP(1-F698/I_opt_dia)</f>
        <v>0.85894712924257688</v>
      </c>
      <c r="I698" s="4">
        <f>(1/f_max_dia) * (1 - EXP(-k_sat_dia*F698)) * EXP(-k_inhib_dia*F698)</f>
        <v>0.97045492860064275</v>
      </c>
      <c r="T698">
        <f t="shared" si="43"/>
        <v>696</v>
      </c>
      <c r="U698" s="1">
        <f t="shared" si="41"/>
        <v>34.800000000000004</v>
      </c>
      <c r="V698">
        <f>U698/I_opt_nan*EXP(1-U698/I_opt_nan)</f>
        <v>0.79739864783437686</v>
      </c>
      <c r="Z698" s="4">
        <f>(1/F_max) * (1 - EXP(-k_sat*U698)) * EXP(-k_inhib*U698)</f>
        <v>0.9528214928634533</v>
      </c>
      <c r="AM698" s="4">
        <f>(1 / F_max_pic) * (1 - EXP(-k_sat_pic * U698)) * EXP(-k_inhib_pic * U698)</f>
        <v>0.9528214928634533</v>
      </c>
    </row>
    <row r="699" spans="5:39" x14ac:dyDescent="0.25">
      <c r="E699">
        <f t="shared" si="42"/>
        <v>697</v>
      </c>
      <c r="F699" s="1">
        <f t="shared" si="40"/>
        <v>34.85</v>
      </c>
      <c r="G699" s="2">
        <f>F699/I_opt_dia*EXP(1-F699/I_opt_dia)</f>
        <v>0.8581356343106199</v>
      </c>
      <c r="I699" s="4">
        <f>(1/f_max_dia) * (1 - EXP(-k_sat_dia*F699)) * EXP(-k_inhib_dia*F699)</f>
        <v>0.97031616782884056</v>
      </c>
      <c r="T699">
        <f t="shared" si="43"/>
        <v>697</v>
      </c>
      <c r="U699" s="1">
        <f t="shared" si="41"/>
        <v>34.85</v>
      </c>
      <c r="V699">
        <f>U699/I_opt_nan*EXP(1-U699/I_opt_nan)</f>
        <v>0.79644566570364939</v>
      </c>
      <c r="Z699" s="4">
        <f>(1/F_max) * (1 - EXP(-k_sat*U699)) * EXP(-k_inhib*U699)</f>
        <v>0.95267899508572629</v>
      </c>
      <c r="AM699" s="4">
        <f>(1 / F_max_pic) * (1 - EXP(-k_sat_pic * U699)) * EXP(-k_inhib_pic * U699)</f>
        <v>0.95267899508572629</v>
      </c>
    </row>
    <row r="700" spans="5:39" x14ac:dyDescent="0.25">
      <c r="E700">
        <f t="shared" si="42"/>
        <v>698</v>
      </c>
      <c r="F700" s="1">
        <f t="shared" si="40"/>
        <v>34.9</v>
      </c>
      <c r="G700" s="2">
        <f>F700/I_opt_dia*EXP(1-F700/I_opt_dia)</f>
        <v>0.85732314130631038</v>
      </c>
      <c r="I700" s="4">
        <f>(1/f_max_dia) * (1 - EXP(-k_sat_dia*F700)) * EXP(-k_inhib_dia*F700)</f>
        <v>0.97017735587040765</v>
      </c>
      <c r="T700">
        <f t="shared" si="43"/>
        <v>698</v>
      </c>
      <c r="U700" s="1">
        <f t="shared" si="41"/>
        <v>34.9</v>
      </c>
      <c r="V700">
        <f>U700/I_opt_nan*EXP(1-U700/I_opt_nan)</f>
        <v>0.79549218503292629</v>
      </c>
      <c r="Z700" s="4">
        <f>(1/F_max) * (1 - EXP(-k_sat*U700)) * EXP(-k_inhib*U700)</f>
        <v>0.95253651244529658</v>
      </c>
      <c r="AM700" s="4">
        <f>(1 / F_max_pic) * (1 - EXP(-k_sat_pic * U700)) * EXP(-k_inhib_pic * U700)</f>
        <v>0.95253651244529658</v>
      </c>
    </row>
    <row r="701" spans="5:39" x14ac:dyDescent="0.25">
      <c r="E701">
        <f t="shared" si="42"/>
        <v>699</v>
      </c>
      <c r="F701" s="1">
        <f t="shared" si="40"/>
        <v>34.950000000000003</v>
      </c>
      <c r="G701" s="2">
        <f>F701/I_opt_dia*EXP(1-F701/I_opt_dia)</f>
        <v>0.85650965956609348</v>
      </c>
      <c r="I701" s="4">
        <f>(1/f_max_dia) * (1 - EXP(-k_sat_dia*F701)) * EXP(-k_inhib_dia*F701)</f>
        <v>0.97003849349574378</v>
      </c>
      <c r="T701">
        <f t="shared" si="43"/>
        <v>699</v>
      </c>
      <c r="U701" s="1">
        <f t="shared" si="41"/>
        <v>34.950000000000003</v>
      </c>
      <c r="V701">
        <f>U701/I_opt_nan*EXP(1-U701/I_opt_nan)</f>
        <v>0.79453821502491151</v>
      </c>
      <c r="Z701" s="4">
        <f>(1/F_max) * (1 - EXP(-k_sat*U701)) * EXP(-k_inhib*U701)</f>
        <v>0.95239404503365355</v>
      </c>
      <c r="AM701" s="4">
        <f>(1 / F_max_pic) * (1 - EXP(-k_sat_pic * U701)) * EXP(-k_inhib_pic * U701)</f>
        <v>0.95239404503365355</v>
      </c>
    </row>
    <row r="702" spans="5:39" x14ac:dyDescent="0.25">
      <c r="E702">
        <f t="shared" si="42"/>
        <v>700</v>
      </c>
      <c r="F702" s="1">
        <f t="shared" si="40"/>
        <v>35</v>
      </c>
      <c r="G702" s="2">
        <f>F702/I_opt_dia*EXP(1-F702/I_opt_dia)</f>
        <v>0.8556951983876534</v>
      </c>
      <c r="I702" s="4">
        <f>(1/f_max_dia) * (1 - EXP(-k_sat_dia*F702)) * EXP(-k_inhib_dia*F702)</f>
        <v>0.96989958146705346</v>
      </c>
      <c r="T702">
        <f t="shared" si="43"/>
        <v>700</v>
      </c>
      <c r="U702" s="1">
        <f t="shared" si="41"/>
        <v>35</v>
      </c>
      <c r="V702">
        <f>U702/I_opt_nan*EXP(1-U702/I_opt_nan)</f>
        <v>0.79358376483738069</v>
      </c>
      <c r="Z702" s="4">
        <f>(1/F_max) * (1 - EXP(-k_sat*U702)) * EXP(-k_inhib*U702)</f>
        <v>0.95225159294086303</v>
      </c>
      <c r="AM702" s="4">
        <f>(1 / F_max_pic) * (1 - EXP(-k_sat_pic * U702)) * EXP(-k_inhib_pic * U702)</f>
        <v>0.95225159294086303</v>
      </c>
    </row>
    <row r="703" spans="5:39" x14ac:dyDescent="0.25">
      <c r="E703">
        <f t="shared" si="42"/>
        <v>701</v>
      </c>
      <c r="F703" s="1">
        <f t="shared" si="40"/>
        <v>35.050000000000004</v>
      </c>
      <c r="G703" s="2">
        <f>F703/I_opt_dia*EXP(1-F703/I_opt_dia)</f>
        <v>0.85487976703004287</v>
      </c>
      <c r="I703" s="4">
        <f>(1/f_max_dia) * (1 - EXP(-k_sat_dia*F703)) * EXP(-k_inhib_dia*F703)</f>
        <v>0.96976062053843304</v>
      </c>
      <c r="T703">
        <f t="shared" si="43"/>
        <v>701</v>
      </c>
      <c r="U703" s="1">
        <f t="shared" si="41"/>
        <v>35.050000000000004</v>
      </c>
      <c r="V703">
        <f>U703/I_opt_nan*EXP(1-U703/I_opt_nan)</f>
        <v>0.7926288435833535</v>
      </c>
      <c r="Z703" s="4">
        <f>(1/F_max) * (1 - EXP(-k_sat*U703)) * EXP(-k_inhib*U703)</f>
        <v>0.95210915625558923</v>
      </c>
      <c r="AM703" s="4">
        <f>(1 / F_max_pic) * (1 - EXP(-k_sat_pic * U703)) * EXP(-k_inhib_pic * U703)</f>
        <v>0.95210915625558923</v>
      </c>
    </row>
    <row r="704" spans="5:39" x14ac:dyDescent="0.25">
      <c r="E704">
        <f t="shared" si="42"/>
        <v>702</v>
      </c>
      <c r="F704" s="1">
        <f t="shared" si="40"/>
        <v>35.1</v>
      </c>
      <c r="G704" s="2">
        <f>F704/I_opt_dia*EXP(1-F704/I_opt_dia)</f>
        <v>0.85406337471381666</v>
      </c>
      <c r="I704" s="4">
        <f>(1/f_max_dia) * (1 - EXP(-k_sat_dia*F704)) * EXP(-k_inhib_dia*F704)</f>
        <v>0.96962161145595527</v>
      </c>
      <c r="T704">
        <f t="shared" si="43"/>
        <v>702</v>
      </c>
      <c r="U704" s="1">
        <f t="shared" si="41"/>
        <v>35.1</v>
      </c>
      <c r="V704">
        <f>U704/I_opt_nan*EXP(1-U704/I_opt_nan)</f>
        <v>0.79167346033126684</v>
      </c>
      <c r="Z704" s="4">
        <f>(1/F_max) * (1 - EXP(-k_sat*U704)) * EXP(-k_inhib*U704)</f>
        <v>0.95196673506511453</v>
      </c>
      <c r="AM704" s="4">
        <f>(1 / F_max_pic) * (1 - EXP(-k_sat_pic * U704)) * EXP(-k_inhib_pic * U704)</f>
        <v>0.95196673506511453</v>
      </c>
    </row>
    <row r="705" spans="5:39" x14ac:dyDescent="0.25">
      <c r="E705">
        <f t="shared" si="42"/>
        <v>703</v>
      </c>
      <c r="F705" s="1">
        <f t="shared" si="40"/>
        <v>35.15</v>
      </c>
      <c r="G705" s="2">
        <f>F705/I_opt_dia*EXP(1-F705/I_opt_dia)</f>
        <v>0.85324603062116045</v>
      </c>
      <c r="I705" s="4">
        <f>(1/f_max_dia) * (1 - EXP(-k_sat_dia*F705)) * EXP(-k_inhib_dia*F705)</f>
        <v>0.96948255495775604</v>
      </c>
      <c r="T705">
        <f t="shared" si="43"/>
        <v>703</v>
      </c>
      <c r="U705" s="1">
        <f t="shared" si="41"/>
        <v>35.15</v>
      </c>
      <c r="V705">
        <f>U705/I_opt_nan*EXP(1-U705/I_opt_nan)</f>
        <v>0.79071762410514435</v>
      </c>
      <c r="Z705" s="4">
        <f>(1/F_max) * (1 - EXP(-k_sat*U705)) * EXP(-k_inhib*U705)</f>
        <v>0.95182432945536199</v>
      </c>
      <c r="AM705" s="4">
        <f>(1 / F_max_pic) * (1 - EXP(-k_sat_pic * U705)) * EXP(-k_inhib_pic * U705)</f>
        <v>0.95182432945536199</v>
      </c>
    </row>
    <row r="706" spans="5:39" x14ac:dyDescent="0.25">
      <c r="E706">
        <f t="shared" si="42"/>
        <v>704</v>
      </c>
      <c r="F706" s="1">
        <f t="shared" ref="F706:F769" si="44">PAR_max/1200*E706</f>
        <v>35.200000000000003</v>
      </c>
      <c r="G706" s="2">
        <f>F706/I_opt_dia*EXP(1-F706/I_opt_dia)</f>
        <v>0.85242774389602183</v>
      </c>
      <c r="I706" s="4">
        <f>(1/f_max_dia) * (1 - EXP(-k_sat_dia*F706)) * EXP(-k_inhib_dia*F706)</f>
        <v>0.96934345177411718</v>
      </c>
      <c r="T706">
        <f t="shared" si="43"/>
        <v>704</v>
      </c>
      <c r="U706" s="1">
        <f t="shared" ref="U706:U769" si="45">PAR_max/1200*T706</f>
        <v>35.200000000000003</v>
      </c>
      <c r="V706">
        <f>U706/I_opt_nan*EXP(1-U706/I_opt_nan)</f>
        <v>0.78976134388476893</v>
      </c>
      <c r="Z706" s="4">
        <f>(1/F_max) * (1 - EXP(-k_sat*U706)) * EXP(-k_inhib*U706)</f>
        <v>0.95168193951091451</v>
      </c>
      <c r="AM706" s="4">
        <f>(1 / F_max_pic) * (1 - EXP(-k_sat_pic * U706)) * EXP(-k_inhib_pic * U706)</f>
        <v>0.95168193951091451</v>
      </c>
    </row>
    <row r="707" spans="5:39" x14ac:dyDescent="0.25">
      <c r="E707">
        <f t="shared" si="42"/>
        <v>705</v>
      </c>
      <c r="F707" s="1">
        <f t="shared" si="44"/>
        <v>35.25</v>
      </c>
      <c r="G707" s="2">
        <f>F707/I_opt_dia*EXP(1-F707/I_opt_dia)</f>
        <v>0.85160852364424111</v>
      </c>
      <c r="I707" s="4">
        <f>(1/f_max_dia) * (1 - EXP(-k_sat_dia*F707)) * EXP(-k_inhib_dia*F707)</f>
        <v>0.96920430262755031</v>
      </c>
      <c r="T707">
        <f t="shared" si="43"/>
        <v>705</v>
      </c>
      <c r="U707" s="1">
        <f t="shared" si="45"/>
        <v>35.25</v>
      </c>
      <c r="V707">
        <f>U707/I_opt_nan*EXP(1-U707/I_opt_nan)</f>
        <v>0.78880462860585243</v>
      </c>
      <c r="Z707" s="4">
        <f>(1/F_max) * (1 - EXP(-k_sat*U707)) * EXP(-k_inhib*U707)</f>
        <v>0.95153956531503525</v>
      </c>
      <c r="AM707" s="4">
        <f>(1 / F_max_pic) * (1 - EXP(-k_sat_pic * U707)) * EXP(-k_inhib_pic * U707)</f>
        <v>0.95153956531503525</v>
      </c>
    </row>
    <row r="708" spans="5:39" x14ac:dyDescent="0.25">
      <c r="E708">
        <f t="shared" ref="E708:E771" si="46">E707+1</f>
        <v>706</v>
      </c>
      <c r="F708" s="1">
        <f t="shared" si="44"/>
        <v>35.300000000000004</v>
      </c>
      <c r="G708" s="2">
        <f>F708/I_opt_dia*EXP(1-F708/I_opt_dia)</f>
        <v>0.85078837893367898</v>
      </c>
      <c r="I708" s="4">
        <f>(1/f_max_dia) * (1 - EXP(-k_sat_dia*F708)) * EXP(-k_inhib_dia*F708)</f>
        <v>0.96906510823287839</v>
      </c>
      <c r="T708">
        <f t="shared" ref="T708:T771" si="47">T707+1</f>
        <v>706</v>
      </c>
      <c r="U708" s="1">
        <f t="shared" si="45"/>
        <v>35.300000000000004</v>
      </c>
      <c r="V708">
        <f>U708/I_opt_nan*EXP(1-U708/I_opt_nan)</f>
        <v>0.78784748716020436</v>
      </c>
      <c r="Z708" s="4">
        <f>(1/F_max) * (1 - EXP(-k_sat*U708)) * EXP(-k_inhib*U708)</f>
        <v>0.95139720694968788</v>
      </c>
      <c r="AM708" s="4">
        <f>(1 / F_max_pic) * (1 - EXP(-k_sat_pic * U708)) * EXP(-k_inhib_pic * U708)</f>
        <v>0.95139720694968788</v>
      </c>
    </row>
    <row r="709" spans="5:39" x14ac:dyDescent="0.25">
      <c r="E709">
        <f t="shared" si="46"/>
        <v>707</v>
      </c>
      <c r="F709" s="1">
        <f t="shared" si="44"/>
        <v>35.35</v>
      </c>
      <c r="G709" s="2">
        <f>F709/I_opt_dia*EXP(1-F709/I_opt_dia)</f>
        <v>0.84996731879434773</v>
      </c>
      <c r="I709" s="4">
        <f>(1/f_max_dia) * (1 - EXP(-k_sat_dia*F709)) * EXP(-k_inhib_dia*F709)</f>
        <v>0.96892586929731839</v>
      </c>
      <c r="T709">
        <f t="shared" si="47"/>
        <v>707</v>
      </c>
      <c r="U709" s="1">
        <f t="shared" si="45"/>
        <v>35.35</v>
      </c>
      <c r="V709">
        <f>U709/I_opt_nan*EXP(1-U709/I_opt_nan)</f>
        <v>0.78688992839590266</v>
      </c>
      <c r="Z709" s="4">
        <f>(1/F_max) * (1 - EXP(-k_sat*U709)) * EXP(-k_inhib*U709)</f>
        <v>0.95125486449555563</v>
      </c>
      <c r="AM709" s="4">
        <f>(1 / F_max_pic) * (1 - EXP(-k_sat_pic * U709)) * EXP(-k_inhib_pic * U709)</f>
        <v>0.95125486449555563</v>
      </c>
    </row>
    <row r="710" spans="5:39" x14ac:dyDescent="0.25">
      <c r="E710">
        <f t="shared" si="46"/>
        <v>708</v>
      </c>
      <c r="F710" s="1">
        <f t="shared" si="44"/>
        <v>35.4</v>
      </c>
      <c r="G710" s="2">
        <f>F710/I_opt_dia*EXP(1-F710/I_opt_dia)</f>
        <v>0.84914535221853804</v>
      </c>
      <c r="I710" s="4">
        <f>(1/f_max_dia) * (1 - EXP(-k_sat_dia*F710)) * EXP(-k_inhib_dia*F710)</f>
        <v>0.96878658652056082</v>
      </c>
      <c r="T710">
        <f t="shared" si="47"/>
        <v>708</v>
      </c>
      <c r="U710" s="1">
        <f t="shared" si="45"/>
        <v>35.4</v>
      </c>
      <c r="V710">
        <f>U710/I_opt_nan*EXP(1-U710/I_opt_nan)</f>
        <v>0.78593196111746066</v>
      </c>
      <c r="Z710" s="4">
        <f>(1/F_max) * (1 - EXP(-k_sat*U710)) * EXP(-k_inhib*U710)</f>
        <v>0.95111253803206142</v>
      </c>
      <c r="AM710" s="4">
        <f>(1 / F_max_pic) * (1 - EXP(-k_sat_pic * U710)) * EXP(-k_inhib_pic * U710)</f>
        <v>0.95111253803206142</v>
      </c>
    </row>
    <row r="711" spans="5:39" x14ac:dyDescent="0.25">
      <c r="E711">
        <f t="shared" si="46"/>
        <v>709</v>
      </c>
      <c r="F711" s="1">
        <f t="shared" si="44"/>
        <v>35.450000000000003</v>
      </c>
      <c r="G711" s="2">
        <f>F711/I_opt_dia*EXP(1-F711/I_opt_dia)</f>
        <v>0.84832248816094902</v>
      </c>
      <c r="I711" s="4">
        <f>(1/f_max_dia) * (1 - EXP(-k_sat_dia*F711)) * EXP(-k_inhib_dia*F711)</f>
        <v>0.96864726059485007</v>
      </c>
      <c r="T711">
        <f t="shared" si="47"/>
        <v>709</v>
      </c>
      <c r="U711" s="1">
        <f t="shared" si="45"/>
        <v>35.450000000000003</v>
      </c>
      <c r="V711">
        <f>U711/I_opt_nan*EXP(1-U711/I_opt_nan)</f>
        <v>0.78497359408599554</v>
      </c>
      <c r="Z711" s="4">
        <f>(1/F_max) * (1 - EXP(-k_sat*U711)) * EXP(-k_inhib*U711)</f>
        <v>0.95097022763738515</v>
      </c>
      <c r="AM711" s="4">
        <f>(1 / F_max_pic) * (1 - EXP(-k_sat_pic * U711)) * EXP(-k_inhib_pic * U711)</f>
        <v>0.95097022763738515</v>
      </c>
    </row>
    <row r="712" spans="5:39" x14ac:dyDescent="0.25">
      <c r="E712">
        <f t="shared" si="46"/>
        <v>710</v>
      </c>
      <c r="F712" s="1">
        <f t="shared" si="44"/>
        <v>35.5</v>
      </c>
      <c r="G712" s="2">
        <f>F712/I_opt_dia*EXP(1-F712/I_opt_dia)</f>
        <v>0.84749873553881527</v>
      </c>
      <c r="I712" s="4">
        <f>(1/f_max_dia) * (1 - EXP(-k_sat_dia*F712)) * EXP(-k_inhib_dia*F712)</f>
        <v>0.96850789220506306</v>
      </c>
      <c r="T712">
        <f t="shared" si="47"/>
        <v>710</v>
      </c>
      <c r="U712" s="1">
        <f t="shared" si="45"/>
        <v>35.5</v>
      </c>
      <c r="V712">
        <f>U712/I_opt_nan*EXP(1-U712/I_opt_nan)</f>
        <v>0.78401483601939548</v>
      </c>
      <c r="Z712" s="4">
        <f>(1/F_max) * (1 - EXP(-k_sat*U712)) * EXP(-k_inhib*U712)</f>
        <v>0.95082793338848426</v>
      </c>
      <c r="AM712" s="4">
        <f>(1 / F_max_pic) * (1 - EXP(-k_sat_pic * U712)) * EXP(-k_inhib_pic * U712)</f>
        <v>0.95082793338848426</v>
      </c>
    </row>
    <row r="713" spans="5:39" x14ac:dyDescent="0.25">
      <c r="E713">
        <f t="shared" si="46"/>
        <v>711</v>
      </c>
      <c r="F713" s="1">
        <f t="shared" si="44"/>
        <v>35.550000000000004</v>
      </c>
      <c r="G713" s="2">
        <f>F713/I_opt_dia*EXP(1-F713/I_opt_dia)</f>
        <v>0.84667410323203385</v>
      </c>
      <c r="I713" s="4">
        <f>(1/f_max_dia) * (1 - EXP(-k_sat_dia*F713)) * EXP(-k_inhib_dia*F713)</f>
        <v>0.968368482028787</v>
      </c>
      <c r="T713">
        <f t="shared" si="47"/>
        <v>711</v>
      </c>
      <c r="U713" s="1">
        <f t="shared" si="45"/>
        <v>35.550000000000004</v>
      </c>
      <c r="V713">
        <f>U713/I_opt_nan*EXP(1-U713/I_opt_nan)</f>
        <v>0.78305569559248678</v>
      </c>
      <c r="Z713" s="4">
        <f>(1/F_max) * (1 - EXP(-k_sat*U713)) * EXP(-k_inhib*U713)</f>
        <v>0.95068565536111094</v>
      </c>
      <c r="AM713" s="4">
        <f>(1 / F_max_pic) * (1 - EXP(-k_sat_pic * U713)) * EXP(-k_inhib_pic * U713)</f>
        <v>0.95068565536111094</v>
      </c>
    </row>
    <row r="714" spans="5:39" x14ac:dyDescent="0.25">
      <c r="E714">
        <f t="shared" si="46"/>
        <v>712</v>
      </c>
      <c r="F714" s="1">
        <f t="shared" si="44"/>
        <v>35.6</v>
      </c>
      <c r="G714" s="2">
        <f>F714/I_opt_dia*EXP(1-F714/I_opt_dia)</f>
        <v>0.84584860008329299</v>
      </c>
      <c r="I714" s="4">
        <f>(1/f_max_dia) * (1 - EXP(-k_sat_dia*F714)) * EXP(-k_inhib_dia*F714)</f>
        <v>0.96822903073639743</v>
      </c>
      <c r="T714">
        <f t="shared" si="47"/>
        <v>712</v>
      </c>
      <c r="U714" s="1">
        <f t="shared" si="45"/>
        <v>35.6</v>
      </c>
      <c r="V714">
        <f>U714/I_opt_nan*EXP(1-U714/I_opt_nan)</f>
        <v>0.78209618143719939</v>
      </c>
      <c r="Z714" s="4">
        <f>(1/F_max) * (1 - EXP(-k_sat*U714)) * EXP(-k_inhib*U714)</f>
        <v>0.95054339362983098</v>
      </c>
      <c r="AM714" s="4">
        <f>(1 / F_max_pic) * (1 - EXP(-k_sat_pic * U714)) * EXP(-k_inhib_pic * U714)</f>
        <v>0.95054339362983098</v>
      </c>
    </row>
    <row r="715" spans="5:39" x14ac:dyDescent="0.25">
      <c r="E715">
        <f t="shared" si="46"/>
        <v>713</v>
      </c>
      <c r="F715" s="1">
        <f t="shared" si="44"/>
        <v>35.65</v>
      </c>
      <c r="G715" s="2">
        <f>F715/I_opt_dia*EXP(1-F715/I_opt_dia)</f>
        <v>0.84502223489819761</v>
      </c>
      <c r="I715" s="4">
        <f>(1/f_max_dia) * (1 - EXP(-k_sat_dia*F715)) * EXP(-k_inhib_dia*F715)</f>
        <v>0.9680895389911337</v>
      </c>
      <c r="T715">
        <f t="shared" si="47"/>
        <v>713</v>
      </c>
      <c r="U715" s="1">
        <f t="shared" si="45"/>
        <v>35.65</v>
      </c>
      <c r="V715">
        <f>U715/I_opt_nan*EXP(1-U715/I_opt_nan)</f>
        <v>0.781136302142733</v>
      </c>
      <c r="Z715" s="4">
        <f>(1/F_max) * (1 - EXP(-k_sat*U715)) * EXP(-k_inhib*U715)</f>
        <v>0.95040114826804067</v>
      </c>
      <c r="AM715" s="4">
        <f>(1 / F_max_pic) * (1 - EXP(-k_sat_pic * U715)) * EXP(-k_inhib_pic * U715)</f>
        <v>0.95040114826804067</v>
      </c>
    </row>
    <row r="716" spans="5:39" x14ac:dyDescent="0.25">
      <c r="E716">
        <f t="shared" si="46"/>
        <v>714</v>
      </c>
      <c r="F716" s="1">
        <f t="shared" si="44"/>
        <v>35.700000000000003</v>
      </c>
      <c r="G716" s="2">
        <f>F716/I_opt_dia*EXP(1-F716/I_opt_dia)</f>
        <v>0.84419501644539607</v>
      </c>
      <c r="I716" s="4">
        <f>(1/f_max_dia) * (1 - EXP(-k_sat_dia*F716)) * EXP(-k_inhib_dia*F716)</f>
        <v>0.96795000744917492</v>
      </c>
      <c r="T716">
        <f t="shared" si="47"/>
        <v>714</v>
      </c>
      <c r="U716" s="1">
        <f t="shared" si="45"/>
        <v>35.700000000000003</v>
      </c>
      <c r="V716">
        <f>U716/I_opt_nan*EXP(1-U716/I_opt_nan)</f>
        <v>0.78017606625572111</v>
      </c>
      <c r="Z716" s="4">
        <f>(1/F_max) * (1 - EXP(-k_sat*U716)) * EXP(-k_inhib*U716)</f>
        <v>0.95025891934798512</v>
      </c>
      <c r="AM716" s="4">
        <f>(1 / F_max_pic) * (1 - EXP(-k_sat_pic * U716)) * EXP(-k_inhib_pic * U716)</f>
        <v>0.95025891934798512</v>
      </c>
    </row>
    <row r="717" spans="5:39" x14ac:dyDescent="0.25">
      <c r="E717">
        <f t="shared" si="46"/>
        <v>715</v>
      </c>
      <c r="F717" s="1">
        <f t="shared" si="44"/>
        <v>35.75</v>
      </c>
      <c r="G717" s="2">
        <f>F717/I_opt_dia*EXP(1-F717/I_opt_dia)</f>
        <v>0.84336695345670643</v>
      </c>
      <c r="I717" s="4">
        <f>(1/f_max_dia) * (1 - EXP(-k_sat_dia*F717)) * EXP(-k_inhib_dia*F717)</f>
        <v>0.96781043675971534</v>
      </c>
      <c r="T717">
        <f t="shared" si="47"/>
        <v>715</v>
      </c>
      <c r="U717" s="1">
        <f t="shared" si="45"/>
        <v>35.75</v>
      </c>
      <c r="V717">
        <f>U717/I_opt_nan*EXP(1-U717/I_opt_nan)</f>
        <v>0.77921548228039716</v>
      </c>
      <c r="Z717" s="4">
        <f>(1/F_max) * (1 - EXP(-k_sat*U717)) * EXP(-k_inhib*U717)</f>
        <v>0.95011670694077577</v>
      </c>
      <c r="AM717" s="4">
        <f>(1 / F_max_pic) * (1 - EXP(-k_sat_pic * U717)) * EXP(-k_inhib_pic * U717)</f>
        <v>0.95011670694077577</v>
      </c>
    </row>
    <row r="718" spans="5:39" x14ac:dyDescent="0.25">
      <c r="E718">
        <f t="shared" si="46"/>
        <v>716</v>
      </c>
      <c r="F718" s="1">
        <f t="shared" si="44"/>
        <v>35.800000000000004</v>
      </c>
      <c r="G718" s="2">
        <f>F718/I_opt_dia*EXP(1-F718/I_opt_dia)</f>
        <v>0.84253805462724096</v>
      </c>
      <c r="I718" s="4">
        <f>(1/f_max_dia) * (1 - EXP(-k_sat_dia*F718)) * EXP(-k_inhib_dia*F718)</f>
        <v>0.96767082756503775</v>
      </c>
      <c r="T718">
        <f t="shared" si="47"/>
        <v>716</v>
      </c>
      <c r="U718" s="1">
        <f t="shared" si="45"/>
        <v>35.800000000000004</v>
      </c>
      <c r="V718">
        <f>U718/I_opt_nan*EXP(1-U718/I_opt_nan)</f>
        <v>0.77825455867875626</v>
      </c>
      <c r="Z718" s="4">
        <f>(1/F_max) * (1 - EXP(-k_sat*U718)) * EXP(-k_inhib*U718)</f>
        <v>0.94997451111640707</v>
      </c>
      <c r="AM718" s="4">
        <f>(1 / F_max_pic) * (1 - EXP(-k_sat_pic * U718)) * EXP(-k_inhib_pic * U718)</f>
        <v>0.94997451111640707</v>
      </c>
    </row>
    <row r="719" spans="5:39" x14ac:dyDescent="0.25">
      <c r="E719">
        <f t="shared" si="46"/>
        <v>717</v>
      </c>
      <c r="F719" s="1">
        <f t="shared" si="44"/>
        <v>35.85</v>
      </c>
      <c r="G719" s="2">
        <f>F719/I_opt_dia*EXP(1-F719/I_opt_dia)</f>
        <v>0.84170832861553313</v>
      </c>
      <c r="I719" s="4">
        <f>(1/f_max_dia) * (1 - EXP(-k_sat_dia*F719)) * EXP(-k_inhib_dia*F719)</f>
        <v>0.96753118050058606</v>
      </c>
      <c r="T719">
        <f t="shared" si="47"/>
        <v>717</v>
      </c>
      <c r="U719" s="1">
        <f t="shared" si="45"/>
        <v>35.85</v>
      </c>
      <c r="V719">
        <f>U719/I_opt_nan*EXP(1-U719/I_opt_nan)</f>
        <v>0.77729330387072038</v>
      </c>
      <c r="Z719" s="4">
        <f>(1/F_max) * (1 - EXP(-k_sat*U719)) * EXP(-k_inhib*U719)</f>
        <v>0.94983233194377292</v>
      </c>
      <c r="AM719" s="4">
        <f>(1 / F_max_pic) * (1 - EXP(-k_sat_pic * U719)) * EXP(-k_inhib_pic * U719)</f>
        <v>0.94983233194377292</v>
      </c>
    </row>
    <row r="720" spans="5:39" x14ac:dyDescent="0.25">
      <c r="E720">
        <f t="shared" si="46"/>
        <v>718</v>
      </c>
      <c r="F720" s="1">
        <f t="shared" si="44"/>
        <v>35.9</v>
      </c>
      <c r="G720" s="2">
        <f>F720/I_opt_dia*EXP(1-F720/I_opt_dia)</f>
        <v>0.84087778404366076</v>
      </c>
      <c r="I720" s="4">
        <f>(1/f_max_dia) * (1 - EXP(-k_sat_dia*F720)) * EXP(-k_inhib_dia*F720)</f>
        <v>0.96739149619503917</v>
      </c>
      <c r="T720">
        <f t="shared" si="47"/>
        <v>718</v>
      </c>
      <c r="U720" s="1">
        <f t="shared" si="45"/>
        <v>35.9</v>
      </c>
      <c r="V720">
        <f>U720/I_opt_nan*EXP(1-U720/I_opt_nan)</f>
        <v>0.77633172623429947</v>
      </c>
      <c r="Z720" s="4">
        <f>(1/F_max) * (1 - EXP(-k_sat*U720)) * EXP(-k_inhib*U720)</f>
        <v>0.94969016949068363</v>
      </c>
      <c r="AM720" s="4">
        <f>(1 / F_max_pic) * (1 - EXP(-k_sat_pic * U720)) * EXP(-k_inhib_pic * U720)</f>
        <v>0.94969016949068363</v>
      </c>
    </row>
    <row r="721" spans="5:39" x14ac:dyDescent="0.25">
      <c r="E721">
        <f t="shared" si="46"/>
        <v>719</v>
      </c>
      <c r="F721" s="1">
        <f t="shared" si="44"/>
        <v>35.950000000000003</v>
      </c>
      <c r="G721" s="2">
        <f>F721/I_opt_dia*EXP(1-F721/I_opt_dia)</f>
        <v>0.84004642949737107</v>
      </c>
      <c r="I721" s="4">
        <f>(1/f_max_dia) * (1 - EXP(-k_sat_dia*F721)) * EXP(-k_inhib_dia*F721)</f>
        <v>0.96725177527038209</v>
      </c>
      <c r="T721">
        <f t="shared" si="47"/>
        <v>719</v>
      </c>
      <c r="U721" s="1">
        <f t="shared" si="45"/>
        <v>35.950000000000003</v>
      </c>
      <c r="V721">
        <f>U721/I_opt_nan*EXP(1-U721/I_opt_nan)</f>
        <v>0.77536983410575444</v>
      </c>
      <c r="Z721" s="4">
        <f>(1/F_max) * (1 - EXP(-k_sat*U721)) * EXP(-k_inhib*U721)</f>
        <v>0.9495480238238827</v>
      </c>
      <c r="AM721" s="4">
        <f>(1 / F_max_pic) * (1 - EXP(-k_sat_pic * U721)) * EXP(-k_inhib_pic * U721)</f>
        <v>0.9495480238238827</v>
      </c>
    </row>
    <row r="722" spans="5:39" x14ac:dyDescent="0.25">
      <c r="E722">
        <f t="shared" si="46"/>
        <v>720</v>
      </c>
      <c r="F722" s="1">
        <f t="shared" si="44"/>
        <v>36</v>
      </c>
      <c r="G722" s="2">
        <f>F722/I_opt_dia*EXP(1-F722/I_opt_dia)</f>
        <v>0.83921427352620537</v>
      </c>
      <c r="I722" s="4">
        <f>(1/f_max_dia) * (1 - EXP(-k_sat_dia*F722)) * EXP(-k_inhib_dia*F722)</f>
        <v>0.96711201834197613</v>
      </c>
      <c r="T722">
        <f t="shared" si="47"/>
        <v>720</v>
      </c>
      <c r="U722" s="1">
        <f t="shared" si="45"/>
        <v>36</v>
      </c>
      <c r="V722">
        <f>U722/I_opt_nan*EXP(1-U722/I_opt_nan)</f>
        <v>0.77440763577975924</v>
      </c>
      <c r="Z722" s="4">
        <f>(1/F_max) * (1 - EXP(-k_sat*U722)) * EXP(-k_inhib*U722)</f>
        <v>0.94940589500906192</v>
      </c>
      <c r="AM722" s="4">
        <f>(1 / F_max_pic) * (1 - EXP(-k_sat_pic * U722)) * EXP(-k_inhib_pic * U722)</f>
        <v>0.94940589500906192</v>
      </c>
    </row>
    <row r="723" spans="5:39" x14ac:dyDescent="0.25">
      <c r="E723">
        <f t="shared" si="46"/>
        <v>721</v>
      </c>
      <c r="F723" s="1">
        <f t="shared" si="44"/>
        <v>36.050000000000004</v>
      </c>
      <c r="G723" s="2">
        <f>F723/I_opt_dia*EXP(1-F723/I_opt_dia)</f>
        <v>0.83838132464362114</v>
      </c>
      <c r="I723" s="4">
        <f>(1/f_max_dia) * (1 - EXP(-k_sat_dia*F723)) * EXP(-k_inhib_dia*F723)</f>
        <v>0.96697222601862987</v>
      </c>
      <c r="T723">
        <f t="shared" si="47"/>
        <v>721</v>
      </c>
      <c r="U723" s="1">
        <f t="shared" si="45"/>
        <v>36.050000000000004</v>
      </c>
      <c r="V723">
        <f>U723/I_opt_nan*EXP(1-U723/I_opt_nan)</f>
        <v>0.77344513950956006</v>
      </c>
      <c r="Z723" s="4">
        <f>(1/F_max) * (1 - EXP(-k_sat*U723)) * EXP(-k_inhib*U723)</f>
        <v>0.94926378311087767</v>
      </c>
      <c r="AM723" s="4">
        <f>(1 / F_max_pic) * (1 - EXP(-k_sat_pic * U723)) * EXP(-k_inhib_pic * U723)</f>
        <v>0.94926378311087767</v>
      </c>
    </row>
    <row r="724" spans="5:39" x14ac:dyDescent="0.25">
      <c r="E724">
        <f t="shared" si="46"/>
        <v>722</v>
      </c>
      <c r="F724" s="1">
        <f t="shared" si="44"/>
        <v>36.1</v>
      </c>
      <c r="G724" s="2">
        <f>F724/I_opt_dia*EXP(1-F724/I_opt_dia)</f>
        <v>0.83754759132711698</v>
      </c>
      <c r="I724" s="4">
        <f>(1/f_max_dia) * (1 - EXP(-k_sat_dia*F724)) * EXP(-k_inhib_dia*F724)</f>
        <v>0.9668323989026687</v>
      </c>
      <c r="T724">
        <f t="shared" si="47"/>
        <v>722</v>
      </c>
      <c r="U724" s="1">
        <f t="shared" si="45"/>
        <v>36.1</v>
      </c>
      <c r="V724">
        <f>U724/I_opt_nan*EXP(1-U724/I_opt_nan)</f>
        <v>0.77248235350713823</v>
      </c>
      <c r="Z724" s="4">
        <f>(1/F_max) * (1 - EXP(-k_sat*U724)) * EXP(-k_inhib*U724)</f>
        <v>0.94912168819296694</v>
      </c>
      <c r="AM724" s="4">
        <f>(1 / F_max_pic) * (1 - EXP(-k_sat_pic * U724)) * EXP(-k_inhib_pic * U724)</f>
        <v>0.94912168819296694</v>
      </c>
    </row>
    <row r="725" spans="5:39" x14ac:dyDescent="0.25">
      <c r="E725">
        <f t="shared" si="46"/>
        <v>723</v>
      </c>
      <c r="F725" s="1">
        <f t="shared" si="44"/>
        <v>36.15</v>
      </c>
      <c r="G725" s="2">
        <f>F725/I_opt_dia*EXP(1-F725/I_opt_dia)</f>
        <v>0.83671308201835448</v>
      </c>
      <c r="I725" s="4">
        <f>(1/f_max_dia) * (1 - EXP(-k_sat_dia*F725)) * EXP(-k_inhib_dia*F725)</f>
        <v>0.96669253759000306</v>
      </c>
      <c r="T725">
        <f t="shared" si="47"/>
        <v>723</v>
      </c>
      <c r="U725" s="1">
        <f t="shared" si="45"/>
        <v>36.15</v>
      </c>
      <c r="V725">
        <f>U725/I_opt_nan*EXP(1-U725/I_opt_nan)</f>
        <v>0.77151928594336805</v>
      </c>
      <c r="Z725" s="4">
        <f>(1/F_max) * (1 - EXP(-k_sat*U725)) * EXP(-k_inhib*U725)</f>
        <v>0.94897961031796141</v>
      </c>
      <c r="AM725" s="4">
        <f>(1 / F_max_pic) * (1 - EXP(-k_sat_pic * U725)) * EXP(-k_inhib_pic * U725)</f>
        <v>0.94897961031796141</v>
      </c>
    </row>
    <row r="726" spans="5:39" x14ac:dyDescent="0.25">
      <c r="E726">
        <f t="shared" si="46"/>
        <v>724</v>
      </c>
      <c r="F726" s="1">
        <f t="shared" si="44"/>
        <v>36.200000000000003</v>
      </c>
      <c r="G726" s="2">
        <f>F726/I_opt_dia*EXP(1-F726/I_opt_dia)</f>
        <v>0.83587780512328069</v>
      </c>
      <c r="I726" s="4">
        <f>(1/f_max_dia) * (1 - EXP(-k_sat_dia*F726)) * EXP(-k_inhib_dia*F726)</f>
        <v>0.96655264267019614</v>
      </c>
      <c r="T726">
        <f t="shared" si="47"/>
        <v>724</v>
      </c>
      <c r="U726" s="1">
        <f t="shared" si="45"/>
        <v>36.200000000000003</v>
      </c>
      <c r="V726">
        <f>U726/I_opt_nan*EXP(1-U726/I_opt_nan)</f>
        <v>0.77055594494817714</v>
      </c>
      <c r="Z726" s="4">
        <f>(1/F_max) * (1 - EXP(-k_sat*U726)) * EXP(-k_inhib*U726)</f>
        <v>0.94883754954750399</v>
      </c>
      <c r="AM726" s="4">
        <f>(1 / F_max_pic) * (1 - EXP(-k_sat_pic * U726)) * EXP(-k_inhib_pic * U726)</f>
        <v>0.94883754954750399</v>
      </c>
    </row>
    <row r="727" spans="5:39" x14ac:dyDescent="0.25">
      <c r="E727">
        <f t="shared" si="46"/>
        <v>725</v>
      </c>
      <c r="F727" s="1">
        <f t="shared" si="44"/>
        <v>36.25</v>
      </c>
      <c r="G727" s="2">
        <f>F727/I_opt_dia*EXP(1-F727/I_opt_dia)</f>
        <v>0.83504176901225124</v>
      </c>
      <c r="I727" s="4">
        <f>(1/f_max_dia) * (1 - EXP(-k_sat_dia*F727)) * EXP(-k_inhib_dia*F727)</f>
        <v>0.9664127147265319</v>
      </c>
      <c r="T727">
        <f t="shared" si="47"/>
        <v>725</v>
      </c>
      <c r="U727" s="1">
        <f t="shared" si="45"/>
        <v>36.25</v>
      </c>
      <c r="V727">
        <f>U727/I_opt_nan*EXP(1-U727/I_opt_nan)</f>
        <v>0.76959233861070508</v>
      </c>
      <c r="Z727" s="4">
        <f>(1/F_max) * (1 - EXP(-k_sat*U727)) * EXP(-k_inhib*U727)</f>
        <v>0.94869550594226282</v>
      </c>
      <c r="AM727" s="4">
        <f>(1 / F_max_pic) * (1 - EXP(-k_sat_pic * U727)) * EXP(-k_inhib_pic * U727)</f>
        <v>0.94869550594226282</v>
      </c>
    </row>
    <row r="728" spans="5:39" x14ac:dyDescent="0.25">
      <c r="E728">
        <f t="shared" si="46"/>
        <v>726</v>
      </c>
      <c r="F728" s="1">
        <f t="shared" si="44"/>
        <v>36.300000000000004</v>
      </c>
      <c r="G728" s="2">
        <f>F728/I_opt_dia*EXP(1-F728/I_opt_dia)</f>
        <v>0.83420498202015059</v>
      </c>
      <c r="I728" s="4">
        <f>(1/f_max_dia) * (1 - EXP(-k_sat_dia*F728)) * EXP(-k_inhib_dia*F728)</f>
        <v>0.96627275433608095</v>
      </c>
      <c r="T728">
        <f t="shared" si="47"/>
        <v>726</v>
      </c>
      <c r="U728" s="1">
        <f t="shared" si="45"/>
        <v>36.300000000000004</v>
      </c>
      <c r="V728">
        <f>U728/I_opt_nan*EXP(1-U728/I_opt_nan)</f>
        <v>0.76862847497946152</v>
      </c>
      <c r="Z728" s="4">
        <f>(1/F_max) * (1 - EXP(-k_sat*U728)) * EXP(-k_inhib*U728)</f>
        <v>0.94855347956194613</v>
      </c>
      <c r="AM728" s="4">
        <f>(1 / F_max_pic) * (1 - EXP(-k_sat_pic * U728)) * EXP(-k_inhib_pic * U728)</f>
        <v>0.94855347956194613</v>
      </c>
    </row>
    <row r="729" spans="5:39" x14ac:dyDescent="0.25">
      <c r="E729">
        <f t="shared" si="46"/>
        <v>727</v>
      </c>
      <c r="F729" s="1">
        <f t="shared" si="44"/>
        <v>36.35</v>
      </c>
      <c r="G729" s="2">
        <f>F729/I_opt_dia*EXP(1-F729/I_opt_dia)</f>
        <v>0.83336745244651511</v>
      </c>
      <c r="I729" s="4">
        <f>(1/f_max_dia) * (1 - EXP(-k_sat_dia*F729)) * EXP(-k_inhib_dia*F729)</f>
        <v>0.96613276206976684</v>
      </c>
      <c r="T729">
        <f t="shared" si="47"/>
        <v>727</v>
      </c>
      <c r="U729" s="1">
        <f t="shared" si="45"/>
        <v>36.35</v>
      </c>
      <c r="V729">
        <f>U729/I_opt_nan*EXP(1-U729/I_opt_nan)</f>
        <v>0.76766436206248412</v>
      </c>
      <c r="Z729" s="4">
        <f>(1/F_max) * (1 - EXP(-k_sat*U729)) * EXP(-k_inhib*U729)</f>
        <v>0.94841147046531704</v>
      </c>
      <c r="AM729" s="4">
        <f>(1 / F_max_pic) * (1 - EXP(-k_sat_pic * U729)) * EXP(-k_inhib_pic * U729)</f>
        <v>0.94841147046531704</v>
      </c>
    </row>
    <row r="730" spans="5:39" x14ac:dyDescent="0.25">
      <c r="E730">
        <f t="shared" si="46"/>
        <v>728</v>
      </c>
      <c r="F730" s="1">
        <f t="shared" si="44"/>
        <v>36.4</v>
      </c>
      <c r="G730" s="2">
        <f>F730/I_opt_dia*EXP(1-F730/I_opt_dia)</f>
        <v>0.83252918855565228</v>
      </c>
      <c r="I730" s="4">
        <f>(1/f_max_dia) * (1 - EXP(-k_sat_dia*F730)) * EXP(-k_inhib_dia*F730)</f>
        <v>0.96599273849243061</v>
      </c>
      <c r="T730">
        <f t="shared" si="47"/>
        <v>728</v>
      </c>
      <c r="U730" s="1">
        <f t="shared" si="45"/>
        <v>36.4</v>
      </c>
      <c r="V730">
        <f>U730/I_opt_nan*EXP(1-U730/I_opt_nan)</f>
        <v>0.76670000782749514</v>
      </c>
      <c r="Z730" s="4">
        <f>(1/F_max) * (1 - EXP(-k_sat*U730)) * EXP(-k_inhib*U730)</f>
        <v>0.94826947871020684</v>
      </c>
      <c r="AM730" s="4">
        <f>(1 / F_max_pic) * (1 - EXP(-k_sat_pic * U730)) * EXP(-k_inhib_pic * U730)</f>
        <v>0.94826947871020684</v>
      </c>
    </row>
    <row r="731" spans="5:39" x14ac:dyDescent="0.25">
      <c r="E731">
        <f t="shared" si="46"/>
        <v>729</v>
      </c>
      <c r="F731" s="1">
        <f t="shared" si="44"/>
        <v>36.450000000000003</v>
      </c>
      <c r="G731" s="2">
        <f>F731/I_opt_dia*EXP(1-F731/I_opt_dia)</f>
        <v>0.83169019857676252</v>
      </c>
      <c r="I731" s="4">
        <f>(1/f_max_dia) * (1 - EXP(-k_sat_dia*F731)) * EXP(-k_inhib_dia*F731)</f>
        <v>0.96585268416289627</v>
      </c>
      <c r="T731">
        <f t="shared" si="47"/>
        <v>729</v>
      </c>
      <c r="U731" s="1">
        <f t="shared" si="45"/>
        <v>36.450000000000003</v>
      </c>
      <c r="V731">
        <f>U731/I_opt_nan*EXP(1-U731/I_opt_nan)</f>
        <v>0.76573542020205876</v>
      </c>
      <c r="Z731" s="4">
        <f>(1/F_max) * (1 - EXP(-k_sat*U731)) * EXP(-k_inhib*U731)</f>
        <v>0.9481275043535301</v>
      </c>
      <c r="AM731" s="4">
        <f>(1 / F_max_pic) * (1 - EXP(-k_sat_pic * U731)) * EXP(-k_inhib_pic * U731)</f>
        <v>0.9481275043535301</v>
      </c>
    </row>
    <row r="732" spans="5:39" x14ac:dyDescent="0.25">
      <c r="E732">
        <f t="shared" si="46"/>
        <v>730</v>
      </c>
      <c r="F732" s="1">
        <f t="shared" si="44"/>
        <v>36.5</v>
      </c>
      <c r="G732" s="2">
        <f>F732/I_opt_dia*EXP(1-F732/I_opt_dia)</f>
        <v>0.83085049070405925</v>
      </c>
      <c r="I732" s="4">
        <f>(1/f_max_dia) * (1 - EXP(-k_sat_dia*F732)) * EXP(-k_inhib_dia*F732)</f>
        <v>0.96571259963403311</v>
      </c>
      <c r="T732">
        <f t="shared" si="47"/>
        <v>730</v>
      </c>
      <c r="U732" s="1">
        <f t="shared" si="45"/>
        <v>36.5</v>
      </c>
      <c r="V732">
        <f>U732/I_opt_nan*EXP(1-U732/I_opt_nan)</f>
        <v>0.76477060707373656</v>
      </c>
      <c r="Z732" s="4">
        <f>(1/F_max) * (1 - EXP(-k_sat*U732)) * EXP(-k_inhib*U732)</f>
        <v>0.94798554745129782</v>
      </c>
      <c r="AM732" s="4">
        <f>(1 / F_max_pic) * (1 - EXP(-k_sat_pic * U732)) * EXP(-k_inhib_pic * U732)</f>
        <v>0.94798554745129782</v>
      </c>
    </row>
    <row r="733" spans="5:39" x14ac:dyDescent="0.25">
      <c r="E733">
        <f t="shared" si="46"/>
        <v>731</v>
      </c>
      <c r="F733" s="1">
        <f t="shared" si="44"/>
        <v>36.550000000000004</v>
      </c>
      <c r="G733" s="2">
        <f>F733/I_opt_dia*EXP(1-F733/I_opt_dia)</f>
        <v>0.83001007309688823</v>
      </c>
      <c r="I733" s="4">
        <f>(1/f_max_dia) * (1 - EXP(-k_sat_dia*F733)) * EXP(-k_inhib_dia*F733)</f>
        <v>0.96557248545282037</v>
      </c>
      <c r="T733">
        <f t="shared" si="47"/>
        <v>731</v>
      </c>
      <c r="U733" s="1">
        <f t="shared" si="45"/>
        <v>36.550000000000004</v>
      </c>
      <c r="V733">
        <f>U733/I_opt_nan*EXP(1-U733/I_opt_nan)</f>
        <v>0.76380557629024337</v>
      </c>
      <c r="Z733" s="4">
        <f>(1/F_max) * (1 - EXP(-k_sat*U733)) * EXP(-k_inhib*U733)</f>
        <v>0.94784360805863144</v>
      </c>
      <c r="AM733" s="4">
        <f>(1 / F_max_pic) * (1 - EXP(-k_sat_pic * U733)) * EXP(-k_inhib_pic * U733)</f>
        <v>0.94784360805863144</v>
      </c>
    </row>
    <row r="734" spans="5:39" x14ac:dyDescent="0.25">
      <c r="E734">
        <f t="shared" si="46"/>
        <v>732</v>
      </c>
      <c r="F734" s="1">
        <f t="shared" si="44"/>
        <v>36.6</v>
      </c>
      <c r="G734" s="2">
        <f>F734/I_opt_dia*EXP(1-F734/I_opt_dia)</f>
        <v>0.82916895387984824</v>
      </c>
      <c r="I734" s="4">
        <f>(1/f_max_dia) * (1 - EXP(-k_sat_dia*F734)) * EXP(-k_inhib_dia*F734)</f>
        <v>0.96543234216040774</v>
      </c>
      <c r="T734">
        <f t="shared" si="47"/>
        <v>732</v>
      </c>
      <c r="U734" s="1">
        <f t="shared" si="45"/>
        <v>36.6</v>
      </c>
      <c r="V734">
        <f>U734/I_opt_nan*EXP(1-U734/I_opt_nan)</f>
        <v>0.76284033565960241</v>
      </c>
      <c r="Z734" s="4">
        <f>(1/F_max) * (1 - EXP(-k_sat*U734)) * EXP(-k_inhib*U734)</f>
        <v>0.94770168622977558</v>
      </c>
      <c r="AM734" s="4">
        <f>(1 / F_max_pic) * (1 - EXP(-k_sat_pic * U734)) * EXP(-k_inhib_pic * U734)</f>
        <v>0.94770168622977558</v>
      </c>
    </row>
    <row r="735" spans="5:39" x14ac:dyDescent="0.25">
      <c r="E735">
        <f t="shared" si="46"/>
        <v>733</v>
      </c>
      <c r="F735" s="1">
        <f t="shared" si="44"/>
        <v>36.65</v>
      </c>
      <c r="G735" s="2">
        <f>F735/I_opt_dia*EXP(1-F735/I_opt_dia)</f>
        <v>0.82832714114290829</v>
      </c>
      <c r="I735" s="4">
        <f>(1/f_max_dia) * (1 - EXP(-k_sat_dia*F735)) * EXP(-k_inhib_dia*F735)</f>
        <v>0.96529217029217917</v>
      </c>
      <c r="T735">
        <f t="shared" si="47"/>
        <v>733</v>
      </c>
      <c r="U735" s="1">
        <f t="shared" si="45"/>
        <v>36.65</v>
      </c>
      <c r="V735">
        <f>U735/I_opt_nan*EXP(1-U735/I_opt_nan)</f>
        <v>0.76187489295029864</v>
      </c>
      <c r="Z735" s="4">
        <f>(1/F_max) * (1 - EXP(-k_sat*U735)) * EXP(-k_inhib*U735)</f>
        <v>0.94755978201811208</v>
      </c>
      <c r="AM735" s="4">
        <f>(1 / F_max_pic) * (1 - EXP(-k_sat_pic * U735)) * EXP(-k_inhib_pic * U735)</f>
        <v>0.94755978201811208</v>
      </c>
    </row>
    <row r="736" spans="5:39" x14ac:dyDescent="0.25">
      <c r="E736">
        <f t="shared" si="46"/>
        <v>734</v>
      </c>
      <c r="F736" s="1">
        <f t="shared" si="44"/>
        <v>36.700000000000003</v>
      </c>
      <c r="G736" s="2">
        <f>F736/I_opt_dia*EXP(1-F736/I_opt_dia)</f>
        <v>0.8274846429415279</v>
      </c>
      <c r="I736" s="4">
        <f>(1/f_max_dia) * (1 - EXP(-k_sat_dia*F736)) * EXP(-k_inhib_dia*F736)</f>
        <v>0.96515197037781242</v>
      </c>
      <c r="T736">
        <f t="shared" si="47"/>
        <v>734</v>
      </c>
      <c r="U736" s="1">
        <f t="shared" si="45"/>
        <v>36.700000000000003</v>
      </c>
      <c r="V736">
        <f>U736/I_opt_nan*EXP(1-U736/I_opt_nan)</f>
        <v>0.76090925589143399</v>
      </c>
      <c r="Z736" s="4">
        <f>(1/F_max) * (1 - EXP(-k_sat*U736)) * EXP(-k_inhib*U736)</f>
        <v>0.94741789547617206</v>
      </c>
      <c r="AM736" s="4">
        <f>(1 / F_max_pic) * (1 - EXP(-k_sat_pic * U736)) * EXP(-k_inhib_pic * U736)</f>
        <v>0.94741789547617206</v>
      </c>
    </row>
    <row r="737" spans="5:39" x14ac:dyDescent="0.25">
      <c r="E737">
        <f t="shared" si="46"/>
        <v>735</v>
      </c>
      <c r="F737" s="1">
        <f t="shared" si="44"/>
        <v>36.75</v>
      </c>
      <c r="G737" s="2">
        <f>F737/I_opt_dia*EXP(1-F737/I_opt_dia)</f>
        <v>0.82664146729677568</v>
      </c>
      <c r="I737" s="4">
        <f>(1/f_max_dia) * (1 - EXP(-k_sat_dia*F737)) * EXP(-k_inhib_dia*F737)</f>
        <v>0.96501174294134029</v>
      </c>
      <c r="T737">
        <f t="shared" si="47"/>
        <v>735</v>
      </c>
      <c r="U737" s="1">
        <f t="shared" si="45"/>
        <v>36.75</v>
      </c>
      <c r="V737">
        <f>U737/I_opt_nan*EXP(1-U737/I_opt_nan)</f>
        <v>0.75994343217288018</v>
      </c>
      <c r="Z737" s="4">
        <f>(1/F_max) * (1 - EXP(-k_sat*U737)) * EXP(-k_inhib*U737)</f>
        <v>0.94727602665564936</v>
      </c>
      <c r="AM737" s="4">
        <f>(1 / F_max_pic) * (1 - EXP(-k_sat_pic * U737)) * EXP(-k_inhib_pic * U737)</f>
        <v>0.94727602665564936</v>
      </c>
    </row>
    <row r="738" spans="5:39" x14ac:dyDescent="0.25">
      <c r="E738">
        <f t="shared" si="46"/>
        <v>736</v>
      </c>
      <c r="F738" s="1">
        <f t="shared" si="44"/>
        <v>36.800000000000004</v>
      </c>
      <c r="G738" s="2">
        <f>F738/I_opt_dia*EXP(1-F738/I_opt_dia)</f>
        <v>0.82579762219544584</v>
      </c>
      <c r="I738" s="4">
        <f>(1/f_max_dia) * (1 - EXP(-k_sat_dia*F738)) * EXP(-k_inhib_dia*F738)</f>
        <v>0.96487148850121029</v>
      </c>
      <c r="T738">
        <f t="shared" si="47"/>
        <v>736</v>
      </c>
      <c r="U738" s="1">
        <f t="shared" si="45"/>
        <v>36.800000000000004</v>
      </c>
      <c r="V738">
        <f>U738/I_opt_nan*EXP(1-U738/I_opt_nan)</f>
        <v>0.75897742944543101</v>
      </c>
      <c r="Z738" s="4">
        <f>(1/F_max) * (1 - EXP(-k_sat*U738)) * EXP(-k_inhib*U738)</f>
        <v>0.9471341756074132</v>
      </c>
      <c r="AM738" s="4">
        <f>(1 / F_max_pic) * (1 - EXP(-k_sat_pic * U738)) * EXP(-k_inhib_pic * U738)</f>
        <v>0.9471341756074132</v>
      </c>
    </row>
    <row r="739" spans="5:39" x14ac:dyDescent="0.25">
      <c r="E739">
        <f t="shared" si="46"/>
        <v>737</v>
      </c>
      <c r="F739" s="1">
        <f t="shared" si="44"/>
        <v>36.85</v>
      </c>
      <c r="G739" s="2">
        <f>F739/I_opt_dia*EXP(1-F739/I_opt_dia)</f>
        <v>0.82495311559017737</v>
      </c>
      <c r="I739" s="4">
        <f>(1/f_max_dia) * (1 - EXP(-k_sat_dia*F739)) * EXP(-k_inhib_dia*F739)</f>
        <v>0.96473120757034336</v>
      </c>
      <c r="T739">
        <f t="shared" si="47"/>
        <v>737</v>
      </c>
      <c r="U739" s="1">
        <f t="shared" si="45"/>
        <v>36.85</v>
      </c>
      <c r="V739">
        <f>U739/I_opt_nan*EXP(1-U739/I_opt_nan)</f>
        <v>0.75801125532095592</v>
      </c>
      <c r="Z739" s="4">
        <f>(1/F_max) * (1 - EXP(-k_sat*U739)) * EXP(-k_inhib*U739)</f>
        <v>0.94699234238151997</v>
      </c>
      <c r="AM739" s="4">
        <f>(1 / F_max_pic) * (1 - EXP(-k_sat_pic * U739)) * EXP(-k_inhib_pic * U739)</f>
        <v>0.94699234238151997</v>
      </c>
    </row>
    <row r="740" spans="5:39" x14ac:dyDescent="0.25">
      <c r="E740">
        <f t="shared" si="46"/>
        <v>738</v>
      </c>
      <c r="F740" s="1">
        <f t="shared" si="44"/>
        <v>36.9</v>
      </c>
      <c r="G740" s="2">
        <f>F740/I_opt_dia*EXP(1-F740/I_opt_dia)</f>
        <v>0.82410795539956994</v>
      </c>
      <c r="I740" s="4">
        <f>(1/f_max_dia) * (1 - EXP(-k_sat_dia*F740)) * EXP(-k_inhib_dia*F740)</f>
        <v>0.96459090065619302</v>
      </c>
      <c r="T740">
        <f t="shared" si="47"/>
        <v>738</v>
      </c>
      <c r="U740" s="1">
        <f t="shared" si="45"/>
        <v>36.9</v>
      </c>
      <c r="V740">
        <f>U740/I_opt_nan*EXP(1-U740/I_opt_nan)</f>
        <v>0.75704491737255031</v>
      </c>
      <c r="Z740" s="4">
        <f>(1/F_max) * (1 - EXP(-k_sat*U740)) * EXP(-k_inhib*U740)</f>
        <v>0.94685052702722583</v>
      </c>
      <c r="AM740" s="4">
        <f>(1 / F_max_pic) * (1 - EXP(-k_sat_pic * U740)) * EXP(-k_inhib_pic * U740)</f>
        <v>0.94685052702722583</v>
      </c>
    </row>
    <row r="741" spans="5:39" x14ac:dyDescent="0.25">
      <c r="E741">
        <f t="shared" si="46"/>
        <v>739</v>
      </c>
      <c r="F741" s="1">
        <f t="shared" si="44"/>
        <v>36.950000000000003</v>
      </c>
      <c r="G741" s="2">
        <f>F741/I_opt_dia*EXP(1-F741/I_opt_dia)</f>
        <v>0.82326214950830245</v>
      </c>
      <c r="I741" s="4">
        <f>(1/f_max_dia) * (1 - EXP(-k_sat_dia*F741)) * EXP(-k_inhib_dia*F741)</f>
        <v>0.96445056826080333</v>
      </c>
      <c r="T741">
        <f t="shared" si="47"/>
        <v>739</v>
      </c>
      <c r="U741" s="1">
        <f t="shared" si="45"/>
        <v>36.950000000000003</v>
      </c>
      <c r="V741">
        <f>U741/I_opt_nan*EXP(1-U741/I_opt_nan)</f>
        <v>0.75607842313468743</v>
      </c>
      <c r="Z741" s="4">
        <f>(1/F_max) * (1 - EXP(-k_sat*U741)) * EXP(-k_inhib*U741)</f>
        <v>0.94670872959299923</v>
      </c>
      <c r="AM741" s="4">
        <f>(1 / F_max_pic) * (1 - EXP(-k_sat_pic * U741)) * EXP(-k_inhib_pic * U741)</f>
        <v>0.94670872959299923</v>
      </c>
    </row>
    <row r="742" spans="5:39" x14ac:dyDescent="0.25">
      <c r="E742">
        <f t="shared" si="46"/>
        <v>740</v>
      </c>
      <c r="F742" s="1">
        <f t="shared" si="44"/>
        <v>37</v>
      </c>
      <c r="G742" s="2">
        <f>F742/I_opt_dia*EXP(1-F742/I_opt_dia)</f>
        <v>0.82241570576724821</v>
      </c>
      <c r="I742" s="4">
        <f>(1/f_max_dia) * (1 - EXP(-k_sat_dia*F742)) * EXP(-k_inhib_dia*F742)</f>
        <v>0.96431021088086577</v>
      </c>
      <c r="T742">
        <f t="shared" si="47"/>
        <v>740</v>
      </c>
      <c r="U742" s="1">
        <f t="shared" si="45"/>
        <v>37</v>
      </c>
      <c r="V742">
        <f>U742/I_opt_nan*EXP(1-U742/I_opt_nan)</f>
        <v>0.75511178010336966</v>
      </c>
      <c r="Z742" s="4">
        <f>(1/F_max) * (1 - EXP(-k_sat*U742)) * EXP(-k_inhib*U742)</f>
        <v>0.94656695012653191</v>
      </c>
      <c r="AM742" s="4">
        <f>(1 / F_max_pic) * (1 - EXP(-k_sat_pic * U742)) * EXP(-k_inhib_pic * U742)</f>
        <v>0.94656695012653191</v>
      </c>
    </row>
    <row r="743" spans="5:39" x14ac:dyDescent="0.25">
      <c r="E743">
        <f t="shared" si="46"/>
        <v>741</v>
      </c>
      <c r="F743" s="1">
        <f t="shared" si="44"/>
        <v>37.050000000000004</v>
      </c>
      <c r="G743" s="2">
        <f>F743/I_opt_dia*EXP(1-F743/I_opt_dia)</f>
        <v>0.82156863199359131</v>
      </c>
      <c r="I743" s="4">
        <f>(1/f_max_dia) * (1 - EXP(-k_sat_dia*F743)) * EXP(-k_inhib_dia*F743)</f>
        <v>0.96416982900777559</v>
      </c>
      <c r="T743">
        <f t="shared" si="47"/>
        <v>741</v>
      </c>
      <c r="U743" s="1">
        <f t="shared" si="45"/>
        <v>37.050000000000004</v>
      </c>
      <c r="V743">
        <f>U743/I_opt_nan*EXP(1-U743/I_opt_nan)</f>
        <v>0.75414499573627725</v>
      </c>
      <c r="Z743" s="4">
        <f>(1/F_max) * (1 - EXP(-k_sat*U743)) * EXP(-k_inhib*U743)</f>
        <v>0.94642518867475101</v>
      </c>
      <c r="AM743" s="4">
        <f>(1 / F_max_pic) * (1 - EXP(-k_sat_pic * U743)) * EXP(-k_inhib_pic * U743)</f>
        <v>0.94642518867475101</v>
      </c>
    </row>
    <row r="744" spans="5:39" x14ac:dyDescent="0.25">
      <c r="E744">
        <f t="shared" si="46"/>
        <v>742</v>
      </c>
      <c r="F744" s="1">
        <f t="shared" si="44"/>
        <v>37.1</v>
      </c>
      <c r="G744" s="2">
        <f>F744/I_opt_dia*EXP(1-F744/I_opt_dia)</f>
        <v>0.82072093597094353</v>
      </c>
      <c r="I744" s="4">
        <f>(1/f_max_dia) * (1 - EXP(-k_sat_dia*F744)) * EXP(-k_inhib_dia*F744)</f>
        <v>0.96402942312768913</v>
      </c>
      <c r="T744">
        <f t="shared" si="47"/>
        <v>742</v>
      </c>
      <c r="U744" s="1">
        <f t="shared" si="45"/>
        <v>37.1</v>
      </c>
      <c r="V744">
        <f>U744/I_opt_nan*EXP(1-U744/I_opt_nan)</f>
        <v>0.75317807745291976</v>
      </c>
      <c r="Z744" s="4">
        <f>(1/F_max) * (1 - EXP(-k_sat*U744)) * EXP(-k_inhib*U744)</f>
        <v>0.94628344528383024</v>
      </c>
      <c r="AM744" s="4">
        <f>(1 / F_max_pic) * (1 - EXP(-k_sat_pic * U744)) * EXP(-k_inhib_pic * U744)</f>
        <v>0.94628344528383024</v>
      </c>
    </row>
    <row r="745" spans="5:39" x14ac:dyDescent="0.25">
      <c r="E745">
        <f t="shared" si="46"/>
        <v>743</v>
      </c>
      <c r="F745" s="1">
        <f t="shared" si="44"/>
        <v>37.15</v>
      </c>
      <c r="G745" s="2">
        <f>F745/I_opt_dia*EXP(1-F745/I_opt_dia)</f>
        <v>0.81987262544945871</v>
      </c>
      <c r="I745" s="4">
        <f>(1/f_max_dia) * (1 - EXP(-k_sat_dia*F745)) * EXP(-k_inhib_dia*F745)</f>
        <v>0.96388899372157844</v>
      </c>
      <c r="T745">
        <f t="shared" si="47"/>
        <v>743</v>
      </c>
      <c r="U745" s="1">
        <f t="shared" si="45"/>
        <v>37.15</v>
      </c>
      <c r="V745">
        <f>U745/I_opt_nan*EXP(1-U745/I_opt_nan)</f>
        <v>0.75221103263478351</v>
      </c>
      <c r="Z745" s="4">
        <f>(1/F_max) * (1 - EXP(-k_sat*U745)) * EXP(-k_inhib*U745)</f>
        <v>0.94614171999920227</v>
      </c>
      <c r="AM745" s="4">
        <f>(1 / F_max_pic) * (1 - EXP(-k_sat_pic * U745)) * EXP(-k_inhib_pic * U745)</f>
        <v>0.94614171999920227</v>
      </c>
    </row>
    <row r="746" spans="5:39" x14ac:dyDescent="0.25">
      <c r="E746">
        <f t="shared" si="46"/>
        <v>744</v>
      </c>
      <c r="F746" s="1">
        <f t="shared" si="44"/>
        <v>37.200000000000003</v>
      </c>
      <c r="G746" s="2">
        <f>F746/I_opt_dia*EXP(1-F746/I_opt_dia)</f>
        <v>0.81902370814594772</v>
      </c>
      <c r="I746" s="4">
        <f>(1/f_max_dia) * (1 - EXP(-k_sat_dia*F746)) * EXP(-k_inhib_dia*F746)</f>
        <v>0.9637485412652862</v>
      </c>
      <c r="T746">
        <f t="shared" si="47"/>
        <v>744</v>
      </c>
      <c r="U746" s="1">
        <f t="shared" si="45"/>
        <v>37.200000000000003</v>
      </c>
      <c r="V746">
        <f>U746/I_opt_nan*EXP(1-U746/I_opt_nan)</f>
        <v>0.7512438686254812</v>
      </c>
      <c r="Z746" s="4">
        <f>(1/F_max) * (1 - EXP(-k_sat*U746)) * EXP(-k_inhib*U746)</f>
        <v>0.94600001286556845</v>
      </c>
      <c r="AM746" s="4">
        <f>(1 / F_max_pic) * (1 - EXP(-k_sat_pic * U746)) * EXP(-k_inhib_pic * U746)</f>
        <v>0.94600001286556845</v>
      </c>
    </row>
    <row r="747" spans="5:39" x14ac:dyDescent="0.25">
      <c r="E747">
        <f t="shared" si="46"/>
        <v>745</v>
      </c>
      <c r="F747" s="1">
        <f t="shared" si="44"/>
        <v>37.25</v>
      </c>
      <c r="G747" s="2">
        <f>F747/I_opt_dia*EXP(1-F747/I_opt_dia)</f>
        <v>0.81817419174399453</v>
      </c>
      <c r="I747" s="4">
        <f>(1/f_max_dia) * (1 - EXP(-k_sat_dia*F747)) * EXP(-k_inhib_dia*F747)</f>
        <v>0.96360806622958051</v>
      </c>
      <c r="T747">
        <f t="shared" si="47"/>
        <v>745</v>
      </c>
      <c r="U747" s="1">
        <f t="shared" si="45"/>
        <v>37.25</v>
      </c>
      <c r="V747">
        <f>U747/I_opt_nan*EXP(1-U747/I_opt_nan)</f>
        <v>0.75027659273089975</v>
      </c>
      <c r="Z747" s="4">
        <f>(1/F_max) * (1 - EXP(-k_sat*U747)) * EXP(-k_inhib*U747)</f>
        <v>0.94585832392691027</v>
      </c>
      <c r="AM747" s="4">
        <f>(1 / F_max_pic) * (1 - EXP(-k_sat_pic * U747)) * EXP(-k_inhib_pic * U747)</f>
        <v>0.94585832392691027</v>
      </c>
    </row>
    <row r="748" spans="5:39" x14ac:dyDescent="0.25">
      <c r="E748">
        <f t="shared" si="46"/>
        <v>746</v>
      </c>
      <c r="F748" s="1">
        <f t="shared" si="44"/>
        <v>37.300000000000004</v>
      </c>
      <c r="G748" s="2">
        <f>F748/I_opt_dia*EXP(1-F748/I_opt_dia)</f>
        <v>0.81732408389406908</v>
      </c>
      <c r="I748" s="4">
        <f>(1/f_max_dia) * (1 - EXP(-k_sat_dia*F748)) * EXP(-k_inhib_dia*F748)</f>
        <v>0.96346756908020836</v>
      </c>
      <c r="T748">
        <f t="shared" si="47"/>
        <v>746</v>
      </c>
      <c r="U748" s="1">
        <f t="shared" si="45"/>
        <v>37.300000000000004</v>
      </c>
      <c r="V748">
        <f>U748/I_opt_nan*EXP(1-U748/I_opt_nan)</f>
        <v>0.74930921221934754</v>
      </c>
      <c r="Z748" s="4">
        <f>(1/F_max) * (1 - EXP(-k_sat*U748)) * EXP(-k_inhib*U748)</f>
        <v>0.94571665322650145</v>
      </c>
      <c r="AM748" s="4">
        <f>(1 / F_max_pic) * (1 - EXP(-k_sat_pic * U748)) * EXP(-k_inhib_pic * U748)</f>
        <v>0.94571665322650145</v>
      </c>
    </row>
    <row r="749" spans="5:39" x14ac:dyDescent="0.25">
      <c r="E749">
        <f t="shared" si="46"/>
        <v>747</v>
      </c>
      <c r="F749" s="1">
        <f t="shared" si="44"/>
        <v>37.35</v>
      </c>
      <c r="G749" s="2">
        <f>F749/I_opt_dia*EXP(1-F749/I_opt_dia)</f>
        <v>0.81647339221364235</v>
      </c>
      <c r="I749" s="4">
        <f>(1/f_max_dia) * (1 - EXP(-k_sat_dia*F749)) * EXP(-k_inhib_dia*F749)</f>
        <v>0.96332705027794885</v>
      </c>
      <c r="T749">
        <f t="shared" si="47"/>
        <v>747</v>
      </c>
      <c r="U749" s="1">
        <f t="shared" si="45"/>
        <v>37.35</v>
      </c>
      <c r="V749">
        <f>U749/I_opt_nan*EXP(1-U749/I_opt_nan)</f>
        <v>0.74834173432170259</v>
      </c>
      <c r="Z749" s="4">
        <f>(1/F_max) * (1 - EXP(-k_sat*U749)) * EXP(-k_inhib*U749)</f>
        <v>0.94557500080691637</v>
      </c>
      <c r="AM749" s="4">
        <f>(1 / F_max_pic) * (1 - EXP(-k_sat_pic * U749)) * EXP(-k_inhib_pic * U749)</f>
        <v>0.94557500080691637</v>
      </c>
    </row>
    <row r="750" spans="5:39" x14ac:dyDescent="0.25">
      <c r="E750">
        <f t="shared" si="46"/>
        <v>748</v>
      </c>
      <c r="F750" s="1">
        <f t="shared" si="44"/>
        <v>37.4</v>
      </c>
      <c r="G750" s="2">
        <f>F750/I_opt_dia*EXP(1-F750/I_opt_dia)</f>
        <v>0.81562212428729974</v>
      </c>
      <c r="I750" s="4">
        <f>(1/f_max_dia) * (1 - EXP(-k_sat_dia*F750)) * EXP(-k_inhib_dia*F750)</f>
        <v>0.96318651027866575</v>
      </c>
      <c r="T750">
        <f t="shared" si="47"/>
        <v>748</v>
      </c>
      <c r="U750" s="1">
        <f t="shared" si="45"/>
        <v>37.4</v>
      </c>
      <c r="V750">
        <f>U750/I_opt_nan*EXP(1-U750/I_opt_nan)</f>
        <v>0.74737416623155739</v>
      </c>
      <c r="Z750" s="4">
        <f>(1/F_max) * (1 - EXP(-k_sat*U750)) * EXP(-k_inhib*U750)</f>
        <v>0.9454333667100423</v>
      </c>
      <c r="AM750" s="4">
        <f>(1 / F_max_pic) * (1 - EXP(-k_sat_pic * U750)) * EXP(-k_inhib_pic * U750)</f>
        <v>0.9454333667100423</v>
      </c>
    </row>
    <row r="751" spans="5:39" x14ac:dyDescent="0.25">
      <c r="E751">
        <f t="shared" si="46"/>
        <v>749</v>
      </c>
      <c r="F751" s="1">
        <f t="shared" si="44"/>
        <v>37.450000000000003</v>
      </c>
      <c r="G751" s="2">
        <f>F751/I_opt_dia*EXP(1-F751/I_opt_dia)</f>
        <v>0.81477028766685411</v>
      </c>
      <c r="I751" s="4">
        <f>(1/f_max_dia) * (1 - EXP(-k_sat_dia*F751)) * EXP(-k_inhib_dia*F751)</f>
        <v>0.96304594953335965</v>
      </c>
      <c r="T751">
        <f t="shared" si="47"/>
        <v>749</v>
      </c>
      <c r="U751" s="1">
        <f t="shared" si="45"/>
        <v>37.450000000000003</v>
      </c>
      <c r="V751">
        <f>U751/I_opt_nan*EXP(1-U751/I_opt_nan)</f>
        <v>0.74640651510536604</v>
      </c>
      <c r="Z751" s="4">
        <f>(1/F_max) * (1 - EXP(-k_sat*U751)) * EXP(-k_inhib*U751)</f>
        <v>0.94529175097708917</v>
      </c>
      <c r="AM751" s="4">
        <f>(1 / F_max_pic) * (1 - EXP(-k_sat_pic * U751)) * EXP(-k_inhib_pic * U751)</f>
        <v>0.94529175097708917</v>
      </c>
    </row>
    <row r="752" spans="5:39" x14ac:dyDescent="0.25">
      <c r="E752">
        <f t="shared" si="46"/>
        <v>750</v>
      </c>
      <c r="F752" s="1">
        <f t="shared" si="44"/>
        <v>37.5</v>
      </c>
      <c r="G752" s="2">
        <f>F752/I_opt_dia*EXP(1-F752/I_opt_dia)</f>
        <v>0.81391788987145919</v>
      </c>
      <c r="I752" s="4">
        <f>(1/f_max_dia) * (1 - EXP(-k_sat_dia*F752)) * EXP(-k_inhib_dia*F752)</f>
        <v>0.96290536848821973</v>
      </c>
      <c r="T752">
        <f t="shared" si="47"/>
        <v>750</v>
      </c>
      <c r="U752" s="1">
        <f t="shared" si="45"/>
        <v>37.5</v>
      </c>
      <c r="V752">
        <f>U752/I_opt_nan*EXP(1-U752/I_opt_nan)</f>
        <v>0.74543878806259012</v>
      </c>
      <c r="Z752" s="4">
        <f>(1/F_max) * (1 - EXP(-k_sat*U752)) * EXP(-k_inhib*U752)</f>
        <v>0.9451501536486</v>
      </c>
      <c r="AM752" s="4">
        <f>(1 / F_max_pic) * (1 - EXP(-k_sat_pic * U752)) * EXP(-k_inhib_pic * U752)</f>
        <v>0.9451501536486</v>
      </c>
    </row>
    <row r="753" spans="5:39" x14ac:dyDescent="0.25">
      <c r="E753">
        <f t="shared" si="46"/>
        <v>751</v>
      </c>
      <c r="F753" s="1">
        <f t="shared" si="44"/>
        <v>37.550000000000004</v>
      </c>
      <c r="G753" s="2">
        <f>F753/I_opt_dia*EXP(1-F753/I_opt_dia)</f>
        <v>0.81306493838772198</v>
      </c>
      <c r="I753" s="4">
        <f>(1/f_max_dia) * (1 - EXP(-k_sat_dia*F753)) * EXP(-k_inhib_dia*F753)</f>
        <v>0.96276476758467433</v>
      </c>
      <c r="T753">
        <f t="shared" si="47"/>
        <v>751</v>
      </c>
      <c r="U753" s="1">
        <f t="shared" si="45"/>
        <v>37.550000000000004</v>
      </c>
      <c r="V753">
        <f>U753/I_opt_nan*EXP(1-U753/I_opt_nan)</f>
        <v>0.74447099218584245</v>
      </c>
      <c r="Z753" s="4">
        <f>(1/F_max) * (1 - EXP(-k_sat*U753)) * EXP(-k_inhib*U753)</f>
        <v>0.94500857476445999</v>
      </c>
      <c r="AM753" s="4">
        <f>(1 / F_max_pic) * (1 - EXP(-k_sat_pic * U753)) * EXP(-k_inhib_pic * U753)</f>
        <v>0.94500857476445999</v>
      </c>
    </row>
    <row r="754" spans="5:39" x14ac:dyDescent="0.25">
      <c r="E754">
        <f t="shared" si="46"/>
        <v>752</v>
      </c>
      <c r="F754" s="1">
        <f t="shared" si="44"/>
        <v>37.6</v>
      </c>
      <c r="G754" s="2">
        <f>F754/I_opt_dia*EXP(1-F754/I_opt_dia)</f>
        <v>0.81221144066981532</v>
      </c>
      <c r="I754" s="4">
        <f>(1/f_max_dia) * (1 - EXP(-k_sat_dia*F754)) * EXP(-k_inhib_dia*F754)</f>
        <v>0.96262414725944179</v>
      </c>
      <c r="T754">
        <f t="shared" si="47"/>
        <v>752</v>
      </c>
      <c r="U754" s="1">
        <f t="shared" si="45"/>
        <v>37.6</v>
      </c>
      <c r="V754">
        <f>U754/I_opt_nan*EXP(1-U754/I_opt_nan)</f>
        <v>0.74350313452103278</v>
      </c>
      <c r="Z754" s="4">
        <f>(1/F_max) * (1 - EXP(-k_sat*U754)) * EXP(-k_inhib*U754)</f>
        <v>0.94486701436390796</v>
      </c>
      <c r="AM754" s="4">
        <f>(1 / F_max_pic) * (1 - EXP(-k_sat_pic * U754)) * EXP(-k_inhib_pic * U754)</f>
        <v>0.94486701436390796</v>
      </c>
    </row>
    <row r="755" spans="5:39" x14ac:dyDescent="0.25">
      <c r="E755">
        <f t="shared" si="46"/>
        <v>753</v>
      </c>
      <c r="F755" s="1">
        <f t="shared" si="44"/>
        <v>37.65</v>
      </c>
      <c r="G755" s="2">
        <f>F755/I_opt_dia*EXP(1-F755/I_opt_dia)</f>
        <v>0.81135740413958923</v>
      </c>
      <c r="I755" s="4">
        <f>(1/f_max_dia) * (1 - EXP(-k_sat_dia*F755)) * EXP(-k_inhib_dia*F755)</f>
        <v>0.9624835079445796</v>
      </c>
      <c r="T755">
        <f t="shared" si="47"/>
        <v>753</v>
      </c>
      <c r="U755" s="1">
        <f t="shared" si="45"/>
        <v>37.65</v>
      </c>
      <c r="V755">
        <f>U755/I_opt_nan*EXP(1-U755/I_opt_nan)</f>
        <v>0.7425352220775111</v>
      </c>
      <c r="Z755" s="4">
        <f>(1/F_max) * (1 - EXP(-k_sat*U755)) * EXP(-k_inhib*U755)</f>
        <v>0.94472547248554495</v>
      </c>
      <c r="AM755" s="4">
        <f>(1 / F_max_pic) * (1 - EXP(-k_sat_pic * U755)) * EXP(-k_inhib_pic * U755)</f>
        <v>0.94472547248554495</v>
      </c>
    </row>
    <row r="756" spans="5:39" x14ac:dyDescent="0.25">
      <c r="E756">
        <f t="shared" si="46"/>
        <v>754</v>
      </c>
      <c r="F756" s="1">
        <f t="shared" si="44"/>
        <v>37.700000000000003</v>
      </c>
      <c r="G756" s="2">
        <f>F756/I_opt_dia*EXP(1-F756/I_opt_dia)</f>
        <v>0.81050283618668273</v>
      </c>
      <c r="I756" s="4">
        <f>(1/f_max_dia) * (1 - EXP(-k_sat_dia*F756)) * EXP(-k_inhib_dia*F756)</f>
        <v>0.96234285006753495</v>
      </c>
      <c r="T756">
        <f t="shared" si="47"/>
        <v>754</v>
      </c>
      <c r="U756" s="1">
        <f t="shared" si="45"/>
        <v>37.700000000000003</v>
      </c>
      <c r="V756">
        <f>U756/I_opt_nan*EXP(1-U756/I_opt_nan)</f>
        <v>0.7415672618282112</v>
      </c>
      <c r="Z756" s="4">
        <f>(1/F_max) * (1 - EXP(-k_sat*U756)) * EXP(-k_inhib*U756)</f>
        <v>0.94458394916734356</v>
      </c>
      <c r="AM756" s="4">
        <f>(1 / F_max_pic) * (1 - EXP(-k_sat_pic * U756)) * EXP(-k_inhib_pic * U756)</f>
        <v>0.94458394916734356</v>
      </c>
    </row>
    <row r="757" spans="5:39" x14ac:dyDescent="0.25">
      <c r="E757">
        <f t="shared" si="46"/>
        <v>755</v>
      </c>
      <c r="F757" s="1">
        <f t="shared" si="44"/>
        <v>37.75</v>
      </c>
      <c r="G757" s="2">
        <f>F757/I_opt_dia*EXP(1-F757/I_opt_dia)</f>
        <v>0.80964774416863572</v>
      </c>
      <c r="I757" s="4">
        <f>(1/f_max_dia) * (1 - EXP(-k_sat_dia*F757)) * EXP(-k_inhib_dia*F757)</f>
        <v>0.96220217405119246</v>
      </c>
      <c r="T757">
        <f t="shared" si="47"/>
        <v>755</v>
      </c>
      <c r="U757" s="1">
        <f t="shared" si="45"/>
        <v>37.75</v>
      </c>
      <c r="V757">
        <f>U757/I_opt_nan*EXP(1-U757/I_opt_nan)</f>
        <v>0.74059926070979432</v>
      </c>
      <c r="Z757" s="4">
        <f>(1/F_max) * (1 - EXP(-k_sat*U757)) * EXP(-k_inhib*U757)</f>
        <v>0.94444244444665892</v>
      </c>
      <c r="AM757" s="4">
        <f>(1 / F_max_pic) * (1 - EXP(-k_sat_pic * U757)) * EXP(-k_inhib_pic * U757)</f>
        <v>0.94444244444665892</v>
      </c>
    </row>
    <row r="758" spans="5:39" x14ac:dyDescent="0.25">
      <c r="E758">
        <f t="shared" si="46"/>
        <v>756</v>
      </c>
      <c r="F758" s="1">
        <f t="shared" si="44"/>
        <v>37.800000000000004</v>
      </c>
      <c r="G758" s="2">
        <f>F758/I_opt_dia*EXP(1-F758/I_opt_dia)</f>
        <v>0.8087921354109987</v>
      </c>
      <c r="I758" s="4">
        <f>(1/f_max_dia) * (1 - EXP(-k_sat_dia*F758)) * EXP(-k_inhib_dia*F758)</f>
        <v>0.96206148031392369</v>
      </c>
      <c r="T758">
        <f t="shared" si="47"/>
        <v>756</v>
      </c>
      <c r="U758" s="1">
        <f t="shared" si="45"/>
        <v>37.800000000000004</v>
      </c>
      <c r="V758">
        <f>U758/I_opt_nan*EXP(1-U758/I_opt_nan)</f>
        <v>0.73963122562279049</v>
      </c>
      <c r="Z758" s="4">
        <f>(1/F_max) * (1 - EXP(-k_sat*U758)) * EXP(-k_inhib*U758)</f>
        <v>0.94430095836023686</v>
      </c>
      <c r="AM758" s="4">
        <f>(1 / F_max_pic) * (1 - EXP(-k_sat_pic * U758)) * EXP(-k_inhib_pic * U758)</f>
        <v>0.94430095836023686</v>
      </c>
    </row>
    <row r="759" spans="5:39" x14ac:dyDescent="0.25">
      <c r="E759">
        <f t="shared" si="46"/>
        <v>757</v>
      </c>
      <c r="F759" s="1">
        <f t="shared" si="44"/>
        <v>37.85</v>
      </c>
      <c r="G759" s="2">
        <f>F759/I_opt_dia*EXP(1-F759/I_opt_dia)</f>
        <v>0.80793601720744468</v>
      </c>
      <c r="I759" s="4">
        <f>(1/f_max_dia) * (1 - EXP(-k_sat_dia*F759)) * EXP(-k_inhib_dia*F759)</f>
        <v>0.96192076926963288</v>
      </c>
      <c r="T759">
        <f t="shared" si="47"/>
        <v>757</v>
      </c>
      <c r="U759" s="1">
        <f t="shared" si="45"/>
        <v>37.85</v>
      </c>
      <c r="V759">
        <f>U759/I_opt_nan*EXP(1-U759/I_opt_nan)</f>
        <v>0.73866316343174188</v>
      </c>
      <c r="Z759" s="4">
        <f>(1/F_max) * (1 - EXP(-k_sat*U759)) * EXP(-k_inhib*U759)</f>
        <v>0.94415949094422258</v>
      </c>
      <c r="AM759" s="4">
        <f>(1 / F_max_pic) * (1 - EXP(-k_sat_pic * U759)) * EXP(-k_inhib_pic * U759)</f>
        <v>0.94415949094422258</v>
      </c>
    </row>
    <row r="760" spans="5:39" x14ac:dyDescent="0.25">
      <c r="E760">
        <f t="shared" si="46"/>
        <v>758</v>
      </c>
      <c r="F760" s="1">
        <f t="shared" si="44"/>
        <v>37.9</v>
      </c>
      <c r="G760" s="2">
        <f>F760/I_opt_dia*EXP(1-F760/I_opt_dia)</f>
        <v>0.80707939681987761</v>
      </c>
      <c r="I760" s="4">
        <f>(1/f_max_dia) * (1 - EXP(-k_sat_dia*F760)) * EXP(-k_inhib_dia*F760)</f>
        <v>0.96178004132780737</v>
      </c>
      <c r="T760">
        <f t="shared" si="47"/>
        <v>758</v>
      </c>
      <c r="U760" s="1">
        <f t="shared" si="45"/>
        <v>37.9</v>
      </c>
      <c r="V760">
        <f>U760/I_opt_nan*EXP(1-U760/I_opt_nan)</f>
        <v>0.7376950809653432</v>
      </c>
      <c r="Z760" s="4">
        <f>(1/F_max) * (1 - EXP(-k_sat*U760)) * EXP(-k_inhib*U760)</f>
        <v>0.94401804223417107</v>
      </c>
      <c r="AM760" s="4">
        <f>(1 / F_max_pic) * (1 - EXP(-k_sat_pic * U760)) * EXP(-k_inhib_pic * U760)</f>
        <v>0.94401804223417107</v>
      </c>
    </row>
    <row r="761" spans="5:39" x14ac:dyDescent="0.25">
      <c r="E761">
        <f t="shared" si="46"/>
        <v>759</v>
      </c>
      <c r="F761" s="1">
        <f t="shared" si="44"/>
        <v>37.950000000000003</v>
      </c>
      <c r="G761" s="2">
        <f>F761/I_opt_dia*EXP(1-F761/I_opt_dia)</f>
        <v>0.80622228147854402</v>
      </c>
      <c r="I761" s="4">
        <f>(1/f_max_dia) * (1 - EXP(-k_sat_dia*F761)) * EXP(-k_inhib_dia*F761)</f>
        <v>0.96163929689356131</v>
      </c>
      <c r="T761">
        <f t="shared" si="47"/>
        <v>759</v>
      </c>
      <c r="U761" s="1">
        <f t="shared" si="45"/>
        <v>37.950000000000003</v>
      </c>
      <c r="V761">
        <f>U761/I_opt_nan*EXP(1-U761/I_opt_nan)</f>
        <v>0.73672698501658296</v>
      </c>
      <c r="Z761" s="4">
        <f>(1/F_max) * (1 - EXP(-k_sat*U761)) * EXP(-k_inhib*U761)</f>
        <v>0.94387661226505482</v>
      </c>
      <c r="AM761" s="4">
        <f>(1 / F_max_pic) * (1 - EXP(-k_sat_pic * U761)) * EXP(-k_inhib_pic * U761)</f>
        <v>0.94387661226505482</v>
      </c>
    </row>
    <row r="762" spans="5:39" x14ac:dyDescent="0.25">
      <c r="E762">
        <f t="shared" si="46"/>
        <v>760</v>
      </c>
      <c r="F762" s="1">
        <f t="shared" si="44"/>
        <v>38</v>
      </c>
      <c r="G762" s="2">
        <f>F762/I_opt_dia*EXP(1-F762/I_opt_dia)</f>
        <v>0.80536467838214143</v>
      </c>
      <c r="I762" s="4">
        <f>(1/f_max_dia) * (1 - EXP(-k_sat_dia*F762)) * EXP(-k_inhib_dia*F762)</f>
        <v>0.96149853636768423</v>
      </c>
      <c r="T762">
        <f t="shared" si="47"/>
        <v>760</v>
      </c>
      <c r="U762" s="1">
        <f t="shared" si="45"/>
        <v>38</v>
      </c>
      <c r="V762">
        <f>U762/I_opt_nan*EXP(1-U762/I_opt_nan)</f>
        <v>0.73575888234288467</v>
      </c>
      <c r="Z762" s="4">
        <f>(1/F_max) * (1 - EXP(-k_sat*U762)) * EXP(-k_inhib*U762)</f>
        <v>0.94373520107127307</v>
      </c>
      <c r="AM762" s="4">
        <f>(1 / F_max_pic) * (1 - EXP(-k_sat_pic * U762)) * EXP(-k_inhib_pic * U762)</f>
        <v>0.94373520107127307</v>
      </c>
    </row>
    <row r="763" spans="5:39" x14ac:dyDescent="0.25">
      <c r="E763">
        <f t="shared" si="46"/>
        <v>761</v>
      </c>
      <c r="F763" s="1">
        <f t="shared" si="44"/>
        <v>38.050000000000004</v>
      </c>
      <c r="G763" s="2">
        <f>F763/I_opt_dia*EXP(1-F763/I_opt_dia)</f>
        <v>0.80450659469792773</v>
      </c>
      <c r="I763" s="4">
        <f>(1/f_max_dia) * (1 - EXP(-k_sat_dia*F763)) * EXP(-k_inhib_dia*F763)</f>
        <v>0.96135776014668517</v>
      </c>
      <c r="T763">
        <f t="shared" si="47"/>
        <v>761</v>
      </c>
      <c r="U763" s="1">
        <f t="shared" si="45"/>
        <v>38.050000000000004</v>
      </c>
      <c r="V763">
        <f>U763/I_opt_nan*EXP(1-U763/I_opt_nan)</f>
        <v>0.73479077966624562</v>
      </c>
      <c r="Z763" s="4">
        <f>(1/F_max) * (1 - EXP(-k_sat*U763)) * EXP(-k_inhib*U763)</f>
        <v>0.9435938086866611</v>
      </c>
      <c r="AM763" s="4">
        <f>(1 / F_max_pic) * (1 - EXP(-k_sat_pic * U763)) * EXP(-k_inhib_pic * U763)</f>
        <v>0.9435938086866611</v>
      </c>
    </row>
    <row r="764" spans="5:39" x14ac:dyDescent="0.25">
      <c r="E764">
        <f t="shared" si="46"/>
        <v>762</v>
      </c>
      <c r="F764" s="1">
        <f t="shared" si="44"/>
        <v>38.1</v>
      </c>
      <c r="G764" s="2">
        <f>F764/I_opt_dia*EXP(1-F764/I_opt_dia)</f>
        <v>0.80364803756183034</v>
      </c>
      <c r="I764" s="4">
        <f>(1/f_max_dia) * (1 - EXP(-k_sat_dia*F764)) * EXP(-k_inhib_dia*F764)</f>
        <v>0.96121696862283978</v>
      </c>
      <c r="T764">
        <f t="shared" si="47"/>
        <v>762</v>
      </c>
      <c r="U764" s="1">
        <f t="shared" si="45"/>
        <v>38.1</v>
      </c>
      <c r="V764">
        <f>U764/I_opt_nan*EXP(1-U764/I_opt_nan)</f>
        <v>0.73382268367337811</v>
      </c>
      <c r="Z764" s="4">
        <f>(1/F_max) * (1 - EXP(-k_sat*U764)) * EXP(-k_inhib*U764)</f>
        <v>0.94345243514449717</v>
      </c>
      <c r="AM764" s="4">
        <f>(1 / F_max_pic) * (1 - EXP(-k_sat_pic * U764)) * EXP(-k_inhib_pic * U764)</f>
        <v>0.94345243514449717</v>
      </c>
    </row>
    <row r="765" spans="5:39" x14ac:dyDescent="0.25">
      <c r="E765">
        <f t="shared" si="46"/>
        <v>763</v>
      </c>
      <c r="F765" s="1">
        <f t="shared" si="44"/>
        <v>38.15</v>
      </c>
      <c r="G765" s="2">
        <f>F765/I_opt_dia*EXP(1-F765/I_opt_dia)</f>
        <v>0.8027890140785543</v>
      </c>
      <c r="I765" s="4">
        <f>(1/f_max_dia) * (1 - EXP(-k_sat_dia*F765)) * EXP(-k_inhib_dia*F765)</f>
        <v>0.96107616218423364</v>
      </c>
      <c r="T765">
        <f t="shared" si="47"/>
        <v>763</v>
      </c>
      <c r="U765" s="1">
        <f t="shared" si="45"/>
        <v>38.15</v>
      </c>
      <c r="V765">
        <f>U765/I_opt_nan*EXP(1-U765/I_opt_nan)</f>
        <v>0.73285460101584654</v>
      </c>
      <c r="Z765" s="4">
        <f>(1/F_max) * (1 - EXP(-k_sat*U765)) * EXP(-k_inhib*U765)</f>
        <v>0.94331108047751233</v>
      </c>
      <c r="AM765" s="4">
        <f>(1 / F_max_pic) * (1 - EXP(-k_sat_pic * U765)) * EXP(-k_inhib_pic * U765)</f>
        <v>0.94331108047751233</v>
      </c>
    </row>
    <row r="766" spans="5:39" x14ac:dyDescent="0.25">
      <c r="E766">
        <f t="shared" si="46"/>
        <v>764</v>
      </c>
      <c r="F766" s="1">
        <f t="shared" si="44"/>
        <v>38.200000000000003</v>
      </c>
      <c r="G766" s="2">
        <f>F766/I_opt_dia*EXP(1-F766/I_opt_dia)</f>
        <v>0.80192953132169043</v>
      </c>
      <c r="I766" s="4">
        <f>(1/f_max_dia) * (1 - EXP(-k_sat_dia*F766)) * EXP(-k_inhib_dia*F766)</f>
        <v>0.96093534121480728</v>
      </c>
      <c r="T766">
        <f t="shared" si="47"/>
        <v>764</v>
      </c>
      <c r="U766" s="1">
        <f t="shared" si="45"/>
        <v>38.200000000000003</v>
      </c>
      <c r="V766">
        <f>U766/I_opt_nan*EXP(1-U766/I_opt_nan)</f>
        <v>0.73188653831020734</v>
      </c>
      <c r="Z766" s="4">
        <f>(1/F_max) * (1 - EXP(-k_sat*U766)) * EXP(-k_inhib*U766)</f>
        <v>0.94316974471789738</v>
      </c>
      <c r="AM766" s="4">
        <f>(1 / F_max_pic) * (1 - EXP(-k_sat_pic * U766)) * EXP(-k_inhib_pic * U766)</f>
        <v>0.94316974471789738</v>
      </c>
    </row>
    <row r="767" spans="5:39" x14ac:dyDescent="0.25">
      <c r="E767">
        <f t="shared" si="46"/>
        <v>765</v>
      </c>
      <c r="F767" s="1">
        <f t="shared" si="44"/>
        <v>38.25</v>
      </c>
      <c r="G767" s="2">
        <f>F767/I_opt_dia*EXP(1-F767/I_opt_dia)</f>
        <v>0.80106959633382346</v>
      </c>
      <c r="I767" s="4">
        <f>(1/f_max_dia) * (1 - EXP(-k_sat_dia*F767)) * EXP(-k_inhib_dia*F767)</f>
        <v>0.96079450609440042</v>
      </c>
      <c r="T767">
        <f t="shared" si="47"/>
        <v>765</v>
      </c>
      <c r="U767" s="1">
        <f t="shared" si="45"/>
        <v>38.25</v>
      </c>
      <c r="V767">
        <f>U767/I_opt_nan*EXP(1-U767/I_opt_nan)</f>
        <v>0.73091850213814691</v>
      </c>
      <c r="Z767" s="4">
        <f>(1/F_max) * (1 - EXP(-k_sat*U767)) * EXP(-k_inhib*U767)</f>
        <v>0.94302842789731289</v>
      </c>
      <c r="AM767" s="4">
        <f>(1 / F_max_pic) * (1 - EXP(-k_sat_pic * U767)) * EXP(-k_inhib_pic * U767)</f>
        <v>0.94302842789731289</v>
      </c>
    </row>
    <row r="768" spans="5:39" x14ac:dyDescent="0.25">
      <c r="E768">
        <f t="shared" si="46"/>
        <v>766</v>
      </c>
      <c r="F768" s="1">
        <f t="shared" si="44"/>
        <v>38.300000000000004</v>
      </c>
      <c r="G768" s="2">
        <f>F768/I_opt_dia*EXP(1-F768/I_opt_dia)</f>
        <v>0.8002092161266392</v>
      </c>
      <c r="I768" s="4">
        <f>(1/f_max_dia) * (1 - EXP(-k_sat_dia*F768)) * EXP(-k_inhib_dia*F768)</f>
        <v>0.96065365719879503</v>
      </c>
      <c r="T768">
        <f t="shared" si="47"/>
        <v>766</v>
      </c>
      <c r="U768" s="1">
        <f t="shared" si="45"/>
        <v>38.300000000000004</v>
      </c>
      <c r="V768">
        <f>U768/I_opt_nan*EXP(1-U768/I_opt_nan)</f>
        <v>0.72995049904661802</v>
      </c>
      <c r="Z768" s="4">
        <f>(1/F_max) * (1 - EXP(-k_sat*U768)) * EXP(-k_inhib*U768)</f>
        <v>0.94288713004689484</v>
      </c>
      <c r="AM768" s="4">
        <f>(1 / F_max_pic) * (1 - EXP(-k_sat_pic * U768)) * EXP(-k_inhib_pic * U768)</f>
        <v>0.94288713004689484</v>
      </c>
    </row>
    <row r="769" spans="5:39" x14ac:dyDescent="0.25">
      <c r="E769">
        <f t="shared" si="46"/>
        <v>767</v>
      </c>
      <c r="F769" s="1">
        <f t="shared" si="44"/>
        <v>38.35</v>
      </c>
      <c r="G769" s="2">
        <f>F769/I_opt_dia*EXP(1-F769/I_opt_dia)</f>
        <v>0.79934839768103172</v>
      </c>
      <c r="I769" s="4">
        <f>(1/f_max_dia) * (1 - EXP(-k_sat_dia*F769)) * EXP(-k_inhib_dia*F769)</f>
        <v>0.9605127948997576</v>
      </c>
      <c r="T769">
        <f t="shared" si="47"/>
        <v>767</v>
      </c>
      <c r="U769" s="1">
        <f t="shared" si="45"/>
        <v>38.35</v>
      </c>
      <c r="V769">
        <f>U769/I_opt_nan*EXP(1-U769/I_opt_nan)</f>
        <v>0.72898253554797909</v>
      </c>
      <c r="Z769" s="4">
        <f>(1/F_max) * (1 - EXP(-k_sat*U769)) * EXP(-k_inhib*U769)</f>
        <v>0.94274585119726406</v>
      </c>
      <c r="AM769" s="4">
        <f>(1 / F_max_pic) * (1 - EXP(-k_sat_pic * U769)) * EXP(-k_inhib_pic * U769)</f>
        <v>0.94274585119726406</v>
      </c>
    </row>
    <row r="770" spans="5:39" x14ac:dyDescent="0.25">
      <c r="E770">
        <f t="shared" si="46"/>
        <v>768</v>
      </c>
      <c r="F770" s="1">
        <f t="shared" ref="F770:F833" si="48">PAR_max/1200*E770</f>
        <v>38.400000000000006</v>
      </c>
      <c r="G770" s="2">
        <f>F770/I_opt_dia*EXP(1-F770/I_opt_dia)</f>
        <v>0.79848714794721032</v>
      </c>
      <c r="I770" s="4">
        <f>(1/f_max_dia) * (1 - EXP(-k_sat_dia*F770)) * EXP(-k_inhib_dia*F770)</f>
        <v>0.96037191956508339</v>
      </c>
      <c r="T770">
        <f t="shared" si="47"/>
        <v>768</v>
      </c>
      <c r="U770" s="1">
        <f t="shared" ref="U770:U833" si="49">PAR_max/1200*T770</f>
        <v>38.400000000000006</v>
      </c>
      <c r="V770">
        <f>U770/I_opt_nan*EXP(1-U770/I_opt_nan)</f>
        <v>0.72801461812012858</v>
      </c>
      <c r="Z770" s="4">
        <f>(1/F_max) * (1 - EXP(-k_sat*U770)) * EXP(-k_inhib*U770)</f>
        <v>0.94260459137853392</v>
      </c>
      <c r="AM770" s="4">
        <f>(1 / F_max_pic) * (1 - EXP(-k_sat_pic * U770)) * EXP(-k_inhib_pic * U770)</f>
        <v>0.94260459137853392</v>
      </c>
    </row>
    <row r="771" spans="5:39" x14ac:dyDescent="0.25">
      <c r="E771">
        <f t="shared" si="46"/>
        <v>769</v>
      </c>
      <c r="F771" s="1">
        <f t="shared" si="48"/>
        <v>38.450000000000003</v>
      </c>
      <c r="G771" s="2">
        <f>F771/I_opt_dia*EXP(1-F771/I_opt_dia)</f>
        <v>0.79762547384480575</v>
      </c>
      <c r="I771" s="4">
        <f>(1/f_max_dia) * (1 - EXP(-k_sat_dia*F771)) * EXP(-k_inhib_dia*F771)</f>
        <v>0.9602310315586372</v>
      </c>
      <c r="T771">
        <f t="shared" si="47"/>
        <v>769</v>
      </c>
      <c r="U771" s="1">
        <f t="shared" si="49"/>
        <v>38.450000000000003</v>
      </c>
      <c r="V771">
        <f>U771/I_opt_nan*EXP(1-U771/I_opt_nan)</f>
        <v>0.72704675320664269</v>
      </c>
      <c r="Z771" s="4">
        <f>(1/F_max) * (1 - EXP(-k_sat*U771)) * EXP(-k_inhib*U771)</f>
        <v>0.94246335062031728</v>
      </c>
      <c r="AM771" s="4">
        <f>(1 / F_max_pic) * (1 - EXP(-k_sat_pic * U771)) * EXP(-k_inhib_pic * U771)</f>
        <v>0.94246335062031728</v>
      </c>
    </row>
    <row r="772" spans="5:39" x14ac:dyDescent="0.25">
      <c r="E772">
        <f t="shared" ref="E772:E835" si="50">E771+1</f>
        <v>770</v>
      </c>
      <c r="F772" s="1">
        <f t="shared" si="48"/>
        <v>38.5</v>
      </c>
      <c r="G772" s="2">
        <f>F772/I_opt_dia*EXP(1-F772/I_opt_dia)</f>
        <v>0.79676338226297672</v>
      </c>
      <c r="I772" s="4">
        <f>(1/f_max_dia) * (1 - EXP(-k_sat_dia*F772)) * EXP(-k_inhib_dia*F772)</f>
        <v>0.96009013124039533</v>
      </c>
      <c r="T772">
        <f t="shared" ref="T772:T835" si="51">T771+1</f>
        <v>770</v>
      </c>
      <c r="U772" s="1">
        <f t="shared" si="49"/>
        <v>38.5</v>
      </c>
      <c r="V772">
        <f>U772/I_opt_nan*EXP(1-U772/I_opt_nan)</f>
        <v>0.72607894721690969</v>
      </c>
      <c r="Z772" s="4">
        <f>(1/F_max) * (1 - EXP(-k_sat*U772)) * EXP(-k_inhib*U772)</f>
        <v>0.94232212895173484</v>
      </c>
      <c r="AM772" s="4">
        <f>(1 / F_max_pic) * (1 - EXP(-k_sat_pic * U772)) * EXP(-k_inhib_pic * U772)</f>
        <v>0.94232212895173484</v>
      </c>
    </row>
    <row r="773" spans="5:39" x14ac:dyDescent="0.25">
      <c r="E773">
        <f t="shared" si="50"/>
        <v>771</v>
      </c>
      <c r="F773" s="1">
        <f t="shared" si="48"/>
        <v>38.550000000000004</v>
      </c>
      <c r="G773" s="2">
        <f>F773/I_opt_dia*EXP(1-F773/I_opt_dia)</f>
        <v>0.79590088006051507</v>
      </c>
      <c r="I773" s="4">
        <f>(1/f_max_dia) * (1 - EXP(-k_sat_dia*F773)) * EXP(-k_inhib_dia*F773)</f>
        <v>0.95994921896648666</v>
      </c>
      <c r="T773">
        <f t="shared" si="51"/>
        <v>771</v>
      </c>
      <c r="U773" s="1">
        <f t="shared" si="49"/>
        <v>38.550000000000004</v>
      </c>
      <c r="V773">
        <f>U773/I_opt_nan*EXP(1-U773/I_opt_nan)</f>
        <v>0.72511120652626659</v>
      </c>
      <c r="Z773" s="4">
        <f>(1/F_max) * (1 - EXP(-k_sat*U773)) * EXP(-k_inhib*U773)</f>
        <v>0.94218092640142126</v>
      </c>
      <c r="AM773" s="4">
        <f>(1 / F_max_pic) * (1 - EXP(-k_sat_pic * U773)) * EXP(-k_inhib_pic * U773)</f>
        <v>0.94218092640142126</v>
      </c>
    </row>
    <row r="774" spans="5:39" x14ac:dyDescent="0.25">
      <c r="E774">
        <f t="shared" si="50"/>
        <v>772</v>
      </c>
      <c r="F774" s="1">
        <f t="shared" si="48"/>
        <v>38.6</v>
      </c>
      <c r="G774" s="2">
        <f>F774/I_opt_dia*EXP(1-F774/I_opt_dia)</f>
        <v>0.79503797406595178</v>
      </c>
      <c r="I774" s="4">
        <f>(1/f_max_dia) * (1 - EXP(-k_sat_dia*F774)) * EXP(-k_inhib_dia*F774)</f>
        <v>0.95980829508923404</v>
      </c>
      <c r="T774">
        <f t="shared" si="51"/>
        <v>772</v>
      </c>
      <c r="U774" s="1">
        <f t="shared" si="49"/>
        <v>38.6</v>
      </c>
      <c r="V774">
        <f>U774/I_opt_nan*EXP(1-U774/I_opt_nan)</f>
        <v>0.72414353747613303</v>
      </c>
      <c r="Z774" s="4">
        <f>(1/F_max) * (1 - EXP(-k_sat*U774)) * EXP(-k_inhib*U774)</f>
        <v>0.94203974299753435</v>
      </c>
      <c r="AM774" s="4">
        <f>(1 / F_max_pic) * (1 - EXP(-k_sat_pic * U774)) * EXP(-k_inhib_pic * U774)</f>
        <v>0.94203974299753435</v>
      </c>
    </row>
    <row r="775" spans="5:39" x14ac:dyDescent="0.25">
      <c r="E775">
        <f t="shared" si="50"/>
        <v>773</v>
      </c>
      <c r="F775" s="1">
        <f t="shared" si="48"/>
        <v>38.650000000000006</v>
      </c>
      <c r="G775" s="2">
        <f>F775/I_opt_dia*EXP(1-F775/I_opt_dia)</f>
        <v>0.79417467107766193</v>
      </c>
      <c r="I775" s="4">
        <f>(1/f_max_dia) * (1 - EXP(-k_sat_dia*F775)) * EXP(-k_inhib_dia*F775)</f>
        <v>0.95966735995719354</v>
      </c>
      <c r="T775">
        <f t="shared" si="51"/>
        <v>773</v>
      </c>
      <c r="U775" s="1">
        <f t="shared" si="49"/>
        <v>38.650000000000006</v>
      </c>
      <c r="V775">
        <f>U775/I_opt_nan*EXP(1-U775/I_opt_nan)</f>
        <v>0.72317594637414495</v>
      </c>
      <c r="Z775" s="4">
        <f>(1/F_max) * (1 - EXP(-k_sat*U775)) * EXP(-k_inhib*U775)</f>
        <v>0.94189857876775995</v>
      </c>
      <c r="AM775" s="4">
        <f>(1 / F_max_pic) * (1 - EXP(-k_sat_pic * U775)) * EXP(-k_inhib_pic * U775)</f>
        <v>0.94189857876775995</v>
      </c>
    </row>
    <row r="776" spans="5:39" x14ac:dyDescent="0.25">
      <c r="E776">
        <f t="shared" si="50"/>
        <v>774</v>
      </c>
      <c r="F776" s="1">
        <f t="shared" si="48"/>
        <v>38.700000000000003</v>
      </c>
      <c r="G776" s="2">
        <f>F776/I_opt_dia*EXP(1-F776/I_opt_dia)</f>
        <v>0.79331097786396976</v>
      </c>
      <c r="I776" s="4">
        <f>(1/f_max_dia) * (1 - EXP(-k_sat_dia*F776)) * EXP(-k_inhib_dia*F776)</f>
        <v>0.95952641391519577</v>
      </c>
      <c r="T776">
        <f t="shared" si="51"/>
        <v>774</v>
      </c>
      <c r="U776" s="1">
        <f t="shared" si="49"/>
        <v>38.700000000000003</v>
      </c>
      <c r="V776">
        <f>U776/I_opt_nan*EXP(1-U776/I_opt_nan)</f>
        <v>0.72220843949429003</v>
      </c>
      <c r="Z776" s="4">
        <f>(1/F_max) * (1 - EXP(-k_sat*U776)) * EXP(-k_inhib*U776)</f>
        <v>0.94175743373932164</v>
      </c>
      <c r="AM776" s="4">
        <f>(1 / F_max_pic) * (1 - EXP(-k_sat_pic * U776)) * EXP(-k_inhib_pic * U776)</f>
        <v>0.94175743373932164</v>
      </c>
    </row>
    <row r="777" spans="5:39" x14ac:dyDescent="0.25">
      <c r="E777">
        <f t="shared" si="50"/>
        <v>775</v>
      </c>
      <c r="F777" s="1">
        <f t="shared" si="48"/>
        <v>38.75</v>
      </c>
      <c r="G777" s="2">
        <f>F777/I_opt_dia*EXP(1-F777/I_opt_dia)</f>
        <v>0.79244690116325245</v>
      </c>
      <c r="I777" s="4">
        <f>(1/f_max_dia) * (1 - EXP(-k_sat_dia*F777)) * EXP(-k_inhib_dia*F777)</f>
        <v>0.9593854573043834</v>
      </c>
      <c r="T777">
        <f t="shared" si="51"/>
        <v>775</v>
      </c>
      <c r="U777" s="1">
        <f t="shared" si="49"/>
        <v>38.75</v>
      </c>
      <c r="V777">
        <f>U777/I_opt_nan*EXP(1-U777/I_opt_nan)</f>
        <v>0.72124102307703952</v>
      </c>
      <c r="Z777" s="4">
        <f>(1/F_max) * (1 - EXP(-k_sat*U777)) * EXP(-k_inhib*U777)</f>
        <v>0.94161630793898543</v>
      </c>
      <c r="AM777" s="4">
        <f>(1 / F_max_pic) * (1 - EXP(-k_sat_pic * U777)) * EXP(-k_inhib_pic * U777)</f>
        <v>0.94161630793898543</v>
      </c>
    </row>
    <row r="778" spans="5:39" x14ac:dyDescent="0.25">
      <c r="E778">
        <f t="shared" si="50"/>
        <v>776</v>
      </c>
      <c r="F778" s="1">
        <f t="shared" si="48"/>
        <v>38.800000000000004</v>
      </c>
      <c r="G778" s="2">
        <f>F778/I_opt_dia*EXP(1-F778/I_opt_dia)</f>
        <v>0.79158244768404529</v>
      </c>
      <c r="I778" s="4">
        <f>(1/f_max_dia) * (1 - EXP(-k_sat_dia*F778)) * EXP(-k_inhib_dia*F778)</f>
        <v>0.95924449046225235</v>
      </c>
      <c r="T778">
        <f t="shared" si="51"/>
        <v>776</v>
      </c>
      <c r="U778" s="1">
        <f t="shared" si="49"/>
        <v>38.800000000000004</v>
      </c>
      <c r="V778">
        <f>U778/I_opt_nan*EXP(1-U778/I_opt_nan)</f>
        <v>0.72027370332948082</v>
      </c>
      <c r="Z778" s="4">
        <f>(1/F_max) * (1 - EXP(-k_sat*U778)) * EXP(-k_inhib*U778)</f>
        <v>0.94147520139306795</v>
      </c>
      <c r="AM778" s="4">
        <f>(1 / F_max_pic) * (1 - EXP(-k_sat_pic * U778)) * EXP(-k_inhib_pic * U778)</f>
        <v>0.94147520139306795</v>
      </c>
    </row>
    <row r="779" spans="5:39" x14ac:dyDescent="0.25">
      <c r="E779">
        <f t="shared" si="50"/>
        <v>777</v>
      </c>
      <c r="F779" s="1">
        <f t="shared" si="48"/>
        <v>38.85</v>
      </c>
      <c r="G779" s="2">
        <f>F779/I_opt_dia*EXP(1-F779/I_opt_dia)</f>
        <v>0.79071762410514435</v>
      </c>
      <c r="I779" s="4">
        <f>(1/f_max_dia) * (1 - EXP(-k_sat_dia*F779)) * EXP(-k_inhib_dia*F779)</f>
        <v>0.95910351372268932</v>
      </c>
      <c r="T779">
        <f t="shared" si="51"/>
        <v>777</v>
      </c>
      <c r="U779" s="1">
        <f t="shared" si="49"/>
        <v>38.85</v>
      </c>
      <c r="V779">
        <f>U779/I_opt_nan*EXP(1-U779/I_opt_nan)</f>
        <v>0.71930648642545159</v>
      </c>
      <c r="Z779" s="4">
        <f>(1/F_max) * (1 - EXP(-k_sat*U779)) * EXP(-k_inhib*U779)</f>
        <v>0.94133411412744261</v>
      </c>
      <c r="AM779" s="4">
        <f>(1 / F_max_pic) * (1 - EXP(-k_sat_pic * U779)) * EXP(-k_inhib_pic * U779)</f>
        <v>0.94133411412744261</v>
      </c>
    </row>
    <row r="780" spans="5:39" x14ac:dyDescent="0.25">
      <c r="E780">
        <f t="shared" si="50"/>
        <v>778</v>
      </c>
      <c r="F780" s="1">
        <f t="shared" si="48"/>
        <v>38.900000000000006</v>
      </c>
      <c r="G780" s="2">
        <f>F780/I_opt_dia*EXP(1-F780/I_opt_dia)</f>
        <v>0.78985243707571084</v>
      </c>
      <c r="I780" s="4">
        <f>(1/f_max_dia) * (1 - EXP(-k_sat_dia*F780)) * EXP(-k_inhib_dia*F780)</f>
        <v>0.95896252741600985</v>
      </c>
      <c r="T780">
        <f t="shared" si="51"/>
        <v>778</v>
      </c>
      <c r="U780" s="1">
        <f t="shared" si="49"/>
        <v>38.900000000000006</v>
      </c>
      <c r="V780">
        <f>U780/I_opt_nan*EXP(1-U780/I_opt_nan)</f>
        <v>0.71833937850567042</v>
      </c>
      <c r="Z780" s="4">
        <f>(1/F_max) * (1 - EXP(-k_sat*U780)) * EXP(-k_inhib*U780)</f>
        <v>0.94119304616754673</v>
      </c>
      <c r="AM780" s="4">
        <f>(1 / F_max_pic) * (1 - EXP(-k_sat_pic * U780)) * EXP(-k_inhib_pic * U780)</f>
        <v>0.94119304616754673</v>
      </c>
    </row>
    <row r="781" spans="5:39" x14ac:dyDescent="0.25">
      <c r="E781">
        <f t="shared" si="50"/>
        <v>779</v>
      </c>
      <c r="F781" s="1">
        <f t="shared" si="48"/>
        <v>38.950000000000003</v>
      </c>
      <c r="G781" s="2">
        <f>F781/I_opt_dia*EXP(1-F781/I_opt_dia)</f>
        <v>0.78898689321537463</v>
      </c>
      <c r="I781" s="4">
        <f>(1/f_max_dia) * (1 - EXP(-k_sat_dia*F781)) * EXP(-k_inhib_dia*F781)</f>
        <v>0.95882153186899632</v>
      </c>
      <c r="T781">
        <f t="shared" si="51"/>
        <v>779</v>
      </c>
      <c r="U781" s="1">
        <f t="shared" si="49"/>
        <v>38.950000000000003</v>
      </c>
      <c r="V781">
        <f>U781/I_opt_nan*EXP(1-U781/I_opt_nan)</f>
        <v>0.71737238567786843</v>
      </c>
      <c r="Z781" s="4">
        <f>(1/F_max) * (1 - EXP(-k_sat*U781)) * EXP(-k_inhib*U781)</f>
        <v>0.94105199753838764</v>
      </c>
      <c r="AM781" s="4">
        <f>(1 / F_max_pic) * (1 - EXP(-k_sat_pic * U781)) * EXP(-k_inhib_pic * U781)</f>
        <v>0.94105199753838764</v>
      </c>
    </row>
    <row r="782" spans="5:39" x14ac:dyDescent="0.25">
      <c r="E782">
        <f t="shared" si="50"/>
        <v>780</v>
      </c>
      <c r="F782" s="1">
        <f t="shared" si="48"/>
        <v>39</v>
      </c>
      <c r="G782" s="2">
        <f>F782/I_opt_dia*EXP(1-F782/I_opt_dia)</f>
        <v>0.78812099911433564</v>
      </c>
      <c r="I782" s="4">
        <f>(1/f_max_dia) * (1 - EXP(-k_sat_dia*F782)) * EXP(-k_inhib_dia*F782)</f>
        <v>0.95868052740493614</v>
      </c>
      <c r="T782">
        <f t="shared" si="51"/>
        <v>780</v>
      </c>
      <c r="U782" s="1">
        <f t="shared" si="49"/>
        <v>39</v>
      </c>
      <c r="V782">
        <f>U782/I_opt_nan*EXP(1-U782/I_opt_nan)</f>
        <v>0.71640551401691988</v>
      </c>
      <c r="Z782" s="4">
        <f>(1/F_max) * (1 - EXP(-k_sat*U782)) * EXP(-k_inhib*U782)</f>
        <v>0.94091096826454923</v>
      </c>
      <c r="AM782" s="4">
        <f>(1 / F_max_pic) * (1 - EXP(-k_sat_pic * U782)) * EXP(-k_inhib_pic * U782)</f>
        <v>0.94091096826454923</v>
      </c>
    </row>
    <row r="783" spans="5:39" x14ac:dyDescent="0.25">
      <c r="E783">
        <f t="shared" si="50"/>
        <v>781</v>
      </c>
      <c r="F783" s="1">
        <f t="shared" si="48"/>
        <v>39.050000000000004</v>
      </c>
      <c r="G783" s="2">
        <f>F783/I_opt_dia*EXP(1-F783/I_opt_dia)</f>
        <v>0.78725476133346739</v>
      </c>
      <c r="I783" s="4">
        <f>(1/f_max_dia) * (1 - EXP(-k_sat_dia*F783)) * EXP(-k_inhib_dia*F783)</f>
        <v>0.95853951434365769</v>
      </c>
      <c r="T783">
        <f t="shared" si="51"/>
        <v>781</v>
      </c>
      <c r="U783" s="1">
        <f t="shared" si="49"/>
        <v>39.050000000000004</v>
      </c>
      <c r="V783">
        <f>U783/I_opt_nan*EXP(1-U783/I_opt_nan)</f>
        <v>0.71543876956497354</v>
      </c>
      <c r="Z783" s="4">
        <f>(1/F_max) * (1 - EXP(-k_sat*U783)) * EXP(-k_inhib*U783)</f>
        <v>0.94076995837019928</v>
      </c>
      <c r="AM783" s="4">
        <f>(1 / F_max_pic) * (1 - EXP(-k_sat_pic * U783)) * EXP(-k_inhib_pic * U783)</f>
        <v>0.94076995837019928</v>
      </c>
    </row>
    <row r="784" spans="5:39" x14ac:dyDescent="0.25">
      <c r="E784">
        <f t="shared" si="50"/>
        <v>782</v>
      </c>
      <c r="F784" s="1">
        <f t="shared" si="48"/>
        <v>39.1</v>
      </c>
      <c r="G784" s="2">
        <f>F784/I_opt_dia*EXP(1-F784/I_opt_dia)</f>
        <v>0.78638818640441988</v>
      </c>
      <c r="I784" s="4">
        <f>(1/f_max_dia) * (1 - EXP(-k_sat_dia*F784)) * EXP(-k_inhib_dia*F784)</f>
        <v>0.95839849300156754</v>
      </c>
      <c r="T784">
        <f t="shared" si="51"/>
        <v>782</v>
      </c>
      <c r="U784" s="1">
        <f t="shared" si="49"/>
        <v>39.1</v>
      </c>
      <c r="V784">
        <f>U784/I_opt_nan*EXP(1-U784/I_opt_nan)</f>
        <v>0.71447215833158229</v>
      </c>
      <c r="Z784" s="4">
        <f>(1/F_max) * (1 - EXP(-k_sat*U784)) * EXP(-k_inhib*U784)</f>
        <v>0.94062896787909411</v>
      </c>
      <c r="AM784" s="4">
        <f>(1 / F_max_pic) * (1 - EXP(-k_sat_pic * U784)) * EXP(-k_inhib_pic * U784)</f>
        <v>0.94062896787909411</v>
      </c>
    </row>
    <row r="785" spans="5:39" x14ac:dyDescent="0.25">
      <c r="E785">
        <f t="shared" si="50"/>
        <v>783</v>
      </c>
      <c r="F785" s="1">
        <f t="shared" si="48"/>
        <v>39.150000000000006</v>
      </c>
      <c r="G785" s="2">
        <f>F785/I_opt_dia*EXP(1-F785/I_opt_dia)</f>
        <v>0.7855212808297195</v>
      </c>
      <c r="I785" s="4">
        <f>(1/f_max_dia) * (1 - EXP(-k_sat_dia*F785)) * EXP(-k_inhib_dia*F785)</f>
        <v>0.95825746369168663</v>
      </c>
      <c r="T785">
        <f t="shared" si="51"/>
        <v>783</v>
      </c>
      <c r="U785" s="1">
        <f t="shared" si="49"/>
        <v>39.150000000000006</v>
      </c>
      <c r="V785">
        <f>U785/I_opt_nan*EXP(1-U785/I_opt_nan)</f>
        <v>0.71350568629383215</v>
      </c>
      <c r="Z785" s="4">
        <f>(1/F_max) * (1 - EXP(-k_sat*U785)) * EXP(-k_inhib*U785)</f>
        <v>0.94048799681458528</v>
      </c>
      <c r="AM785" s="4">
        <f>(1 / F_max_pic) * (1 - EXP(-k_sat_pic * U785)) * EXP(-k_inhib_pic * U785)</f>
        <v>0.94048799681458528</v>
      </c>
    </row>
    <row r="786" spans="5:39" x14ac:dyDescent="0.25">
      <c r="E786">
        <f t="shared" si="50"/>
        <v>784</v>
      </c>
      <c r="F786" s="1">
        <f t="shared" si="48"/>
        <v>39.200000000000003</v>
      </c>
      <c r="G786" s="2">
        <f>F786/I_opt_dia*EXP(1-F786/I_opt_dia)</f>
        <v>0.78465405108287289</v>
      </c>
      <c r="I786" s="4">
        <f>(1/f_max_dia) * (1 - EXP(-k_sat_dia*F786)) * EXP(-k_inhib_dia*F786)</f>
        <v>0.95811642672368658</v>
      </c>
      <c r="T786">
        <f t="shared" si="51"/>
        <v>784</v>
      </c>
      <c r="U786" s="1">
        <f t="shared" si="49"/>
        <v>39.200000000000003</v>
      </c>
      <c r="V786">
        <f>U786/I_opt_nan*EXP(1-U786/I_opt_nan)</f>
        <v>0.71253935939647306</v>
      </c>
      <c r="Z786" s="4">
        <f>(1/F_max) * (1 - EXP(-k_sat*U786)) * EXP(-k_inhib*U786)</f>
        <v>0.9403470451996272</v>
      </c>
      <c r="AM786" s="4">
        <f>(1 / F_max_pic) * (1 - EXP(-k_sat_pic * U786)) * EXP(-k_inhib_pic * U786)</f>
        <v>0.9403470451996272</v>
      </c>
    </row>
    <row r="787" spans="5:39" x14ac:dyDescent="0.25">
      <c r="E787">
        <f t="shared" si="50"/>
        <v>785</v>
      </c>
      <c r="F787" s="1">
        <f t="shared" si="48"/>
        <v>39.25</v>
      </c>
      <c r="G787" s="2">
        <f>F787/I_opt_dia*EXP(1-F787/I_opt_dia)</f>
        <v>0.78378650360846636</v>
      </c>
      <c r="I787" s="4">
        <f>(1/f_max_dia) * (1 - EXP(-k_sat_dia*F787)) * EXP(-k_inhib_dia*F787)</f>
        <v>0.95797538240392377</v>
      </c>
      <c r="T787">
        <f t="shared" si="51"/>
        <v>785</v>
      </c>
      <c r="U787" s="1">
        <f t="shared" si="49"/>
        <v>39.25</v>
      </c>
      <c r="V787">
        <f>U787/I_opt_nan*EXP(1-U787/I_opt_nan)</f>
        <v>0.71157318355204557</v>
      </c>
      <c r="Z787" s="4">
        <f>(1/F_max) * (1 - EXP(-k_sat*U787)) * EXP(-k_inhib*U787)</f>
        <v>0.94020611305678092</v>
      </c>
      <c r="AM787" s="4">
        <f>(1 / F_max_pic) * (1 - EXP(-k_sat_pic * U787)) * EXP(-k_inhib_pic * U787)</f>
        <v>0.94020611305678092</v>
      </c>
    </row>
    <row r="788" spans="5:39" x14ac:dyDescent="0.25">
      <c r="E788">
        <f t="shared" si="50"/>
        <v>786</v>
      </c>
      <c r="F788" s="1">
        <f t="shared" si="48"/>
        <v>39.300000000000004</v>
      </c>
      <c r="G788" s="2">
        <f>F788/I_opt_dia*EXP(1-F788/I_opt_dia)</f>
        <v>0.78291864482226758</v>
      </c>
      <c r="I788" s="4">
        <f>(1/f_max_dia) * (1 - EXP(-k_sat_dia*F788)) * EXP(-k_inhib_dia*F788)</f>
        <v>0.95783433103547622</v>
      </c>
      <c r="T788">
        <f t="shared" si="51"/>
        <v>786</v>
      </c>
      <c r="U788" s="1">
        <f t="shared" si="49"/>
        <v>39.300000000000004</v>
      </c>
      <c r="V788">
        <f>U788/I_opt_nan*EXP(1-U788/I_opt_nan)</f>
        <v>0.71060716464101048</v>
      </c>
      <c r="Z788" s="4">
        <f>(1/F_max) * (1 - EXP(-k_sat*U788)) * EXP(-k_inhib*U788)</f>
        <v>0.94006520040822128</v>
      </c>
      <c r="AM788" s="4">
        <f>(1 / F_max_pic) * (1 - EXP(-k_sat_pic * U788)) * EXP(-k_inhib_pic * U788)</f>
        <v>0.94006520040822128</v>
      </c>
    </row>
    <row r="789" spans="5:39" x14ac:dyDescent="0.25">
      <c r="E789">
        <f t="shared" si="50"/>
        <v>787</v>
      </c>
      <c r="F789" s="1">
        <f t="shared" si="48"/>
        <v>39.35</v>
      </c>
      <c r="G789" s="2">
        <f>F789/I_opt_dia*EXP(1-F789/I_opt_dia)</f>
        <v>0.7820504811113268</v>
      </c>
      <c r="I789" s="4">
        <f>(1/f_max_dia) * (1 - EXP(-k_sat_dia*F789)) * EXP(-k_inhib_dia*F789)</f>
        <v>0.95769327291817696</v>
      </c>
      <c r="T789">
        <f t="shared" si="51"/>
        <v>787</v>
      </c>
      <c r="U789" s="1">
        <f t="shared" si="49"/>
        <v>39.35</v>
      </c>
      <c r="V789">
        <f>U789/I_opt_nan*EXP(1-U789/I_opt_nan)</f>
        <v>0.70964130851187635</v>
      </c>
      <c r="Z789" s="4">
        <f>(1/F_max) * (1 - EXP(-k_sat*U789)) * EXP(-k_inhib*U789)</f>
        <v>0.9399243072757425</v>
      </c>
      <c r="AM789" s="4">
        <f>(1 / F_max_pic) * (1 - EXP(-k_sat_pic * U789)) * EXP(-k_inhib_pic * U789)</f>
        <v>0.9399243072757425</v>
      </c>
    </row>
    <row r="790" spans="5:39" x14ac:dyDescent="0.25">
      <c r="E790">
        <f t="shared" si="50"/>
        <v>788</v>
      </c>
      <c r="F790" s="1">
        <f t="shared" si="48"/>
        <v>39.400000000000006</v>
      </c>
      <c r="G790" s="2">
        <f>F790/I_opt_dia*EXP(1-F790/I_opt_dia)</f>
        <v>0.78118201883407579</v>
      </c>
      <c r="I790" s="4">
        <f>(1/f_max_dia) * (1 - EXP(-k_sat_dia*F790)) * EXP(-k_inhib_dia*F790)</f>
        <v>0.95755220834864974</v>
      </c>
      <c r="T790">
        <f t="shared" si="51"/>
        <v>788</v>
      </c>
      <c r="U790" s="1">
        <f t="shared" si="49"/>
        <v>39.400000000000006</v>
      </c>
      <c r="V790">
        <f>U790/I_opt_nan*EXP(1-U790/I_opt_nan)</f>
        <v>0.70867562098132564</v>
      </c>
      <c r="Z790" s="4">
        <f>(1/F_max) * (1 - EXP(-k_sat*U790)) * EXP(-k_inhib*U790)</f>
        <v>0.93978343368076411</v>
      </c>
      <c r="AM790" s="4">
        <f>(1 / F_max_pic) * (1 - EXP(-k_sat_pic * U790)) * EXP(-k_inhib_pic * U790)</f>
        <v>0.93978343368076411</v>
      </c>
    </row>
    <row r="791" spans="5:39" x14ac:dyDescent="0.25">
      <c r="E791">
        <f t="shared" si="50"/>
        <v>789</v>
      </c>
      <c r="F791" s="1">
        <f t="shared" si="48"/>
        <v>39.450000000000003</v>
      </c>
      <c r="G791" s="2">
        <f>F791/I_opt_dia*EXP(1-F791/I_opt_dia)</f>
        <v>0.78031326432042925</v>
      </c>
      <c r="I791" s="4">
        <f>(1/f_max_dia) * (1 - EXP(-k_sat_dia*F791)) * EXP(-k_inhib_dia*F791)</f>
        <v>0.95741113762034147</v>
      </c>
      <c r="T791">
        <f t="shared" si="51"/>
        <v>789</v>
      </c>
      <c r="U791" s="1">
        <f t="shared" si="49"/>
        <v>39.450000000000003</v>
      </c>
      <c r="V791">
        <f>U791/I_opt_nan*EXP(1-U791/I_opt_nan)</f>
        <v>0.70771010783434385</v>
      </c>
      <c r="Z791" s="4">
        <f>(1/F_max) * (1 - EXP(-k_sat*U791)) * EXP(-k_inhib*U791)</f>
        <v>0.93964257964433562</v>
      </c>
      <c r="AM791" s="4">
        <f>(1 / F_max_pic) * (1 - EXP(-k_sat_pic * U791)) * EXP(-k_inhib_pic * U791)</f>
        <v>0.93964257964433562</v>
      </c>
    </row>
    <row r="792" spans="5:39" x14ac:dyDescent="0.25">
      <c r="E792">
        <f t="shared" si="50"/>
        <v>790</v>
      </c>
      <c r="F792" s="1">
        <f t="shared" si="48"/>
        <v>39.5</v>
      </c>
      <c r="G792" s="2">
        <f>F792/I_opt_dia*EXP(1-F792/I_opt_dia)</f>
        <v>0.77944422387188317</v>
      </c>
      <c r="I792" s="4">
        <f>(1/f_max_dia) * (1 - EXP(-k_sat_dia*F792)) * EXP(-k_inhib_dia*F792)</f>
        <v>0.95727006102355683</v>
      </c>
      <c r="T792">
        <f t="shared" si="51"/>
        <v>790</v>
      </c>
      <c r="U792" s="1">
        <f t="shared" si="49"/>
        <v>39.5</v>
      </c>
      <c r="V792">
        <f>U792/I_opt_nan*EXP(1-U792/I_opt_nan)</f>
        <v>0.70674477482434395</v>
      </c>
      <c r="Z792" s="4">
        <f>(1/F_max) * (1 - EXP(-k_sat*U792)) * EXP(-k_inhib*U792)</f>
        <v>0.93950174518714336</v>
      </c>
      <c r="AM792" s="4">
        <f>(1 / F_max_pic) * (1 - EXP(-k_sat_pic * U792)) * EXP(-k_inhib_pic * U792)</f>
        <v>0.93950174518714336</v>
      </c>
    </row>
    <row r="793" spans="5:39" x14ac:dyDescent="0.25">
      <c r="E793">
        <f t="shared" si="50"/>
        <v>791</v>
      </c>
      <c r="F793" s="1">
        <f t="shared" si="48"/>
        <v>39.550000000000004</v>
      </c>
      <c r="G793" s="2">
        <f>F793/I_opt_dia*EXP(1-F793/I_opt_dia)</f>
        <v>0.7785749037616152</v>
      </c>
      <c r="I793" s="4">
        <f>(1/f_max_dia) * (1 - EXP(-k_sat_dia*F793)) * EXP(-k_inhib_dia*F793)</f>
        <v>0.95712897884549186</v>
      </c>
      <c r="T793">
        <f t="shared" si="51"/>
        <v>791</v>
      </c>
      <c r="U793" s="1">
        <f t="shared" si="49"/>
        <v>39.550000000000004</v>
      </c>
      <c r="V793">
        <f>U793/I_opt_nan*EXP(1-U793/I_opt_nan)</f>
        <v>0.70577962767329339</v>
      </c>
      <c r="Z793" s="4">
        <f>(1/F_max) * (1 - EXP(-k_sat*U793)) * EXP(-k_inhib*U793)</f>
        <v>0.93936093032951573</v>
      </c>
      <c r="AM793" s="4">
        <f>(1 / F_max_pic) * (1 - EXP(-k_sat_pic * U793)) * EXP(-k_inhib_pic * U793)</f>
        <v>0.93936093032951573</v>
      </c>
    </row>
    <row r="794" spans="5:39" x14ac:dyDescent="0.25">
      <c r="E794">
        <f t="shared" si="50"/>
        <v>792</v>
      </c>
      <c r="F794" s="1">
        <f t="shared" si="48"/>
        <v>39.6</v>
      </c>
      <c r="G794" s="2">
        <f>F794/I_opt_dia*EXP(1-F794/I_opt_dia)</f>
        <v>0.77770531023458345</v>
      </c>
      <c r="I794" s="4">
        <f>(1/f_max_dia) * (1 - EXP(-k_sat_dia*F794)) * EXP(-k_inhib_dia*F794)</f>
        <v>0.95698789137026585</v>
      </c>
      <c r="T794">
        <f t="shared" si="51"/>
        <v>792</v>
      </c>
      <c r="U794" s="1">
        <f t="shared" si="49"/>
        <v>39.6</v>
      </c>
      <c r="V794">
        <f>U794/I_opt_nan*EXP(1-U794/I_opt_nan)</f>
        <v>0.70481467207183945</v>
      </c>
      <c r="Z794" s="4">
        <f>(1/F_max) * (1 - EXP(-k_sat*U794)) * EXP(-k_inhib*U794)</f>
        <v>0.93922013509142754</v>
      </c>
      <c r="AM794" s="4">
        <f>(1 / F_max_pic) * (1 - EXP(-k_sat_pic * U794)) * EXP(-k_inhib_pic * U794)</f>
        <v>0.93922013509142754</v>
      </c>
    </row>
    <row r="795" spans="5:39" x14ac:dyDescent="0.25">
      <c r="E795">
        <f t="shared" si="50"/>
        <v>793</v>
      </c>
      <c r="F795" s="1">
        <f t="shared" si="48"/>
        <v>39.650000000000006</v>
      </c>
      <c r="G795" s="2">
        <f>F795/I_opt_dia*EXP(1-F795/I_opt_dia)</f>
        <v>0.77683544950762473</v>
      </c>
      <c r="I795" s="4">
        <f>(1/f_max_dia) * (1 - EXP(-k_sat_dia*F795)) * EXP(-k_inhib_dia*F795)</f>
        <v>0.95684679887895507</v>
      </c>
      <c r="T795">
        <f t="shared" si="51"/>
        <v>793</v>
      </c>
      <c r="U795" s="1">
        <f t="shared" si="49"/>
        <v>39.650000000000006</v>
      </c>
      <c r="V795">
        <f>U795/I_opt_nan*EXP(1-U795/I_opt_nan)</f>
        <v>0.70384991367943395</v>
      </c>
      <c r="Z795" s="4">
        <f>(1/F_max) * (1 - EXP(-k_sat*U795)) * EXP(-k_inhib*U795)</f>
        <v>0.93907935949250676</v>
      </c>
      <c r="AM795" s="4">
        <f>(1 / F_max_pic) * (1 - EXP(-k_sat_pic * U795)) * EXP(-k_inhib_pic * U795)</f>
        <v>0.93907935949250676</v>
      </c>
    </row>
    <row r="796" spans="5:39" x14ac:dyDescent="0.25">
      <c r="E796">
        <f t="shared" si="50"/>
        <v>794</v>
      </c>
      <c r="F796" s="1">
        <f t="shared" si="48"/>
        <v>39.700000000000003</v>
      </c>
      <c r="G796" s="2">
        <f>F796/I_opt_dia*EXP(1-F796/I_opt_dia)</f>
        <v>0.77596532776955385</v>
      </c>
      <c r="I796" s="4">
        <f>(1/f_max_dia) * (1 - EXP(-k_sat_dia*F796)) * EXP(-k_inhib_dia*F796)</f>
        <v>0.9567057016496241</v>
      </c>
      <c r="T796">
        <f t="shared" si="51"/>
        <v>794</v>
      </c>
      <c r="U796" s="1">
        <f t="shared" si="49"/>
        <v>39.700000000000003</v>
      </c>
      <c r="V796">
        <f>U796/I_opt_nan*EXP(1-U796/I_opt_nan)</f>
        <v>0.70288535812445863</v>
      </c>
      <c r="Z796" s="4">
        <f>(1/F_max) * (1 - EXP(-k_sat*U796)) * EXP(-k_inhib*U796)</f>
        <v>0.93893860355203851</v>
      </c>
      <c r="AM796" s="4">
        <f>(1 / F_max_pic) * (1 - EXP(-k_sat_pic * U796)) * EXP(-k_inhib_pic * U796)</f>
        <v>0.93893860355203851</v>
      </c>
    </row>
    <row r="797" spans="5:39" x14ac:dyDescent="0.25">
      <c r="E797">
        <f t="shared" si="50"/>
        <v>795</v>
      </c>
      <c r="F797" s="1">
        <f t="shared" si="48"/>
        <v>39.75</v>
      </c>
      <c r="G797" s="2">
        <f>F797/I_opt_dia*EXP(1-F797/I_opt_dia)</f>
        <v>0.77509495118126093</v>
      </c>
      <c r="I797" s="4">
        <f>(1/f_max_dia) * (1 - EXP(-k_sat_dia*F797)) * EXP(-k_inhib_dia*F797)</f>
        <v>0.95656459995735821</v>
      </c>
      <c r="T797">
        <f t="shared" si="51"/>
        <v>795</v>
      </c>
      <c r="U797" s="1">
        <f t="shared" si="49"/>
        <v>39.75</v>
      </c>
      <c r="V797">
        <f>U797/I_opt_nan*EXP(1-U797/I_opt_nan)</f>
        <v>0.70192101100434856</v>
      </c>
      <c r="Z797" s="4">
        <f>(1/F_max) * (1 - EXP(-k_sat*U797)) * EXP(-k_inhib*U797)</f>
        <v>0.93879786728897063</v>
      </c>
      <c r="AM797" s="4">
        <f>(1 / F_max_pic) * (1 - EXP(-k_sat_pic * U797)) * EXP(-k_inhib_pic * U797)</f>
        <v>0.93879786728897063</v>
      </c>
    </row>
    <row r="798" spans="5:39" x14ac:dyDescent="0.25">
      <c r="E798">
        <f t="shared" si="50"/>
        <v>796</v>
      </c>
      <c r="F798" s="1">
        <f t="shared" si="48"/>
        <v>39.800000000000004</v>
      </c>
      <c r="G798" s="2">
        <f>F798/I_opt_dia*EXP(1-F798/I_opt_dia)</f>
        <v>0.77422432587580936</v>
      </c>
      <c r="I798" s="4">
        <f>(1/f_max_dia) * (1 - EXP(-k_sat_dia*F798)) * EXP(-k_inhib_dia*F798)</f>
        <v>0.95642349407429483</v>
      </c>
      <c r="T798">
        <f t="shared" si="51"/>
        <v>796</v>
      </c>
      <c r="U798" s="1">
        <f t="shared" si="49"/>
        <v>39.800000000000004</v>
      </c>
      <c r="V798">
        <f>U798/I_opt_nan*EXP(1-U798/I_opt_nan)</f>
        <v>0.7009568778857167</v>
      </c>
      <c r="Z798" s="4">
        <f>(1/F_max) * (1 - EXP(-k_sat*U798)) * EXP(-k_inhib*U798)</f>
        <v>0.93865715072191991</v>
      </c>
      <c r="AM798" s="4">
        <f>(1 / F_max_pic) * (1 - EXP(-k_sat_pic * U798)) * EXP(-k_inhib_pic * U798)</f>
        <v>0.93865715072191991</v>
      </c>
    </row>
    <row r="799" spans="5:39" x14ac:dyDescent="0.25">
      <c r="E799">
        <f t="shared" si="50"/>
        <v>797</v>
      </c>
      <c r="F799" s="1">
        <f t="shared" si="48"/>
        <v>39.85</v>
      </c>
      <c r="G799" s="2">
        <f>F799/I_opt_dia*EXP(1-F799/I_opt_dia)</f>
        <v>0.77335345795853427</v>
      </c>
      <c r="I799" s="4">
        <f>(1/f_max_dia) * (1 - EXP(-k_sat_dia*F799)) * EXP(-k_inhib_dia*F799)</f>
        <v>0.95628238426965473</v>
      </c>
      <c r="T799">
        <f t="shared" si="51"/>
        <v>797</v>
      </c>
      <c r="U799" s="1">
        <f t="shared" si="49"/>
        <v>39.85</v>
      </c>
      <c r="V799">
        <f>U799/I_opt_nan*EXP(1-U799/I_opt_nan)</f>
        <v>0.69999296430447711</v>
      </c>
      <c r="Z799" s="4">
        <f>(1/F_max) * (1 - EXP(-k_sat*U799)) * EXP(-k_inhib*U799)</f>
        <v>0.93851645386917482</v>
      </c>
      <c r="AM799" s="4">
        <f>(1 / F_max_pic) * (1 - EXP(-k_sat_pic * U799)) * EXP(-k_inhib_pic * U799)</f>
        <v>0.93851645386917482</v>
      </c>
    </row>
    <row r="800" spans="5:39" x14ac:dyDescent="0.25">
      <c r="E800">
        <f t="shared" si="50"/>
        <v>798</v>
      </c>
      <c r="F800" s="1">
        <f t="shared" si="48"/>
        <v>39.900000000000006</v>
      </c>
      <c r="G800" s="2">
        <f>F800/I_opt_dia*EXP(1-F800/I_opt_dia)</f>
        <v>0.77248235350713812</v>
      </c>
      <c r="I800" s="4">
        <f>(1/f_max_dia) * (1 - EXP(-k_sat_dia*F800)) * EXP(-k_inhib_dia*F800)</f>
        <v>0.95614127080977296</v>
      </c>
      <c r="T800">
        <f t="shared" si="51"/>
        <v>798</v>
      </c>
      <c r="U800" s="1">
        <f t="shared" si="49"/>
        <v>39.900000000000006</v>
      </c>
      <c r="V800">
        <f>U800/I_opt_nan*EXP(1-U800/I_opt_nan)</f>
        <v>0.69902927576596707</v>
      </c>
      <c r="Z800" s="4">
        <f>(1/F_max) * (1 - EXP(-k_sat*U800)) * EXP(-k_inhib*U800)</f>
        <v>0.93837577674870243</v>
      </c>
      <c r="AM800" s="4">
        <f>(1 / F_max_pic) * (1 - EXP(-k_sat_pic * U800)) * EXP(-k_inhib_pic * U800)</f>
        <v>0.93837577674870243</v>
      </c>
    </row>
    <row r="801" spans="5:39" x14ac:dyDescent="0.25">
      <c r="E801">
        <f t="shared" si="50"/>
        <v>799</v>
      </c>
      <c r="F801" s="1">
        <f t="shared" si="48"/>
        <v>39.950000000000003</v>
      </c>
      <c r="G801" s="2">
        <f>F801/I_opt_dia*EXP(1-F801/I_opt_dia)</f>
        <v>0.77161101857178915</v>
      </c>
      <c r="I801" s="4">
        <f>(1/f_max_dia) * (1 - EXP(-k_sat_dia*F801)) * EXP(-k_inhib_dia*F801)</f>
        <v>0.95600015395812987</v>
      </c>
      <c r="T801">
        <f t="shared" si="51"/>
        <v>799</v>
      </c>
      <c r="U801" s="1">
        <f t="shared" si="49"/>
        <v>39.950000000000003</v>
      </c>
      <c r="V801">
        <f>U801/I_opt_nan*EXP(1-U801/I_opt_nan)</f>
        <v>0.69806581774507048</v>
      </c>
      <c r="Z801" s="4">
        <f>(1/F_max) * (1 - EXP(-k_sat*U801)) * EXP(-k_inhib*U801)</f>
        <v>0.93823511937815229</v>
      </c>
      <c r="AM801" s="4">
        <f>(1 / F_max_pic) * (1 - EXP(-k_sat_pic * U801)) * EXP(-k_inhib_pic * U801)</f>
        <v>0.93823511937815229</v>
      </c>
    </row>
    <row r="802" spans="5:39" x14ac:dyDescent="0.25">
      <c r="E802">
        <f t="shared" si="50"/>
        <v>800</v>
      </c>
      <c r="F802" s="1">
        <f t="shared" si="48"/>
        <v>40</v>
      </c>
      <c r="G802" s="2">
        <f>F802/I_opt_dia*EXP(1-F802/I_opt_dia)</f>
        <v>0.77073945917521658</v>
      </c>
      <c r="I802" s="4">
        <f>(1/f_max_dia) * (1 - EXP(-k_sat_dia*F802)) * EXP(-k_inhib_dia*F802)</f>
        <v>0.95585903397538019</v>
      </c>
      <c r="T802">
        <f t="shared" si="51"/>
        <v>800</v>
      </c>
      <c r="U802" s="1">
        <f t="shared" si="49"/>
        <v>40</v>
      </c>
      <c r="V802">
        <f>U802/I_opt_nan*EXP(1-U802/I_opt_nan)</f>
        <v>0.69710259568633937</v>
      </c>
      <c r="Z802" s="4">
        <f>(1/F_max) * (1 - EXP(-k_sat*U802)) * EXP(-k_inhib*U802)</f>
        <v>0.93809448177486132</v>
      </c>
      <c r="AM802" s="4">
        <f>(1 / F_max_pic) * (1 - EXP(-k_sat_pic * U802)) * EXP(-k_inhib_pic * U802)</f>
        <v>0.93809448177486132</v>
      </c>
    </row>
    <row r="803" spans="5:39" x14ac:dyDescent="0.25">
      <c r="E803">
        <f t="shared" si="50"/>
        <v>801</v>
      </c>
      <c r="F803" s="1">
        <f t="shared" si="48"/>
        <v>40.050000000000004</v>
      </c>
      <c r="G803" s="2">
        <f>F803/I_opt_dia*EXP(1-F803/I_opt_dia)</f>
        <v>0.76986768131280792</v>
      </c>
      <c r="I803" s="4">
        <f>(1/f_max_dia) * (1 - EXP(-k_sat_dia*F803)) * EXP(-k_inhib_dia*F803)</f>
        <v>0.95571791111938409</v>
      </c>
      <c r="T803">
        <f t="shared" si="51"/>
        <v>801</v>
      </c>
      <c r="U803" s="1">
        <f t="shared" si="49"/>
        <v>40.050000000000004</v>
      </c>
      <c r="V803">
        <f>U803/I_opt_nan*EXP(1-U803/I_opt_nan)</f>
        <v>0.69613961500411592</v>
      </c>
      <c r="Z803" s="4">
        <f>(1/F_max) * (1 - EXP(-k_sat*U803)) * EXP(-k_inhib*U803)</f>
        <v>0.93795386395585878</v>
      </c>
      <c r="AM803" s="4">
        <f>(1 / F_max_pic) * (1 - EXP(-k_sat_pic * U803)) * EXP(-k_inhib_pic * U803)</f>
        <v>0.93795386395585878</v>
      </c>
    </row>
    <row r="804" spans="5:39" x14ac:dyDescent="0.25">
      <c r="E804">
        <f t="shared" si="50"/>
        <v>802</v>
      </c>
      <c r="F804" s="1">
        <f t="shared" si="48"/>
        <v>40.1</v>
      </c>
      <c r="G804" s="2">
        <f>F804/I_opt_dia*EXP(1-F804/I_opt_dia)</f>
        <v>0.7689956909527047</v>
      </c>
      <c r="I804" s="4">
        <f>(1/f_max_dia) * (1 - EXP(-k_sat_dia*F804)) * EXP(-k_inhib_dia*F804)</f>
        <v>0.95557678564523629</v>
      </c>
      <c r="T804">
        <f t="shared" si="51"/>
        <v>802</v>
      </c>
      <c r="U804" s="1">
        <f t="shared" si="49"/>
        <v>40.1</v>
      </c>
      <c r="V804">
        <f>U804/I_opt_nan*EXP(1-U804/I_opt_nan)</f>
        <v>0.69517688108265363</v>
      </c>
      <c r="Z804" s="4">
        <f>(1/F_max) * (1 - EXP(-k_sat*U804)) * EXP(-k_inhib*U804)</f>
        <v>0.93781326593787095</v>
      </c>
      <c r="AM804" s="4">
        <f>(1 / F_max_pic) * (1 - EXP(-k_sat_pic * U804)) * EXP(-k_inhib_pic * U804)</f>
        <v>0.93781326593787095</v>
      </c>
    </row>
    <row r="805" spans="5:39" x14ac:dyDescent="0.25">
      <c r="E805">
        <f t="shared" si="50"/>
        <v>803</v>
      </c>
      <c r="F805" s="1">
        <f t="shared" si="48"/>
        <v>40.150000000000006</v>
      </c>
      <c r="G805" s="2">
        <f>F805/I_opt_dia*EXP(1-F805/I_opt_dia)</f>
        <v>0.76812349403589775</v>
      </c>
      <c r="I805" s="4">
        <f>(1/f_max_dia) * (1 - EXP(-k_sat_dia*F805)) * EXP(-k_inhib_dia*F805)</f>
        <v>0.95543565780529616</v>
      </c>
      <c r="T805">
        <f t="shared" si="51"/>
        <v>803</v>
      </c>
      <c r="U805" s="1">
        <f t="shared" si="49"/>
        <v>40.150000000000006</v>
      </c>
      <c r="V805">
        <f>U805/I_opt_nan*EXP(1-U805/I_opt_nan)</f>
        <v>0.69421439927623718</v>
      </c>
      <c r="Z805" s="4">
        <f>(1/F_max) * (1 - EXP(-k_sat*U805)) * EXP(-k_inhib*U805)</f>
        <v>0.93767268773732515</v>
      </c>
      <c r="AM805" s="4">
        <f>(1 / F_max_pic) * (1 - EXP(-k_sat_pic * U805)) * EXP(-k_inhib_pic * U805)</f>
        <v>0.93767268773732515</v>
      </c>
    </row>
    <row r="806" spans="5:39" x14ac:dyDescent="0.25">
      <c r="E806">
        <f t="shared" si="50"/>
        <v>804</v>
      </c>
      <c r="F806" s="1">
        <f t="shared" si="48"/>
        <v>40.200000000000003</v>
      </c>
      <c r="G806" s="2">
        <f>F806/I_opt_dia*EXP(1-F806/I_opt_dia)</f>
        <v>0.76725109647632339</v>
      </c>
      <c r="I806" s="4">
        <f>(1/f_max_dia) * (1 - EXP(-k_sat_dia*F806)) * EXP(-k_inhib_dia*F806)</f>
        <v>0.95529452784921465</v>
      </c>
      <c r="T806">
        <f t="shared" si="51"/>
        <v>804</v>
      </c>
      <c r="U806" s="1">
        <f t="shared" si="49"/>
        <v>40.200000000000003</v>
      </c>
      <c r="V806">
        <f>U806/I_opt_nan*EXP(1-U806/I_opt_nan)</f>
        <v>0.69325217490930446</v>
      </c>
      <c r="Z806" s="4">
        <f>(1/F_max) * (1 - EXP(-k_sat*U806)) * EXP(-k_inhib*U806)</f>
        <v>0.93753212937035446</v>
      </c>
      <c r="AM806" s="4">
        <f>(1 / F_max_pic) * (1 - EXP(-k_sat_pic * U806)) * EXP(-k_inhib_pic * U806)</f>
        <v>0.93753212937035446</v>
      </c>
    </row>
    <row r="807" spans="5:39" x14ac:dyDescent="0.25">
      <c r="E807">
        <f t="shared" si="50"/>
        <v>805</v>
      </c>
      <c r="F807" s="1">
        <f t="shared" si="48"/>
        <v>40.25</v>
      </c>
      <c r="G807" s="2">
        <f>F807/I_opt_dia*EXP(1-F807/I_opt_dia)</f>
        <v>0.76637850416095743</v>
      </c>
      <c r="I807" s="4">
        <f>(1/f_max_dia) * (1 - EXP(-k_sat_dia*F807)) * EXP(-k_inhib_dia*F807)</f>
        <v>0.95515339602396543</v>
      </c>
      <c r="T807">
        <f t="shared" si="51"/>
        <v>805</v>
      </c>
      <c r="U807" s="1">
        <f t="shared" si="49"/>
        <v>40.25</v>
      </c>
      <c r="V807">
        <f>U807/I_opt_nan*EXP(1-U807/I_opt_nan)</f>
        <v>0.69229021327656481</v>
      </c>
      <c r="Z807" s="4">
        <f>(1/F_max) * (1 - EXP(-k_sat*U807)) * EXP(-k_inhib*U807)</f>
        <v>0.93739159085280244</v>
      </c>
      <c r="AM807" s="4">
        <f>(1 / F_max_pic) * (1 - EXP(-k_sat_pic * U807)) * EXP(-k_inhib_pic * U807)</f>
        <v>0.93739159085280244</v>
      </c>
    </row>
    <row r="808" spans="5:39" x14ac:dyDescent="0.25">
      <c r="E808">
        <f t="shared" si="50"/>
        <v>806</v>
      </c>
      <c r="F808" s="1">
        <f t="shared" si="48"/>
        <v>40.300000000000004</v>
      </c>
      <c r="G808" s="2">
        <f>F808/I_opt_dia*EXP(1-F808/I_opt_dia)</f>
        <v>0.76550572294991071</v>
      </c>
      <c r="I808" s="4">
        <f>(1/f_max_dia) * (1 - EXP(-k_sat_dia*F808)) * EXP(-k_inhib_dia*F808)</f>
        <v>0.95501226257387206</v>
      </c>
      <c r="T808">
        <f t="shared" si="51"/>
        <v>806</v>
      </c>
      <c r="U808" s="1">
        <f t="shared" si="49"/>
        <v>40.300000000000004</v>
      </c>
      <c r="V808">
        <f>U808/I_opt_nan*EXP(1-U808/I_opt_nan)</f>
        <v>0.69132851964311892</v>
      </c>
      <c r="Z808" s="4">
        <f>(1/F_max) * (1 - EXP(-k_sat*U808)) * EXP(-k_inhib*U808)</f>
        <v>0.93725107220022763</v>
      </c>
      <c r="AM808" s="4">
        <f>(1 / F_max_pic) * (1 - EXP(-k_sat_pic * U808)) * EXP(-k_inhib_pic * U808)</f>
        <v>0.93725107220022763</v>
      </c>
    </row>
    <row r="809" spans="5:39" x14ac:dyDescent="0.25">
      <c r="E809">
        <f t="shared" si="50"/>
        <v>807</v>
      </c>
      <c r="F809" s="1">
        <f t="shared" si="48"/>
        <v>40.35</v>
      </c>
      <c r="G809" s="2">
        <f>F809/I_opt_dia*EXP(1-F809/I_opt_dia)</f>
        <v>0.76463275867652392</v>
      </c>
      <c r="I809" s="4">
        <f>(1/f_max_dia) * (1 - EXP(-k_sat_dia*F809)) * EXP(-k_inhib_dia*F809)</f>
        <v>0.95487112774063543</v>
      </c>
      <c r="T809">
        <f t="shared" si="51"/>
        <v>807</v>
      </c>
      <c r="U809" s="1">
        <f t="shared" si="49"/>
        <v>40.35</v>
      </c>
      <c r="V809">
        <f>U809/I_opt_nan*EXP(1-U809/I_opt_nan)</f>
        <v>0.69036709924457906</v>
      </c>
      <c r="Z809" s="4">
        <f>(1/F_max) * (1 - EXP(-k_sat*U809)) * EXP(-k_inhib*U809)</f>
        <v>0.93711057342790727</v>
      </c>
      <c r="AM809" s="4">
        <f>(1 / F_max_pic) * (1 - EXP(-k_sat_pic * U809)) * EXP(-k_inhib_pic * U809)</f>
        <v>0.93711057342790727</v>
      </c>
    </row>
    <row r="810" spans="5:39" x14ac:dyDescent="0.25">
      <c r="E810">
        <f t="shared" si="50"/>
        <v>808</v>
      </c>
      <c r="F810" s="1">
        <f t="shared" si="48"/>
        <v>40.400000000000006</v>
      </c>
      <c r="G810" s="2">
        <f>F810/I_opt_dia*EXP(1-F810/I_opt_dia)</f>
        <v>0.76375961714746032</v>
      </c>
      <c r="I810" s="4">
        <f>(1/f_max_dia) * (1 - EXP(-k_sat_dia*F810)) * EXP(-k_inhib_dia*F810)</f>
        <v>0.95472999176336337</v>
      </c>
      <c r="T810">
        <f t="shared" si="51"/>
        <v>808</v>
      </c>
      <c r="U810" s="1">
        <f t="shared" si="49"/>
        <v>40.400000000000006</v>
      </c>
      <c r="V810">
        <f>U810/I_opt_nan*EXP(1-U810/I_opt_nan)</f>
        <v>0.6894059572871859</v>
      </c>
      <c r="Z810" s="4">
        <f>(1/F_max) * (1 - EXP(-k_sat*U810)) * EXP(-k_inhib*U810)</f>
        <v>0.93697009455084201</v>
      </c>
      <c r="AM810" s="4">
        <f>(1 / F_max_pic) * (1 - EXP(-k_sat_pic * U810)) * EXP(-k_inhib_pic * U810)</f>
        <v>0.93697009455084201</v>
      </c>
    </row>
    <row r="811" spans="5:39" x14ac:dyDescent="0.25">
      <c r="E811">
        <f t="shared" si="50"/>
        <v>809</v>
      </c>
      <c r="F811" s="1">
        <f t="shared" si="48"/>
        <v>40.450000000000003</v>
      </c>
      <c r="G811" s="2">
        <f>F811/I_opt_dia*EXP(1-F811/I_opt_dia)</f>
        <v>0.76288630414280167</v>
      </c>
      <c r="I811" s="4">
        <f>(1/f_max_dia) * (1 - EXP(-k_sat_dia*F811)) * EXP(-k_inhib_dia*F811)</f>
        <v>0.95458885487859635</v>
      </c>
      <c r="T811">
        <f t="shared" si="51"/>
        <v>809</v>
      </c>
      <c r="U811" s="1">
        <f t="shared" si="49"/>
        <v>40.450000000000003</v>
      </c>
      <c r="V811">
        <f>U811/I_opt_nan*EXP(1-U811/I_opt_nan)</f>
        <v>0.68844509894792827</v>
      </c>
      <c r="Z811" s="4">
        <f>(1/F_max) * (1 - EXP(-k_sat*U811)) * EXP(-k_inhib*U811)</f>
        <v>0.9368296355837592</v>
      </c>
      <c r="AM811" s="4">
        <f>(1 / F_max_pic) * (1 - EXP(-k_sat_pic * U811)) * EXP(-k_inhib_pic * U811)</f>
        <v>0.9368296355837592</v>
      </c>
    </row>
    <row r="812" spans="5:39" x14ac:dyDescent="0.25">
      <c r="E812">
        <f t="shared" si="50"/>
        <v>810</v>
      </c>
      <c r="F812" s="1">
        <f t="shared" si="48"/>
        <v>40.5</v>
      </c>
      <c r="G812" s="2">
        <f>F812/I_opt_dia*EXP(1-F812/I_opt_dia)</f>
        <v>0.76201282541613979</v>
      </c>
      <c r="I812" s="4">
        <f>(1/f_max_dia) * (1 - EXP(-k_sat_dia*F812)) * EXP(-k_inhib_dia*F812)</f>
        <v>0.9544477173203354</v>
      </c>
      <c r="T812">
        <f t="shared" si="51"/>
        <v>810</v>
      </c>
      <c r="U812" s="1">
        <f t="shared" si="49"/>
        <v>40.5</v>
      </c>
      <c r="V812">
        <f>U812/I_opt_nan*EXP(1-U812/I_opt_nan)</f>
        <v>0.68748452937465998</v>
      </c>
      <c r="Z812" s="4">
        <f>(1/F_max) * (1 - EXP(-k_sat*U812)) * EXP(-k_inhib*U812)</f>
        <v>0.93668919654111849</v>
      </c>
      <c r="AM812" s="4">
        <f>(1 / F_max_pic) * (1 - EXP(-k_sat_pic * U812)) * EXP(-k_inhib_pic * U812)</f>
        <v>0.93668919654111849</v>
      </c>
    </row>
    <row r="813" spans="5:39" x14ac:dyDescent="0.25">
      <c r="E813">
        <f t="shared" si="50"/>
        <v>811</v>
      </c>
      <c r="F813" s="1">
        <f t="shared" si="48"/>
        <v>40.550000000000004</v>
      </c>
      <c r="G813" s="2">
        <f>F813/I_opt_dia*EXP(1-F813/I_opt_dia)</f>
        <v>0.76113918669467129</v>
      </c>
      <c r="I813" s="4">
        <f>(1/f_max_dia) * (1 - EXP(-k_sat_dia*F813)) * EXP(-k_inhib_dia*F813)</f>
        <v>0.95430657932006957</v>
      </c>
      <c r="T813">
        <f t="shared" si="51"/>
        <v>811</v>
      </c>
      <c r="U813" s="1">
        <f t="shared" si="49"/>
        <v>40.550000000000004</v>
      </c>
      <c r="V813">
        <f>U813/I_opt_nan*EXP(1-U813/I_opt_nan)</f>
        <v>0.68652425368621761</v>
      </c>
      <c r="Z813" s="4">
        <f>(1/F_max) * (1 - EXP(-k_sat*U813)) * EXP(-k_inhib*U813)</f>
        <v>0.93654877743711484</v>
      </c>
      <c r="AM813" s="4">
        <f>(1 / F_max_pic) * (1 - EXP(-k_sat_pic * U813)) * EXP(-k_inhib_pic * U813)</f>
        <v>0.93654877743711484</v>
      </c>
    </row>
    <row r="814" spans="5:39" x14ac:dyDescent="0.25">
      <c r="E814">
        <f t="shared" si="50"/>
        <v>812</v>
      </c>
      <c r="F814" s="1">
        <f t="shared" si="48"/>
        <v>40.6</v>
      </c>
      <c r="G814" s="2">
        <f>F814/I_opt_dia*EXP(1-F814/I_opt_dia)</f>
        <v>0.76026539367928991</v>
      </c>
      <c r="I814" s="4">
        <f>(1/f_max_dia) * (1 - EXP(-k_sat_dia*F814)) * EXP(-k_inhib_dia*F814)</f>
        <v>0.95416544110680124</v>
      </c>
      <c r="T814">
        <f t="shared" si="51"/>
        <v>812</v>
      </c>
      <c r="U814" s="1">
        <f t="shared" si="49"/>
        <v>40.6</v>
      </c>
      <c r="V814">
        <f>U814/I_opt_nan*EXP(1-U814/I_opt_nan)</f>
        <v>0.68556427697253741</v>
      </c>
      <c r="Z814" s="4">
        <f>(1/F_max) * (1 - EXP(-k_sat*U814)) * EXP(-k_inhib*U814)</f>
        <v>0.93640837828568191</v>
      </c>
      <c r="AM814" s="4">
        <f>(1 / F_max_pic) * (1 - EXP(-k_sat_pic * U814)) * EXP(-k_inhib_pic * U814)</f>
        <v>0.93640837828568191</v>
      </c>
    </row>
    <row r="815" spans="5:39" x14ac:dyDescent="0.25">
      <c r="E815">
        <f t="shared" si="50"/>
        <v>813</v>
      </c>
      <c r="F815" s="1">
        <f t="shared" si="48"/>
        <v>40.650000000000006</v>
      </c>
      <c r="G815" s="2">
        <f>F815/I_opt_dia*EXP(1-F815/I_opt_dia)</f>
        <v>0.75939145204467962</v>
      </c>
      <c r="I815" s="4">
        <f>(1/f_max_dia) * (1 - EXP(-k_sat_dia*F815)) * EXP(-k_inhib_dia*F815)</f>
        <v>0.95402430290707385</v>
      </c>
      <c r="T815">
        <f t="shared" si="51"/>
        <v>813</v>
      </c>
      <c r="U815" s="1">
        <f t="shared" si="49"/>
        <v>40.650000000000006</v>
      </c>
      <c r="V815">
        <f>U815/I_opt_nan*EXP(1-U815/I_opt_nan)</f>
        <v>0.68460460429477166</v>
      </c>
      <c r="Z815" s="4">
        <f>(1/F_max) * (1 - EXP(-k_sat*U815)) * EXP(-k_inhib*U815)</f>
        <v>0.9362679991004984</v>
      </c>
      <c r="AM815" s="4">
        <f>(1 / F_max_pic) * (1 - EXP(-k_sat_pic * U815)) * EXP(-k_inhib_pic * U815)</f>
        <v>0.9362679991004984</v>
      </c>
    </row>
    <row r="816" spans="5:39" x14ac:dyDescent="0.25">
      <c r="E816">
        <f t="shared" si="50"/>
        <v>814</v>
      </c>
      <c r="F816" s="1">
        <f t="shared" si="48"/>
        <v>40.700000000000003</v>
      </c>
      <c r="G816" s="2">
        <f>F816/I_opt_dia*EXP(1-F816/I_opt_dia)</f>
        <v>0.75851736743940679</v>
      </c>
      <c r="I816" s="4">
        <f>(1/f_max_dia) * (1 - EXP(-k_sat_dia*F816)) * EXP(-k_inhib_dia*F816)</f>
        <v>0.95388316494499681</v>
      </c>
      <c r="T816">
        <f t="shared" si="51"/>
        <v>814</v>
      </c>
      <c r="U816" s="1">
        <f t="shared" si="49"/>
        <v>40.700000000000003</v>
      </c>
      <c r="V816">
        <f>U816/I_opt_nan*EXP(1-U816/I_opt_nan)</f>
        <v>0.68364524068540555</v>
      </c>
      <c r="Z816" s="4">
        <f>(1/F_max) * (1 - EXP(-k_sat*U816)) * EXP(-k_inhib*U816)</f>
        <v>0.93612763989498859</v>
      </c>
      <c r="AM816" s="4">
        <f>(1 / F_max_pic) * (1 - EXP(-k_sat_pic * U816)) * EXP(-k_inhib_pic * U816)</f>
        <v>0.93612763989498859</v>
      </c>
    </row>
    <row r="817" spans="5:39" x14ac:dyDescent="0.25">
      <c r="E817">
        <f t="shared" si="50"/>
        <v>815</v>
      </c>
      <c r="F817" s="1">
        <f t="shared" si="48"/>
        <v>40.75</v>
      </c>
      <c r="G817" s="2">
        <f>F817/I_opt_dia*EXP(1-F817/I_opt_dia)</f>
        <v>0.75764314548601208</v>
      </c>
      <c r="I817" s="4">
        <f>(1/f_max_dia) * (1 - EXP(-k_sat_dia*F817)) * EXP(-k_inhib_dia*F817)</f>
        <v>0.95374202744227199</v>
      </c>
      <c r="T817">
        <f t="shared" si="51"/>
        <v>815</v>
      </c>
      <c r="U817" s="1">
        <f t="shared" si="49"/>
        <v>40.75</v>
      </c>
      <c r="V817">
        <f>U817/I_opt_nan*EXP(1-U817/I_opt_nan)</f>
        <v>0.6826861911483717</v>
      </c>
      <c r="Z817" s="4">
        <f>(1/F_max) * (1 - EXP(-k_sat*U817)) * EXP(-k_inhib*U817)</f>
        <v>0.93598730068232916</v>
      </c>
      <c r="AM817" s="4">
        <f>(1 / F_max_pic) * (1 - EXP(-k_sat_pic * U817)) * EXP(-k_inhib_pic * U817)</f>
        <v>0.93598730068232916</v>
      </c>
    </row>
    <row r="818" spans="5:39" x14ac:dyDescent="0.25">
      <c r="E818">
        <f t="shared" si="50"/>
        <v>816</v>
      </c>
      <c r="F818" s="1">
        <f t="shared" si="48"/>
        <v>40.800000000000004</v>
      </c>
      <c r="G818" s="2">
        <f>F818/I_opt_dia*EXP(1-F818/I_opt_dia)</f>
        <v>0.75676879178110279</v>
      </c>
      <c r="I818" s="4">
        <f>(1/f_max_dia) * (1 - EXP(-k_sat_dia*F818)) * EXP(-k_inhib_dia*F818)</f>
        <v>0.9536008906182194</v>
      </c>
      <c r="T818">
        <f t="shared" si="51"/>
        <v>816</v>
      </c>
      <c r="U818" s="1">
        <f t="shared" si="49"/>
        <v>40.800000000000004</v>
      </c>
      <c r="V818">
        <f>U818/I_opt_nan*EXP(1-U818/I_opt_nan)</f>
        <v>0.68172746065916645</v>
      </c>
      <c r="Z818" s="4">
        <f>(1/F_max) * (1 - EXP(-k_sat*U818)) * EXP(-k_inhib*U818)</f>
        <v>0.93584698147545076</v>
      </c>
      <c r="AM818" s="4">
        <f>(1 / F_max_pic) * (1 - EXP(-k_sat_pic * U818)) * EXP(-k_inhib_pic * U818)</f>
        <v>0.93584698147545076</v>
      </c>
    </row>
    <row r="819" spans="5:39" x14ac:dyDescent="0.25">
      <c r="E819">
        <f t="shared" si="50"/>
        <v>817</v>
      </c>
      <c r="F819" s="1">
        <f t="shared" si="48"/>
        <v>40.85</v>
      </c>
      <c r="G819" s="2">
        <f>F819/I_opt_dia*EXP(1-F819/I_opt_dia)</f>
        <v>0.75589431189544432</v>
      </c>
      <c r="I819" s="4">
        <f>(1/f_max_dia) * (1 - EXP(-k_sat_dia*F819)) * EXP(-k_inhib_dia*F819)</f>
        <v>0.95345975468980126</v>
      </c>
      <c r="T819">
        <f t="shared" si="51"/>
        <v>817</v>
      </c>
      <c r="U819" s="1">
        <f t="shared" si="49"/>
        <v>40.85</v>
      </c>
      <c r="V819">
        <f>U819/I_opt_nan*EXP(1-U819/I_opt_nan)</f>
        <v>0.68076905416496447</v>
      </c>
      <c r="Z819" s="4">
        <f>(1/F_max) * (1 - EXP(-k_sat*U819)) * EXP(-k_inhib*U819)</f>
        <v>0.93570668228704323</v>
      </c>
      <c r="AM819" s="4">
        <f>(1 / F_max_pic) * (1 - EXP(-k_sat_pic * U819)) * EXP(-k_inhib_pic * U819)</f>
        <v>0.93570668228704323</v>
      </c>
    </row>
    <row r="820" spans="5:39" x14ac:dyDescent="0.25">
      <c r="E820">
        <f t="shared" si="50"/>
        <v>818</v>
      </c>
      <c r="F820" s="1">
        <f t="shared" si="48"/>
        <v>40.900000000000006</v>
      </c>
      <c r="G820" s="2">
        <f>F820/I_opt_dia*EXP(1-F820/I_opt_dia)</f>
        <v>0.75501971137405088</v>
      </c>
      <c r="I820" s="4">
        <f>(1/f_max_dia) * (1 - EXP(-k_sat_dia*F820)) * EXP(-k_inhib_dia*F820)</f>
        <v>0.95331861987164845</v>
      </c>
      <c r="T820">
        <f t="shared" si="51"/>
        <v>818</v>
      </c>
      <c r="U820" s="1">
        <f t="shared" si="49"/>
        <v>40.900000000000006</v>
      </c>
      <c r="V820">
        <f>U820/I_opt_nan*EXP(1-U820/I_opt_nan)</f>
        <v>0.67981097658473288</v>
      </c>
      <c r="Z820" s="4">
        <f>(1/F_max) * (1 - EXP(-k_sat*U820)) * EXP(-k_inhib*U820)</f>
        <v>0.93556640312955819</v>
      </c>
      <c r="AM820" s="4">
        <f>(1 / F_max_pic) * (1 - EXP(-k_sat_pic * U820)) * EXP(-k_inhib_pic * U820)</f>
        <v>0.93556640312955819</v>
      </c>
    </row>
    <row r="821" spans="5:39" x14ac:dyDescent="0.25">
      <c r="E821">
        <f t="shared" si="50"/>
        <v>819</v>
      </c>
      <c r="F821" s="1">
        <f t="shared" si="48"/>
        <v>40.950000000000003</v>
      </c>
      <c r="G821" s="2">
        <f>F821/I_opt_dia*EXP(1-F821/I_opt_dia)</f>
        <v>0.75414499573627725</v>
      </c>
      <c r="I821" s="4">
        <f>(1/f_max_dia) * (1 - EXP(-k_sat_dia*F821)) * EXP(-k_inhib_dia*F821)</f>
        <v>0.95317748637608446</v>
      </c>
      <c r="T821">
        <f t="shared" si="51"/>
        <v>819</v>
      </c>
      <c r="U821" s="1">
        <f t="shared" si="49"/>
        <v>40.950000000000003</v>
      </c>
      <c r="V821">
        <f>U821/I_opt_nan*EXP(1-U821/I_opt_nan)</f>
        <v>0.6788532328093464</v>
      </c>
      <c r="Z821" s="4">
        <f>(1/F_max) * (1 - EXP(-k_sat*U821)) * EXP(-k_inhib*U821)</f>
        <v>0.93542614401521329</v>
      </c>
      <c r="AM821" s="4">
        <f>(1 / F_max_pic) * (1 - EXP(-k_sat_pic * U821)) * EXP(-k_inhib_pic * U821)</f>
        <v>0.93542614401521329</v>
      </c>
    </row>
    <row r="822" spans="5:39" x14ac:dyDescent="0.25">
      <c r="E822">
        <f t="shared" si="50"/>
        <v>820</v>
      </c>
      <c r="F822" s="1">
        <f t="shared" si="48"/>
        <v>41</v>
      </c>
      <c r="G822" s="2">
        <f>F822/I_opt_dia*EXP(1-F822/I_opt_dia)</f>
        <v>0.75327017047590905</v>
      </c>
      <c r="I822" s="4">
        <f>(1/f_max_dia) * (1 - EXP(-k_sat_dia*F822)) * EXP(-k_inhib_dia*F822)</f>
        <v>0.95303635441314971</v>
      </c>
      <c r="T822">
        <f t="shared" si="51"/>
        <v>820</v>
      </c>
      <c r="U822" s="1">
        <f t="shared" si="49"/>
        <v>41</v>
      </c>
      <c r="V822">
        <f>U822/I_opt_nan*EXP(1-U822/I_opt_nan)</f>
        <v>0.67789582770169954</v>
      </c>
      <c r="Z822" s="4">
        <f>(1/F_max) * (1 - EXP(-k_sat*U822)) * EXP(-k_inhib*U822)</f>
        <v>0.93528590495599506</v>
      </c>
      <c r="AM822" s="4">
        <f>(1 / F_max_pic) * (1 - EXP(-k_sat_pic * U822)) * EXP(-k_inhib_pic * U822)</f>
        <v>0.93528590495599506</v>
      </c>
    </row>
    <row r="823" spans="5:39" x14ac:dyDescent="0.25">
      <c r="E823">
        <f t="shared" si="50"/>
        <v>821</v>
      </c>
      <c r="F823" s="1">
        <f t="shared" si="48"/>
        <v>41.050000000000004</v>
      </c>
      <c r="G823" s="2">
        <f>F823/I_opt_dia*EXP(1-F823/I_opt_dia)</f>
        <v>0.75239524106125277</v>
      </c>
      <c r="I823" s="4">
        <f>(1/f_max_dia) * (1 - EXP(-k_sat_dia*F823)) * EXP(-k_inhib_dia*F823)</f>
        <v>0.952895224190626</v>
      </c>
      <c r="T823">
        <f t="shared" si="51"/>
        <v>821</v>
      </c>
      <c r="U823" s="1">
        <f t="shared" si="49"/>
        <v>41.050000000000004</v>
      </c>
      <c r="V823">
        <f>U823/I_opt_nan*EXP(1-U823/I_opt_nan)</f>
        <v>0.67693876609682102</v>
      </c>
      <c r="Z823" s="4">
        <f>(1/F_max) * (1 - EXP(-k_sat*U823)) * EXP(-k_inhib*U823)</f>
        <v>0.93514568596366332</v>
      </c>
      <c r="AM823" s="4">
        <f>(1 / F_max_pic) * (1 - EXP(-k_sat_pic * U823)) * EXP(-k_inhib_pic * U823)</f>
        <v>0.93514568596366332</v>
      </c>
    </row>
    <row r="824" spans="5:39" x14ac:dyDescent="0.25">
      <c r="E824">
        <f t="shared" si="50"/>
        <v>822</v>
      </c>
      <c r="F824" s="1">
        <f t="shared" si="48"/>
        <v>41.1</v>
      </c>
      <c r="G824" s="2">
        <f>F824/I_opt_dia*EXP(1-F824/I_opt_dia)</f>
        <v>0.75152021293522664</v>
      </c>
      <c r="I824" s="4">
        <f>(1/f_max_dia) * (1 - EXP(-k_sat_dia*F824)) * EXP(-k_inhib_dia*F824)</f>
        <v>0.95275409591406035</v>
      </c>
      <c r="T824">
        <f t="shared" si="51"/>
        <v>822</v>
      </c>
      <c r="U824" s="1">
        <f t="shared" si="49"/>
        <v>41.1</v>
      </c>
      <c r="V824">
        <f>U824/I_opt_nan*EXP(1-U824/I_opt_nan)</f>
        <v>0.67598205280198687</v>
      </c>
      <c r="Z824" s="4">
        <f>(1/F_max) * (1 - EXP(-k_sat*U824)) * EXP(-k_inhib*U824)</f>
        <v>0.93500548704975373</v>
      </c>
      <c r="AM824" s="4">
        <f>(1 / F_max_pic) * (1 - EXP(-k_sat_pic * U824)) * EXP(-k_inhib_pic * U824)</f>
        <v>0.93500548704975373</v>
      </c>
    </row>
    <row r="825" spans="5:39" x14ac:dyDescent="0.25">
      <c r="E825">
        <f t="shared" si="50"/>
        <v>823</v>
      </c>
      <c r="F825" s="1">
        <f t="shared" si="48"/>
        <v>41.150000000000006</v>
      </c>
      <c r="G825" s="2">
        <f>F825/I_opt_dia*EXP(1-F825/I_opt_dia)</f>
        <v>0.75064509151545</v>
      </c>
      <c r="I825" s="4">
        <f>(1/f_max_dia) * (1 - EXP(-k_sat_dia*F825)) * EXP(-k_inhib_dia*F825)</f>
        <v>0.952612969786789</v>
      </c>
      <c r="T825">
        <f t="shared" si="51"/>
        <v>823</v>
      </c>
      <c r="U825" s="1">
        <f t="shared" si="49"/>
        <v>41.150000000000006</v>
      </c>
      <c r="V825">
        <f>U825/I_opt_nan*EXP(1-U825/I_opt_nan)</f>
        <v>0.67502569259683132</v>
      </c>
      <c r="Z825" s="4">
        <f>(1/F_max) * (1 - EXP(-k_sat*U825)) * EXP(-k_inhib*U825)</f>
        <v>0.93486530822558156</v>
      </c>
      <c r="AM825" s="4">
        <f>(1 / F_max_pic) * (1 - EXP(-k_sat_pic * U825)) * EXP(-k_inhib_pic * U825)</f>
        <v>0.93486530822558156</v>
      </c>
    </row>
    <row r="826" spans="5:39" x14ac:dyDescent="0.25">
      <c r="E826">
        <f t="shared" si="50"/>
        <v>824</v>
      </c>
      <c r="F826" s="1">
        <f t="shared" si="48"/>
        <v>41.2</v>
      </c>
      <c r="G826" s="2">
        <f>F826/I_opt_dia*EXP(1-F826/I_opt_dia)</f>
        <v>0.74976988219433327</v>
      </c>
      <c r="I826" s="4">
        <f>(1/f_max_dia) * (1 - EXP(-k_sat_dia*F826)) * EXP(-k_inhib_dia*F826)</f>
        <v>0.95247184600996038</v>
      </c>
      <c r="T826">
        <f t="shared" si="51"/>
        <v>824</v>
      </c>
      <c r="U826" s="1">
        <f t="shared" si="49"/>
        <v>41.2</v>
      </c>
      <c r="V826">
        <f>U826/I_opt_nan*EXP(1-U826/I_opt_nan)</f>
        <v>0.67406969023346042</v>
      </c>
      <c r="Z826" s="4">
        <f>(1/F_max) * (1 - EXP(-k_sat*U826)) * EXP(-k_inhib*U826)</f>
        <v>0.93472514950224495</v>
      </c>
      <c r="AM826" s="4">
        <f>(1 / F_max_pic) * (1 - EXP(-k_sat_pic * U826)) * EXP(-k_inhib_pic * U826)</f>
        <v>0.93472514950224495</v>
      </c>
    </row>
    <row r="827" spans="5:39" x14ac:dyDescent="0.25">
      <c r="E827">
        <f t="shared" si="50"/>
        <v>825</v>
      </c>
      <c r="F827" s="1">
        <f t="shared" si="48"/>
        <v>41.25</v>
      </c>
      <c r="G827" s="2">
        <f>F827/I_opt_dia*EXP(1-F827/I_opt_dia)</f>
        <v>0.7488945903391665</v>
      </c>
      <c r="I827" s="4">
        <f>(1/f_max_dia) * (1 - EXP(-k_sat_dia*F827)) * EXP(-k_inhib_dia*F827)</f>
        <v>0.95233072478255831</v>
      </c>
      <c r="T827">
        <f t="shared" si="51"/>
        <v>825</v>
      </c>
      <c r="U827" s="1">
        <f t="shared" si="49"/>
        <v>41.25</v>
      </c>
      <c r="V827">
        <f>U827/I_opt_nan*EXP(1-U827/I_opt_nan)</f>
        <v>0.67311405043656336</v>
      </c>
      <c r="Z827" s="4">
        <f>(1/F_max) * (1 - EXP(-k_sat*U827)) * EXP(-k_inhib*U827)</f>
        <v>0.93458501089062862</v>
      </c>
      <c r="AM827" s="4">
        <f>(1 / F_max_pic) * (1 - EXP(-k_sat_pic * U827)) * EXP(-k_inhib_pic * U827)</f>
        <v>0.93458501089062862</v>
      </c>
    </row>
    <row r="828" spans="5:39" x14ac:dyDescent="0.25">
      <c r="E828">
        <f t="shared" si="50"/>
        <v>826</v>
      </c>
      <c r="F828" s="1">
        <f t="shared" si="48"/>
        <v>41.300000000000004</v>
      </c>
      <c r="G828" s="2">
        <f>F828/I_opt_dia*EXP(1-F828/I_opt_dia)</f>
        <v>0.74801922129220855</v>
      </c>
      <c r="I828" s="4">
        <f>(1/f_max_dia) * (1 - EXP(-k_sat_dia*F828)) * EXP(-k_inhib_dia*F828)</f>
        <v>0.95218960630142513</v>
      </c>
      <c r="T828">
        <f t="shared" si="51"/>
        <v>826</v>
      </c>
      <c r="U828" s="1">
        <f t="shared" si="49"/>
        <v>41.300000000000004</v>
      </c>
      <c r="V828">
        <f>U828/I_opt_nan*EXP(1-U828/I_opt_nan)</f>
        <v>0.67215877790352341</v>
      </c>
      <c r="Z828" s="4">
        <f>(1/F_max) * (1 - EXP(-k_sat*U828)) * EXP(-k_inhib*U828)</f>
        <v>0.93444489240140616</v>
      </c>
      <c r="AM828" s="4">
        <f>(1 / F_max_pic) * (1 - EXP(-k_sat_pic * U828)) * EXP(-k_inhib_pic * U828)</f>
        <v>0.93444489240140616</v>
      </c>
    </row>
    <row r="829" spans="5:39" x14ac:dyDescent="0.25">
      <c r="E829">
        <f t="shared" si="50"/>
        <v>827</v>
      </c>
      <c r="F829" s="1">
        <f t="shared" si="48"/>
        <v>41.35</v>
      </c>
      <c r="G829" s="2">
        <f>F829/I_opt_dia*EXP(1-F829/I_opt_dia)</f>
        <v>0.74714378037077644</v>
      </c>
      <c r="I829" s="4">
        <f>(1/f_max_dia) * (1 - EXP(-k_sat_dia*F829)) * EXP(-k_inhib_dia*F829)</f>
        <v>0.95204849076128506</v>
      </c>
      <c r="T829">
        <f t="shared" si="51"/>
        <v>827</v>
      </c>
      <c r="U829" s="1">
        <f t="shared" si="49"/>
        <v>41.35</v>
      </c>
      <c r="V829">
        <f>U829/I_opt_nan*EXP(1-U829/I_opt_nan)</f>
        <v>0.67120387730452924</v>
      </c>
      <c r="Z829" s="4">
        <f>(1/F_max) * (1 - EXP(-k_sat*U829)) * EXP(-k_inhib*U829)</f>
        <v>0.93430479404504396</v>
      </c>
      <c r="AM829" s="4">
        <f>(1 / F_max_pic) * (1 - EXP(-k_sat_pic * U829)) * EXP(-k_inhib_pic * U829)</f>
        <v>0.93430479404504396</v>
      </c>
    </row>
    <row r="830" spans="5:39" x14ac:dyDescent="0.25">
      <c r="E830">
        <f t="shared" si="50"/>
        <v>828</v>
      </c>
      <c r="F830" s="1">
        <f t="shared" si="48"/>
        <v>41.400000000000006</v>
      </c>
      <c r="G830" s="2">
        <f>F830/I_opt_dia*EXP(1-F830/I_opt_dia)</f>
        <v>0.7462682728673331</v>
      </c>
      <c r="I830" s="4">
        <f>(1/f_max_dia) * (1 - EXP(-k_sat_dia*F830)) * EXP(-k_inhib_dia*F830)</f>
        <v>0.9519073783547648</v>
      </c>
      <c r="T830">
        <f t="shared" si="51"/>
        <v>828</v>
      </c>
      <c r="U830" s="1">
        <f t="shared" si="49"/>
        <v>41.400000000000006</v>
      </c>
      <c r="V830">
        <f>U830/I_opt_nan*EXP(1-U830/I_opt_nan)</f>
        <v>0.67024935328268498</v>
      </c>
      <c r="Z830" s="4">
        <f>(1/F_max) * (1 - EXP(-k_sat*U830)) * EXP(-k_inhib*U830)</f>
        <v>0.9341647158318036</v>
      </c>
      <c r="AM830" s="4">
        <f>(1 / F_max_pic) * (1 - EXP(-k_sat_pic * U830)) * EXP(-k_inhib_pic * U830)</f>
        <v>0.9341647158318036</v>
      </c>
    </row>
    <row r="831" spans="5:39" x14ac:dyDescent="0.25">
      <c r="E831">
        <f t="shared" si="50"/>
        <v>829</v>
      </c>
      <c r="F831" s="1">
        <f t="shared" si="48"/>
        <v>41.45</v>
      </c>
      <c r="G831" s="2">
        <f>F831/I_opt_dia*EXP(1-F831/I_opt_dia)</f>
        <v>0.74539270404957614</v>
      </c>
      <c r="I831" s="4">
        <f>(1/f_max_dia) * (1 - EXP(-k_sat_dia*F831)) * EXP(-k_inhib_dia*F831)</f>
        <v>0.95176626927241759</v>
      </c>
      <c r="T831">
        <f t="shared" si="51"/>
        <v>829</v>
      </c>
      <c r="U831" s="1">
        <f t="shared" si="49"/>
        <v>41.45</v>
      </c>
      <c r="V831">
        <f>U831/I_opt_nan*EXP(1-U831/I_opt_nan)</f>
        <v>0.66929521045412044</v>
      </c>
      <c r="Z831" s="4">
        <f>(1/F_max) * (1 - EXP(-k_sat*U831)) * EXP(-k_inhib*U831)</f>
        <v>0.93402465777174615</v>
      </c>
      <c r="AM831" s="4">
        <f>(1 / F_max_pic) * (1 - EXP(-k_sat_pic * U831)) * EXP(-k_inhib_pic * U831)</f>
        <v>0.93402465777174615</v>
      </c>
    </row>
    <row r="832" spans="5:39" x14ac:dyDescent="0.25">
      <c r="E832">
        <f t="shared" si="50"/>
        <v>830</v>
      </c>
      <c r="F832" s="1">
        <f t="shared" si="48"/>
        <v>41.5</v>
      </c>
      <c r="G832" s="2">
        <f>F832/I_opt_dia*EXP(1-F832/I_opt_dia)</f>
        <v>0.74451707916052423</v>
      </c>
      <c r="I832" s="4">
        <f>(1/f_max_dia) * (1 - EXP(-k_sat_dia*F832)) * EXP(-k_inhib_dia*F832)</f>
        <v>0.9516251637027443</v>
      </c>
      <c r="T832">
        <f t="shared" si="51"/>
        <v>830</v>
      </c>
      <c r="U832" s="1">
        <f t="shared" si="49"/>
        <v>41.5</v>
      </c>
      <c r="V832">
        <f>U832/I_opt_nan*EXP(1-U832/I_opt_nan)</f>
        <v>0.66834145340810125</v>
      </c>
      <c r="Z832" s="4">
        <f>(1/F_max) * (1 - EXP(-k_sat*U832)) * EXP(-k_inhib*U832)</f>
        <v>0.93388461987473426</v>
      </c>
      <c r="AM832" s="4">
        <f>(1 / F_max_pic) * (1 - EXP(-k_sat_pic * U832)) * EXP(-k_inhib_pic * U832)</f>
        <v>0.93388461987473426</v>
      </c>
    </row>
    <row r="833" spans="5:39" x14ac:dyDescent="0.25">
      <c r="E833">
        <f t="shared" si="50"/>
        <v>831</v>
      </c>
      <c r="F833" s="1">
        <f t="shared" si="48"/>
        <v>41.550000000000004</v>
      </c>
      <c r="G833" s="2">
        <f>F833/I_opt_dia*EXP(1-F833/I_opt_dia)</f>
        <v>0.74364140341860696</v>
      </c>
      <c r="I833" s="4">
        <f>(1/f_max_dia) * (1 - EXP(-k_sat_dia*F833)) * EXP(-k_inhib_dia*F833)</f>
        <v>0.95148406183221568</v>
      </c>
      <c r="T833">
        <f t="shared" si="51"/>
        <v>831</v>
      </c>
      <c r="U833" s="1">
        <f t="shared" si="49"/>
        <v>41.550000000000004</v>
      </c>
      <c r="V833">
        <f>U833/I_opt_nan*EXP(1-U833/I_opt_nan)</f>
        <v>0.66738808670713756</v>
      </c>
      <c r="Z833" s="4">
        <f>(1/F_max) * (1 - EXP(-k_sat*U833)) * EXP(-k_inhib*U833)</f>
        <v>0.9337446021504352</v>
      </c>
      <c r="AM833" s="4">
        <f>(1 / F_max_pic) * (1 - EXP(-k_sat_pic * U833)) * EXP(-k_inhib_pic * U833)</f>
        <v>0.9337446021504352</v>
      </c>
    </row>
    <row r="834" spans="5:39" x14ac:dyDescent="0.25">
      <c r="E834">
        <f t="shared" si="50"/>
        <v>832</v>
      </c>
      <c r="F834" s="1">
        <f t="shared" ref="F834:F897" si="52">PAR_max/1200*E834</f>
        <v>41.6</v>
      </c>
      <c r="G834" s="2">
        <f>F834/I_opt_dia*EXP(1-F834/I_opt_dia)</f>
        <v>0.74276568201775017</v>
      </c>
      <c r="I834" s="4">
        <f>(1/f_max_dia) * (1 - EXP(-k_sat_dia*F834)) * EXP(-k_inhib_dia*F834)</f>
        <v>0.95134296384529315</v>
      </c>
      <c r="T834">
        <f t="shared" si="51"/>
        <v>832</v>
      </c>
      <c r="U834" s="1">
        <f t="shared" ref="U834:U897" si="53">PAR_max/1200*T834</f>
        <v>41.6</v>
      </c>
      <c r="V834">
        <f>U834/I_opt_nan*EXP(1-U834/I_opt_nan)</f>
        <v>0.66643511488709373</v>
      </c>
      <c r="Z834" s="4">
        <f>(1/F_max) * (1 - EXP(-k_sat*U834)) * EXP(-k_inhib*U834)</f>
        <v>0.93360460460832373</v>
      </c>
      <c r="AM834" s="4">
        <f>(1 / F_max_pic) * (1 - EXP(-k_sat_pic * U834)) * EXP(-k_inhib_pic * U834)</f>
        <v>0.93360460460832373</v>
      </c>
    </row>
    <row r="835" spans="5:39" x14ac:dyDescent="0.25">
      <c r="E835">
        <f t="shared" si="50"/>
        <v>833</v>
      </c>
      <c r="F835" s="1">
        <f t="shared" si="52"/>
        <v>41.650000000000006</v>
      </c>
      <c r="G835" s="2">
        <f>F835/I_opt_dia*EXP(1-F835/I_opt_dia)</f>
        <v>0.7418899201274638</v>
      </c>
      <c r="I835" s="4">
        <f>(1/f_max_dia) * (1 - EXP(-k_sat_dia*F835)) * EXP(-k_inhib_dia*F835)</f>
        <v>0.95120186992445044</v>
      </c>
      <c r="T835">
        <f t="shared" si="51"/>
        <v>833</v>
      </c>
      <c r="U835" s="1">
        <f t="shared" si="53"/>
        <v>41.650000000000006</v>
      </c>
      <c r="V835">
        <f>U835/I_opt_nan*EXP(1-U835/I_opt_nan)</f>
        <v>0.66548254245729566</v>
      </c>
      <c r="Z835" s="4">
        <f>(1/F_max) * (1 - EXP(-k_sat*U835)) * EXP(-k_inhib*U835)</f>
        <v>0.93346462725768564</v>
      </c>
      <c r="AM835" s="4">
        <f>(1 / F_max_pic) * (1 - EXP(-k_sat_pic * U835)) * EXP(-k_inhib_pic * U835)</f>
        <v>0.93346462725768564</v>
      </c>
    </row>
    <row r="836" spans="5:39" x14ac:dyDescent="0.25">
      <c r="E836">
        <f t="shared" ref="E836:E899" si="54">E835+1</f>
        <v>834</v>
      </c>
      <c r="F836" s="1">
        <f t="shared" si="52"/>
        <v>41.7</v>
      </c>
      <c r="G836" s="2">
        <f>F836/I_opt_dia*EXP(1-F836/I_opt_dia)</f>
        <v>0.74101412289292912</v>
      </c>
      <c r="I836" s="4">
        <f>(1/f_max_dia) * (1 - EXP(-k_sat_dia*F836)) * EXP(-k_inhib_dia*F836)</f>
        <v>0.95106078025019525</v>
      </c>
      <c r="T836">
        <f t="shared" ref="T836:T899" si="55">T835+1</f>
        <v>834</v>
      </c>
      <c r="U836" s="1">
        <f t="shared" si="53"/>
        <v>41.7</v>
      </c>
      <c r="V836">
        <f>U836/I_opt_nan*EXP(1-U836/I_opt_nan)</f>
        <v>0.66453037390064074</v>
      </c>
      <c r="Z836" s="4">
        <f>(1/F_max) * (1 - EXP(-k_sat*U836)) * EXP(-k_inhib*U836)</f>
        <v>0.93332467010762055</v>
      </c>
      <c r="AM836" s="4">
        <f>(1 / F_max_pic) * (1 - EXP(-k_sat_pic * U836)) * EXP(-k_inhib_pic * U836)</f>
        <v>0.93332467010762055</v>
      </c>
    </row>
    <row r="837" spans="5:39" x14ac:dyDescent="0.25">
      <c r="E837">
        <f t="shared" si="54"/>
        <v>835</v>
      </c>
      <c r="F837" s="1">
        <f t="shared" si="52"/>
        <v>41.75</v>
      </c>
      <c r="G837" s="2">
        <f>F837/I_opt_dia*EXP(1-F837/I_opt_dia)</f>
        <v>0.7401382954350838</v>
      </c>
      <c r="I837" s="4">
        <f>(1/f_max_dia) * (1 - EXP(-k_sat_dia*F837)) * EXP(-k_inhib_dia*F837)</f>
        <v>0.95091969500108886</v>
      </c>
      <c r="T837">
        <f t="shared" si="55"/>
        <v>835</v>
      </c>
      <c r="U837" s="1">
        <f t="shared" si="53"/>
        <v>41.75</v>
      </c>
      <c r="V837">
        <f>U837/I_opt_nan*EXP(1-U837/I_opt_nan)</f>
        <v>0.66357861367370341</v>
      </c>
      <c r="Z837" s="4">
        <f>(1/F_max) * (1 - EXP(-k_sat*U837)) * EXP(-k_inhib*U837)</f>
        <v>0.93318473316704309</v>
      </c>
      <c r="AM837" s="4">
        <f>(1 / F_max_pic) * (1 - EXP(-k_sat_pic * U837)) * EXP(-k_inhib_pic * U837)</f>
        <v>0.93318473316704309</v>
      </c>
    </row>
    <row r="838" spans="5:39" x14ac:dyDescent="0.25">
      <c r="E838">
        <f t="shared" si="54"/>
        <v>836</v>
      </c>
      <c r="F838" s="1">
        <f t="shared" si="52"/>
        <v>41.800000000000004</v>
      </c>
      <c r="G838" s="2">
        <f>F838/I_opt_dia*EXP(1-F838/I_opt_dia)</f>
        <v>0.73926244285070986</v>
      </c>
      <c r="I838" s="4">
        <f>(1/f_max_dia) * (1 - EXP(-k_sat_dia*F838)) * EXP(-k_inhib_dia*F838)</f>
        <v>0.95077861435376787</v>
      </c>
      <c r="T838">
        <f t="shared" si="55"/>
        <v>836</v>
      </c>
      <c r="U838" s="1">
        <f t="shared" si="53"/>
        <v>41.800000000000004</v>
      </c>
      <c r="V838">
        <f>U838/I_opt_nan*EXP(1-U838/I_opt_nan)</f>
        <v>0.66262726620684453</v>
      </c>
      <c r="Z838" s="4">
        <f>(1/F_max) * (1 - EXP(-k_sat*U838)) * EXP(-k_inhib*U838)</f>
        <v>0.93304481644468829</v>
      </c>
      <c r="AM838" s="4">
        <f>(1 / F_max_pic) * (1 - EXP(-k_sat_pic * U838)) * EXP(-k_inhib_pic * U838)</f>
        <v>0.93304481644468829</v>
      </c>
    </row>
    <row r="839" spans="5:39" x14ac:dyDescent="0.25">
      <c r="E839">
        <f t="shared" si="54"/>
        <v>837</v>
      </c>
      <c r="F839" s="1">
        <f t="shared" si="52"/>
        <v>41.85</v>
      </c>
      <c r="G839" s="2">
        <f>F839/I_opt_dia*EXP(1-F839/I_opt_dia)</f>
        <v>0.73838657021251819</v>
      </c>
      <c r="I839" s="4">
        <f>(1/f_max_dia) * (1 - EXP(-k_sat_dia*F839)) * EXP(-k_inhib_dia*F839)</f>
        <v>0.95063753848296428</v>
      </c>
      <c r="T839">
        <f t="shared" si="55"/>
        <v>837</v>
      </c>
      <c r="U839" s="1">
        <f t="shared" si="53"/>
        <v>41.85</v>
      </c>
      <c r="V839">
        <f>U839/I_opt_nan*EXP(1-U839/I_opt_nan)</f>
        <v>0.66167633590431763</v>
      </c>
      <c r="Z839" s="4">
        <f>(1/F_max) * (1 - EXP(-k_sat*U839)) * EXP(-k_inhib*U839)</f>
        <v>0.93290491994911229</v>
      </c>
      <c r="AM839" s="4">
        <f>(1 / F_max_pic) * (1 - EXP(-k_sat_pic * U839)) * EXP(-k_inhib_pic * U839)</f>
        <v>0.93290491994911229</v>
      </c>
    </row>
    <row r="840" spans="5:39" x14ac:dyDescent="0.25">
      <c r="E840">
        <f t="shared" si="54"/>
        <v>838</v>
      </c>
      <c r="F840" s="1">
        <f t="shared" si="52"/>
        <v>41.900000000000006</v>
      </c>
      <c r="G840" s="2">
        <f>F840/I_opt_dia*EXP(1-F840/I_opt_dia)</f>
        <v>0.73751068256923458</v>
      </c>
      <c r="I840" s="4">
        <f>(1/f_max_dia) * (1 - EXP(-k_sat_dia*F840)) * EXP(-k_inhib_dia*F840)</f>
        <v>0.95049646756152517</v>
      </c>
      <c r="T840">
        <f t="shared" si="55"/>
        <v>838</v>
      </c>
      <c r="U840" s="1">
        <f t="shared" si="53"/>
        <v>41.900000000000006</v>
      </c>
      <c r="V840">
        <f>U840/I_opt_nan*EXP(1-U840/I_opt_nan)</f>
        <v>0.66072582714437467</v>
      </c>
      <c r="Z840" s="4">
        <f>(1/F_max) * (1 - EXP(-k_sat*U840)) * EXP(-k_inhib*U840)</f>
        <v>0.93276504368869573</v>
      </c>
      <c r="AM840" s="4">
        <f>(1 / F_max_pic) * (1 - EXP(-k_sat_pic * U840)) * EXP(-k_inhib_pic * U840)</f>
        <v>0.93276504368869573</v>
      </c>
    </row>
    <row r="841" spans="5:39" x14ac:dyDescent="0.25">
      <c r="E841">
        <f t="shared" si="54"/>
        <v>839</v>
      </c>
      <c r="F841" s="1">
        <f t="shared" si="52"/>
        <v>41.95</v>
      </c>
      <c r="G841" s="2">
        <f>F841/I_opt_dia*EXP(1-F841/I_opt_dia)</f>
        <v>0.73663478494568613</v>
      </c>
      <c r="I841" s="4">
        <f>(1/f_max_dia) * (1 - EXP(-k_sat_dia*F841)) * EXP(-k_inhib_dia*F841)</f>
        <v>0.95035540176043298</v>
      </c>
      <c r="T841">
        <f t="shared" si="55"/>
        <v>839</v>
      </c>
      <c r="U841" s="1">
        <f t="shared" si="53"/>
        <v>41.95</v>
      </c>
      <c r="V841">
        <f>U841/I_opt_nan*EXP(1-U841/I_opt_nan)</f>
        <v>0.65977574427937447</v>
      </c>
      <c r="Z841" s="4">
        <f>(1/F_max) * (1 - EXP(-k_sat*U841)) * EXP(-k_inhib*U841)</f>
        <v>0.93262518767164648</v>
      </c>
      <c r="AM841" s="4">
        <f>(1 / F_max_pic) * (1 - EXP(-k_sat_pic * U841)) * EXP(-k_inhib_pic * U841)</f>
        <v>0.93262518767164648</v>
      </c>
    </row>
    <row r="842" spans="5:39" x14ac:dyDescent="0.25">
      <c r="E842">
        <f t="shared" si="54"/>
        <v>840</v>
      </c>
      <c r="F842" s="1">
        <f t="shared" si="52"/>
        <v>42</v>
      </c>
      <c r="G842" s="2">
        <f>F842/I_opt_dia*EXP(1-F842/I_opt_dia)</f>
        <v>0.73575888234288467</v>
      </c>
      <c r="I842" s="4">
        <f>(1/f_max_dia) * (1 - EXP(-k_sat_dia*F842)) * EXP(-k_inhib_dia*F842)</f>
        <v>0.95021434124882576</v>
      </c>
      <c r="T842">
        <f t="shared" si="55"/>
        <v>840</v>
      </c>
      <c r="U842" s="1">
        <f t="shared" si="53"/>
        <v>42</v>
      </c>
      <c r="V842">
        <f>U842/I_opt_nan*EXP(1-U842/I_opt_nan)</f>
        <v>0.65882609163588579</v>
      </c>
      <c r="Z842" s="4">
        <f>(1/F_max) * (1 - EXP(-k_sat*U842)) * EXP(-k_inhib*U842)</f>
        <v>0.93248535190600212</v>
      </c>
      <c r="AM842" s="4">
        <f>(1 / F_max_pic) * (1 - EXP(-k_sat_pic * U842)) * EXP(-k_inhib_pic * U842)</f>
        <v>0.93248535190600212</v>
      </c>
    </row>
    <row r="843" spans="5:39" x14ac:dyDescent="0.25">
      <c r="E843">
        <f t="shared" si="54"/>
        <v>841</v>
      </c>
      <c r="F843" s="1">
        <f t="shared" si="52"/>
        <v>42.050000000000004</v>
      </c>
      <c r="G843" s="2">
        <f>F843/I_opt_dia*EXP(1-F843/I_opt_dia)</f>
        <v>0.73488297973811267</v>
      </c>
      <c r="I843" s="4">
        <f>(1/f_max_dia) * (1 - EXP(-k_sat_dia*F843)) * EXP(-k_inhib_dia*F843)</f>
        <v>0.9500732861940161</v>
      </c>
      <c r="T843">
        <f t="shared" si="55"/>
        <v>841</v>
      </c>
      <c r="U843" s="1">
        <f t="shared" si="53"/>
        <v>42.050000000000004</v>
      </c>
      <c r="V843">
        <f>U843/I_opt_nan*EXP(1-U843/I_opt_nan)</f>
        <v>0.65787687351479518</v>
      </c>
      <c r="Z843" s="4">
        <f>(1/F_max) * (1 - EXP(-k_sat*U843)) * EXP(-k_inhib*U843)</f>
        <v>0.93234553639963258</v>
      </c>
      <c r="AM843" s="4">
        <f>(1 / F_max_pic) * (1 - EXP(-k_sat_pic * U843)) * EXP(-k_inhib_pic * U843)</f>
        <v>0.93234553639963258</v>
      </c>
    </row>
    <row r="844" spans="5:39" x14ac:dyDescent="0.25">
      <c r="E844">
        <f t="shared" si="54"/>
        <v>842</v>
      </c>
      <c r="F844" s="1">
        <f t="shared" si="52"/>
        <v>42.1</v>
      </c>
      <c r="G844" s="2">
        <f>F844/I_opt_dia*EXP(1-F844/I_opt_dia)</f>
        <v>0.73400708208500798</v>
      </c>
      <c r="I844" s="4">
        <f>(1/f_max_dia) * (1 - EXP(-k_sat_dia*F844)) * EXP(-k_inhib_dia*F844)</f>
        <v>0.94993223676151073</v>
      </c>
      <c r="T844">
        <f t="shared" si="55"/>
        <v>842</v>
      </c>
      <c r="U844" s="1">
        <f t="shared" si="53"/>
        <v>42.1</v>
      </c>
      <c r="V844">
        <f>U844/I_opt_nan*EXP(1-U844/I_opt_nan)</f>
        <v>0.65692809419141085</v>
      </c>
      <c r="Z844" s="4">
        <f>(1/F_max) * (1 - EXP(-k_sat*U844)) * EXP(-k_inhib*U844)</f>
        <v>0.93220574116024268</v>
      </c>
      <c r="AM844" s="4">
        <f>(1 / F_max_pic) * (1 - EXP(-k_sat_pic * U844)) * EXP(-k_inhib_pic * U844)</f>
        <v>0.93220574116024268</v>
      </c>
    </row>
    <row r="845" spans="5:39" x14ac:dyDescent="0.25">
      <c r="E845">
        <f t="shared" si="54"/>
        <v>843</v>
      </c>
      <c r="F845" s="1">
        <f t="shared" si="52"/>
        <v>42.150000000000006</v>
      </c>
      <c r="G845" s="2">
        <f>F845/I_opt_dia*EXP(1-F845/I_opt_dia)</f>
        <v>0.73313119431364704</v>
      </c>
      <c r="I845" s="4">
        <f>(1/f_max_dia) * (1 - EXP(-k_sat_dia*F845)) * EXP(-k_inhib_dia*F845)</f>
        <v>0.94979119311502935</v>
      </c>
      <c r="T845">
        <f t="shared" si="55"/>
        <v>843</v>
      </c>
      <c r="U845" s="1">
        <f t="shared" si="53"/>
        <v>42.150000000000006</v>
      </c>
      <c r="V845">
        <f>U845/I_opt_nan*EXP(1-U845/I_opt_nan)</f>
        <v>0.65597975791556751</v>
      </c>
      <c r="Z845" s="4">
        <f>(1/F_max) * (1 - EXP(-k_sat*U845)) * EXP(-k_inhib*U845)</f>
        <v>0.93206596619537418</v>
      </c>
      <c r="AM845" s="4">
        <f>(1 / F_max_pic) * (1 - EXP(-k_sat_pic * U845)) * EXP(-k_inhib_pic * U845)</f>
        <v>0.93206596619537418</v>
      </c>
    </row>
    <row r="846" spans="5:39" x14ac:dyDescent="0.25">
      <c r="E846">
        <f t="shared" si="54"/>
        <v>844</v>
      </c>
      <c r="F846" s="1">
        <f t="shared" si="52"/>
        <v>42.2</v>
      </c>
      <c r="G846" s="2">
        <f>F846/I_opt_dia*EXP(1-F846/I_opt_dia)</f>
        <v>0.73225532133063076</v>
      </c>
      <c r="I846" s="4">
        <f>(1/f_max_dia) * (1 - EXP(-k_sat_dia*F846)) * EXP(-k_inhib_dia*F846)</f>
        <v>0.9496501554165242</v>
      </c>
      <c r="T846">
        <f t="shared" si="55"/>
        <v>844</v>
      </c>
      <c r="U846" s="1">
        <f t="shared" si="53"/>
        <v>42.2</v>
      </c>
      <c r="V846">
        <f>U846/I_opt_nan*EXP(1-U846/I_opt_nan)</f>
        <v>0.65503186891173149</v>
      </c>
      <c r="Z846" s="4">
        <f>(1/F_max) * (1 - EXP(-k_sat*U846)) * EXP(-k_inhib*U846)</f>
        <v>0.93192621151240884</v>
      </c>
      <c r="AM846" s="4">
        <f>(1 / F_max_pic) * (1 - EXP(-k_sat_pic * U846)) * EXP(-k_inhib_pic * U846)</f>
        <v>0.93192621151240884</v>
      </c>
    </row>
    <row r="847" spans="5:39" x14ac:dyDescent="0.25">
      <c r="E847">
        <f t="shared" si="54"/>
        <v>845</v>
      </c>
      <c r="F847" s="1">
        <f t="shared" si="52"/>
        <v>42.25</v>
      </c>
      <c r="G847" s="2">
        <f>F847/I_opt_dia*EXP(1-F847/I_opt_dia)</f>
        <v>0.73137946801916609</v>
      </c>
      <c r="I847" s="4">
        <f>(1/f_max_dia) * (1 - EXP(-k_sat_dia*F847)) * EXP(-k_inhib_dia*F847)</f>
        <v>0.94950912382619779</v>
      </c>
      <c r="T847">
        <f t="shared" si="55"/>
        <v>845</v>
      </c>
      <c r="U847" s="1">
        <f t="shared" si="53"/>
        <v>42.25</v>
      </c>
      <c r="V847">
        <f>U847/I_opt_nan*EXP(1-U847/I_opt_nan)</f>
        <v>0.65408443137910377</v>
      </c>
      <c r="Z847" s="4">
        <f>(1/F_max) * (1 - EXP(-k_sat*U847)) * EXP(-k_inhib*U847)</f>
        <v>0.93178647711857054</v>
      </c>
      <c r="AM847" s="4">
        <f>(1 / F_max_pic) * (1 - EXP(-k_sat_pic * U847)) * EXP(-k_inhib_pic * U847)</f>
        <v>0.93178647711857054</v>
      </c>
    </row>
    <row r="848" spans="5:39" x14ac:dyDescent="0.25">
      <c r="E848">
        <f t="shared" si="54"/>
        <v>846</v>
      </c>
      <c r="F848" s="1">
        <f t="shared" si="52"/>
        <v>42.300000000000004</v>
      </c>
      <c r="G848" s="2">
        <f>F848/I_opt_dia*EXP(1-F848/I_opt_dia)</f>
        <v>0.73050363923915096</v>
      </c>
      <c r="I848" s="4">
        <f>(1/f_max_dia) * (1 - EXP(-k_sat_dia*F848)) * EXP(-k_inhib_dia*F848)</f>
        <v>0.94936809850252313</v>
      </c>
      <c r="T848">
        <f t="shared" si="55"/>
        <v>846</v>
      </c>
      <c r="U848" s="1">
        <f t="shared" si="53"/>
        <v>42.300000000000004</v>
      </c>
      <c r="V848">
        <f>U848/I_opt_nan*EXP(1-U848/I_opt_nan)</f>
        <v>0.65313744949172414</v>
      </c>
      <c r="Z848" s="4">
        <f>(1/F_max) * (1 - EXP(-k_sat*U848)) * EXP(-k_inhib*U848)</f>
        <v>0.93164676302092808</v>
      </c>
      <c r="AM848" s="4">
        <f>(1 / F_max_pic) * (1 - EXP(-k_sat_pic * U848)) * EXP(-k_inhib_pic * U848)</f>
        <v>0.93164676302092808</v>
      </c>
    </row>
    <row r="849" spans="5:39" x14ac:dyDescent="0.25">
      <c r="E849">
        <f t="shared" si="54"/>
        <v>847</v>
      </c>
      <c r="F849" s="1">
        <f t="shared" si="52"/>
        <v>42.35</v>
      </c>
      <c r="G849" s="2">
        <f>F849/I_opt_dia*EXP(1-F849/I_opt_dia)</f>
        <v>0.72962783982725787</v>
      </c>
      <c r="I849" s="4">
        <f>(1/f_max_dia) * (1 - EXP(-k_sat_dia*F849)) * EXP(-k_inhib_dia*F849)</f>
        <v>0.94922707960225938</v>
      </c>
      <c r="T849">
        <f t="shared" si="55"/>
        <v>847</v>
      </c>
      <c r="U849" s="1">
        <f t="shared" si="53"/>
        <v>42.35</v>
      </c>
      <c r="V849">
        <f>U849/I_opt_nan*EXP(1-U849/I_opt_nan)</f>
        <v>0.65219092739857409</v>
      </c>
      <c r="Z849" s="4">
        <f>(1/F_max) * (1 - EXP(-k_sat*U849)) * EXP(-k_inhib*U849)</f>
        <v>0.93150706922639659</v>
      </c>
      <c r="AM849" s="4">
        <f>(1 / F_max_pic) * (1 - EXP(-k_sat_pic * U849)) * EXP(-k_inhib_pic * U849)</f>
        <v>0.93150706922639659</v>
      </c>
    </row>
    <row r="850" spans="5:39" x14ac:dyDescent="0.25">
      <c r="E850">
        <f t="shared" si="54"/>
        <v>848</v>
      </c>
      <c r="F850" s="1">
        <f t="shared" si="52"/>
        <v>42.400000000000006</v>
      </c>
      <c r="G850" s="2">
        <f>F850/I_opt_dia*EXP(1-F850/I_opt_dia)</f>
        <v>0.72875207459701508</v>
      </c>
      <c r="I850" s="4">
        <f>(1/f_max_dia) * (1 - EXP(-k_sat_dia*F850)) * EXP(-k_inhib_dia*F850)</f>
        <v>0.94908606728047329</v>
      </c>
      <c r="T850">
        <f t="shared" si="55"/>
        <v>848</v>
      </c>
      <c r="U850" s="1">
        <f t="shared" si="53"/>
        <v>42.400000000000006</v>
      </c>
      <c r="V850">
        <f>U850/I_opt_nan*EXP(1-U850/I_opt_nan)</f>
        <v>0.65124486922368019</v>
      </c>
      <c r="Z850" s="4">
        <f>(1/F_max) * (1 - EXP(-k_sat*U850)) * EXP(-k_inhib*U850)</f>
        <v>0.93136739574174077</v>
      </c>
      <c r="AM850" s="4">
        <f>(1 / F_max_pic) * (1 - EXP(-k_sat_pic * U850)) * EXP(-k_inhib_pic * U850)</f>
        <v>0.93136739574174077</v>
      </c>
    </row>
    <row r="851" spans="5:39" x14ac:dyDescent="0.25">
      <c r="E851">
        <f t="shared" si="54"/>
        <v>849</v>
      </c>
      <c r="F851" s="1">
        <f t="shared" si="52"/>
        <v>42.45</v>
      </c>
      <c r="G851" s="2">
        <f>F851/I_opt_dia*EXP(1-F851/I_opt_dia)</f>
        <v>0.72787634833889159</v>
      </c>
      <c r="I851" s="4">
        <f>(1/f_max_dia) * (1 - EXP(-k_sat_dia*F851)) * EXP(-k_inhib_dia*F851)</f>
        <v>0.94894506169055415</v>
      </c>
      <c r="T851">
        <f t="shared" si="55"/>
        <v>849</v>
      </c>
      <c r="U851" s="1">
        <f t="shared" si="53"/>
        <v>42.45</v>
      </c>
      <c r="V851">
        <f>U851/I_opt_nan*EXP(1-U851/I_opt_nan)</f>
        <v>0.65029927906621643</v>
      </c>
      <c r="Z851" s="4">
        <f>(1/F_max) * (1 - EXP(-k_sat*U851)) * EXP(-k_inhib*U851)</f>
        <v>0.93122774257357666</v>
      </c>
      <c r="AM851" s="4">
        <f>(1 / F_max_pic) * (1 - EXP(-k_sat_pic * U851)) * EXP(-k_inhib_pic * U851)</f>
        <v>0.93122774257357666</v>
      </c>
    </row>
    <row r="852" spans="5:39" x14ac:dyDescent="0.25">
      <c r="E852">
        <f t="shared" si="54"/>
        <v>850</v>
      </c>
      <c r="F852" s="1">
        <f t="shared" si="52"/>
        <v>42.5</v>
      </c>
      <c r="G852" s="2">
        <f>F852/I_opt_dia*EXP(1-F852/I_opt_dia)</f>
        <v>0.72700066582037748</v>
      </c>
      <c r="I852" s="4">
        <f>(1/f_max_dia) * (1 - EXP(-k_sat_dia*F852)) * EXP(-k_inhib_dia*F852)</f>
        <v>0.94880406298423359</v>
      </c>
      <c r="T852">
        <f t="shared" si="55"/>
        <v>850</v>
      </c>
      <c r="U852" s="1">
        <f t="shared" si="53"/>
        <v>42.5</v>
      </c>
      <c r="V852">
        <f>U852/I_opt_nan*EXP(1-U852/I_opt_nan)</f>
        <v>0.64935416100060606</v>
      </c>
      <c r="Z852" s="4">
        <f>(1/F_max) * (1 - EXP(-k_sat*U852)) * EXP(-k_inhib*U852)</f>
        <v>0.9310881097283743</v>
      </c>
      <c r="AM852" s="4">
        <f>(1 / F_max_pic) * (1 - EXP(-k_sat_pic * U852)) * EXP(-k_inhib_pic * U852)</f>
        <v>0.9310881097283743</v>
      </c>
    </row>
    <row r="853" spans="5:39" x14ac:dyDescent="0.25">
      <c r="E853">
        <f t="shared" si="54"/>
        <v>851</v>
      </c>
      <c r="F853" s="1">
        <f t="shared" si="52"/>
        <v>42.550000000000004</v>
      </c>
      <c r="G853" s="2">
        <f>F853/I_opt_dia*EXP(1-F853/I_opt_dia)</f>
        <v>0.72612503178606758</v>
      </c>
      <c r="I853" s="4">
        <f>(1/f_max_dia) * (1 - EXP(-k_sat_dia*F853)) * EXP(-k_inhib_dia*F853)</f>
        <v>0.94866307131160221</v>
      </c>
      <c r="T853">
        <f t="shared" si="55"/>
        <v>851</v>
      </c>
      <c r="U853" s="1">
        <f t="shared" si="53"/>
        <v>42.550000000000004</v>
      </c>
      <c r="V853">
        <f>U853/I_opt_nan*EXP(1-U853/I_opt_nan)</f>
        <v>0.64840951907662359</v>
      </c>
      <c r="Z853" s="4">
        <f>(1/F_max) * (1 - EXP(-k_sat*U853)) * EXP(-k_inhib*U853)</f>
        <v>0.93094849721245887</v>
      </c>
      <c r="AM853" s="4">
        <f>(1 / F_max_pic) * (1 - EXP(-k_sat_pic * U853)) * EXP(-k_inhib_pic * U853)</f>
        <v>0.93094849721245887</v>
      </c>
    </row>
    <row r="854" spans="5:39" x14ac:dyDescent="0.25">
      <c r="E854">
        <f t="shared" si="54"/>
        <v>852</v>
      </c>
      <c r="F854" s="1">
        <f t="shared" si="52"/>
        <v>42.6</v>
      </c>
      <c r="G854" s="2">
        <f>F854/I_opt_dia*EXP(1-F854/I_opt_dia)</f>
        <v>0.72524945095774329</v>
      </c>
      <c r="I854" s="4">
        <f>(1/f_max_dia) * (1 - EXP(-k_sat_dia*F854)) * EXP(-k_inhib_dia*F854)</f>
        <v>0.94852208682112715</v>
      </c>
      <c r="T854">
        <f t="shared" si="55"/>
        <v>852</v>
      </c>
      <c r="U854" s="1">
        <f t="shared" si="53"/>
        <v>42.6</v>
      </c>
      <c r="V854">
        <f>U854/I_opt_nan*EXP(1-U854/I_opt_nan)</f>
        <v>0.64746535731949639</v>
      </c>
      <c r="Z854" s="4">
        <f>(1/F_max) * (1 - EXP(-k_sat*U854)) * EXP(-k_inhib*U854)</f>
        <v>0.93080890503201508</v>
      </c>
      <c r="AM854" s="4">
        <f>(1 / F_max_pic) * (1 - EXP(-k_sat_pic * U854)) * EXP(-k_inhib_pic * U854)</f>
        <v>0.93080890503201508</v>
      </c>
    </row>
    <row r="855" spans="5:39" x14ac:dyDescent="0.25">
      <c r="E855">
        <f t="shared" si="54"/>
        <v>853</v>
      </c>
      <c r="F855" s="1">
        <f t="shared" si="52"/>
        <v>42.650000000000006</v>
      </c>
      <c r="G855" s="2">
        <f>F855/I_opt_dia*EXP(1-F855/I_opt_dia)</f>
        <v>0.724373928034453</v>
      </c>
      <c r="I855" s="4">
        <f>(1/f_max_dia) * (1 - EXP(-k_sat_dia*F855)) * EXP(-k_inhib_dia*F855)</f>
        <v>0.94838110965966915</v>
      </c>
      <c r="T855">
        <f t="shared" si="55"/>
        <v>853</v>
      </c>
      <c r="U855" s="1">
        <f t="shared" si="53"/>
        <v>42.650000000000006</v>
      </c>
      <c r="V855">
        <f>U855/I_opt_nan*EXP(1-U855/I_opt_nan)</f>
        <v>0.64652167973000518</v>
      </c>
      <c r="Z855" s="4">
        <f>(1/F_max) * (1 - EXP(-k_sat*U855)) * EXP(-k_inhib*U855)</f>
        <v>0.9306693331930862</v>
      </c>
      <c r="AM855" s="4">
        <f>(1 / F_max_pic) * (1 - EXP(-k_sat_pic * U855)) * EXP(-k_inhib_pic * U855)</f>
        <v>0.9306693331930862</v>
      </c>
    </row>
    <row r="856" spans="5:39" x14ac:dyDescent="0.25">
      <c r="E856">
        <f t="shared" si="54"/>
        <v>854</v>
      </c>
      <c r="F856" s="1">
        <f t="shared" si="52"/>
        <v>42.7</v>
      </c>
      <c r="G856" s="2">
        <f>F856/I_opt_dia*EXP(1-F856/I_opt_dia)</f>
        <v>0.72349846769259518</v>
      </c>
      <c r="I856" s="4">
        <f>(1/f_max_dia) * (1 - EXP(-k_sat_dia*F856)) * EXP(-k_inhib_dia*F856)</f>
        <v>0.94824013997250023</v>
      </c>
      <c r="T856">
        <f t="shared" si="55"/>
        <v>854</v>
      </c>
      <c r="U856" s="1">
        <f t="shared" si="53"/>
        <v>42.7</v>
      </c>
      <c r="V856">
        <f>U856/I_opt_nan*EXP(1-U856/I_opt_nan)</f>
        <v>0.64557849028458558</v>
      </c>
      <c r="Z856" s="4">
        <f>(1/F_max) * (1 - EXP(-k_sat*U856)) * EXP(-k_inhib*U856)</f>
        <v>0.93052978170157929</v>
      </c>
      <c r="AM856" s="4">
        <f>(1 / F_max_pic) * (1 - EXP(-k_sat_pic * U856)) * EXP(-k_inhib_pic * U856)</f>
        <v>0.93052978170157929</v>
      </c>
    </row>
    <row r="857" spans="5:39" x14ac:dyDescent="0.25">
      <c r="E857">
        <f t="shared" si="54"/>
        <v>855</v>
      </c>
      <c r="F857" s="1">
        <f t="shared" si="52"/>
        <v>42.75</v>
      </c>
      <c r="G857" s="2">
        <f>F857/I_opt_dia*EXP(1-F857/I_opt_dia)</f>
        <v>0.72262307458599839</v>
      </c>
      <c r="I857" s="4">
        <f>(1/f_max_dia) * (1 - EXP(-k_sat_dia*F857)) * EXP(-k_inhib_dia*F857)</f>
        <v>0.94809917790331966</v>
      </c>
      <c r="T857">
        <f t="shared" si="55"/>
        <v>855</v>
      </c>
      <c r="U857" s="1">
        <f t="shared" si="53"/>
        <v>42.75</v>
      </c>
      <c r="V857">
        <f>U857/I_opt_nan*EXP(1-U857/I_opt_nan)</f>
        <v>0.64463579293542772</v>
      </c>
      <c r="Z857" s="4">
        <f>(1/F_max) * (1 - EXP(-k_sat*U857)) * EXP(-k_inhib*U857)</f>
        <v>0.93039025056326485</v>
      </c>
      <c r="AM857" s="4">
        <f>(1 / F_max_pic) * (1 - EXP(-k_sat_pic * U857)) * EXP(-k_inhib_pic * U857)</f>
        <v>0.93039025056326485</v>
      </c>
    </row>
    <row r="858" spans="5:39" x14ac:dyDescent="0.25">
      <c r="E858">
        <f t="shared" si="54"/>
        <v>856</v>
      </c>
      <c r="F858" s="1">
        <f t="shared" si="52"/>
        <v>42.800000000000004</v>
      </c>
      <c r="G858" s="2">
        <f>F858/I_opt_dia*EXP(1-F858/I_opt_dia)</f>
        <v>0.72174775334600239</v>
      </c>
      <c r="I858" s="4">
        <f>(1/f_max_dia) * (1 - EXP(-k_sat_dia*F858)) * EXP(-k_inhib_dia*F858)</f>
        <v>0.94795822359427084</v>
      </c>
      <c r="T858">
        <f t="shared" si="55"/>
        <v>856</v>
      </c>
      <c r="U858" s="1">
        <f t="shared" si="53"/>
        <v>42.800000000000004</v>
      </c>
      <c r="V858">
        <f>U858/I_opt_nan*EXP(1-U858/I_opt_nan)</f>
        <v>0.64369359161057615</v>
      </c>
      <c r="Z858" s="4">
        <f>(1/F_max) * (1 - EXP(-k_sat*U858)) * EXP(-k_inhib*U858)</f>
        <v>0.93025073978378037</v>
      </c>
      <c r="AM858" s="4">
        <f>(1 / F_max_pic) * (1 - EXP(-k_sat_pic * U858)) * EXP(-k_inhib_pic * U858)</f>
        <v>0.93025073978378037</v>
      </c>
    </row>
    <row r="859" spans="5:39" x14ac:dyDescent="0.25">
      <c r="E859">
        <f t="shared" si="54"/>
        <v>857</v>
      </c>
      <c r="F859" s="1">
        <f t="shared" si="52"/>
        <v>42.85</v>
      </c>
      <c r="G859" s="2">
        <f>F859/I_opt_dia*EXP(1-F859/I_opt_dia)</f>
        <v>0.7208725085815394</v>
      </c>
      <c r="I859" s="4">
        <f>(1/f_max_dia) * (1 - EXP(-k_sat_dia*F859)) * EXP(-k_inhib_dia*F859)</f>
        <v>0.94781727718595854</v>
      </c>
      <c r="T859">
        <f t="shared" si="55"/>
        <v>857</v>
      </c>
      <c r="U859" s="1">
        <f t="shared" si="53"/>
        <v>42.85</v>
      </c>
      <c r="V859">
        <f>U859/I_opt_nan*EXP(1-U859/I_opt_nan)</f>
        <v>0.64275189021403067</v>
      </c>
      <c r="Z859" s="4">
        <f>(1/F_max) * (1 - EXP(-k_sat*U859)) * EXP(-k_inhib*U859)</f>
        <v>0.9301112493686321</v>
      </c>
      <c r="AM859" s="4">
        <f>(1 / F_max_pic) * (1 - EXP(-k_sat_pic * U859)) * EXP(-k_inhib_pic * U859)</f>
        <v>0.9301112493686321</v>
      </c>
    </row>
    <row r="860" spans="5:39" x14ac:dyDescent="0.25">
      <c r="E860">
        <f t="shared" si="54"/>
        <v>858</v>
      </c>
      <c r="F860" s="1">
        <f t="shared" si="52"/>
        <v>42.900000000000006</v>
      </c>
      <c r="G860" s="2">
        <f>F860/I_opt_dia*EXP(1-F860/I_opt_dia)</f>
        <v>0.71999734487921341</v>
      </c>
      <c r="I860" s="4">
        <f>(1/f_max_dia) * (1 - EXP(-k_sat_dia*F860)) * EXP(-k_inhib_dia*F860)</f>
        <v>0.94767633881746416</v>
      </c>
      <c r="T860">
        <f t="shared" si="55"/>
        <v>858</v>
      </c>
      <c r="U860" s="1">
        <f t="shared" si="53"/>
        <v>42.900000000000006</v>
      </c>
      <c r="V860">
        <f>U860/I_opt_nan*EXP(1-U860/I_opt_nan)</f>
        <v>0.64181069262584367</v>
      </c>
      <c r="Z860" s="4">
        <f>(1/F_max) * (1 - EXP(-k_sat*U860)) * EXP(-k_inhib*U860)</f>
        <v>0.92997177932319564</v>
      </c>
      <c r="AM860" s="4">
        <f>(1 / F_max_pic) * (1 - EXP(-k_sat_pic * U860)) * EXP(-k_inhib_pic * U860)</f>
        <v>0.92997177932319564</v>
      </c>
    </row>
    <row r="861" spans="5:39" x14ac:dyDescent="0.25">
      <c r="E861">
        <f t="shared" si="54"/>
        <v>859</v>
      </c>
      <c r="F861" s="1">
        <f t="shared" si="52"/>
        <v>42.95</v>
      </c>
      <c r="G861" s="2">
        <f>F861/I_opt_dia*EXP(1-F861/I_opt_dia)</f>
        <v>0.71912226680338154</v>
      </c>
      <c r="I861" s="4">
        <f>(1/f_max_dia) * (1 - EXP(-k_sat_dia*F861)) * EXP(-k_inhib_dia*F861)</f>
        <v>0.9475354086263621</v>
      </c>
      <c r="T861">
        <f t="shared" si="55"/>
        <v>859</v>
      </c>
      <c r="U861" s="1">
        <f t="shared" si="53"/>
        <v>42.95</v>
      </c>
      <c r="V861">
        <f>U861/I_opt_nan*EXP(1-U861/I_opt_nan)</f>
        <v>0.64087000270222061</v>
      </c>
      <c r="Z861" s="4">
        <f>(1/F_max) * (1 - EXP(-k_sat*U861)) * EXP(-k_inhib*U861)</f>
        <v>0.92983232965272034</v>
      </c>
      <c r="AM861" s="4">
        <f>(1 / F_max_pic) * (1 - EXP(-k_sat_pic * U861)) * EXP(-k_inhib_pic * U861)</f>
        <v>0.92983232965272034</v>
      </c>
    </row>
    <row r="862" spans="5:39" x14ac:dyDescent="0.25">
      <c r="E862">
        <f t="shared" si="54"/>
        <v>860</v>
      </c>
      <c r="F862" s="1">
        <f t="shared" si="52"/>
        <v>43</v>
      </c>
      <c r="G862" s="2">
        <f>F862/I_opt_dia*EXP(1-F862/I_opt_dia)</f>
        <v>0.71824727889623285</v>
      </c>
      <c r="I862" s="4">
        <f>(1/f_max_dia) * (1 - EXP(-k_sat_dia*F862)) * EXP(-k_inhib_dia*F862)</f>
        <v>0.94739448674873683</v>
      </c>
      <c r="T862">
        <f t="shared" si="55"/>
        <v>860</v>
      </c>
      <c r="U862" s="1">
        <f t="shared" si="53"/>
        <v>43</v>
      </c>
      <c r="V862">
        <f>U862/I_opt_nan*EXP(1-U862/I_opt_nan)</f>
        <v>0.63992982427561784</v>
      </c>
      <c r="Z862" s="4">
        <f>(1/F_max) * (1 - EXP(-k_sat*U862)) * EXP(-k_inhib*U862)</f>
        <v>0.9296929003623291</v>
      </c>
      <c r="AM862" s="4">
        <f>(1 / F_max_pic) * (1 - EXP(-k_sat_pic * U862)) * EXP(-k_inhib_pic * U862)</f>
        <v>0.9296929003623291</v>
      </c>
    </row>
    <row r="863" spans="5:39" x14ac:dyDescent="0.25">
      <c r="E863">
        <f t="shared" si="54"/>
        <v>861</v>
      </c>
      <c r="F863" s="1">
        <f t="shared" si="52"/>
        <v>43.050000000000004</v>
      </c>
      <c r="G863" s="2">
        <f>F863/I_opt_dia*EXP(1-F863/I_opt_dia)</f>
        <v>0.71737238567786843</v>
      </c>
      <c r="I863" s="4">
        <f>(1/f_max_dia) * (1 - EXP(-k_sat_dia*F863)) * EXP(-k_inhib_dia*F863)</f>
        <v>0.94725357331919713</v>
      </c>
      <c r="T863">
        <f t="shared" si="55"/>
        <v>861</v>
      </c>
      <c r="U863" s="1">
        <f t="shared" si="53"/>
        <v>43.050000000000004</v>
      </c>
      <c r="V863">
        <f>U863/I_opt_nan*EXP(1-U863/I_opt_nan)</f>
        <v>0.63899016115484097</v>
      </c>
      <c r="Z863" s="4">
        <f>(1/F_max) * (1 - EXP(-k_sat*U863)) * EXP(-k_inhib*U863)</f>
        <v>0.92955349145702126</v>
      </c>
      <c r="AM863" s="4">
        <f>(1 / F_max_pic) * (1 - EXP(-k_sat_pic * U863)) * EXP(-k_inhib_pic * U863)</f>
        <v>0.92955349145702126</v>
      </c>
    </row>
    <row r="864" spans="5:39" x14ac:dyDescent="0.25">
      <c r="E864">
        <f t="shared" si="54"/>
        <v>862</v>
      </c>
      <c r="F864" s="1">
        <f t="shared" si="52"/>
        <v>43.1</v>
      </c>
      <c r="G864" s="2">
        <f>F864/I_opt_dia*EXP(1-F864/I_opt_dia)</f>
        <v>0.71649759164638105</v>
      </c>
      <c r="I864" s="4">
        <f>(1/f_max_dia) * (1 - EXP(-k_sat_dia*F864)) * EXP(-k_inhib_dia*F864)</f>
        <v>0.94711266847089204</v>
      </c>
      <c r="T864">
        <f t="shared" si="55"/>
        <v>862</v>
      </c>
      <c r="U864" s="1">
        <f t="shared" si="53"/>
        <v>43.1</v>
      </c>
      <c r="V864">
        <f>U864/I_opt_nan*EXP(1-U864/I_opt_nan)</f>
        <v>0.63805101712514267</v>
      </c>
      <c r="Z864" s="4">
        <f>(1/F_max) * (1 - EXP(-k_sat*U864)) * EXP(-k_inhib*U864)</f>
        <v>0.92941410294167437</v>
      </c>
      <c r="AM864" s="4">
        <f>(1 / F_max_pic) * (1 - EXP(-k_sat_pic * U864)) * EXP(-k_inhib_pic * U864)</f>
        <v>0.92941410294167437</v>
      </c>
    </row>
    <row r="865" spans="5:39" x14ac:dyDescent="0.25">
      <c r="E865">
        <f t="shared" si="54"/>
        <v>863</v>
      </c>
      <c r="F865" s="1">
        <f t="shared" si="52"/>
        <v>43.150000000000006</v>
      </c>
      <c r="G865" s="2">
        <f>F865/I_opt_dia*EXP(1-F865/I_opt_dia)</f>
        <v>0.71562290127793349</v>
      </c>
      <c r="I865" s="4">
        <f>(1/f_max_dia) * (1 - EXP(-k_sat_dia*F865)) * EXP(-k_inhib_dia*F865)</f>
        <v>0.94697177233552809</v>
      </c>
      <c r="T865">
        <f t="shared" si="55"/>
        <v>863</v>
      </c>
      <c r="U865" s="1">
        <f t="shared" si="53"/>
        <v>43.150000000000006</v>
      </c>
      <c r="V865">
        <f>U865/I_opt_nan*EXP(1-U865/I_opt_nan)</f>
        <v>0.63711239594832036</v>
      </c>
      <c r="Z865" s="4">
        <f>(1/F_max) * (1 - EXP(-k_sat*U865)) * EXP(-k_inhib*U865)</f>
        <v>0.92927473482104594</v>
      </c>
      <c r="AM865" s="4">
        <f>(1 / F_max_pic) * (1 - EXP(-k_sat_pic * U865)) * EXP(-k_inhib_pic * U865)</f>
        <v>0.92927473482104594</v>
      </c>
    </row>
    <row r="866" spans="5:39" x14ac:dyDescent="0.25">
      <c r="E866">
        <f t="shared" si="54"/>
        <v>864</v>
      </c>
      <c r="F866" s="1">
        <f t="shared" si="52"/>
        <v>43.2</v>
      </c>
      <c r="G866" s="2">
        <f>F866/I_opt_dia*EXP(1-F866/I_opt_dia)</f>
        <v>0.71474831902683844</v>
      </c>
      <c r="I866" s="4">
        <f>(1/f_max_dia) * (1 - EXP(-k_sat_dia*F866)) * EXP(-k_inhib_dia*F866)</f>
        <v>0.94683088504338164</v>
      </c>
      <c r="T866">
        <f t="shared" si="55"/>
        <v>864</v>
      </c>
      <c r="U866" s="1">
        <f t="shared" si="53"/>
        <v>43.2</v>
      </c>
      <c r="V866">
        <f>U866/I_opt_nan*EXP(1-U866/I_opt_nan)</f>
        <v>0.63617430136281328</v>
      </c>
      <c r="Z866" s="4">
        <f>(1/F_max) * (1 - EXP(-k_sat*U866)) * EXP(-k_inhib*U866)</f>
        <v>0.92913538709977506</v>
      </c>
      <c r="AM866" s="4">
        <f>(1 / F_max_pic) * (1 - EXP(-k_sat_pic * U866)) * EXP(-k_inhib_pic * U866)</f>
        <v>0.92913538709977506</v>
      </c>
    </row>
    <row r="867" spans="5:39" x14ac:dyDescent="0.25">
      <c r="E867">
        <f t="shared" si="54"/>
        <v>865</v>
      </c>
      <c r="F867" s="1">
        <f t="shared" si="52"/>
        <v>43.25</v>
      </c>
      <c r="G867" s="2">
        <f>F867/I_opt_dia*EXP(1-F867/I_opt_dia)</f>
        <v>0.71387384932563636</v>
      </c>
      <c r="I867" s="4">
        <f>(1/f_max_dia) * (1 - EXP(-k_sat_dia*F867)) * EXP(-k_inhib_dia*F867)</f>
        <v>0.94669000672331627</v>
      </c>
      <c r="T867">
        <f t="shared" si="55"/>
        <v>865</v>
      </c>
      <c r="U867" s="1">
        <f t="shared" si="53"/>
        <v>43.25</v>
      </c>
      <c r="V867">
        <f>U867/I_opt_nan*EXP(1-U867/I_opt_nan)</f>
        <v>0.63523673708379846</v>
      </c>
      <c r="Z867" s="4">
        <f>(1/F_max) * (1 - EXP(-k_sat*U867)) * EXP(-k_inhib*U867)</f>
        <v>0.92899605978238464</v>
      </c>
      <c r="AM867" s="4">
        <f>(1 / F_max_pic) * (1 - EXP(-k_sat_pic * U867)) * EXP(-k_inhib_pic * U867)</f>
        <v>0.92899605978238464</v>
      </c>
    </row>
    <row r="868" spans="5:39" x14ac:dyDescent="0.25">
      <c r="E868">
        <f t="shared" si="54"/>
        <v>866</v>
      </c>
      <c r="F868" s="1">
        <f t="shared" si="52"/>
        <v>43.300000000000004</v>
      </c>
      <c r="G868" s="2">
        <f>F868/I_opt_dia*EXP(1-F868/I_opt_dia)</f>
        <v>0.71299949658517325</v>
      </c>
      <c r="I868" s="4">
        <f>(1/f_max_dia) * (1 - EXP(-k_sat_dia*F868)) * EXP(-k_inhib_dia*F868)</f>
        <v>0.94654913750279746</v>
      </c>
      <c r="T868">
        <f t="shared" si="55"/>
        <v>866</v>
      </c>
      <c r="U868" s="1">
        <f t="shared" si="53"/>
        <v>43.300000000000004</v>
      </c>
      <c r="V868">
        <f>U868/I_opt_nan*EXP(1-U868/I_opt_nan)</f>
        <v>0.63429970680328873</v>
      </c>
      <c r="Z868" s="4">
        <f>(1/F_max) * (1 - EXP(-k_sat*U868)) * EXP(-k_inhib*U868)</f>
        <v>0.92885675287328284</v>
      </c>
      <c r="AM868" s="4">
        <f>(1 / F_max_pic) * (1 - EXP(-k_sat_pic * U868)) * EXP(-k_inhib_pic * U868)</f>
        <v>0.92885675287328284</v>
      </c>
    </row>
    <row r="869" spans="5:39" x14ac:dyDescent="0.25">
      <c r="E869">
        <f t="shared" si="54"/>
        <v>867</v>
      </c>
      <c r="F869" s="1">
        <f t="shared" si="52"/>
        <v>43.35</v>
      </c>
      <c r="G869" s="2">
        <f>F869/I_opt_dia*EXP(1-F869/I_opt_dia)</f>
        <v>0.71212526519468078</v>
      </c>
      <c r="I869" s="4">
        <f>(1/f_max_dia) * (1 - EXP(-k_sat_dia*F869)) * EXP(-k_inhib_dia*F869)</f>
        <v>0.94640827750790613</v>
      </c>
      <c r="T869">
        <f t="shared" si="55"/>
        <v>867</v>
      </c>
      <c r="U869" s="1">
        <f t="shared" si="53"/>
        <v>43.35</v>
      </c>
      <c r="V869">
        <f>U869/I_opt_nan*EXP(1-U869/I_opt_nan)</f>
        <v>0.63336321419022779</v>
      </c>
      <c r="Z869" s="4">
        <f>(1/F_max) * (1 - EXP(-k_sat*U869)) * EXP(-k_inhib*U869)</f>
        <v>0.92871746637676444</v>
      </c>
      <c r="AM869" s="4">
        <f>(1 / F_max_pic) * (1 - EXP(-k_sat_pic * U869)) * EXP(-k_inhib_pic * U869)</f>
        <v>0.92871746637676444</v>
      </c>
    </row>
    <row r="870" spans="5:39" x14ac:dyDescent="0.25">
      <c r="E870">
        <f t="shared" si="54"/>
        <v>868</v>
      </c>
      <c r="F870" s="1">
        <f t="shared" si="52"/>
        <v>43.400000000000006</v>
      </c>
      <c r="G870" s="2">
        <f>F870/I_opt_dia*EXP(1-F870/I_opt_dia)</f>
        <v>0.71125115952185214</v>
      </c>
      <c r="I870" s="4">
        <f>(1/f_max_dia) * (1 - EXP(-k_sat_dia*F870)) * EXP(-k_inhib_dia*F870)</f>
        <v>0.94626742686335497</v>
      </c>
      <c r="T870">
        <f t="shared" si="55"/>
        <v>868</v>
      </c>
      <c r="U870" s="1">
        <f t="shared" si="53"/>
        <v>43.400000000000006</v>
      </c>
      <c r="V870">
        <f>U870/I_opt_nan*EXP(1-U870/I_opt_nan)</f>
        <v>0.6324272628905856</v>
      </c>
      <c r="Z870" s="4">
        <f>(1/F_max) * (1 - EXP(-k_sat*U870)) * EXP(-k_inhib*U870)</f>
        <v>0.92857820029701377</v>
      </c>
      <c r="AM870" s="4">
        <f>(1 / F_max_pic) * (1 - EXP(-k_sat_pic * U870)) * EXP(-k_inhib_pic * U870)</f>
        <v>0.92857820029701377</v>
      </c>
    </row>
    <row r="871" spans="5:39" x14ac:dyDescent="0.25">
      <c r="E871">
        <f t="shared" si="54"/>
        <v>869</v>
      </c>
      <c r="F871" s="1">
        <f t="shared" si="52"/>
        <v>43.45</v>
      </c>
      <c r="G871" s="2">
        <f>F871/I_opt_dia*EXP(1-F871/I_opt_dia)</f>
        <v>0.71037718391292082</v>
      </c>
      <c r="I871" s="4">
        <f>(1/f_max_dia) * (1 - EXP(-k_sat_dia*F871)) * EXP(-k_inhib_dia*F871)</f>
        <v>0.94612658569250185</v>
      </c>
      <c r="T871">
        <f t="shared" si="55"/>
        <v>869</v>
      </c>
      <c r="U871" s="1">
        <f t="shared" si="53"/>
        <v>43.45</v>
      </c>
      <c r="V871">
        <f>U871/I_opt_nan*EXP(1-U871/I_opt_nan)</f>
        <v>0.63149185652745554</v>
      </c>
      <c r="Z871" s="4">
        <f>(1/F_max) * (1 - EXP(-k_sat*U871)) * EXP(-k_inhib*U871)</f>
        <v>0.92843895463810477</v>
      </c>
      <c r="AM871" s="4">
        <f>(1 / F_max_pic) * (1 - EXP(-k_sat_pic * U871)) * EXP(-k_inhib_pic * U871)</f>
        <v>0.92843895463810477</v>
      </c>
    </row>
    <row r="872" spans="5:39" x14ac:dyDescent="0.25">
      <c r="E872">
        <f t="shared" si="54"/>
        <v>870</v>
      </c>
      <c r="F872" s="1">
        <f t="shared" si="52"/>
        <v>43.5</v>
      </c>
      <c r="G872" s="2">
        <f>F872/I_opt_dia*EXP(1-F872/I_opt_dia)</f>
        <v>0.70950334269273718</v>
      </c>
      <c r="I872" s="4">
        <f>(1/f_max_dia) * (1 - EXP(-k_sat_dia*F872)) * EXP(-k_inhib_dia*F872)</f>
        <v>0.94598575411736396</v>
      </c>
      <c r="T872">
        <f t="shared" si="55"/>
        <v>870</v>
      </c>
      <c r="U872" s="1">
        <f t="shared" si="53"/>
        <v>43.5</v>
      </c>
      <c r="V872">
        <f>U872/I_opt_nan*EXP(1-U872/I_opt_nan)</f>
        <v>0.63055699870114701</v>
      </c>
      <c r="Z872" s="4">
        <f>(1/F_max) * (1 - EXP(-k_sat*U872)) * EXP(-k_inhib*U872)</f>
        <v>0.92829972940400407</v>
      </c>
      <c r="AM872" s="4">
        <f>(1 / F_max_pic) * (1 - EXP(-k_sat_pic * U872)) * EXP(-k_inhib_pic * U872)</f>
        <v>0.92829972940400407</v>
      </c>
    </row>
    <row r="873" spans="5:39" x14ac:dyDescent="0.25">
      <c r="E873">
        <f t="shared" si="54"/>
        <v>871</v>
      </c>
      <c r="F873" s="1">
        <f t="shared" si="52"/>
        <v>43.550000000000004</v>
      </c>
      <c r="G873" s="2">
        <f>F873/I_opt_dia*EXP(1-F873/I_opt_dia)</f>
        <v>0.70862964016484642</v>
      </c>
      <c r="I873" s="4">
        <f>(1/f_max_dia) * (1 - EXP(-k_sat_dia*F873)) * EXP(-k_inhib_dia*F873)</f>
        <v>0.94584493225863386</v>
      </c>
      <c r="T873">
        <f t="shared" si="55"/>
        <v>871</v>
      </c>
      <c r="U873" s="1">
        <f t="shared" si="53"/>
        <v>43.550000000000004</v>
      </c>
      <c r="V873">
        <f>U873/I_opt_nan*EXP(1-U873/I_opt_nan)</f>
        <v>0.62962269298928197</v>
      </c>
      <c r="Z873" s="4">
        <f>(1/F_max) * (1 - EXP(-k_sat*U873)) * EXP(-k_inhib*U873)</f>
        <v>0.92816052459857168</v>
      </c>
      <c r="AM873" s="4">
        <f>(1 / F_max_pic) * (1 - EXP(-k_sat_pic * U873)) * EXP(-k_inhib_pic * U873)</f>
        <v>0.92816052459857168</v>
      </c>
    </row>
    <row r="874" spans="5:39" x14ac:dyDescent="0.25">
      <c r="E874">
        <f t="shared" si="54"/>
        <v>872</v>
      </c>
      <c r="F874" s="1">
        <f t="shared" si="52"/>
        <v>43.6</v>
      </c>
      <c r="G874" s="2">
        <f>F874/I_opt_dia*EXP(1-F874/I_opt_dia)</f>
        <v>0.7077560806115647</v>
      </c>
      <c r="I874" s="4">
        <f>(1/f_max_dia) * (1 - EXP(-k_sat_dia*F874)) * EXP(-k_inhib_dia*F874)</f>
        <v>0.94570412023569106</v>
      </c>
      <c r="T874">
        <f t="shared" si="55"/>
        <v>872</v>
      </c>
      <c r="U874" s="1">
        <f t="shared" si="53"/>
        <v>43.6</v>
      </c>
      <c r="V874">
        <f>U874/I_opt_nan*EXP(1-U874/I_opt_nan)</f>
        <v>0.62868894294688915</v>
      </c>
      <c r="Z874" s="4">
        <f>(1/F_max) * (1 - EXP(-k_sat*U874)) * EXP(-k_inhib*U874)</f>
        <v>0.92802134022556326</v>
      </c>
      <c r="AM874" s="4">
        <f>(1 / F_max_pic) * (1 - EXP(-k_sat_pic * U874)) * EXP(-k_inhib_pic * U874)</f>
        <v>0.92802134022556326</v>
      </c>
    </row>
    <row r="875" spans="5:39" x14ac:dyDescent="0.25">
      <c r="E875">
        <f t="shared" si="54"/>
        <v>873</v>
      </c>
      <c r="F875" s="1">
        <f t="shared" si="52"/>
        <v>43.650000000000006</v>
      </c>
      <c r="G875" s="2">
        <f>F875/I_opt_dia*EXP(1-F875/I_opt_dia)</f>
        <v>0.7068826682940561</v>
      </c>
      <c r="I875" s="4">
        <f>(1/f_max_dia) * (1 - EXP(-k_sat_dia*F875)) * EXP(-k_inhib_dia*F875)</f>
        <v>0.94556331816661721</v>
      </c>
      <c r="T875">
        <f t="shared" si="55"/>
        <v>873</v>
      </c>
      <c r="U875" s="1">
        <f t="shared" si="53"/>
        <v>43.650000000000006</v>
      </c>
      <c r="V875">
        <f>U875/I_opt_nan*EXP(1-U875/I_opt_nan)</f>
        <v>0.62775575210649692</v>
      </c>
      <c r="Z875" s="4">
        <f>(1/F_max) * (1 - EXP(-k_sat*U875)) * EXP(-k_inhib*U875)</f>
        <v>0.92788217628863057</v>
      </c>
      <c r="AM875" s="4">
        <f>(1 / F_max_pic) * (1 - EXP(-k_sat_pic * U875)) * EXP(-k_inhib_pic * U875)</f>
        <v>0.92788217628863057</v>
      </c>
    </row>
    <row r="876" spans="5:39" x14ac:dyDescent="0.25">
      <c r="E876">
        <f t="shared" si="54"/>
        <v>874</v>
      </c>
      <c r="F876" s="1">
        <f t="shared" si="52"/>
        <v>43.7</v>
      </c>
      <c r="G876" s="2">
        <f>F876/I_opt_dia*EXP(1-F876/I_opt_dia)</f>
        <v>0.70600940745240914</v>
      </c>
      <c r="I876" s="4">
        <f>(1/f_max_dia) * (1 - EXP(-k_sat_dia*F876)) * EXP(-k_inhib_dia*F876)</f>
        <v>0.94542252616821032</v>
      </c>
      <c r="T876">
        <f t="shared" si="55"/>
        <v>874</v>
      </c>
      <c r="U876" s="1">
        <f t="shared" si="53"/>
        <v>43.7</v>
      </c>
      <c r="V876">
        <f>U876/I_opt_nan*EXP(1-U876/I_opt_nan)</f>
        <v>0.62682312397822892</v>
      </c>
      <c r="Z876" s="4">
        <f>(1/F_max) * (1 - EXP(-k_sat*U876)) * EXP(-k_inhib*U876)</f>
        <v>0.9277430327913252</v>
      </c>
      <c r="AM876" s="4">
        <f>(1 / F_max_pic) * (1 - EXP(-k_sat_pic * U876)) * EXP(-k_inhib_pic * U876)</f>
        <v>0.9277430327913252</v>
      </c>
    </row>
    <row r="877" spans="5:39" x14ac:dyDescent="0.25">
      <c r="E877">
        <f t="shared" si="54"/>
        <v>875</v>
      </c>
      <c r="F877" s="1">
        <f t="shared" si="52"/>
        <v>43.75</v>
      </c>
      <c r="G877" s="2">
        <f>F877/I_opt_dia*EXP(1-F877/I_opt_dia)</f>
        <v>0.70513630230571289</v>
      </c>
      <c r="I877" s="4">
        <f>(1/f_max_dia) * (1 - EXP(-k_sat_dia*F877)) * EXP(-k_inhib_dia*F877)</f>
        <v>0.94528174435599721</v>
      </c>
      <c r="T877">
        <f t="shared" si="55"/>
        <v>875</v>
      </c>
      <c r="U877" s="1">
        <f t="shared" si="53"/>
        <v>43.75</v>
      </c>
      <c r="V877">
        <f>U877/I_opt_nan*EXP(1-U877/I_opt_nan)</f>
        <v>0.62589106204989531</v>
      </c>
      <c r="Z877" s="4">
        <f>(1/F_max) * (1 - EXP(-k_sat*U877)) * EXP(-k_inhib*U877)</f>
        <v>0.92760390973709717</v>
      </c>
      <c r="AM877" s="4">
        <f>(1 / F_max_pic) * (1 - EXP(-k_sat_pic * U877)) * EXP(-k_inhib_pic * U877)</f>
        <v>0.92760390973709717</v>
      </c>
    </row>
    <row r="878" spans="5:39" x14ac:dyDescent="0.25">
      <c r="E878">
        <f t="shared" si="54"/>
        <v>876</v>
      </c>
      <c r="F878" s="1">
        <f t="shared" si="52"/>
        <v>43.800000000000004</v>
      </c>
      <c r="G878" s="2">
        <f>F878/I_opt_dia*EXP(1-F878/I_opt_dia)</f>
        <v>0.70426335705213239</v>
      </c>
      <c r="I878" s="4">
        <f>(1/f_max_dia) * (1 - EXP(-k_sat_dia*F878)) * EXP(-k_inhib_dia*F878)</f>
        <v>0.94514097284424781</v>
      </c>
      <c r="T878">
        <f t="shared" si="55"/>
        <v>876</v>
      </c>
      <c r="U878" s="1">
        <f t="shared" si="53"/>
        <v>43.800000000000004</v>
      </c>
      <c r="V878">
        <f>U878/I_opt_nan*EXP(1-U878/I_opt_nan)</f>
        <v>0.62495956978708733</v>
      </c>
      <c r="Z878" s="4">
        <f>(1/F_max) * (1 - EXP(-k_sat*U878)) * EXP(-k_inhib*U878)</f>
        <v>0.92746480712929913</v>
      </c>
      <c r="AM878" s="4">
        <f>(1 / F_max_pic) * (1 - EXP(-k_sat_pic * U878)) * EXP(-k_inhib_pic * U878)</f>
        <v>0.92746480712929913</v>
      </c>
    </row>
    <row r="879" spans="5:39" x14ac:dyDescent="0.25">
      <c r="E879">
        <f t="shared" si="54"/>
        <v>877</v>
      </c>
      <c r="F879" s="1">
        <f t="shared" si="52"/>
        <v>43.85</v>
      </c>
      <c r="G879" s="2">
        <f>F879/I_opt_dia*EXP(1-F879/I_opt_dia)</f>
        <v>0.70339057586898479</v>
      </c>
      <c r="I879" s="4">
        <f>(1/f_max_dia) * (1 - EXP(-k_sat_dia*F879)) * EXP(-k_inhib_dia*F879)</f>
        <v>0.94500021174598825</v>
      </c>
      <c r="T879">
        <f t="shared" si="55"/>
        <v>877</v>
      </c>
      <c r="U879" s="1">
        <f t="shared" si="53"/>
        <v>43.85</v>
      </c>
      <c r="V879">
        <f>U879/I_opt_nan*EXP(1-U879/I_opt_nan)</f>
        <v>0.62402865063326929</v>
      </c>
      <c r="Z879" s="4">
        <f>(1/F_max) * (1 - EXP(-k_sat*U879)) * EXP(-k_inhib*U879)</f>
        <v>0.92732572497118648</v>
      </c>
      <c r="AM879" s="4">
        <f>(1 / F_max_pic) * (1 - EXP(-k_sat_pic * U879)) * EXP(-k_inhib_pic * U879)</f>
        <v>0.92732572497118648</v>
      </c>
    </row>
    <row r="880" spans="5:39" x14ac:dyDescent="0.25">
      <c r="E880">
        <f t="shared" si="54"/>
        <v>878</v>
      </c>
      <c r="F880" s="1">
        <f t="shared" si="52"/>
        <v>43.900000000000006</v>
      </c>
      <c r="G880" s="2">
        <f>F880/I_opt_dia*EXP(1-F880/I_opt_dia)</f>
        <v>0.70251796291281499</v>
      </c>
      <c r="I880" s="4">
        <f>(1/f_max_dia) * (1 - EXP(-k_sat_dia*F880)) * EXP(-k_inhib_dia*F880)</f>
        <v>0.94485946117301367</v>
      </c>
      <c r="T880">
        <f t="shared" si="55"/>
        <v>878</v>
      </c>
      <c r="U880" s="1">
        <f t="shared" si="53"/>
        <v>43.900000000000006</v>
      </c>
      <c r="V880">
        <f>U880/I_opt_nan*EXP(1-U880/I_opt_nan)</f>
        <v>0.6230983080098712</v>
      </c>
      <c r="Z880" s="4">
        <f>(1/F_max) * (1 - EXP(-k_sat*U880)) * EXP(-k_inhib*U880)</f>
        <v>0.92718666326591881</v>
      </c>
      <c r="AM880" s="4">
        <f>(1 / F_max_pic) * (1 - EXP(-k_sat_pic * U880)) * EXP(-k_inhib_pic * U880)</f>
        <v>0.92718666326591881</v>
      </c>
    </row>
    <row r="881" spans="5:39" x14ac:dyDescent="0.25">
      <c r="E881">
        <f t="shared" si="54"/>
        <v>879</v>
      </c>
      <c r="F881" s="1">
        <f t="shared" si="52"/>
        <v>43.95</v>
      </c>
      <c r="G881" s="2">
        <f>F881/I_opt_dia*EXP(1-F881/I_opt_dia)</f>
        <v>0.70164552231947008</v>
      </c>
      <c r="I881" s="4">
        <f>(1/f_max_dia) * (1 - EXP(-k_sat_dia*F881)) * EXP(-k_inhib_dia*F881)</f>
        <v>0.94471872123590184</v>
      </c>
      <c r="T881">
        <f t="shared" si="55"/>
        <v>879</v>
      </c>
      <c r="U881" s="1">
        <f t="shared" si="53"/>
        <v>43.95</v>
      </c>
      <c r="V881">
        <f>U881/I_opt_nan*EXP(1-U881/I_opt_nan)</f>
        <v>0.62216854531638111</v>
      </c>
      <c r="Z881" s="4">
        <f>(1/F_max) * (1 - EXP(-k_sat*U881)) * EXP(-k_inhib*U881)</f>
        <v>0.92704762201656143</v>
      </c>
      <c r="AM881" s="4">
        <f>(1 / F_max_pic) * (1 - EXP(-k_sat_pic * U881)) * EXP(-k_inhib_pic * U881)</f>
        <v>0.92704762201656143</v>
      </c>
    </row>
    <row r="882" spans="5:39" x14ac:dyDescent="0.25">
      <c r="E882">
        <f t="shared" si="54"/>
        <v>880</v>
      </c>
      <c r="F882" s="1">
        <f t="shared" si="52"/>
        <v>44</v>
      </c>
      <c r="G882" s="2">
        <f>F882/I_opt_dia*EXP(1-F882/I_opt_dia)</f>
        <v>0.70077325820417469</v>
      </c>
      <c r="I882" s="4">
        <f>(1/f_max_dia) * (1 - EXP(-k_sat_dia*F882)) * EXP(-k_inhib_dia*F882)</f>
        <v>0.94457799204402582</v>
      </c>
      <c r="T882">
        <f t="shared" si="55"/>
        <v>880</v>
      </c>
      <c r="U882" s="1">
        <f t="shared" si="53"/>
        <v>44</v>
      </c>
      <c r="V882">
        <f>U882/I_opt_nan*EXP(1-U882/I_opt_nan)</f>
        <v>0.62123936593043583</v>
      </c>
      <c r="Z882" s="4">
        <f>(1/F_max) * (1 - EXP(-k_sat*U882)) * EXP(-k_inhib*U882)</f>
        <v>0.92690860122608787</v>
      </c>
      <c r="AM882" s="4">
        <f>(1 / F_max_pic) * (1 - EXP(-k_sat_pic * U882)) * EXP(-k_inhib_pic * U882)</f>
        <v>0.92690860122608787</v>
      </c>
    </row>
    <row r="883" spans="5:39" x14ac:dyDescent="0.25">
      <c r="E883">
        <f t="shared" si="54"/>
        <v>881</v>
      </c>
      <c r="F883" s="1">
        <f t="shared" si="52"/>
        <v>44.050000000000004</v>
      </c>
      <c r="G883" s="2">
        <f>F883/I_opt_dia*EXP(1-F883/I_opt_dia)</f>
        <v>0.69990117466160573</v>
      </c>
      <c r="I883" s="4">
        <f>(1/f_max_dia) * (1 - EXP(-k_sat_dia*F883)) * EXP(-k_inhib_dia*F883)</f>
        <v>0.94443727370556685</v>
      </c>
      <c r="T883">
        <f t="shared" si="55"/>
        <v>881</v>
      </c>
      <c r="U883" s="1">
        <f t="shared" si="53"/>
        <v>44.050000000000004</v>
      </c>
      <c r="V883">
        <f>U883/I_opt_nan*EXP(1-U883/I_opt_nan)</f>
        <v>0.62031077320791339</v>
      </c>
      <c r="Z883" s="4">
        <f>(1/F_max) * (1 - EXP(-k_sat*U883)) * EXP(-k_inhib*U883)</f>
        <v>0.92676960089737959</v>
      </c>
      <c r="AM883" s="4">
        <f>(1 / F_max_pic) * (1 - EXP(-k_sat_pic * U883)) * EXP(-k_inhib_pic * U883)</f>
        <v>0.92676960089737959</v>
      </c>
    </row>
    <row r="884" spans="5:39" x14ac:dyDescent="0.25">
      <c r="E884">
        <f t="shared" si="54"/>
        <v>882</v>
      </c>
      <c r="F884" s="1">
        <f t="shared" si="52"/>
        <v>44.1</v>
      </c>
      <c r="G884" s="2">
        <f>F884/I_opt_dia*EXP(1-F884/I_opt_dia)</f>
        <v>0.69902927576596707</v>
      </c>
      <c r="I884" s="4">
        <f>(1/f_max_dia) * (1 - EXP(-k_sat_dia*F884)) * EXP(-k_inhib_dia*F884)</f>
        <v>0.94429656632752657</v>
      </c>
      <c r="T884">
        <f t="shared" si="55"/>
        <v>882</v>
      </c>
      <c r="U884" s="1">
        <f t="shared" si="53"/>
        <v>44.1</v>
      </c>
      <c r="V884">
        <f>U884/I_opt_nan*EXP(1-U884/I_opt_nan)</f>
        <v>0.61938277048302348</v>
      </c>
      <c r="Z884" s="4">
        <f>(1/F_max) * (1 - EXP(-k_sat*U884)) * EXP(-k_inhib*U884)</f>
        <v>0.92663062103322813</v>
      </c>
      <c r="AM884" s="4">
        <f>(1 / F_max_pic) * (1 - EXP(-k_sat_pic * U884)) * EXP(-k_inhib_pic * U884)</f>
        <v>0.92663062103322813</v>
      </c>
    </row>
    <row r="885" spans="5:39" x14ac:dyDescent="0.25">
      <c r="E885">
        <f t="shared" si="54"/>
        <v>883</v>
      </c>
      <c r="F885" s="1">
        <f t="shared" si="52"/>
        <v>44.150000000000006</v>
      </c>
      <c r="G885" s="2">
        <f>F885/I_opt_dia*EXP(1-F885/I_opt_dia)</f>
        <v>0.6981575655710629</v>
      </c>
      <c r="I885" s="4">
        <f>(1/f_max_dia) * (1 - EXP(-k_sat_dia*F885)) * EXP(-k_inhib_dia*F885)</f>
        <v>0.94415587001573964</v>
      </c>
      <c r="T885">
        <f t="shared" si="55"/>
        <v>883</v>
      </c>
      <c r="U885" s="1">
        <f t="shared" si="53"/>
        <v>44.150000000000006</v>
      </c>
      <c r="V885">
        <f>U885/I_opt_nan*EXP(1-U885/I_opt_nan)</f>
        <v>0.61845536106839805</v>
      </c>
      <c r="Z885" s="4">
        <f>(1/F_max) * (1 - EXP(-k_sat*U885)) * EXP(-k_inhib*U885)</f>
        <v>0.92649166163633678</v>
      </c>
      <c r="AM885" s="4">
        <f>(1 / F_max_pic) * (1 - EXP(-k_sat_pic * U885)) * EXP(-k_inhib_pic * U885)</f>
        <v>0.92649166163633678</v>
      </c>
    </row>
    <row r="886" spans="5:39" x14ac:dyDescent="0.25">
      <c r="E886">
        <f t="shared" si="54"/>
        <v>884</v>
      </c>
      <c r="F886" s="1">
        <f t="shared" si="52"/>
        <v>44.2</v>
      </c>
      <c r="G886" s="2">
        <f>F886/I_opt_dia*EXP(1-F886/I_opt_dia)</f>
        <v>0.69728604811037287</v>
      </c>
      <c r="I886" s="4">
        <f>(1/f_max_dia) * (1 - EXP(-k_sat_dia*F886)) * EXP(-k_inhib_dia*F886)</f>
        <v>0.94401518487488711</v>
      </c>
      <c r="T886">
        <f t="shared" si="55"/>
        <v>884</v>
      </c>
      <c r="U886" s="1">
        <f t="shared" si="53"/>
        <v>44.2</v>
      </c>
      <c r="V886">
        <f>U886/I_opt_nan*EXP(1-U886/I_opt_nan)</f>
        <v>0.61752854825518233</v>
      </c>
      <c r="Z886" s="4">
        <f>(1/F_max) * (1 - EXP(-k_sat*U886)) * EXP(-k_inhib*U886)</f>
        <v>0.92635272270932179</v>
      </c>
      <c r="AM886" s="4">
        <f>(1 / F_max_pic) * (1 - EXP(-k_sat_pic * U886)) * EXP(-k_inhib_pic * U886)</f>
        <v>0.92635272270932179</v>
      </c>
    </row>
    <row r="887" spans="5:39" x14ac:dyDescent="0.25">
      <c r="E887">
        <f t="shared" si="54"/>
        <v>885</v>
      </c>
      <c r="F887" s="1">
        <f t="shared" si="52"/>
        <v>44.25</v>
      </c>
      <c r="G887" s="2">
        <f>F887/I_opt_dia*EXP(1-F887/I_opt_dia)</f>
        <v>0.69641472739712473</v>
      </c>
      <c r="I887" s="4">
        <f>(1/f_max_dia) * (1 - EXP(-k_sat_dia*F887)) * EXP(-k_inhib_dia*F887)</f>
        <v>0.94387451100850672</v>
      </c>
      <c r="T887">
        <f t="shared" si="55"/>
        <v>885</v>
      </c>
      <c r="U887" s="1">
        <f t="shared" si="53"/>
        <v>44.25</v>
      </c>
      <c r="V887">
        <f>U887/I_opt_nan*EXP(1-U887/I_opt_nan)</f>
        <v>0.61660233531312425</v>
      </c>
      <c r="Z887" s="4">
        <f>(1/F_max) * (1 - EXP(-k_sat*U887)) * EXP(-k_inhib*U887)</f>
        <v>0.926213804254713</v>
      </c>
      <c r="AM887" s="4">
        <f>(1 / F_max_pic) * (1 - EXP(-k_sat_pic * U887)) * EXP(-k_inhib_pic * U887)</f>
        <v>0.926213804254713</v>
      </c>
    </row>
    <row r="888" spans="5:39" x14ac:dyDescent="0.25">
      <c r="E888">
        <f t="shared" si="54"/>
        <v>886</v>
      </c>
      <c r="F888" s="1">
        <f t="shared" si="52"/>
        <v>44.300000000000004</v>
      </c>
      <c r="G888" s="2">
        <f>F888/I_opt_dia*EXP(1-F888/I_opt_dia)</f>
        <v>0.69554360742436883</v>
      </c>
      <c r="I888" s="4">
        <f>(1/f_max_dia) * (1 - EXP(-k_sat_dia*F888)) * EXP(-k_inhib_dia*F888)</f>
        <v>0.94373384851900699</v>
      </c>
      <c r="T888">
        <f t="shared" si="55"/>
        <v>886</v>
      </c>
      <c r="U888" s="1">
        <f t="shared" si="53"/>
        <v>44.300000000000004</v>
      </c>
      <c r="V888">
        <f>U888/I_opt_nan*EXP(1-U888/I_opt_nan)</f>
        <v>0.61567672549066443</v>
      </c>
      <c r="Z888" s="4">
        <f>(1/F_max) * (1 - EXP(-k_sat*U888)) * EXP(-k_inhib*U888)</f>
        <v>0.92607490627495614</v>
      </c>
      <c r="AM888" s="4">
        <f>(1 / F_max_pic) * (1 - EXP(-k_sat_pic * U888)) * EXP(-k_inhib_pic * U888)</f>
        <v>0.92607490627495614</v>
      </c>
    </row>
    <row r="889" spans="5:39" x14ac:dyDescent="0.25">
      <c r="E889">
        <f t="shared" si="54"/>
        <v>887</v>
      </c>
      <c r="F889" s="1">
        <f t="shared" si="52"/>
        <v>44.35</v>
      </c>
      <c r="G889" s="2">
        <f>F889/I_opt_dia*EXP(1-F889/I_opt_dia)</f>
        <v>0.69467269216505045</v>
      </c>
      <c r="I889" s="4">
        <f>(1/f_max_dia) * (1 - EXP(-k_sat_dia*F889)) * EXP(-k_inhib_dia*F889)</f>
        <v>0.94359319750767801</v>
      </c>
      <c r="T889">
        <f t="shared" si="55"/>
        <v>887</v>
      </c>
      <c r="U889" s="1">
        <f t="shared" si="53"/>
        <v>44.35</v>
      </c>
      <c r="V889">
        <f>U889/I_opt_nan*EXP(1-U889/I_opt_nan)</f>
        <v>0.61475172201502593</v>
      </c>
      <c r="Z889" s="4">
        <f>(1/F_max) * (1 - EXP(-k_sat*U889)) * EXP(-k_inhib*U889)</f>
        <v>0.92593602877241354</v>
      </c>
      <c r="AM889" s="4">
        <f>(1 / F_max_pic) * (1 - EXP(-k_sat_pic * U889)) * EXP(-k_inhib_pic * U889)</f>
        <v>0.92593602877241354</v>
      </c>
    </row>
    <row r="890" spans="5:39" x14ac:dyDescent="0.25">
      <c r="E890">
        <f t="shared" si="54"/>
        <v>888</v>
      </c>
      <c r="F890" s="1">
        <f t="shared" si="52"/>
        <v>44.400000000000006</v>
      </c>
      <c r="G890" s="2">
        <f>F890/I_opt_dia*EXP(1-F890/I_opt_dia)</f>
        <v>0.69380198557208339</v>
      </c>
      <c r="I890" s="4">
        <f>(1/f_max_dia) * (1 - EXP(-k_sat_dia*F890)) * EXP(-k_inhib_dia*F890)</f>
        <v>0.94345255807470318</v>
      </c>
      <c r="T890">
        <f t="shared" si="55"/>
        <v>888</v>
      </c>
      <c r="U890" s="1">
        <f t="shared" si="53"/>
        <v>44.400000000000006</v>
      </c>
      <c r="V890">
        <f>U890/I_opt_nan*EXP(1-U890/I_opt_nan)</f>
        <v>0.61382732809230278</v>
      </c>
      <c r="Z890" s="4">
        <f>(1/F_max) * (1 - EXP(-k_sat*U890)) * EXP(-k_inhib*U890)</f>
        <v>0.92579717174936527</v>
      </c>
      <c r="AM890" s="4">
        <f>(1 / F_max_pic) * (1 - EXP(-k_sat_pic * U890)) * EXP(-k_inhib_pic * U890)</f>
        <v>0.92579717174936527</v>
      </c>
    </row>
    <row r="891" spans="5:39" x14ac:dyDescent="0.25">
      <c r="E891">
        <f t="shared" si="54"/>
        <v>889</v>
      </c>
      <c r="F891" s="1">
        <f t="shared" si="52"/>
        <v>44.45</v>
      </c>
      <c r="G891" s="2">
        <f>F891/I_opt_dia*EXP(1-F891/I_opt_dia)</f>
        <v>0.69293149157842349</v>
      </c>
      <c r="I891" s="4">
        <f>(1/f_max_dia) * (1 - EXP(-k_sat_dia*F891)) * EXP(-k_inhib_dia*F891)</f>
        <v>0.94331193031917204</v>
      </c>
      <c r="T891">
        <f t="shared" si="55"/>
        <v>889</v>
      </c>
      <c r="U891" s="1">
        <f t="shared" si="53"/>
        <v>44.45</v>
      </c>
      <c r="V891">
        <f>U891/I_opt_nan*EXP(1-U891/I_opt_nan)</f>
        <v>0.61290354690754856</v>
      </c>
      <c r="Z891" s="4">
        <f>(1/F_max) * (1 - EXP(-k_sat*U891)) * EXP(-k_inhib*U891)</f>
        <v>0.92565833520801066</v>
      </c>
      <c r="AM891" s="4">
        <f>(1 / F_max_pic) * (1 - EXP(-k_sat_pic * U891)) * EXP(-k_inhib_pic * U891)</f>
        <v>0.92565833520801066</v>
      </c>
    </row>
    <row r="892" spans="5:39" x14ac:dyDescent="0.25">
      <c r="E892">
        <f t="shared" si="54"/>
        <v>890</v>
      </c>
      <c r="F892" s="1">
        <f t="shared" si="52"/>
        <v>44.5</v>
      </c>
      <c r="G892" s="2">
        <f>F892/I_opt_dia*EXP(1-F892/I_opt_dia)</f>
        <v>0.69206121409713894</v>
      </c>
      <c r="I892" s="4">
        <f>(1/f_max_dia) * (1 - EXP(-k_sat_dia*F892)) * EXP(-k_inhib_dia*F892)</f>
        <v>0.94317131433909052</v>
      </c>
      <c r="T892">
        <f t="shared" si="55"/>
        <v>890</v>
      </c>
      <c r="U892" s="1">
        <f t="shared" si="53"/>
        <v>44.5</v>
      </c>
      <c r="V892">
        <f>U892/I_opt_nan*EXP(1-U892/I_opt_nan)</f>
        <v>0.61198038162486601</v>
      </c>
      <c r="Z892" s="4">
        <f>(1/F_max) * (1 - EXP(-k_sat*U892)) * EXP(-k_inhib*U892)</f>
        <v>0.9255195191504697</v>
      </c>
      <c r="AM892" s="4">
        <f>(1 / F_max_pic) * (1 - EXP(-k_sat_pic * U892)) * EXP(-k_inhib_pic * U892)</f>
        <v>0.9255195191504697</v>
      </c>
    </row>
    <row r="893" spans="5:39" x14ac:dyDescent="0.25">
      <c r="E893">
        <f t="shared" si="54"/>
        <v>891</v>
      </c>
      <c r="F893" s="1">
        <f t="shared" si="52"/>
        <v>44.550000000000004</v>
      </c>
      <c r="G893" s="2">
        <f>F893/I_opt_dia*EXP(1-F893/I_opt_dia)</f>
        <v>0.69119115702148548</v>
      </c>
      <c r="I893" s="4">
        <f>(1/f_max_dia) * (1 - EXP(-k_sat_dia*F893)) * EXP(-k_inhib_dia*F893)</f>
        <v>0.94303071023139373</v>
      </c>
      <c r="T893">
        <f t="shared" si="55"/>
        <v>891</v>
      </c>
      <c r="U893" s="1">
        <f t="shared" si="53"/>
        <v>44.550000000000004</v>
      </c>
      <c r="V893">
        <f>U893/I_opt_nan*EXP(1-U893/I_opt_nan)</f>
        <v>0.61105783538749359</v>
      </c>
      <c r="Z893" s="4">
        <f>(1/F_max) * (1 - EXP(-k_sat*U893)) * EXP(-k_inhib*U893)</f>
        <v>0.92538072357878376</v>
      </c>
      <c r="AM893" s="4">
        <f>(1 / F_max_pic) * (1 - EXP(-k_sat_pic * U893)) * EXP(-k_inhib_pic * U893)</f>
        <v>0.92538072357878376</v>
      </c>
    </row>
    <row r="894" spans="5:39" x14ac:dyDescent="0.25">
      <c r="E894">
        <f t="shared" si="54"/>
        <v>892</v>
      </c>
      <c r="F894" s="1">
        <f t="shared" si="52"/>
        <v>44.6</v>
      </c>
      <c r="G894" s="2">
        <f>F894/I_opt_dia*EXP(1-F894/I_opt_dia)</f>
        <v>0.69032132422497616</v>
      </c>
      <c r="I894" s="4">
        <f>(1/f_max_dia) * (1 - EXP(-k_sat_dia*F894)) * EXP(-k_inhib_dia*F894)</f>
        <v>0.94289011809195611</v>
      </c>
      <c r="T894">
        <f t="shared" si="55"/>
        <v>892</v>
      </c>
      <c r="U894" s="1">
        <f t="shared" si="53"/>
        <v>44.6</v>
      </c>
      <c r="V894">
        <f>U894/I_opt_nan*EXP(1-U894/I_opt_nan)</f>
        <v>0.61013591131789491</v>
      </c>
      <c r="Z894" s="4">
        <f>(1/F_max) * (1 - EXP(-k_sat*U894)) * EXP(-k_inhib*U894)</f>
        <v>0.92524194849491714</v>
      </c>
      <c r="AM894" s="4">
        <f>(1 / F_max_pic) * (1 - EXP(-k_sat_pic * U894)) * EXP(-k_inhib_pic * U894)</f>
        <v>0.92524194849491714</v>
      </c>
    </row>
    <row r="895" spans="5:39" x14ac:dyDescent="0.25">
      <c r="E895">
        <f t="shared" si="54"/>
        <v>893</v>
      </c>
      <c r="F895" s="1">
        <f t="shared" si="52"/>
        <v>44.650000000000006</v>
      </c>
      <c r="G895" s="2">
        <f>F895/I_opt_dia*EXP(1-F895/I_opt_dia)</f>
        <v>0.68945171956145468</v>
      </c>
      <c r="I895" s="4">
        <f>(1/f_max_dia) * (1 - EXP(-k_sat_dia*F895)) * EXP(-k_inhib_dia*F895)</f>
        <v>0.94274953801560291</v>
      </c>
      <c r="T895">
        <f t="shared" si="55"/>
        <v>893</v>
      </c>
      <c r="U895" s="1">
        <f t="shared" si="53"/>
        <v>44.650000000000006</v>
      </c>
      <c r="V895">
        <f>U895/I_opt_nan*EXP(1-U895/I_opt_nan)</f>
        <v>0.60921461251784503</v>
      </c>
      <c r="Z895" s="4">
        <f>(1/F_max) * (1 - EXP(-k_sat*U895)) * EXP(-k_inhib*U895)</f>
        <v>0.92510319390075779</v>
      </c>
      <c r="AM895" s="4">
        <f>(1 / F_max_pic) * (1 - EXP(-k_sat_pic * U895)) * EXP(-k_inhib_pic * U895)</f>
        <v>0.92510319390075779</v>
      </c>
    </row>
    <row r="896" spans="5:39" x14ac:dyDescent="0.25">
      <c r="E896">
        <f t="shared" si="54"/>
        <v>894</v>
      </c>
      <c r="F896" s="1">
        <f t="shared" si="52"/>
        <v>44.7</v>
      </c>
      <c r="G896" s="2">
        <f>F896/I_opt_dia*EXP(1-F896/I_opt_dia)</f>
        <v>0.68858234686516662</v>
      </c>
      <c r="I896" s="4">
        <f>(1/f_max_dia) * (1 - EXP(-k_sat_dia*F896)) * EXP(-k_inhib_dia*F896)</f>
        <v>0.94260897009612299</v>
      </c>
      <c r="T896">
        <f t="shared" si="55"/>
        <v>894</v>
      </c>
      <c r="U896" s="1">
        <f t="shared" si="53"/>
        <v>44.7</v>
      </c>
      <c r="V896">
        <f>U896/I_opt_nan*EXP(1-U896/I_opt_nan)</f>
        <v>0.60829394206851795</v>
      </c>
      <c r="Z896" s="4">
        <f>(1/F_max) * (1 - EXP(-k_sat*U896)) * EXP(-k_inhib*U896)</f>
        <v>0.92496445979811903</v>
      </c>
      <c r="AM896" s="4">
        <f>(1 / F_max_pic) * (1 - EXP(-k_sat_pic * U896)) * EXP(-k_inhib_pic * U896)</f>
        <v>0.92496445979811903</v>
      </c>
    </row>
    <row r="897" spans="5:39" x14ac:dyDescent="0.25">
      <c r="E897">
        <f t="shared" si="54"/>
        <v>895</v>
      </c>
      <c r="F897" s="1">
        <f t="shared" si="52"/>
        <v>44.75</v>
      </c>
      <c r="G897" s="2">
        <f>F897/I_opt_dia*EXP(1-F897/I_opt_dia)</f>
        <v>0.6877132099508303</v>
      </c>
      <c r="I897" s="4">
        <f>(1/f_max_dia) * (1 - EXP(-k_sat_dia*F897)) * EXP(-k_inhib_dia*F897)</f>
        <v>0.94246841442627693</v>
      </c>
      <c r="T897">
        <f t="shared" si="55"/>
        <v>895</v>
      </c>
      <c r="U897" s="1">
        <f t="shared" si="53"/>
        <v>44.75</v>
      </c>
      <c r="V897">
        <f>U897/I_opt_nan*EXP(1-U897/I_opt_nan)</f>
        <v>0.60737390303057359</v>
      </c>
      <c r="Z897" s="4">
        <f>(1/F_max) * (1 - EXP(-k_sat*U897)) * EXP(-k_inhib*U897)</f>
        <v>0.92482574618874092</v>
      </c>
      <c r="AM897" s="4">
        <f>(1 / F_max_pic) * (1 - EXP(-k_sat_pic * U897)) * EXP(-k_inhib_pic * U897)</f>
        <v>0.92482574618874092</v>
      </c>
    </row>
    <row r="898" spans="5:39" x14ac:dyDescent="0.25">
      <c r="E898">
        <f t="shared" si="54"/>
        <v>896</v>
      </c>
      <c r="F898" s="1">
        <f t="shared" ref="F898:F961" si="56">PAR_max/1200*E898</f>
        <v>44.800000000000004</v>
      </c>
      <c r="G898" s="2">
        <f>F898/I_opt_dia*EXP(1-F898/I_opt_dia)</f>
        <v>0.68684431261370837</v>
      </c>
      <c r="I898" s="4">
        <f>(1/f_max_dia) * (1 - EXP(-k_sat_dia*F898)) * EXP(-k_inhib_dia*F898)</f>
        <v>0.94232787109781047</v>
      </c>
      <c r="T898">
        <f t="shared" si="55"/>
        <v>896</v>
      </c>
      <c r="U898" s="1">
        <f t="shared" ref="U898:U961" si="57">PAR_max/1200*T898</f>
        <v>44.800000000000004</v>
      </c>
      <c r="V898">
        <f>U898/I_opt_nan*EXP(1-U898/I_opt_nan)</f>
        <v>0.60645449844424426</v>
      </c>
      <c r="Z898" s="4">
        <f>(1/F_max) * (1 - EXP(-k_sat*U898)) * EXP(-k_inhib*U898)</f>
        <v>0.92468705307429011</v>
      </c>
      <c r="AM898" s="4">
        <f>(1 / F_max_pic) * (1 - EXP(-k_sat_pic * U898)) * EXP(-k_inhib_pic * U898)</f>
        <v>0.92468705307429011</v>
      </c>
    </row>
    <row r="899" spans="5:39" x14ac:dyDescent="0.25">
      <c r="E899">
        <f t="shared" si="54"/>
        <v>897</v>
      </c>
      <c r="F899" s="1">
        <f t="shared" si="56"/>
        <v>44.85</v>
      </c>
      <c r="G899" s="2">
        <f>F899/I_opt_dia*EXP(1-F899/I_opt_dia)</f>
        <v>0.68597565862968013</v>
      </c>
      <c r="I899" s="4">
        <f>(1/f_max_dia) * (1 - EXP(-k_sat_dia*F899)) * EXP(-k_inhib_dia*F899)</f>
        <v>0.94218734020146322</v>
      </c>
      <c r="T899">
        <f t="shared" si="55"/>
        <v>897</v>
      </c>
      <c r="U899" s="1">
        <f t="shared" si="57"/>
        <v>44.85</v>
      </c>
      <c r="V899">
        <f>U899/I_opt_nan*EXP(1-U899/I_opt_nan)</f>
        <v>0.60553573132942118</v>
      </c>
      <c r="Z899" s="4">
        <f>(1/F_max) * (1 - EXP(-k_sat*U899)) * EXP(-k_inhib*U899)</f>
        <v>0.92454838045636178</v>
      </c>
      <c r="AM899" s="4">
        <f>(1 / F_max_pic) * (1 - EXP(-k_sat_pic * U899)) * EXP(-k_inhib_pic * U899)</f>
        <v>0.92454838045636178</v>
      </c>
    </row>
    <row r="900" spans="5:39" x14ac:dyDescent="0.25">
      <c r="E900">
        <f t="shared" ref="E900:E963" si="58">E899+1</f>
        <v>898</v>
      </c>
      <c r="F900" s="1">
        <f t="shared" si="56"/>
        <v>44.900000000000006</v>
      </c>
      <c r="G900" s="2">
        <f>F900/I_opt_dia*EXP(1-F900/I_opt_dia)</f>
        <v>0.68510725175530907</v>
      </c>
      <c r="I900" s="4">
        <f>(1/f_max_dia) * (1 - EXP(-k_sat_dia*F900)) * EXP(-k_inhib_dia*F900)</f>
        <v>0.9420468218269813</v>
      </c>
      <c r="T900">
        <f t="shared" ref="T900:T963" si="59">T899+1</f>
        <v>898</v>
      </c>
      <c r="U900" s="1">
        <f t="shared" si="57"/>
        <v>44.900000000000006</v>
      </c>
      <c r="V900">
        <f>U900/I_opt_nan*EXP(1-U900/I_opt_nan)</f>
        <v>0.60461760468573977</v>
      </c>
      <c r="Z900" s="4">
        <f>(1/F_max) * (1 - EXP(-k_sat*U900)) * EXP(-k_inhib*U900)</f>
        <v>0.92440972833648127</v>
      </c>
      <c r="AM900" s="4">
        <f>(1 / F_max_pic) * (1 - EXP(-k_sat_pic * U900)) * EXP(-k_inhib_pic * U900)</f>
        <v>0.92440972833648127</v>
      </c>
    </row>
    <row r="901" spans="5:39" x14ac:dyDescent="0.25">
      <c r="E901">
        <f t="shared" si="58"/>
        <v>899</v>
      </c>
      <c r="F901" s="1">
        <f t="shared" si="56"/>
        <v>44.95</v>
      </c>
      <c r="G901" s="2">
        <f>F901/I_opt_dia*EXP(1-F901/I_opt_dia)</f>
        <v>0.68423909572791675</v>
      </c>
      <c r="I901" s="4">
        <f>(1/f_max_dia) * (1 - EXP(-k_sat_dia*F901)) * EXP(-k_inhib_dia*F901)</f>
        <v>0.94190631606312614</v>
      </c>
      <c r="T901">
        <f t="shared" si="59"/>
        <v>899</v>
      </c>
      <c r="U901" s="1">
        <f t="shared" si="57"/>
        <v>44.95</v>
      </c>
      <c r="V901">
        <f>U901/I_opt_nan*EXP(1-U901/I_opt_nan)</f>
        <v>0.60370012149266594</v>
      </c>
      <c r="Z901" s="4">
        <f>(1/F_max) * (1 - EXP(-k_sat*U901)) * EXP(-k_inhib*U901)</f>
        <v>0.92427109671610397</v>
      </c>
      <c r="AM901" s="4">
        <f>(1 / F_max_pic) * (1 - EXP(-k_sat_pic * U901)) * EXP(-k_inhib_pic * U901)</f>
        <v>0.92427109671610397</v>
      </c>
    </row>
    <row r="902" spans="5:39" x14ac:dyDescent="0.25">
      <c r="E902">
        <f t="shared" si="58"/>
        <v>900</v>
      </c>
      <c r="F902" s="1">
        <f t="shared" si="56"/>
        <v>45</v>
      </c>
      <c r="G902" s="2">
        <f>F902/I_opt_dia*EXP(1-F902/I_opt_dia)</f>
        <v>0.68337119426565096</v>
      </c>
      <c r="I902" s="4">
        <f>(1/f_max_dia) * (1 - EXP(-k_sat_dia*F902)) * EXP(-k_inhib_dia*F902)</f>
        <v>0.94176582299768608</v>
      </c>
      <c r="T902">
        <f t="shared" si="59"/>
        <v>900</v>
      </c>
      <c r="U902" s="1">
        <f t="shared" si="57"/>
        <v>45</v>
      </c>
      <c r="V902">
        <f>U902/I_opt_nan*EXP(1-U902/I_opt_nan)</f>
        <v>0.60278328470958098</v>
      </c>
      <c r="Z902" s="4">
        <f>(1/F_max) * (1 - EXP(-k_sat*U902)) * EXP(-k_inhib*U902)</f>
        <v>0.92413248559661709</v>
      </c>
      <c r="AM902" s="4">
        <f>(1 / F_max_pic) * (1 - EXP(-k_sat_pic * U902)) * EXP(-k_inhib_pic * U902)</f>
        <v>0.92413248559661709</v>
      </c>
    </row>
    <row r="903" spans="5:39" x14ac:dyDescent="0.25">
      <c r="E903">
        <f t="shared" si="58"/>
        <v>901</v>
      </c>
      <c r="F903" s="1">
        <f t="shared" si="56"/>
        <v>45.050000000000004</v>
      </c>
      <c r="G903" s="2">
        <f>F903/I_opt_dia*EXP(1-F903/I_opt_dia)</f>
        <v>0.68250355106755622</v>
      </c>
      <c r="I903" s="4">
        <f>(1/f_max_dia) * (1 - EXP(-k_sat_dia*F903)) * EXP(-k_inhib_dia*F903)</f>
        <v>0.94162534271748632</v>
      </c>
      <c r="T903">
        <f t="shared" si="59"/>
        <v>901</v>
      </c>
      <c r="U903" s="1">
        <f t="shared" si="57"/>
        <v>45.050000000000004</v>
      </c>
      <c r="V903">
        <f>U903/I_opt_nan*EXP(1-U903/I_opt_nan)</f>
        <v>0.60186709727586618</v>
      </c>
      <c r="Z903" s="4">
        <f>(1/F_max) * (1 - EXP(-k_sat*U903)) * EXP(-k_inhib*U903)</f>
        <v>0.92399389497934048</v>
      </c>
      <c r="AM903" s="4">
        <f>(1 / F_max_pic) * (1 - EXP(-k_sat_pic * U903)) * EXP(-k_inhib_pic * U903)</f>
        <v>0.92399389497934048</v>
      </c>
    </row>
    <row r="904" spans="5:39" x14ac:dyDescent="0.25">
      <c r="E904">
        <f t="shared" si="58"/>
        <v>902</v>
      </c>
      <c r="F904" s="1">
        <f t="shared" si="56"/>
        <v>45.1</v>
      </c>
      <c r="G904" s="2">
        <f>F904/I_opt_dia*EXP(1-F904/I_opt_dia)</f>
        <v>0.68163616981364483</v>
      </c>
      <c r="I904" s="4">
        <f>(1/f_max_dia) * (1 - EXP(-k_sat_dia*F904)) * EXP(-k_inhib_dia*F904)</f>
        <v>0.94148487530839897</v>
      </c>
      <c r="T904">
        <f t="shared" si="59"/>
        <v>902</v>
      </c>
      <c r="U904" s="1">
        <f t="shared" si="57"/>
        <v>45.1</v>
      </c>
      <c r="V904">
        <f>U904/I_opt_nan*EXP(1-U904/I_opt_nan)</f>
        <v>0.60095156211098899</v>
      </c>
      <c r="Z904" s="4">
        <f>(1/F_max) * (1 - EXP(-k_sat*U904)) * EXP(-k_inhib*U904)</f>
        <v>0.92385532486552857</v>
      </c>
      <c r="AM904" s="4">
        <f>(1 / F_max_pic) * (1 - EXP(-k_sat_pic * U904)) * EXP(-k_inhib_pic * U904)</f>
        <v>0.92385532486552857</v>
      </c>
    </row>
    <row r="905" spans="5:39" x14ac:dyDescent="0.25">
      <c r="E905">
        <f t="shared" si="58"/>
        <v>903</v>
      </c>
      <c r="F905" s="1">
        <f t="shared" si="56"/>
        <v>45.150000000000006</v>
      </c>
      <c r="G905" s="2">
        <f>F905/I_opt_dia*EXP(1-F905/I_opt_dia)</f>
        <v>0.68076905416496425</v>
      </c>
      <c r="I905" s="4">
        <f>(1/f_max_dia) * (1 - EXP(-k_sat_dia*F905)) * EXP(-k_inhib_dia*F905)</f>
        <v>0.94134442085535308</v>
      </c>
      <c r="T905">
        <f t="shared" si="59"/>
        <v>903</v>
      </c>
      <c r="U905" s="1">
        <f t="shared" si="57"/>
        <v>45.150000000000006</v>
      </c>
      <c r="V905">
        <f>U905/I_opt_nan*EXP(1-U905/I_opt_nan)</f>
        <v>0.60003668211458505</v>
      </c>
      <c r="Z905" s="4">
        <f>(1/F_max) * (1 - EXP(-k_sat*U905)) * EXP(-k_inhib*U905)</f>
        <v>0.92371677525636897</v>
      </c>
      <c r="AM905" s="4">
        <f>(1 / F_max_pic) * (1 - EXP(-k_sat_pic * U905)) * EXP(-k_inhib_pic * U905)</f>
        <v>0.92371677525636897</v>
      </c>
    </row>
    <row r="906" spans="5:39" x14ac:dyDescent="0.25">
      <c r="E906">
        <f t="shared" si="58"/>
        <v>904</v>
      </c>
      <c r="F906" s="1">
        <f t="shared" si="56"/>
        <v>45.2</v>
      </c>
      <c r="G906" s="2">
        <f>F906/I_opt_dia*EXP(1-F906/I_opt_dia)</f>
        <v>0.67990220776366861</v>
      </c>
      <c r="I906" s="4">
        <f>(1/f_max_dia) * (1 - EXP(-k_sat_dia*F906)) * EXP(-k_inhib_dia*F906)</f>
        <v>0.94120397944234502</v>
      </c>
      <c r="T906">
        <f t="shared" si="59"/>
        <v>904</v>
      </c>
      <c r="U906" s="1">
        <f t="shared" si="57"/>
        <v>45.2</v>
      </c>
      <c r="V906">
        <f>U906/I_opt_nan*EXP(1-U906/I_opt_nan)</f>
        <v>0.59912246016654491</v>
      </c>
      <c r="Z906" s="4">
        <f>(1/F_max) * (1 - EXP(-k_sat*U906)) * EXP(-k_inhib*U906)</f>
        <v>0.92357824615298612</v>
      </c>
      <c r="AM906" s="4">
        <f>(1 / F_max_pic) * (1 - EXP(-k_sat_pic * U906)) * EXP(-k_inhib_pic * U906)</f>
        <v>0.92357824615298612</v>
      </c>
    </row>
    <row r="907" spans="5:39" x14ac:dyDescent="0.25">
      <c r="E907">
        <f t="shared" si="58"/>
        <v>905</v>
      </c>
      <c r="F907" s="1">
        <f t="shared" si="56"/>
        <v>45.25</v>
      </c>
      <c r="G907" s="2">
        <f>F907/I_opt_dia*EXP(1-F907/I_opt_dia)</f>
        <v>0.67903563423308655</v>
      </c>
      <c r="I907" s="4">
        <f>(1/f_max_dia) * (1 - EXP(-k_sat_dia*F907)) * EXP(-k_inhib_dia*F907)</f>
        <v>0.941063551152448</v>
      </c>
      <c r="T907">
        <f t="shared" si="59"/>
        <v>905</v>
      </c>
      <c r="U907" s="1">
        <f t="shared" si="57"/>
        <v>45.25</v>
      </c>
      <c r="V907">
        <f>U907/I_opt_nan*EXP(1-U907/I_opt_nan)</f>
        <v>0.59820889912709585</v>
      </c>
      <c r="Z907" s="4">
        <f>(1/F_max) * (1 - EXP(-k_sat*U907)) * EXP(-k_inhib*U907)</f>
        <v>0.92343973755644038</v>
      </c>
      <c r="AM907" s="4">
        <f>(1 / F_max_pic) * (1 - EXP(-k_sat_pic * U907)) * EXP(-k_inhib_pic * U907)</f>
        <v>0.92343973755644038</v>
      </c>
    </row>
    <row r="908" spans="5:39" x14ac:dyDescent="0.25">
      <c r="E908">
        <f t="shared" si="58"/>
        <v>906</v>
      </c>
      <c r="F908" s="1">
        <f t="shared" si="56"/>
        <v>45.300000000000004</v>
      </c>
      <c r="G908" s="2">
        <f>F908/I_opt_dia*EXP(1-F908/I_opt_dia)</f>
        <v>0.67816933717779027</v>
      </c>
      <c r="I908" s="4">
        <f>(1/f_max_dia) * (1 - EXP(-k_sat_dia*F908)) * EXP(-k_inhib_dia*F908)</f>
        <v>0.9409231360678223</v>
      </c>
      <c r="T908">
        <f t="shared" si="59"/>
        <v>906</v>
      </c>
      <c r="U908" s="1">
        <f t="shared" si="57"/>
        <v>45.300000000000004</v>
      </c>
      <c r="V908">
        <f>U908/I_opt_nan*EXP(1-U908/I_opt_nan)</f>
        <v>0.59729600183688569</v>
      </c>
      <c r="Z908" s="4">
        <f>(1/F_max) * (1 - EXP(-k_sat*U908)) * EXP(-k_inhib*U908)</f>
        <v>0.92330124946773096</v>
      </c>
      <c r="AM908" s="4">
        <f>(1 / F_max_pic) * (1 - EXP(-k_sat_pic * U908)) * EXP(-k_inhib_pic * U908)</f>
        <v>0.92330124946773096</v>
      </c>
    </row>
    <row r="909" spans="5:39" x14ac:dyDescent="0.25">
      <c r="E909">
        <f t="shared" si="58"/>
        <v>907</v>
      </c>
      <c r="F909" s="1">
        <f t="shared" si="56"/>
        <v>45.35</v>
      </c>
      <c r="G909" s="2">
        <f>F909/I_opt_dia*EXP(1-F909/I_opt_dia)</f>
        <v>0.67730332018366557</v>
      </c>
      <c r="I909" s="4">
        <f>(1/f_max_dia) * (1 - EXP(-k_sat_dia*F909)) * EXP(-k_inhib_dia*F909)</f>
        <v>0.94078273426972447</v>
      </c>
      <c r="T909">
        <f t="shared" si="59"/>
        <v>907</v>
      </c>
      <c r="U909" s="1">
        <f t="shared" si="57"/>
        <v>45.35</v>
      </c>
      <c r="V909">
        <f>U909/I_opt_nan*EXP(1-U909/I_opt_nan)</f>
        <v>0.59638377111706675</v>
      </c>
      <c r="Z909" s="4">
        <f>(1/F_max) * (1 - EXP(-k_sat*U909)) * EXP(-k_inhib*U909)</f>
        <v>0.92316278188779455</v>
      </c>
      <c r="AM909" s="4">
        <f>(1 / F_max_pic) * (1 - EXP(-k_sat_pic * U909)) * EXP(-k_inhib_pic * U909)</f>
        <v>0.92316278188779455</v>
      </c>
    </row>
    <row r="910" spans="5:39" x14ac:dyDescent="0.25">
      <c r="E910">
        <f t="shared" si="58"/>
        <v>908</v>
      </c>
      <c r="F910" s="1">
        <f t="shared" si="56"/>
        <v>45.400000000000006</v>
      </c>
      <c r="G910" s="2">
        <f>F910/I_opt_dia*EXP(1-F910/I_opt_dia)</f>
        <v>0.67643758681797794</v>
      </c>
      <c r="I910" s="4">
        <f>(1/f_max_dia) * (1 - EXP(-k_sat_dia*F910)) * EXP(-k_inhib_dia*F910)</f>
        <v>0.9406423458385168</v>
      </c>
      <c r="T910">
        <f t="shared" si="59"/>
        <v>908</v>
      </c>
      <c r="U910" s="1">
        <f t="shared" si="57"/>
        <v>45.400000000000006</v>
      </c>
      <c r="V910">
        <f>U910/I_opt_nan*EXP(1-U910/I_opt_nan)</f>
        <v>0.59547220976937787</v>
      </c>
      <c r="Z910" s="4">
        <f>(1/F_max) * (1 - EXP(-k_sat*U910)) * EXP(-k_inhib*U910)</f>
        <v>0.92302433481750767</v>
      </c>
      <c r="AM910" s="4">
        <f>(1 / F_max_pic) * (1 - EXP(-k_sat_pic * U910)) * EXP(-k_inhib_pic * U910)</f>
        <v>0.92302433481750767</v>
      </c>
    </row>
    <row r="911" spans="5:39" x14ac:dyDescent="0.25">
      <c r="E911">
        <f t="shared" si="58"/>
        <v>909</v>
      </c>
      <c r="F911" s="1">
        <f t="shared" si="56"/>
        <v>45.45</v>
      </c>
      <c r="G911" s="2">
        <f>F911/I_opt_dia*EXP(1-F911/I_opt_dia)</f>
        <v>0.67557214062944337</v>
      </c>
      <c r="I911" s="4">
        <f>(1/f_max_dia) * (1 - EXP(-k_sat_dia*F911)) * EXP(-k_inhib_dia*F911)</f>
        <v>0.94050197085367782</v>
      </c>
      <c r="T911">
        <f t="shared" si="59"/>
        <v>909</v>
      </c>
      <c r="U911" s="1">
        <f t="shared" si="57"/>
        <v>45.45</v>
      </c>
      <c r="V911">
        <f>U911/I_opt_nan*EXP(1-U911/I_opt_nan)</f>
        <v>0.59456132057622735</v>
      </c>
      <c r="Z911" s="4">
        <f>(1/F_max) * (1 - EXP(-k_sat*U911)) * EXP(-k_inhib*U911)</f>
        <v>0.92288590825768735</v>
      </c>
      <c r="AM911" s="4">
        <f>(1 / F_max_pic) * (1 - EXP(-k_sat_pic * U911)) * EXP(-k_inhib_pic * U911)</f>
        <v>0.92288590825768735</v>
      </c>
    </row>
    <row r="912" spans="5:39" x14ac:dyDescent="0.25">
      <c r="E912">
        <f t="shared" si="58"/>
        <v>910</v>
      </c>
      <c r="F912" s="1">
        <f t="shared" si="56"/>
        <v>45.5</v>
      </c>
      <c r="G912" s="2">
        <f>F912/I_opt_dia*EXP(1-F912/I_opt_dia)</f>
        <v>0.67470698514829508</v>
      </c>
      <c r="I912" s="4">
        <f>(1/f_max_dia) * (1 - EXP(-k_sat_dia*F912)) * EXP(-k_inhib_dia*F912)</f>
        <v>0.9403616093938103</v>
      </c>
      <c r="T912">
        <f t="shared" si="59"/>
        <v>910</v>
      </c>
      <c r="U912" s="1">
        <f t="shared" si="57"/>
        <v>45.5</v>
      </c>
      <c r="V912">
        <f>U912/I_opt_nan*EXP(1-U912/I_opt_nan)</f>
        <v>0.59365110630077522</v>
      </c>
      <c r="Z912" s="4">
        <f>(1/F_max) * (1 - EXP(-k_sat*U912)) * EXP(-k_inhib*U912)</f>
        <v>0.92274750220909196</v>
      </c>
      <c r="AM912" s="4">
        <f>(1 / F_max_pic) * (1 - EXP(-k_sat_pic * U912)) * EXP(-k_inhib_pic * U912)</f>
        <v>0.92274750220909196</v>
      </c>
    </row>
    <row r="913" spans="5:39" x14ac:dyDescent="0.25">
      <c r="E913">
        <f t="shared" si="58"/>
        <v>911</v>
      </c>
      <c r="F913" s="1">
        <f t="shared" si="56"/>
        <v>45.550000000000004</v>
      </c>
      <c r="G913" s="2">
        <f>F913/I_opt_dia*EXP(1-F913/I_opt_dia)</f>
        <v>0.67384212388635045</v>
      </c>
      <c r="I913" s="4">
        <f>(1/f_max_dia) * (1 - EXP(-k_sat_dia*F913)) * EXP(-k_inhib_dia*F913)</f>
        <v>0.94022126153665175</v>
      </c>
      <c r="T913">
        <f t="shared" si="59"/>
        <v>911</v>
      </c>
      <c r="U913" s="1">
        <f t="shared" si="57"/>
        <v>45.550000000000004</v>
      </c>
      <c r="V913">
        <f>U913/I_opt_nan*EXP(1-U913/I_opt_nan)</f>
        <v>0.59274156968701508</v>
      </c>
      <c r="Z913" s="4">
        <f>(1/F_max) * (1 - EXP(-k_sat*U913)) * EXP(-k_inhib*U913)</f>
        <v>0.92260911667242196</v>
      </c>
      <c r="AM913" s="4">
        <f>(1 / F_max_pic) * (1 - EXP(-k_sat_pic * U913)) * EXP(-k_inhib_pic * U913)</f>
        <v>0.92260911667242196</v>
      </c>
    </row>
    <row r="914" spans="5:39" x14ac:dyDescent="0.25">
      <c r="E914">
        <f t="shared" si="58"/>
        <v>912</v>
      </c>
      <c r="F914" s="1">
        <f t="shared" si="56"/>
        <v>45.6</v>
      </c>
      <c r="G914" s="2">
        <f>F914/I_opt_dia*EXP(1-F914/I_opt_dia)</f>
        <v>0.67297756033708134</v>
      </c>
      <c r="I914" s="4">
        <f>(1/f_max_dia) * (1 - EXP(-k_sat_dia*F914)) * EXP(-k_inhib_dia*F914)</f>
        <v>0.94008092735908211</v>
      </c>
      <c r="T914">
        <f t="shared" si="59"/>
        <v>912</v>
      </c>
      <c r="U914" s="1">
        <f t="shared" si="57"/>
        <v>45.6</v>
      </c>
      <c r="V914">
        <f>U914/I_opt_nan*EXP(1-U914/I_opt_nan)</f>
        <v>0.59183271345985555</v>
      </c>
      <c r="Z914" s="4">
        <f>(1/F_max) * (1 - EXP(-k_sat*U914)) * EXP(-k_inhib*U914)</f>
        <v>0.92247075164832115</v>
      </c>
      <c r="AM914" s="4">
        <f>(1 / F_max_pic) * (1 - EXP(-k_sat_pic * U914)) * EXP(-k_inhib_pic * U914)</f>
        <v>0.92247075164832115</v>
      </c>
    </row>
    <row r="915" spans="5:39" x14ac:dyDescent="0.25">
      <c r="E915">
        <f t="shared" si="58"/>
        <v>913</v>
      </c>
      <c r="F915" s="1">
        <f t="shared" si="56"/>
        <v>45.650000000000006</v>
      </c>
      <c r="G915" s="2">
        <f>F915/I_opt_dia*EXP(1-F915/I_opt_dia)</f>
        <v>0.67211329797567887</v>
      </c>
      <c r="I915" s="4">
        <f>(1/f_max_dia) * (1 - EXP(-k_sat_dia*F915)) * EXP(-k_inhib_dia*F915)</f>
        <v>0.93994060693713477</v>
      </c>
      <c r="T915">
        <f t="shared" si="59"/>
        <v>913</v>
      </c>
      <c r="U915" s="1">
        <f t="shared" si="57"/>
        <v>45.650000000000006</v>
      </c>
      <c r="V915">
        <f>U915/I_opt_nan*EXP(1-U915/I_opt_nan)</f>
        <v>0.59092454032520203</v>
      </c>
      <c r="Z915" s="4">
        <f>(1/F_max) * (1 - EXP(-k_sat*U915)) * EXP(-k_inhib*U915)</f>
        <v>0.92233240713737719</v>
      </c>
      <c r="AM915" s="4">
        <f>(1 / F_max_pic) * (1 - EXP(-k_sat_pic * U915)) * EXP(-k_inhib_pic * U915)</f>
        <v>0.92233240713737719</v>
      </c>
    </row>
    <row r="916" spans="5:39" x14ac:dyDescent="0.25">
      <c r="E916">
        <f t="shared" si="58"/>
        <v>914</v>
      </c>
      <c r="F916" s="1">
        <f t="shared" si="56"/>
        <v>45.7</v>
      </c>
      <c r="G916" s="2">
        <f>F916/I_opt_dia*EXP(1-F916/I_opt_dia)</f>
        <v>0.67124934025912186</v>
      </c>
      <c r="I916" s="4">
        <f>(1/f_max_dia) * (1 - EXP(-k_sat_dia*F916)) * EXP(-k_inhib_dia*F916)</f>
        <v>0.9398003003460037</v>
      </c>
      <c r="T916">
        <f t="shared" si="59"/>
        <v>914</v>
      </c>
      <c r="U916" s="1">
        <f t="shared" si="57"/>
        <v>45.7</v>
      </c>
      <c r="V916">
        <f>U916/I_opt_nan*EXP(1-U916/I_opt_nan)</f>
        <v>0.5900170529700377</v>
      </c>
      <c r="Z916" s="4">
        <f>(1/F_max) * (1 - EXP(-k_sat*U916)) * EXP(-k_inhib*U916)</f>
        <v>0.92219408314012241</v>
      </c>
      <c r="AM916" s="4">
        <f>(1 / F_max_pic) * (1 - EXP(-k_sat_pic * U916)) * EXP(-k_inhib_pic * U916)</f>
        <v>0.92219408314012241</v>
      </c>
    </row>
    <row r="917" spans="5:39" x14ac:dyDescent="0.25">
      <c r="E917">
        <f t="shared" si="58"/>
        <v>915</v>
      </c>
      <c r="F917" s="1">
        <f t="shared" si="56"/>
        <v>45.75</v>
      </c>
      <c r="G917" s="2">
        <f>F917/I_opt_dia*EXP(1-F917/I_opt_dia)</f>
        <v>0.67038569062624365</v>
      </c>
      <c r="I917" s="4">
        <f>(1/f_max_dia) * (1 - EXP(-k_sat_dia*F917)) * EXP(-k_inhib_dia*F917)</f>
        <v>0.93966000766005386</v>
      </c>
      <c r="T917">
        <f t="shared" si="59"/>
        <v>915</v>
      </c>
      <c r="U917" s="1">
        <f t="shared" si="57"/>
        <v>45.75</v>
      </c>
      <c r="V917">
        <f>U917/I_opt_nan*EXP(1-U917/I_opt_nan)</f>
        <v>0.58911025406250417</v>
      </c>
      <c r="Z917" s="4">
        <f>(1/F_max) * (1 - EXP(-k_sat*U917)) * EXP(-k_inhib*U917)</f>
        <v>0.92205577965703511</v>
      </c>
      <c r="AM917" s="4">
        <f>(1 / F_max_pic) * (1 - EXP(-k_sat_pic * U917)) * EXP(-k_inhib_pic * U917)</f>
        <v>0.92205577965703511</v>
      </c>
    </row>
    <row r="918" spans="5:39" x14ac:dyDescent="0.25">
      <c r="E918">
        <f t="shared" si="58"/>
        <v>916</v>
      </c>
      <c r="F918" s="1">
        <f t="shared" si="56"/>
        <v>45.800000000000004</v>
      </c>
      <c r="G918" s="2">
        <f>F918/I_opt_dia*EXP(1-F918/I_opt_dia)</f>
        <v>0.66952235249779801</v>
      </c>
      <c r="I918" s="4">
        <f>(1/f_max_dia) * (1 - EXP(-k_sat_dia*F918)) * EXP(-k_inhib_dia*F918)</f>
        <v>0.9395197289528292</v>
      </c>
      <c r="T918">
        <f t="shared" si="59"/>
        <v>916</v>
      </c>
      <c r="U918" s="1">
        <f t="shared" si="57"/>
        <v>45.800000000000004</v>
      </c>
      <c r="V918">
        <f>U918/I_opt_nan*EXP(1-U918/I_opt_nan)</f>
        <v>0.58820414625198159</v>
      </c>
      <c r="Z918" s="4">
        <f>(1/F_max) * (1 - EXP(-k_sat*U918)) * EXP(-k_inhib*U918)</f>
        <v>0.92191749668853973</v>
      </c>
      <c r="AM918" s="4">
        <f>(1 / F_max_pic) * (1 - EXP(-k_sat_pic * U918)) * EXP(-k_inhib_pic * U918)</f>
        <v>0.92191749668853973</v>
      </c>
    </row>
    <row r="919" spans="5:39" x14ac:dyDescent="0.25">
      <c r="E919">
        <f t="shared" si="58"/>
        <v>917</v>
      </c>
      <c r="F919" s="1">
        <f t="shared" si="56"/>
        <v>45.85</v>
      </c>
      <c r="G919" s="2">
        <f>F919/I_opt_dia*EXP(1-F919/I_opt_dia)</f>
        <v>0.66865932927652794</v>
      </c>
      <c r="I919" s="4">
        <f>(1/f_max_dia) * (1 - EXP(-k_sat_dia*F919)) * EXP(-k_inhib_dia*F919)</f>
        <v>0.93937946429706065</v>
      </c>
      <c r="T919">
        <f t="shared" si="59"/>
        <v>917</v>
      </c>
      <c r="U919" s="1">
        <f t="shared" si="57"/>
        <v>45.85</v>
      </c>
      <c r="V919">
        <f>U919/I_opt_nan*EXP(1-U919/I_opt_nan)</f>
        <v>0.58729873216916983</v>
      </c>
      <c r="Z919" s="4">
        <f>(1/F_max) * (1 - EXP(-k_sat*U919)) * EXP(-k_inhib*U919)</f>
        <v>0.92177923423500807</v>
      </c>
      <c r="AM919" s="4">
        <f>(1 / F_max_pic) * (1 - EXP(-k_sat_pic * U919)) * EXP(-k_inhib_pic * U919)</f>
        <v>0.92177923423500807</v>
      </c>
    </row>
    <row r="920" spans="5:39" x14ac:dyDescent="0.25">
      <c r="E920">
        <f t="shared" si="58"/>
        <v>918</v>
      </c>
      <c r="F920" s="1">
        <f t="shared" si="56"/>
        <v>45.900000000000006</v>
      </c>
      <c r="G920" s="2">
        <f>F920/I_opt_dia*EXP(1-F920/I_opt_dia)</f>
        <v>0.66779662434722908</v>
      </c>
      <c r="I920" s="4">
        <f>(1/f_max_dia) * (1 - EXP(-k_sat_dia*F920)) * EXP(-k_inhib_dia*F920)</f>
        <v>0.93923921376467645</v>
      </c>
      <c r="T920">
        <f t="shared" si="59"/>
        <v>918</v>
      </c>
      <c r="U920" s="1">
        <f t="shared" si="57"/>
        <v>45.900000000000006</v>
      </c>
      <c r="V920">
        <f>U920/I_opt_nan*EXP(1-U920/I_opt_nan)</f>
        <v>0.58639401442616734</v>
      </c>
      <c r="Z920" s="4">
        <f>(1/F_max) * (1 - EXP(-k_sat*U920)) * EXP(-k_inhib*U920)</f>
        <v>0.92164099229676044</v>
      </c>
      <c r="AM920" s="4">
        <f>(1 / F_max_pic) * (1 - EXP(-k_sat_pic * U920)) * EXP(-k_inhib_pic * U920)</f>
        <v>0.92164099229676044</v>
      </c>
    </row>
    <row r="921" spans="5:39" x14ac:dyDescent="0.25">
      <c r="E921">
        <f t="shared" si="58"/>
        <v>919</v>
      </c>
      <c r="F921" s="1">
        <f t="shared" si="56"/>
        <v>45.95</v>
      </c>
      <c r="G921" s="2">
        <f>F921/I_opt_dia*EXP(1-F921/I_opt_dia)</f>
        <v>0.66693424107681787</v>
      </c>
      <c r="I921" s="4">
        <f>(1/f_max_dia) * (1 - EXP(-k_sat_dia*F921)) * EXP(-k_inhib_dia*F921)</f>
        <v>0.93909897742680926</v>
      </c>
      <c r="T921">
        <f t="shared" si="59"/>
        <v>919</v>
      </c>
      <c r="U921" s="1">
        <f t="shared" si="57"/>
        <v>45.95</v>
      </c>
      <c r="V921">
        <f>U921/I_opt_nan*EXP(1-U921/I_opt_nan)</f>
        <v>0.58548999561655135</v>
      </c>
      <c r="Z921" s="4">
        <f>(1/F_max) * (1 - EXP(-k_sat*U921)) * EXP(-k_inhib*U921)</f>
        <v>0.92150277087406518</v>
      </c>
      <c r="AM921" s="4">
        <f>(1 / F_max_pic) * (1 - EXP(-k_sat_pic * U921)) * EXP(-k_inhib_pic * U921)</f>
        <v>0.92150277087406518</v>
      </c>
    </row>
    <row r="922" spans="5:39" x14ac:dyDescent="0.25">
      <c r="E922">
        <f t="shared" si="58"/>
        <v>920</v>
      </c>
      <c r="F922" s="1">
        <f t="shared" si="56"/>
        <v>46</v>
      </c>
      <c r="G922" s="2">
        <f>F922/I_opt_dia*EXP(1-F922/I_opt_dia)</f>
        <v>0.66607218281439684</v>
      </c>
      <c r="I922" s="4">
        <f>(1/f_max_dia) * (1 - EXP(-k_sat_dia*F922)) * EXP(-k_inhib_dia*F922)</f>
        <v>0.93895875535380569</v>
      </c>
      <c r="T922">
        <f t="shared" si="59"/>
        <v>920</v>
      </c>
      <c r="U922" s="1">
        <f t="shared" si="57"/>
        <v>46</v>
      </c>
      <c r="V922">
        <f>U922/I_opt_nan*EXP(1-U922/I_opt_nan)</f>
        <v>0.58458667831545674</v>
      </c>
      <c r="Z922" s="4">
        <f>(1/F_max) * (1 - EXP(-k_sat*U922)) * EXP(-k_inhib*U922)</f>
        <v>0.92136456996714122</v>
      </c>
      <c r="AM922" s="4">
        <f>(1 / F_max_pic) * (1 - EXP(-k_sat_pic * U922)) * EXP(-k_inhib_pic * U922)</f>
        <v>0.92136456996714122</v>
      </c>
    </row>
    <row r="923" spans="5:39" x14ac:dyDescent="0.25">
      <c r="E923">
        <f t="shared" si="58"/>
        <v>921</v>
      </c>
      <c r="F923" s="1">
        <f t="shared" si="56"/>
        <v>46.050000000000004</v>
      </c>
      <c r="G923" s="2">
        <f>F923/I_opt_dia*EXP(1-F923/I_opt_dia)</f>
        <v>0.66521045289131986</v>
      </c>
      <c r="I923" s="4">
        <f>(1/f_max_dia) * (1 - EXP(-k_sat_dia*F923)) * EXP(-k_inhib_dia*F923)</f>
        <v>0.93881854761523309</v>
      </c>
      <c r="T923">
        <f t="shared" si="59"/>
        <v>921</v>
      </c>
      <c r="U923" s="1">
        <f t="shared" si="57"/>
        <v>46.050000000000004</v>
      </c>
      <c r="V923">
        <f>U923/I_opt_nan*EXP(1-U923/I_opt_nan)</f>
        <v>0.58368406507965565</v>
      </c>
      <c r="Z923" s="4">
        <f>(1/F_max) * (1 - EXP(-k_sat*U923)) * EXP(-k_inhib*U923)</f>
        <v>0.92122638957615743</v>
      </c>
      <c r="AM923" s="4">
        <f>(1 / F_max_pic) * (1 - EXP(-k_sat_pic * U923)) * EXP(-k_inhib_pic * U923)</f>
        <v>0.92122638957615743</v>
      </c>
    </row>
    <row r="924" spans="5:39" x14ac:dyDescent="0.25">
      <c r="E924">
        <f t="shared" si="58"/>
        <v>922</v>
      </c>
      <c r="F924" s="1">
        <f t="shared" si="56"/>
        <v>46.1</v>
      </c>
      <c r="G924" s="2">
        <f>F924/I_opt_dia*EXP(1-F924/I_opt_dia)</f>
        <v>0.66434905462125848</v>
      </c>
      <c r="I924" s="4">
        <f>(1/f_max_dia) * (1 - EXP(-k_sat_dia*F924)) * EXP(-k_inhib_dia*F924)</f>
        <v>0.93867835427988933</v>
      </c>
      <c r="T924">
        <f t="shared" si="59"/>
        <v>922</v>
      </c>
      <c r="U924" s="1">
        <f t="shared" si="57"/>
        <v>46.1</v>
      </c>
      <c r="V924">
        <f>U924/I_opt_nan*EXP(1-U924/I_opt_nan)</f>
        <v>0.5827821584476357</v>
      </c>
      <c r="Z924" s="4">
        <f>(1/F_max) * (1 - EXP(-k_sat*U924)) * EXP(-k_inhib*U924)</f>
        <v>0.92108822970123339</v>
      </c>
      <c r="AM924" s="4">
        <f>(1 / F_max_pic) * (1 - EXP(-k_sat_pic * U924)) * EXP(-k_inhib_pic * U924)</f>
        <v>0.92108822970123339</v>
      </c>
    </row>
    <row r="925" spans="5:39" x14ac:dyDescent="0.25">
      <c r="E925">
        <f t="shared" si="58"/>
        <v>923</v>
      </c>
      <c r="F925" s="1">
        <f t="shared" si="56"/>
        <v>46.150000000000006</v>
      </c>
      <c r="G925" s="2">
        <f>F925/I_opt_dia*EXP(1-F925/I_opt_dia)</f>
        <v>0.66348799130026626</v>
      </c>
      <c r="I925" s="4">
        <f>(1/f_max_dia) * (1 - EXP(-k_sat_dia*F925)) * EXP(-k_inhib_dia*F925)</f>
        <v>0.93853817541581075</v>
      </c>
      <c r="T925">
        <f t="shared" si="59"/>
        <v>923</v>
      </c>
      <c r="U925" s="1">
        <f t="shared" si="57"/>
        <v>46.150000000000006</v>
      </c>
      <c r="V925">
        <f>U925/I_opt_nan*EXP(1-U925/I_opt_nan)</f>
        <v>0.58188096093967878</v>
      </c>
      <c r="Z925" s="4">
        <f>(1/F_max) * (1 - EXP(-k_sat*U925)) * EXP(-k_inhib*U925)</f>
        <v>0.92095009034244191</v>
      </c>
      <c r="AM925" s="4">
        <f>(1 / F_max_pic) * (1 - EXP(-k_sat_pic * U925)) * EXP(-k_inhib_pic * U925)</f>
        <v>0.92095009034244191</v>
      </c>
    </row>
    <row r="926" spans="5:39" x14ac:dyDescent="0.25">
      <c r="E926">
        <f t="shared" si="58"/>
        <v>924</v>
      </c>
      <c r="F926" s="1">
        <f t="shared" si="56"/>
        <v>46.2</v>
      </c>
      <c r="G926" s="2">
        <f>F926/I_opt_dia*EXP(1-F926/I_opt_dia)</f>
        <v>0.66262726620684453</v>
      </c>
      <c r="I926" s="4">
        <f>(1/f_max_dia) * (1 - EXP(-k_sat_dia*F926)) * EXP(-k_inhib_dia*F926)</f>
        <v>0.93839801109027909</v>
      </c>
      <c r="T926">
        <f t="shared" si="59"/>
        <v>924</v>
      </c>
      <c r="U926" s="1">
        <f t="shared" si="57"/>
        <v>46.2</v>
      </c>
      <c r="V926">
        <f>U926/I_opt_nan*EXP(1-U926/I_opt_nan)</f>
        <v>0.58098047505793893</v>
      </c>
      <c r="Z926" s="4">
        <f>(1/F_max) * (1 - EXP(-k_sat*U926)) * EXP(-k_inhib*U926)</f>
        <v>0.92081197149980698</v>
      </c>
      <c r="AM926" s="4">
        <f>(1 / F_max_pic) * (1 - EXP(-k_sat_pic * U926)) * EXP(-k_inhib_pic * U926)</f>
        <v>0.92081197149980698</v>
      </c>
    </row>
    <row r="927" spans="5:39" x14ac:dyDescent="0.25">
      <c r="E927">
        <f t="shared" si="58"/>
        <v>925</v>
      </c>
      <c r="F927" s="1">
        <f t="shared" si="56"/>
        <v>46.25</v>
      </c>
      <c r="G927" s="2">
        <f>F927/I_opt_dia*EXP(1-F927/I_opt_dia)</f>
        <v>0.66176688260200722</v>
      </c>
      <c r="I927" s="4">
        <f>(1/f_max_dia) * (1 - EXP(-k_sat_dia*F927)) * EXP(-k_inhib_dia*F927)</f>
        <v>0.93825786136983047</v>
      </c>
      <c r="T927">
        <f t="shared" si="59"/>
        <v>925</v>
      </c>
      <c r="U927" s="1">
        <f t="shared" si="57"/>
        <v>46.25</v>
      </c>
      <c r="V927">
        <f>U927/I_opt_nan*EXP(1-U927/I_opt_nan)</f>
        <v>0.58008070328652028</v>
      </c>
      <c r="Z927" s="4">
        <f>(1/F_max) * (1 - EXP(-k_sat*U927)) * EXP(-k_inhib*U927)</f>
        <v>0.92067387317330651</v>
      </c>
      <c r="AM927" s="4">
        <f>(1 / F_max_pic) * (1 - EXP(-k_sat_pic * U927)) * EXP(-k_inhib_pic * U927)</f>
        <v>0.92067387317330651</v>
      </c>
    </row>
    <row r="928" spans="5:39" x14ac:dyDescent="0.25">
      <c r="E928">
        <f t="shared" si="58"/>
        <v>926</v>
      </c>
      <c r="F928" s="1">
        <f t="shared" si="56"/>
        <v>46.300000000000004</v>
      </c>
      <c r="G928" s="2">
        <f>F928/I_opt_dia*EXP(1-F928/I_opt_dia)</f>
        <v>0.66090684372934483</v>
      </c>
      <c r="I928" s="4">
        <f>(1/f_max_dia) * (1 - EXP(-k_sat_dia*F928)) * EXP(-k_inhib_dia*F928)</f>
        <v>0.93811772632026336</v>
      </c>
      <c r="T928">
        <f t="shared" si="59"/>
        <v>926</v>
      </c>
      <c r="U928" s="1">
        <f t="shared" si="57"/>
        <v>46.300000000000004</v>
      </c>
      <c r="V928">
        <f>U928/I_opt_nan*EXP(1-U928/I_opt_nan)</f>
        <v>0.5791816480915547</v>
      </c>
      <c r="Z928" s="4">
        <f>(1/F_max) * (1 - EXP(-k_sat*U928)) * EXP(-k_inhib*U928)</f>
        <v>0.920535795362873</v>
      </c>
      <c r="AM928" s="4">
        <f>(1 / F_max_pic) * (1 - EXP(-k_sat_pic * U928)) * EXP(-k_inhib_pic * U928)</f>
        <v>0.920535795362873</v>
      </c>
    </row>
    <row r="929" spans="5:39" x14ac:dyDescent="0.25">
      <c r="E929">
        <f t="shared" si="58"/>
        <v>927</v>
      </c>
      <c r="F929" s="1">
        <f t="shared" si="56"/>
        <v>46.35</v>
      </c>
      <c r="G929" s="2">
        <f>F929/I_opt_dia*EXP(1-F929/I_opt_dia)</f>
        <v>0.66004715281508941</v>
      </c>
      <c r="I929" s="4">
        <f>(1/f_max_dia) * (1 - EXP(-k_sat_dia*F929)) * EXP(-k_inhib_dia*F929)</f>
        <v>0.93797760600664615</v>
      </c>
      <c r="T929">
        <f t="shared" si="59"/>
        <v>927</v>
      </c>
      <c r="U929" s="1">
        <f t="shared" si="57"/>
        <v>46.35</v>
      </c>
      <c r="V929">
        <f>U929/I_opt_nan*EXP(1-U929/I_opt_nan)</f>
        <v>0.57828331192127969</v>
      </c>
      <c r="Z929" s="4">
        <f>(1/F_max) * (1 - EXP(-k_sat*U929)) * EXP(-k_inhib*U929)</f>
        <v>0.9203977380683932</v>
      </c>
      <c r="AM929" s="4">
        <f>(1 / F_max_pic) * (1 - EXP(-k_sat_pic * U929)) * EXP(-k_inhib_pic * U929)</f>
        <v>0.9203977380683932</v>
      </c>
    </row>
    <row r="930" spans="5:39" x14ac:dyDescent="0.25">
      <c r="E930">
        <f t="shared" si="58"/>
        <v>928</v>
      </c>
      <c r="F930" s="1">
        <f t="shared" si="56"/>
        <v>46.400000000000006</v>
      </c>
      <c r="G930" s="2">
        <f>F930/I_opt_dia*EXP(1-F930/I_opt_dia)</f>
        <v>0.65918781306817897</v>
      </c>
      <c r="I930" s="4">
        <f>(1/f_max_dia) * (1 - EXP(-k_sat_dia*F930)) * EXP(-k_inhib_dia*F930)</f>
        <v>0.93783750049332415</v>
      </c>
      <c r="T930">
        <f t="shared" si="59"/>
        <v>928</v>
      </c>
      <c r="U930" s="1">
        <f t="shared" si="57"/>
        <v>46.400000000000006</v>
      </c>
      <c r="V930">
        <f>U930/I_opt_nan*EXP(1-U930/I_opt_nan)</f>
        <v>0.57738569720611366</v>
      </c>
      <c r="Z930" s="4">
        <f>(1/F_max) * (1 - EXP(-k_sat*U930)) * EXP(-k_inhib*U930)</f>
        <v>0.92025970128970891</v>
      </c>
      <c r="AM930" s="4">
        <f>(1 / F_max_pic) * (1 - EXP(-k_sat_pic * U930)) * EXP(-k_inhib_pic * U930)</f>
        <v>0.92025970128970891</v>
      </c>
    </row>
    <row r="931" spans="5:39" x14ac:dyDescent="0.25">
      <c r="E931">
        <f t="shared" si="58"/>
        <v>929</v>
      </c>
      <c r="F931" s="1">
        <f t="shared" si="56"/>
        <v>46.45</v>
      </c>
      <c r="G931" s="2">
        <f>F931/I_opt_dia*EXP(1-F931/I_opt_dia)</f>
        <v>0.65832882768032075</v>
      </c>
      <c r="I931" s="4">
        <f>(1/f_max_dia) * (1 - EXP(-k_sat_dia*F931)) * EXP(-k_inhib_dia*F931)</f>
        <v>0.9376974098439288</v>
      </c>
      <c r="T931">
        <f t="shared" si="59"/>
        <v>929</v>
      </c>
      <c r="U931" s="1">
        <f t="shared" si="57"/>
        <v>46.45</v>
      </c>
      <c r="V931">
        <f>U931/I_opt_nan*EXP(1-U931/I_opt_nan)</f>
        <v>0.57648880635873534</v>
      </c>
      <c r="Z931" s="4">
        <f>(1/F_max) * (1 - EXP(-k_sat*U931)) * EXP(-k_inhib*U931)</f>
        <v>0.92012168502661906</v>
      </c>
      <c r="AM931" s="4">
        <f>(1 / F_max_pic) * (1 - EXP(-k_sat_pic * U931)) * EXP(-k_inhib_pic * U931)</f>
        <v>0.92012168502661906</v>
      </c>
    </row>
    <row r="932" spans="5:39" x14ac:dyDescent="0.25">
      <c r="E932">
        <f t="shared" si="58"/>
        <v>930</v>
      </c>
      <c r="F932" s="1">
        <f t="shared" si="56"/>
        <v>46.5</v>
      </c>
      <c r="G932" s="2">
        <f>F932/I_opt_dia*EXP(1-F932/I_opt_dia)</f>
        <v>0.6574701998260557</v>
      </c>
      <c r="I932" s="4">
        <f>(1/f_max_dia) * (1 - EXP(-k_sat_dia*F932)) * EXP(-k_inhib_dia*F932)</f>
        <v>0.93755733412138409</v>
      </c>
      <c r="T932">
        <f t="shared" si="59"/>
        <v>930</v>
      </c>
      <c r="U932" s="1">
        <f t="shared" si="57"/>
        <v>46.5</v>
      </c>
      <c r="V932">
        <f>U932/I_opt_nan*EXP(1-U932/I_opt_nan)</f>
        <v>0.57559264177415725</v>
      </c>
      <c r="Z932" s="4">
        <f>(1/F_max) * (1 - EXP(-k_sat*U932)) * EXP(-k_inhib*U932)</f>
        <v>0.91998368927887852</v>
      </c>
      <c r="AM932" s="4">
        <f>(1 / F_max_pic) * (1 - EXP(-k_sat_pic * U932)) * EXP(-k_inhib_pic * U932)</f>
        <v>0.91998368927887852</v>
      </c>
    </row>
    <row r="933" spans="5:39" x14ac:dyDescent="0.25">
      <c r="E933">
        <f t="shared" si="58"/>
        <v>931</v>
      </c>
      <c r="F933" s="1">
        <f t="shared" si="56"/>
        <v>46.550000000000004</v>
      </c>
      <c r="G933" s="2">
        <f>F933/I_opt_dia*EXP(1-F933/I_opt_dia)</f>
        <v>0.65661193266282192</v>
      </c>
      <c r="I933" s="4">
        <f>(1/f_max_dia) * (1 - EXP(-k_sat_dia*F933)) * EXP(-k_inhib_dia*F933)</f>
        <v>0.93741727338791447</v>
      </c>
      <c r="T933">
        <f t="shared" si="59"/>
        <v>931</v>
      </c>
      <c r="U933" s="1">
        <f t="shared" si="57"/>
        <v>46.550000000000004</v>
      </c>
      <c r="V933">
        <f>U933/I_opt_nan*EXP(1-U933/I_opt_nan)</f>
        <v>0.57469720582980421</v>
      </c>
      <c r="Z933" s="4">
        <f>(1/F_max) * (1 - EXP(-k_sat*U933)) * EXP(-k_inhib*U933)</f>
        <v>0.91984571404620019</v>
      </c>
      <c r="AM933" s="4">
        <f>(1 / F_max_pic) * (1 - EXP(-k_sat_pic * U933)) * EXP(-k_inhib_pic * U933)</f>
        <v>0.91984571404620019</v>
      </c>
    </row>
    <row r="934" spans="5:39" x14ac:dyDescent="0.25">
      <c r="E934">
        <f t="shared" si="58"/>
        <v>932</v>
      </c>
      <c r="F934" s="1">
        <f t="shared" si="56"/>
        <v>46.6</v>
      </c>
      <c r="G934" s="2">
        <f>F934/I_opt_dia*EXP(1-F934/I_opt_dia)</f>
        <v>0.65575402933101745</v>
      </c>
      <c r="I934" s="4">
        <f>(1/f_max_dia) * (1 - EXP(-k_sat_dia*F934)) * EXP(-k_inhib_dia*F934)</f>
        <v>0.93727722770505151</v>
      </c>
      <c r="T934">
        <f t="shared" si="59"/>
        <v>932</v>
      </c>
      <c r="U934" s="1">
        <f t="shared" si="57"/>
        <v>46.6</v>
      </c>
      <c r="V934">
        <f>U934/I_opt_nan*EXP(1-U934/I_opt_nan)</f>
        <v>0.5738025008855886</v>
      </c>
      <c r="Z934" s="4">
        <f>(1/F_max) * (1 - EXP(-k_sat*U934)) * EXP(-k_inhib*U934)</f>
        <v>0.91970775932825433</v>
      </c>
      <c r="AM934" s="4">
        <f>(1 / F_max_pic) * (1 - EXP(-k_sat_pic * U934)) * EXP(-k_inhib_pic * U934)</f>
        <v>0.91970775932825433</v>
      </c>
    </row>
    <row r="935" spans="5:39" x14ac:dyDescent="0.25">
      <c r="E935">
        <f t="shared" si="58"/>
        <v>933</v>
      </c>
      <c r="F935" s="1">
        <f t="shared" si="56"/>
        <v>46.650000000000006</v>
      </c>
      <c r="G935" s="2">
        <f>F935/I_opt_dia*EXP(1-F935/I_opt_dia)</f>
        <v>0.65489649295406471</v>
      </c>
      <c r="I935" s="4">
        <f>(1/f_max_dia) * (1 - EXP(-k_sat_dia*F935)) * EXP(-k_inhib_dia*F935)</f>
        <v>0.93713719713364318</v>
      </c>
      <c r="T935">
        <f t="shared" si="59"/>
        <v>933</v>
      </c>
      <c r="U935" s="1">
        <f t="shared" si="57"/>
        <v>46.650000000000006</v>
      </c>
      <c r="V935">
        <f>U935/I_opt_nan*EXP(1-U935/I_opt_nan)</f>
        <v>0.57290852928398506</v>
      </c>
      <c r="Z935" s="4">
        <f>(1/F_max) * (1 - EXP(-k_sat*U935)) * EXP(-k_inhib*U935)</f>
        <v>0.919569825124671</v>
      </c>
      <c r="AM935" s="4">
        <f>(1 / F_max_pic) * (1 - EXP(-k_sat_pic * U935)) * EXP(-k_inhib_pic * U935)</f>
        <v>0.919569825124671</v>
      </c>
    </row>
    <row r="936" spans="5:39" x14ac:dyDescent="0.25">
      <c r="E936">
        <f t="shared" si="58"/>
        <v>934</v>
      </c>
      <c r="F936" s="1">
        <f t="shared" si="56"/>
        <v>46.7</v>
      </c>
      <c r="G936" s="2">
        <f>F936/I_opt_dia*EXP(1-F936/I_opt_dia)</f>
        <v>0.65403932663847197</v>
      </c>
      <c r="I936" s="4">
        <f>(1/f_max_dia) * (1 - EXP(-k_sat_dia*F936)) * EXP(-k_inhib_dia*F936)</f>
        <v>0.93699718173385838</v>
      </c>
      <c r="T936">
        <f t="shared" si="59"/>
        <v>934</v>
      </c>
      <c r="U936" s="1">
        <f t="shared" si="57"/>
        <v>46.7</v>
      </c>
      <c r="V936">
        <f>U936/I_opt_nan*EXP(1-U936/I_opt_nan)</f>
        <v>0.57201529335010748</v>
      </c>
      <c r="Z936" s="4">
        <f>(1/F_max) * (1 - EXP(-k_sat*U936)) * EXP(-k_inhib*U936)</f>
        <v>0.91943191143503866</v>
      </c>
      <c r="AM936" s="4">
        <f>(1 / F_max_pic) * (1 - EXP(-k_sat_pic * U936)) * EXP(-k_inhib_pic * U936)</f>
        <v>0.91943191143503866</v>
      </c>
    </row>
    <row r="937" spans="5:39" x14ac:dyDescent="0.25">
      <c r="E937">
        <f t="shared" si="58"/>
        <v>935</v>
      </c>
      <c r="F937" s="1">
        <f t="shared" si="56"/>
        <v>46.75</v>
      </c>
      <c r="G937" s="2">
        <f>F937/I_opt_dia*EXP(1-F937/I_opt_dia)</f>
        <v>0.65318253347389776</v>
      </c>
      <c r="I937" s="4">
        <f>(1/f_max_dia) * (1 - EXP(-k_sat_dia*F937)) * EXP(-k_inhib_dia*F937)</f>
        <v>0.93685718156519671</v>
      </c>
      <c r="T937">
        <f t="shared" si="59"/>
        <v>935</v>
      </c>
      <c r="U937" s="1">
        <f t="shared" si="57"/>
        <v>46.75</v>
      </c>
      <c r="V937">
        <f>U937/I_opt_nan*EXP(1-U937/I_opt_nan)</f>
        <v>0.57112279539178268</v>
      </c>
      <c r="Z937" s="4">
        <f>(1/F_max) * (1 - EXP(-k_sat*U937)) * EXP(-k_inhib*U937)</f>
        <v>0.919294018258906</v>
      </c>
      <c r="AM937" s="4">
        <f>(1 / F_max_pic) * (1 - EXP(-k_sat_pic * U937)) * EXP(-k_inhib_pic * U937)</f>
        <v>0.919294018258906</v>
      </c>
    </row>
    <row r="938" spans="5:39" x14ac:dyDescent="0.25">
      <c r="E938">
        <f t="shared" si="58"/>
        <v>936</v>
      </c>
      <c r="F938" s="1">
        <f t="shared" si="56"/>
        <v>46.800000000000004</v>
      </c>
      <c r="G938" s="2">
        <f>F938/I_opt_dia*EXP(1-F938/I_opt_dia)</f>
        <v>0.6523261165332116</v>
      </c>
      <c r="I938" s="4">
        <f>(1/f_max_dia) * (1 - EXP(-k_sat_dia*F938)) * EXP(-k_inhib_dia*F938)</f>
        <v>0.93671719668649389</v>
      </c>
      <c r="T938">
        <f t="shared" si="59"/>
        <v>936</v>
      </c>
      <c r="U938" s="1">
        <f t="shared" si="57"/>
        <v>46.800000000000004</v>
      </c>
      <c r="V938">
        <f>U938/I_opt_nan*EXP(1-U938/I_opt_nan)</f>
        <v>0.57023103769962558</v>
      </c>
      <c r="Z938" s="4">
        <f>(1/F_max) * (1 - EXP(-k_sat*U938)) * EXP(-k_inhib*U938)</f>
        <v>0.91915614559578307</v>
      </c>
      <c r="AM938" s="4">
        <f>(1 / F_max_pic) * (1 - EXP(-k_sat_pic * U938)) * EXP(-k_inhib_pic * U938)</f>
        <v>0.91915614559578307</v>
      </c>
    </row>
    <row r="939" spans="5:39" x14ac:dyDescent="0.25">
      <c r="E939">
        <f t="shared" si="58"/>
        <v>937</v>
      </c>
      <c r="F939" s="1">
        <f t="shared" si="56"/>
        <v>46.85</v>
      </c>
      <c r="G939" s="2">
        <f>F939/I_opt_dia*EXP(1-F939/I_opt_dia)</f>
        <v>0.65147007887255837</v>
      </c>
      <c r="I939" s="4">
        <f>(1/f_max_dia) * (1 - EXP(-k_sat_dia*F939)) * EXP(-k_inhib_dia*F939)</f>
        <v>0.9365772271559295</v>
      </c>
      <c r="T939">
        <f t="shared" si="59"/>
        <v>937</v>
      </c>
      <c r="U939" s="1">
        <f t="shared" si="57"/>
        <v>46.85</v>
      </c>
      <c r="V939">
        <f>U939/I_opt_nan*EXP(1-U939/I_opt_nan)</f>
        <v>0.56934002254711424</v>
      </c>
      <c r="Z939" s="4">
        <f>(1/F_max) * (1 - EXP(-k_sat*U939)) * EXP(-k_inhib*U939)</f>
        <v>0.91901829344513963</v>
      </c>
      <c r="AM939" s="4">
        <f>(1 / F_max_pic) * (1 - EXP(-k_sat_pic * U939)) * EXP(-k_inhib_pic * U939)</f>
        <v>0.91901829344513963</v>
      </c>
    </row>
    <row r="940" spans="5:39" x14ac:dyDescent="0.25">
      <c r="E940">
        <f t="shared" si="58"/>
        <v>938</v>
      </c>
      <c r="F940" s="1">
        <f t="shared" si="56"/>
        <v>46.900000000000006</v>
      </c>
      <c r="G940" s="2">
        <f>F940/I_opt_dia*EXP(1-F940/I_opt_dia)</f>
        <v>0.65061442353141863</v>
      </c>
      <c r="I940" s="4">
        <f>(1/f_max_dia) * (1 - EXP(-k_sat_dia*F940)) * EXP(-k_inhib_dia*F940)</f>
        <v>0.93643727303103352</v>
      </c>
      <c r="T940">
        <f t="shared" si="59"/>
        <v>938</v>
      </c>
      <c r="U940" s="1">
        <f t="shared" si="57"/>
        <v>46.900000000000006</v>
      </c>
      <c r="V940">
        <f>U940/I_opt_nan*EXP(1-U940/I_opt_nan)</f>
        <v>0.5684497521906634</v>
      </c>
      <c r="Z940" s="4">
        <f>(1/F_max) * (1 - EXP(-k_sat*U940)) * EXP(-k_inhib*U940)</f>
        <v>0.91888046180640859</v>
      </c>
      <c r="AM940" s="4">
        <f>(1 / F_max_pic) * (1 - EXP(-k_sat_pic * U940)) * EXP(-k_inhib_pic * U940)</f>
        <v>0.91888046180640859</v>
      </c>
    </row>
    <row r="941" spans="5:39" x14ac:dyDescent="0.25">
      <c r="E941">
        <f t="shared" si="58"/>
        <v>939</v>
      </c>
      <c r="F941" s="1">
        <f t="shared" si="56"/>
        <v>46.95</v>
      </c>
      <c r="G941" s="2">
        <f>F941/I_opt_dia*EXP(1-F941/I_opt_dia)</f>
        <v>0.649759153532672</v>
      </c>
      <c r="I941" s="4">
        <f>(1/f_max_dia) * (1 - EXP(-k_sat_dia*F941)) * EXP(-k_inhib_dia*F941)</f>
        <v>0.93629733436869378</v>
      </c>
      <c r="T941">
        <f t="shared" si="59"/>
        <v>939</v>
      </c>
      <c r="U941" s="1">
        <f t="shared" si="57"/>
        <v>46.95</v>
      </c>
      <c r="V941">
        <f>U941/I_opt_nan*EXP(1-U941/I_opt_nan)</f>
        <v>0.56756022886969926</v>
      </c>
      <c r="Z941" s="4">
        <f>(1/F_max) * (1 - EXP(-k_sat*U941)) * EXP(-k_inhib*U941)</f>
        <v>0.91874265067898431</v>
      </c>
      <c r="AM941" s="4">
        <f>(1 / F_max_pic) * (1 - EXP(-k_sat_pic * U941)) * EXP(-k_inhib_pic * U941)</f>
        <v>0.91874265067898431</v>
      </c>
    </row>
    <row r="942" spans="5:39" x14ac:dyDescent="0.25">
      <c r="E942">
        <f t="shared" si="58"/>
        <v>940</v>
      </c>
      <c r="F942" s="1">
        <f t="shared" si="56"/>
        <v>47</v>
      </c>
      <c r="G942" s="2">
        <f>F942/I_opt_dia*EXP(1-F942/I_opt_dia)</f>
        <v>0.64890427188265798</v>
      </c>
      <c r="I942" s="4">
        <f>(1/f_max_dia) * (1 - EXP(-k_sat_dia*F942)) * EXP(-k_inhib_dia*F942)</f>
        <v>0.93615741122516249</v>
      </c>
      <c r="T942">
        <f t="shared" si="59"/>
        <v>940</v>
      </c>
      <c r="U942" s="1">
        <f t="shared" si="57"/>
        <v>47</v>
      </c>
      <c r="V942">
        <f>U942/I_opt_nan*EXP(1-U942/I_opt_nan)</f>
        <v>0.56667145480673253</v>
      </c>
      <c r="Z942" s="4">
        <f>(1/F_max) * (1 - EXP(-k_sat*U942)) * EXP(-k_inhib*U942)</f>
        <v>0.91860486006222464</v>
      </c>
      <c r="AM942" s="4">
        <f>(1 / F_max_pic) * (1 - EXP(-k_sat_pic * U942)) * EXP(-k_inhib_pic * U942)</f>
        <v>0.91860486006222464</v>
      </c>
    </row>
    <row r="943" spans="5:39" x14ac:dyDescent="0.25">
      <c r="E943">
        <f t="shared" si="58"/>
        <v>941</v>
      </c>
      <c r="F943" s="1">
        <f t="shared" si="56"/>
        <v>47.050000000000004</v>
      </c>
      <c r="G943" s="2">
        <f>F943/I_opt_dia*EXP(1-F943/I_opt_dia)</f>
        <v>0.64804978157123827</v>
      </c>
      <c r="I943" s="4">
        <f>(1/f_max_dia) * (1 - EXP(-k_sat_dia*F943)) * EXP(-k_inhib_dia*F943)</f>
        <v>0.93601750365606273</v>
      </c>
      <c r="T943">
        <f t="shared" si="59"/>
        <v>941</v>
      </c>
      <c r="U943" s="1">
        <f t="shared" si="57"/>
        <v>47.050000000000004</v>
      </c>
      <c r="V943">
        <f>U943/I_opt_nan*EXP(1-U943/I_opt_nan)</f>
        <v>0.56578343220743188</v>
      </c>
      <c r="Z943" s="4">
        <f>(1/F_max) * (1 - EXP(-k_sat*U943)) * EXP(-k_inhib*U943)</f>
        <v>0.91846708995545079</v>
      </c>
      <c r="AM943" s="4">
        <f>(1 / F_max_pic) * (1 - EXP(-k_sat_pic * U943)) * EXP(-k_inhib_pic * U943)</f>
        <v>0.91846708995545079</v>
      </c>
    </row>
    <row r="944" spans="5:39" x14ac:dyDescent="0.25">
      <c r="E944">
        <f t="shared" si="58"/>
        <v>942</v>
      </c>
      <c r="F944" s="1">
        <f t="shared" si="56"/>
        <v>47.1</v>
      </c>
      <c r="G944" s="2">
        <f>F944/I_opt_dia*EXP(1-F944/I_opt_dia)</f>
        <v>0.64719568557185747</v>
      </c>
      <c r="I944" s="4">
        <f>(1/f_max_dia) * (1 - EXP(-k_sat_dia*F944)) * EXP(-k_inhib_dia*F944)</f>
        <v>0.93587761171639516</v>
      </c>
      <c r="T944">
        <f t="shared" si="59"/>
        <v>942</v>
      </c>
      <c r="U944" s="1">
        <f t="shared" si="57"/>
        <v>47.1</v>
      </c>
      <c r="V944">
        <f>U944/I_opt_nan*EXP(1-U944/I_opt_nan)</f>
        <v>0.56489616326069769</v>
      </c>
      <c r="Z944" s="4">
        <f>(1/F_max) * (1 - EXP(-k_sat*U944)) * EXP(-k_inhib*U944)</f>
        <v>0.91832934035794811</v>
      </c>
      <c r="AM944" s="4">
        <f>(1 / F_max_pic) * (1 - EXP(-k_sat_pic * U944)) * EXP(-k_inhib_pic * U944)</f>
        <v>0.91832934035794811</v>
      </c>
    </row>
    <row r="945" spans="5:39" x14ac:dyDescent="0.25">
      <c r="E945">
        <f t="shared" si="58"/>
        <v>943</v>
      </c>
      <c r="F945" s="1">
        <f t="shared" si="56"/>
        <v>47.150000000000006</v>
      </c>
      <c r="G945" s="2">
        <f>F945/I_opt_dia*EXP(1-F945/I_opt_dia)</f>
        <v>0.6463419868416046</v>
      </c>
      <c r="I945" s="4">
        <f>(1/f_max_dia) * (1 - EXP(-k_sat_dia*F945)) * EXP(-k_inhib_dia*F945)</f>
        <v>0.93573773546054539</v>
      </c>
      <c r="T945">
        <f t="shared" si="59"/>
        <v>943</v>
      </c>
      <c r="U945" s="1">
        <f t="shared" si="57"/>
        <v>47.150000000000006</v>
      </c>
      <c r="V945">
        <f>U945/I_opt_nan*EXP(1-U945/I_opt_nan)</f>
        <v>0.56400965013873405</v>
      </c>
      <c r="Z945" s="4">
        <f>(1/F_max) * (1 - EXP(-k_sat*U945)) * EXP(-k_inhib*U945)</f>
        <v>0.91819161126896598</v>
      </c>
      <c r="AM945" s="4">
        <f>(1 / F_max_pic) * (1 - EXP(-k_sat_pic * U945)) * EXP(-k_inhib_pic * U945)</f>
        <v>0.91819161126896598</v>
      </c>
    </row>
    <row r="946" spans="5:39" x14ac:dyDescent="0.25">
      <c r="E946">
        <f t="shared" si="58"/>
        <v>944</v>
      </c>
      <c r="F946" s="1">
        <f t="shared" si="56"/>
        <v>47.2</v>
      </c>
      <c r="G946" s="2">
        <f>F946/I_opt_dia*EXP(1-F946/I_opt_dia)</f>
        <v>0.6454886883212746</v>
      </c>
      <c r="I946" s="4">
        <f>(1/f_max_dia) * (1 - EXP(-k_sat_dia*F946)) * EXP(-k_inhib_dia*F946)</f>
        <v>0.93559787494228941</v>
      </c>
      <c r="T946">
        <f t="shared" si="59"/>
        <v>944</v>
      </c>
      <c r="U946" s="1">
        <f t="shared" si="57"/>
        <v>47.2</v>
      </c>
      <c r="V946">
        <f>U946/I_opt_nan*EXP(1-U946/I_opt_nan)</f>
        <v>0.56312389499712268</v>
      </c>
      <c r="Z946" s="4">
        <f>(1/F_max) * (1 - EXP(-k_sat*U946)) * EXP(-k_inhib*U946)</f>
        <v>0.9180539026877198</v>
      </c>
      <c r="AM946" s="4">
        <f>(1 / F_max_pic) * (1 - EXP(-k_sat_pic * U946)) * EXP(-k_inhib_pic * U946)</f>
        <v>0.9180539026877198</v>
      </c>
    </row>
    <row r="947" spans="5:39" x14ac:dyDescent="0.25">
      <c r="E947">
        <f t="shared" si="58"/>
        <v>945</v>
      </c>
      <c r="F947" s="1">
        <f t="shared" si="56"/>
        <v>47.25</v>
      </c>
      <c r="G947" s="2">
        <f>F947/I_opt_dia*EXP(1-F947/I_opt_dia)</f>
        <v>0.64463579293542772</v>
      </c>
      <c r="I947" s="4">
        <f>(1/f_max_dia) * (1 - EXP(-k_sat_dia*F947)) * EXP(-k_inhib_dia*F947)</f>
        <v>0.9354580302148009</v>
      </c>
      <c r="T947">
        <f t="shared" si="59"/>
        <v>945</v>
      </c>
      <c r="U947" s="1">
        <f t="shared" si="57"/>
        <v>47.25</v>
      </c>
      <c r="V947">
        <f>U947/I_opt_nan*EXP(1-U947/I_opt_nan)</f>
        <v>0.56223889997489418</v>
      </c>
      <c r="Z947" s="4">
        <f>(1/F_max) * (1 - EXP(-k_sat*U947)) * EXP(-k_inhib*U947)</f>
        <v>0.91791621461338979</v>
      </c>
      <c r="AM947" s="4">
        <f>(1 / F_max_pic) * (1 - EXP(-k_sat_pic * U947)) * EXP(-k_inhib_pic * U947)</f>
        <v>0.91791621461338979</v>
      </c>
    </row>
    <row r="948" spans="5:39" x14ac:dyDescent="0.25">
      <c r="E948">
        <f t="shared" si="58"/>
        <v>946</v>
      </c>
      <c r="F948" s="1">
        <f t="shared" si="56"/>
        <v>47.300000000000004</v>
      </c>
      <c r="G948" s="2">
        <f>F948/I_opt_dia*EXP(1-F948/I_opt_dia)</f>
        <v>0.64378330359245128</v>
      </c>
      <c r="I948" s="4">
        <f>(1/f_max_dia) * (1 - EXP(-k_sat_dia*F948)) * EXP(-k_inhib_dia*F948)</f>
        <v>0.93531820133065646</v>
      </c>
      <c r="T948">
        <f t="shared" si="59"/>
        <v>946</v>
      </c>
      <c r="U948" s="1">
        <f t="shared" si="57"/>
        <v>47.300000000000004</v>
      </c>
      <c r="V948">
        <f>U948/I_opt_nan*EXP(1-U948/I_opt_nan)</f>
        <v>0.56135466719460014</v>
      </c>
      <c r="Z948" s="4">
        <f>(1/F_max) * (1 - EXP(-k_sat*U948)) * EXP(-k_inhib*U948)</f>
        <v>0.91777854704512296</v>
      </c>
      <c r="AM948" s="4">
        <f>(1 / F_max_pic) * (1 - EXP(-k_sat_pic * U948)) * EXP(-k_inhib_pic * U948)</f>
        <v>0.91777854704512296</v>
      </c>
    </row>
    <row r="949" spans="5:39" x14ac:dyDescent="0.25">
      <c r="E949">
        <f t="shared" si="58"/>
        <v>947</v>
      </c>
      <c r="F949" s="1">
        <f t="shared" si="56"/>
        <v>47.35</v>
      </c>
      <c r="G949" s="2">
        <f>F949/I_opt_dia*EXP(1-F949/I_opt_dia)</f>
        <v>0.64293122318461982</v>
      </c>
      <c r="I949" s="4">
        <f>(1/f_max_dia) * (1 - EXP(-k_sat_dia*F949)) * EXP(-k_inhib_dia*F949)</f>
        <v>0.93517838834184408</v>
      </c>
      <c r="T949">
        <f t="shared" si="59"/>
        <v>947</v>
      </c>
      <c r="U949" s="1">
        <f t="shared" si="57"/>
        <v>47.35</v>
      </c>
      <c r="V949">
        <f>U949/I_opt_nan*EXP(1-U949/I_opt_nan)</f>
        <v>0.56047119876238638</v>
      </c>
      <c r="Z949" s="4">
        <f>(1/F_max) * (1 - EXP(-k_sat*U949)) * EXP(-k_inhib*U949)</f>
        <v>0.91764089998203291</v>
      </c>
      <c r="AM949" s="4">
        <f>(1 / F_max_pic) * (1 - EXP(-k_sat_pic * U949)) * EXP(-k_inhib_pic * U949)</f>
        <v>0.91764089998203291</v>
      </c>
    </row>
    <row r="950" spans="5:39" x14ac:dyDescent="0.25">
      <c r="E950">
        <f t="shared" si="58"/>
        <v>948</v>
      </c>
      <c r="F950" s="1">
        <f t="shared" si="56"/>
        <v>47.400000000000006</v>
      </c>
      <c r="G950" s="2">
        <f>F950/I_opt_dia*EXP(1-F950/I_opt_dia)</f>
        <v>0.64207955458815469</v>
      </c>
      <c r="I950" s="4">
        <f>(1/f_max_dia) * (1 - EXP(-k_sat_dia*F950)) * EXP(-k_inhib_dia*F950)</f>
        <v>0.93503859129976696</v>
      </c>
      <c r="T950">
        <f t="shared" si="59"/>
        <v>948</v>
      </c>
      <c r="U950" s="1">
        <f t="shared" si="57"/>
        <v>47.400000000000006</v>
      </c>
      <c r="V950">
        <f>U950/I_opt_nan*EXP(1-U950/I_opt_nan)</f>
        <v>0.55958849676806199</v>
      </c>
      <c r="Z950" s="4">
        <f>(1/F_max) * (1 - EXP(-k_sat*U950)) * EXP(-k_inhib*U950)</f>
        <v>0.91750327342320037</v>
      </c>
      <c r="AM950" s="4">
        <f>(1 / F_max_pic) * (1 - EXP(-k_sat_pic * U950)) * EXP(-k_inhib_pic * U950)</f>
        <v>0.91750327342320037</v>
      </c>
    </row>
    <row r="951" spans="5:39" x14ac:dyDescent="0.25">
      <c r="E951">
        <f t="shared" si="58"/>
        <v>949</v>
      </c>
      <c r="F951" s="1">
        <f t="shared" si="56"/>
        <v>47.45</v>
      </c>
      <c r="G951" s="2">
        <f>F951/I_opt_dia*EXP(1-F951/I_opt_dia)</f>
        <v>0.64122830066328562</v>
      </c>
      <c r="I951" s="4">
        <f>(1/f_max_dia) * (1 - EXP(-k_sat_dia*F951)) * EXP(-k_inhib_dia*F951)</f>
        <v>0.93489881025525101</v>
      </c>
      <c r="T951">
        <f t="shared" si="59"/>
        <v>949</v>
      </c>
      <c r="U951" s="1">
        <f t="shared" si="57"/>
        <v>47.45</v>
      </c>
      <c r="V951">
        <f>U951/I_opt_nan*EXP(1-U951/I_opt_nan)</f>
        <v>0.55870656328517376</v>
      </c>
      <c r="Z951" s="4">
        <f>(1/F_max) * (1 - EXP(-k_sat*U951)) * EXP(-k_inhib*U951)</f>
        <v>0.91736566736767333</v>
      </c>
      <c r="AM951" s="4">
        <f>(1 / F_max_pic) * (1 - EXP(-k_sat_pic * U951)) * EXP(-k_inhib_pic * U951)</f>
        <v>0.91736566736767333</v>
      </c>
    </row>
    <row r="952" spans="5:39" x14ac:dyDescent="0.25">
      <c r="E952">
        <f t="shared" si="58"/>
        <v>950</v>
      </c>
      <c r="F952" s="1">
        <f t="shared" si="56"/>
        <v>47.5</v>
      </c>
      <c r="G952" s="2">
        <f>F952/I_opt_dia*EXP(1-F952/I_opt_dia)</f>
        <v>0.64037746425430808</v>
      </c>
      <c r="I952" s="4">
        <f>(1/f_max_dia) * (1 - EXP(-k_sat_dia*F952)) * EXP(-k_inhib_dia*F952)</f>
        <v>0.93475904525855114</v>
      </c>
      <c r="T952">
        <f t="shared" si="59"/>
        <v>950</v>
      </c>
      <c r="U952" s="1">
        <f t="shared" si="57"/>
        <v>47.5</v>
      </c>
      <c r="V952">
        <f>U952/I_opt_nan*EXP(1-U952/I_opt_nan)</f>
        <v>0.55782540037107453</v>
      </c>
      <c r="Z952" s="4">
        <f>(1/F_max) * (1 - EXP(-k_sat*U952)) * EXP(-k_inhib*U952)</f>
        <v>0.91722808181446924</v>
      </c>
      <c r="AM952" s="4">
        <f>(1 / F_max_pic) * (1 - EXP(-k_sat_pic * U952)) * EXP(-k_inhib_pic * U952)</f>
        <v>0.91722808181446924</v>
      </c>
    </row>
    <row r="953" spans="5:39" x14ac:dyDescent="0.25">
      <c r="E953">
        <f t="shared" si="58"/>
        <v>951</v>
      </c>
      <c r="F953" s="1">
        <f t="shared" si="56"/>
        <v>47.550000000000004</v>
      </c>
      <c r="G953" s="2">
        <f>F953/I_opt_dia*EXP(1-F953/I_opt_dia)</f>
        <v>0.63952704818964501</v>
      </c>
      <c r="I953" s="4">
        <f>(1/f_max_dia) * (1 - EXP(-k_sat_dia*F953)) * EXP(-k_inhib_dia*F953)</f>
        <v>0.93461929635935681</v>
      </c>
      <c r="T953">
        <f t="shared" si="59"/>
        <v>951</v>
      </c>
      <c r="U953" s="1">
        <f t="shared" si="57"/>
        <v>47.550000000000004</v>
      </c>
      <c r="V953">
        <f>U953/I_opt_nan*EXP(1-U953/I_opt_nan)</f>
        <v>0.55694501006699548</v>
      </c>
      <c r="Z953" s="4">
        <f>(1/F_max) * (1 - EXP(-k_sat*U953)) * EXP(-k_inhib*U953)</f>
        <v>0.9170905167625728</v>
      </c>
      <c r="AM953" s="4">
        <f>(1 / F_max_pic) * (1 - EXP(-k_sat_pic * U953)) * EXP(-k_inhib_pic * U953)</f>
        <v>0.9170905167625728</v>
      </c>
    </row>
    <row r="954" spans="5:39" x14ac:dyDescent="0.25">
      <c r="E954">
        <f t="shared" si="58"/>
        <v>952</v>
      </c>
      <c r="F954" s="1">
        <f t="shared" si="56"/>
        <v>47.6</v>
      </c>
      <c r="G954" s="2">
        <f>F954/I_opt_dia*EXP(1-F954/I_opt_dia)</f>
        <v>0.63867705528190555</v>
      </c>
      <c r="I954" s="4">
        <f>(1/f_max_dia) * (1 - EXP(-k_sat_dia*F954)) * EXP(-k_inhib_dia*F954)</f>
        <v>0.93447956360679763</v>
      </c>
      <c r="T954">
        <f t="shared" si="59"/>
        <v>952</v>
      </c>
      <c r="U954" s="1">
        <f t="shared" si="57"/>
        <v>47.6</v>
      </c>
      <c r="V954">
        <f>U954/I_opt_nan*EXP(1-U954/I_opt_nan)</f>
        <v>0.55606539439811631</v>
      </c>
      <c r="Z954" s="4">
        <f>(1/F_max) * (1 - EXP(-k_sat*U954)) * EXP(-k_inhib*U954)</f>
        <v>0.91695297221093885</v>
      </c>
      <c r="AM954" s="4">
        <f>(1 / F_max_pic) * (1 - EXP(-k_sat_pic * U954)) * EXP(-k_inhib_pic * U954)</f>
        <v>0.91695297221093885</v>
      </c>
    </row>
    <row r="955" spans="5:39" x14ac:dyDescent="0.25">
      <c r="E955">
        <f t="shared" si="58"/>
        <v>953</v>
      </c>
      <c r="F955" s="1">
        <f t="shared" si="56"/>
        <v>47.650000000000006</v>
      </c>
      <c r="G955" s="2">
        <f>F955/I_opt_dia*EXP(1-F955/I_opt_dia)</f>
        <v>0.63782748832794345</v>
      </c>
      <c r="I955" s="4">
        <f>(1/f_max_dia) * (1 - EXP(-k_sat_dia*F955)) * EXP(-k_inhib_dia*F955)</f>
        <v>0.93433984704945061</v>
      </c>
      <c r="T955">
        <f t="shared" si="59"/>
        <v>953</v>
      </c>
      <c r="U955" s="1">
        <f t="shared" si="57"/>
        <v>47.650000000000006</v>
      </c>
      <c r="V955">
        <f>U955/I_opt_nan*EXP(1-U955/I_opt_nan)</f>
        <v>0.55518655537363548</v>
      </c>
      <c r="Z955" s="4">
        <f>(1/F_max) * (1 - EXP(-k_sat*U955)) * EXP(-k_inhib*U955)</f>
        <v>0.91681544815849159</v>
      </c>
      <c r="AM955" s="4">
        <f>(1 / F_max_pic) * (1 - EXP(-k_sat_pic * U955)) * EXP(-k_inhib_pic * U955)</f>
        <v>0.91681544815849159</v>
      </c>
    </row>
    <row r="956" spans="5:39" x14ac:dyDescent="0.25">
      <c r="E956">
        <f t="shared" si="58"/>
        <v>954</v>
      </c>
      <c r="F956" s="1">
        <f t="shared" si="56"/>
        <v>47.7</v>
      </c>
      <c r="G956" s="2">
        <f>F956/I_opt_dia*EXP(1-F956/I_opt_dia)</f>
        <v>0.63697835010891779</v>
      </c>
      <c r="I956" s="4">
        <f>(1/f_max_dia) * (1 - EXP(-k_sat_dia*F956)) * EXP(-k_inhib_dia*F956)</f>
        <v>0.93420014673534457</v>
      </c>
      <c r="T956">
        <f t="shared" si="59"/>
        <v>954</v>
      </c>
      <c r="U956" s="1">
        <f t="shared" si="57"/>
        <v>47.7</v>
      </c>
      <c r="V956">
        <f>U956/I_opt_nan*EXP(1-U956/I_opt_nan)</f>
        <v>0.55430849498683998</v>
      </c>
      <c r="Z956" s="4">
        <f>(1/F_max) * (1 - EXP(-k_sat*U956)) * EXP(-k_inhib*U956)</f>
        <v>0.91667794460412522</v>
      </c>
      <c r="AM956" s="4">
        <f>(1 / F_max_pic) * (1 - EXP(-k_sat_pic * U956)) * EXP(-k_inhib_pic * U956)</f>
        <v>0.91667794460412522</v>
      </c>
    </row>
    <row r="957" spans="5:39" x14ac:dyDescent="0.25">
      <c r="E957">
        <f t="shared" si="58"/>
        <v>955</v>
      </c>
      <c r="F957" s="1">
        <f t="shared" si="56"/>
        <v>47.75</v>
      </c>
      <c r="G957" s="2">
        <f>F957/I_opt_dia*EXP(1-F957/I_opt_dia)</f>
        <v>0.63612964339034972</v>
      </c>
      <c r="I957" s="4">
        <f>(1/f_max_dia) * (1 - EXP(-k_sat_dia*F957)) * EXP(-k_inhib_dia*F957)</f>
        <v>0.93406046271196685</v>
      </c>
      <c r="T957">
        <f t="shared" si="59"/>
        <v>955</v>
      </c>
      <c r="U957" s="1">
        <f t="shared" si="57"/>
        <v>47.75</v>
      </c>
      <c r="V957">
        <f>U957/I_opt_nan*EXP(1-U957/I_opt_nan)</f>
        <v>0.55343121521517535</v>
      </c>
      <c r="Z957" s="4">
        <f>(1/F_max) * (1 - EXP(-k_sat*U957)) * EXP(-k_inhib*U957)</f>
        <v>0.91654046154670454</v>
      </c>
      <c r="AM957" s="4">
        <f>(1 / F_max_pic) * (1 - EXP(-k_sat_pic * U957)) * EXP(-k_inhib_pic * U957)</f>
        <v>0.91654046154670454</v>
      </c>
    </row>
    <row r="958" spans="5:39" x14ac:dyDescent="0.25">
      <c r="E958">
        <f t="shared" si="58"/>
        <v>956</v>
      </c>
      <c r="F958" s="1">
        <f t="shared" si="56"/>
        <v>47.800000000000004</v>
      </c>
      <c r="G958" s="2">
        <f>F958/I_opt_dia*EXP(1-F958/I_opt_dia)</f>
        <v>0.63528137092218295</v>
      </c>
      <c r="I958" s="4">
        <f>(1/f_max_dia) * (1 - EXP(-k_sat_dia*F958)) * EXP(-k_inhib_dia*F958)</f>
        <v>0.93392079502626857</v>
      </c>
      <c r="T958">
        <f t="shared" si="59"/>
        <v>956</v>
      </c>
      <c r="U958" s="1">
        <f t="shared" si="57"/>
        <v>47.800000000000004</v>
      </c>
      <c r="V958">
        <f>U958/I_opt_nan*EXP(1-U958/I_opt_nan)</f>
        <v>0.55255471802031531</v>
      </c>
      <c r="Z958" s="4">
        <f>(1/F_max) * (1 - EXP(-k_sat*U958)) * EXP(-k_inhib*U958)</f>
        <v>0.91640299898506516</v>
      </c>
      <c r="AM958" s="4">
        <f>(1 / F_max_pic) * (1 - EXP(-k_sat_pic * U958)) * EXP(-k_inhib_pic * U958)</f>
        <v>0.91640299898506516</v>
      </c>
    </row>
    <row r="959" spans="5:39" x14ac:dyDescent="0.25">
      <c r="E959">
        <f t="shared" si="58"/>
        <v>957</v>
      </c>
      <c r="F959" s="1">
        <f t="shared" si="56"/>
        <v>47.85</v>
      </c>
      <c r="G959" s="2">
        <f>F959/I_opt_dia*EXP(1-F959/I_opt_dia)</f>
        <v>0.63443353543884162</v>
      </c>
      <c r="I959" s="4">
        <f>(1/f_max_dia) * (1 - EXP(-k_sat_dia*F959)) * EXP(-k_inhib_dia*F959)</f>
        <v>0.93378114372467114</v>
      </c>
      <c r="T959">
        <f t="shared" si="59"/>
        <v>957</v>
      </c>
      <c r="U959" s="1">
        <f t="shared" si="57"/>
        <v>47.85</v>
      </c>
      <c r="V959">
        <f>U959/I_opt_nan*EXP(1-U959/I_opt_nan)</f>
        <v>0.55167900534823089</v>
      </c>
      <c r="Z959" s="4">
        <f>(1/F_max) * (1 - EXP(-k_sat*U959)) * EXP(-k_inhib*U959)</f>
        <v>0.91626555691801492</v>
      </c>
      <c r="AM959" s="4">
        <f>(1 / F_max_pic) * (1 - EXP(-k_sat_pic * U959)) * EXP(-k_inhib_pic * U959)</f>
        <v>0.91626555691801492</v>
      </c>
    </row>
    <row r="960" spans="5:39" x14ac:dyDescent="0.25">
      <c r="E960">
        <f t="shared" si="58"/>
        <v>958</v>
      </c>
      <c r="F960" s="1">
        <f t="shared" si="56"/>
        <v>47.900000000000006</v>
      </c>
      <c r="G960" s="2">
        <f>F960/I_opt_dia*EXP(1-F960/I_opt_dia)</f>
        <v>0.63358613965928756</v>
      </c>
      <c r="I960" s="4">
        <f>(1/f_max_dia) * (1 - EXP(-k_sat_dia*F960)) * EXP(-k_inhib_dia*F960)</f>
        <v>0.93364150885307085</v>
      </c>
      <c r="T960">
        <f t="shared" si="59"/>
        <v>958</v>
      </c>
      <c r="U960" s="1">
        <f t="shared" si="57"/>
        <v>47.900000000000006</v>
      </c>
      <c r="V960">
        <f>U960/I_opt_nan*EXP(1-U960/I_opt_nan)</f>
        <v>0.55080407912925911</v>
      </c>
      <c r="Z960" s="4">
        <f>(1/F_max) * (1 - EXP(-k_sat*U960)) * EXP(-k_inhib*U960)</f>
        <v>0.91612813534433268</v>
      </c>
      <c r="AM960" s="4">
        <f>(1 / F_max_pic) * (1 - EXP(-k_sat_pic * U960)) * EXP(-k_inhib_pic * U960)</f>
        <v>0.91612813534433268</v>
      </c>
    </row>
    <row r="961" spans="5:39" x14ac:dyDescent="0.25">
      <c r="E961">
        <f t="shared" si="58"/>
        <v>959</v>
      </c>
      <c r="F961" s="1">
        <f t="shared" si="56"/>
        <v>47.95</v>
      </c>
      <c r="G961" s="2">
        <f>F961/I_opt_dia*EXP(1-F961/I_opt_dia)</f>
        <v>0.63273918628708015</v>
      </c>
      <c r="I961" s="4">
        <f>(1/f_max_dia) * (1 - EXP(-k_sat_dia*F961)) * EXP(-k_inhib_dia*F961)</f>
        <v>0.93350189045684473</v>
      </c>
      <c r="T961">
        <f t="shared" si="59"/>
        <v>959</v>
      </c>
      <c r="U961" s="1">
        <f t="shared" si="57"/>
        <v>47.95</v>
      </c>
      <c r="V961">
        <f>U961/I_opt_nan*EXP(1-U961/I_opt_nan)</f>
        <v>0.54992994127817252</v>
      </c>
      <c r="Z961" s="4">
        <f>(1/F_max) * (1 - EXP(-k_sat*U961)) * EXP(-k_inhib*U961)</f>
        <v>0.91599073426277</v>
      </c>
      <c r="AM961" s="4">
        <f>(1 / F_max_pic) * (1 - EXP(-k_sat_pic * U961)) * EXP(-k_inhib_pic * U961)</f>
        <v>0.91599073426277</v>
      </c>
    </row>
    <row r="962" spans="5:39" x14ac:dyDescent="0.25">
      <c r="E962">
        <f t="shared" si="58"/>
        <v>960</v>
      </c>
      <c r="F962" s="1">
        <f t="shared" ref="F962:F1025" si="60">PAR_max/1200*E962</f>
        <v>48</v>
      </c>
      <c r="G962" s="2">
        <f>F962/I_opt_dia*EXP(1-F962/I_opt_dia)</f>
        <v>0.63189267801043292</v>
      </c>
      <c r="I962" s="4">
        <f>(1/f_max_dia) * (1 - EXP(-k_sat_dia*F962)) * EXP(-k_inhib_dia*F962)</f>
        <v>0.93336228858085657</v>
      </c>
      <c r="T962">
        <f t="shared" si="59"/>
        <v>960</v>
      </c>
      <c r="U962" s="1">
        <f t="shared" ref="U962:U1025" si="61">PAR_max/1200*T962</f>
        <v>48</v>
      </c>
      <c r="V962">
        <f>U962/I_opt_nan*EXP(1-U962/I_opt_nan)</f>
        <v>0.5490565936942462</v>
      </c>
      <c r="Z962" s="4">
        <f>(1/F_max) * (1 - EXP(-k_sat*U962)) * EXP(-k_inhib*U962)</f>
        <v>0.91585335367205101</v>
      </c>
      <c r="AM962" s="4">
        <f>(1 / F_max_pic) * (1 - EXP(-k_sat_pic * U962)) * EXP(-k_inhib_pic * U962)</f>
        <v>0.91585335367205101</v>
      </c>
    </row>
    <row r="963" spans="5:39" x14ac:dyDescent="0.25">
      <c r="E963">
        <f t="shared" si="58"/>
        <v>961</v>
      </c>
      <c r="F963" s="1">
        <f t="shared" si="60"/>
        <v>48.050000000000004</v>
      </c>
      <c r="G963" s="2">
        <f>F963/I_opt_dia*EXP(1-F963/I_opt_dia)</f>
        <v>0.63104661750227098</v>
      </c>
      <c r="I963" s="4">
        <f>(1/f_max_dia) * (1 - EXP(-k_sat_dia*F963)) * EXP(-k_inhib_dia*F963)</f>
        <v>0.93322270326946166</v>
      </c>
      <c r="T963">
        <f t="shared" si="59"/>
        <v>961</v>
      </c>
      <c r="U963" s="1">
        <f t="shared" si="61"/>
        <v>48.050000000000004</v>
      </c>
      <c r="V963">
        <f>U963/I_opt_nan*EXP(1-U963/I_opt_nan)</f>
        <v>0.54818403826132744</v>
      </c>
      <c r="Z963" s="4">
        <f>(1/F_max) * (1 - EXP(-k_sat*U963)) * EXP(-k_inhib*U963)</f>
        <v>0.91571599357087341</v>
      </c>
      <c r="AM963" s="4">
        <f>(1 / F_max_pic) * (1 - EXP(-k_sat_pic * U963)) * EXP(-k_inhib_pic * U963)</f>
        <v>0.91571599357087341</v>
      </c>
    </row>
    <row r="964" spans="5:39" x14ac:dyDescent="0.25">
      <c r="E964">
        <f t="shared" ref="E964:E1027" si="62">E963+1</f>
        <v>962</v>
      </c>
      <c r="F964" s="1">
        <f t="shared" si="60"/>
        <v>48.1</v>
      </c>
      <c r="G964" s="2">
        <f>F964/I_opt_dia*EXP(1-F964/I_opt_dia)</f>
        <v>0.63020100742029039</v>
      </c>
      <c r="I964" s="4">
        <f>(1/f_max_dia) * (1 - EXP(-k_sat_dia*F964)) * EXP(-k_inhib_dia*F964)</f>
        <v>0.93308313456651293</v>
      </c>
      <c r="T964">
        <f t="shared" ref="T964:T1027" si="63">T963+1</f>
        <v>962</v>
      </c>
      <c r="U964" s="1">
        <f t="shared" si="61"/>
        <v>48.1</v>
      </c>
      <c r="V964">
        <f>U964/I_opt_nan*EXP(1-U964/I_opt_nan)</f>
        <v>0.54731227684790351</v>
      </c>
      <c r="Z964" s="4">
        <f>(1/F_max) * (1 - EXP(-k_sat*U964)) * EXP(-k_inhib*U964)</f>
        <v>0.91557865395790783</v>
      </c>
      <c r="AM964" s="4">
        <f>(1 / F_max_pic) * (1 - EXP(-k_sat_pic * U964)) * EXP(-k_inhib_pic * U964)</f>
        <v>0.91557865395790783</v>
      </c>
    </row>
    <row r="965" spans="5:39" x14ac:dyDescent="0.25">
      <c r="E965">
        <f t="shared" si="62"/>
        <v>963</v>
      </c>
      <c r="F965" s="1">
        <f t="shared" si="60"/>
        <v>48.150000000000006</v>
      </c>
      <c r="G965" s="2">
        <f>F965/I_opt_dia*EXP(1-F965/I_opt_dia)</f>
        <v>0.62935585040701281</v>
      </c>
      <c r="I965" s="4">
        <f>(1/f_max_dia) * (1 - EXP(-k_sat_dia*F965)) * EXP(-k_inhib_dia*F965)</f>
        <v>0.93294358251536513</v>
      </c>
      <c r="T965">
        <f t="shared" si="63"/>
        <v>963</v>
      </c>
      <c r="U965" s="1">
        <f t="shared" si="61"/>
        <v>48.150000000000006</v>
      </c>
      <c r="V965">
        <f>U965/I_opt_nan*EXP(1-U965/I_opt_nan)</f>
        <v>0.54644131130716844</v>
      </c>
      <c r="Z965" s="4">
        <f>(1/F_max) * (1 - EXP(-k_sat*U965)) * EXP(-k_inhib*U965)</f>
        <v>0.91544133483179968</v>
      </c>
      <c r="AM965" s="4">
        <f>(1 / F_max_pic) * (1 - EXP(-k_sat_pic * U965)) * EXP(-k_inhib_pic * U965)</f>
        <v>0.91544133483179968</v>
      </c>
    </row>
    <row r="966" spans="5:39" x14ac:dyDescent="0.25">
      <c r="E966">
        <f t="shared" si="62"/>
        <v>964</v>
      </c>
      <c r="F966" s="1">
        <f t="shared" si="60"/>
        <v>48.2</v>
      </c>
      <c r="G966" s="2">
        <f>F966/I_opt_dia*EXP(1-F966/I_opt_dia)</f>
        <v>0.62851114908984529</v>
      </c>
      <c r="I966" s="4">
        <f>(1/f_max_dia) * (1 - EXP(-k_sat_dia*F966)) * EXP(-k_inhib_dia*F966)</f>
        <v>0.93280404715888199</v>
      </c>
      <c r="T966">
        <f t="shared" si="63"/>
        <v>964</v>
      </c>
      <c r="U966" s="1">
        <f t="shared" si="61"/>
        <v>48.2</v>
      </c>
      <c r="V966">
        <f>U966/I_opt_nan*EXP(1-U966/I_opt_nan)</f>
        <v>0.5455711434770919</v>
      </c>
      <c r="Z966" s="4">
        <f>(1/F_max) * (1 - EXP(-k_sat*U966)) * EXP(-k_inhib*U966)</f>
        <v>0.91530403619116807</v>
      </c>
      <c r="AM966" s="4">
        <f>(1 / F_max_pic) * (1 - EXP(-k_sat_pic * U966)) * EXP(-k_inhib_pic * U966)</f>
        <v>0.91530403619116807</v>
      </c>
    </row>
    <row r="967" spans="5:39" x14ac:dyDescent="0.25">
      <c r="E967">
        <f t="shared" si="62"/>
        <v>965</v>
      </c>
      <c r="F967" s="1">
        <f t="shared" si="60"/>
        <v>48.25</v>
      </c>
      <c r="G967" s="2">
        <f>F967/I_opt_dia*EXP(1-F967/I_opt_dia)</f>
        <v>0.62766690608113562</v>
      </c>
      <c r="I967" s="4">
        <f>(1/f_max_dia) * (1 - EXP(-k_sat_dia*F967)) * EXP(-k_inhib_dia*F967)</f>
        <v>0.93266452853943904</v>
      </c>
      <c r="T967">
        <f t="shared" si="63"/>
        <v>965</v>
      </c>
      <c r="U967" s="1">
        <f t="shared" si="61"/>
        <v>48.25</v>
      </c>
      <c r="V967">
        <f>U967/I_opt_nan*EXP(1-U967/I_opt_nan)</f>
        <v>0.5447017751804849</v>
      </c>
      <c r="Z967" s="4">
        <f>(1/F_max) * (1 - EXP(-k_sat*U967)) * EXP(-k_inhib*U967)</f>
        <v>0.91516675803460679</v>
      </c>
      <c r="AM967" s="4">
        <f>(1 / F_max_pic) * (1 - EXP(-k_sat_pic * U967)) * EXP(-k_inhib_pic * U967)</f>
        <v>0.91516675803460679</v>
      </c>
    </row>
    <row r="968" spans="5:39" x14ac:dyDescent="0.25">
      <c r="E968">
        <f t="shared" si="62"/>
        <v>966</v>
      </c>
      <c r="F968" s="1">
        <f t="shared" si="60"/>
        <v>48.300000000000004</v>
      </c>
      <c r="G968" s="2">
        <f>F968/I_opt_dia*EXP(1-F968/I_opt_dia)</f>
        <v>0.62682312397822892</v>
      </c>
      <c r="I968" s="4">
        <f>(1/f_max_dia) * (1 - EXP(-k_sat_dia*F968)) * EXP(-k_inhib_dia*F968)</f>
        <v>0.93252502669893067</v>
      </c>
      <c r="T968">
        <f t="shared" si="63"/>
        <v>966</v>
      </c>
      <c r="U968" s="1">
        <f t="shared" si="61"/>
        <v>48.300000000000004</v>
      </c>
      <c r="V968">
        <f>U968/I_opt_nan*EXP(1-U968/I_opt_nan)</f>
        <v>0.54383320822506753</v>
      </c>
      <c r="Z968" s="4">
        <f>(1/F_max) * (1 - EXP(-k_sat*U968)) * EXP(-k_inhib*U968)</f>
        <v>0.91502950036068553</v>
      </c>
      <c r="AM968" s="4">
        <f>(1 / F_max_pic) * (1 - EXP(-k_sat_pic * U968)) * EXP(-k_inhib_pic * U968)</f>
        <v>0.91502950036068553</v>
      </c>
    </row>
    <row r="969" spans="5:39" x14ac:dyDescent="0.25">
      <c r="E969">
        <f t="shared" si="62"/>
        <v>967</v>
      </c>
      <c r="F969" s="1">
        <f t="shared" si="60"/>
        <v>48.35</v>
      </c>
      <c r="G969" s="2">
        <f>F969/I_opt_dia*EXP(1-F969/I_opt_dia)</f>
        <v>0.62597980536352538</v>
      </c>
      <c r="I969" s="4">
        <f>(1/f_max_dia) * (1 - EXP(-k_sat_dia*F969)) * EXP(-k_inhib_dia*F969)</f>
        <v>0.93238554167877463</v>
      </c>
      <c r="T969">
        <f t="shared" si="63"/>
        <v>967</v>
      </c>
      <c r="U969" s="1">
        <f t="shared" si="61"/>
        <v>48.35</v>
      </c>
      <c r="V969">
        <f>U969/I_opt_nan*EXP(1-U969/I_opt_nan)</f>
        <v>0.54296544440353645</v>
      </c>
      <c r="Z969" s="4">
        <f>(1/F_max) * (1 - EXP(-k_sat*U969)) * EXP(-k_inhib*U969)</f>
        <v>0.9148922631679488</v>
      </c>
      <c r="AM969" s="4">
        <f>(1 / F_max_pic) * (1 - EXP(-k_sat_pic * U969)) * EXP(-k_inhib_pic * U969)</f>
        <v>0.9148922631679488</v>
      </c>
    </row>
    <row r="970" spans="5:39" x14ac:dyDescent="0.25">
      <c r="E970">
        <f t="shared" si="62"/>
        <v>968</v>
      </c>
      <c r="F970" s="1">
        <f t="shared" si="60"/>
        <v>48.400000000000006</v>
      </c>
      <c r="G970" s="2">
        <f>F970/I_opt_dia*EXP(1-F970/I_opt_dia)</f>
        <v>0.62513695280453596</v>
      </c>
      <c r="I970" s="4">
        <f>(1/f_max_dia) * (1 - EXP(-k_sat_dia*F970)) * EXP(-k_inhib_dia*F970)</f>
        <v>0.93224607351991684</v>
      </c>
      <c r="T970">
        <f t="shared" si="63"/>
        <v>968</v>
      </c>
      <c r="U970" s="1">
        <f t="shared" si="61"/>
        <v>48.400000000000006</v>
      </c>
      <c r="V970">
        <f>U970/I_opt_nan*EXP(1-U970/I_opt_nan)</f>
        <v>0.54209848549362971</v>
      </c>
      <c r="Z970" s="4">
        <f>(1/F_max) * (1 - EXP(-k_sat*U970)) * EXP(-k_inhib*U970)</f>
        <v>0.91475504645491723</v>
      </c>
      <c r="AM970" s="4">
        <f>(1 / F_max_pic) * (1 - EXP(-k_sat_pic * U970)) * EXP(-k_inhib_pic * U970)</f>
        <v>0.91475504645491723</v>
      </c>
    </row>
    <row r="971" spans="5:39" x14ac:dyDescent="0.25">
      <c r="E971">
        <f t="shared" si="62"/>
        <v>969</v>
      </c>
      <c r="F971" s="1">
        <f t="shared" si="60"/>
        <v>48.45</v>
      </c>
      <c r="G971" s="2">
        <f>F971/I_opt_dia*EXP(1-F971/I_opt_dia)</f>
        <v>0.62429456885393853</v>
      </c>
      <c r="I971" s="4">
        <f>(1/f_max_dia) * (1 - EXP(-k_sat_dia*F971)) * EXP(-k_inhib_dia*F971)</f>
        <v>0.93210662226283658</v>
      </c>
      <c r="T971">
        <f t="shared" si="63"/>
        <v>969</v>
      </c>
      <c r="U971" s="1">
        <f t="shared" si="61"/>
        <v>48.45</v>
      </c>
      <c r="V971">
        <f>U971/I_opt_nan*EXP(1-U971/I_opt_nan)</f>
        <v>0.54123233325819475</v>
      </c>
      <c r="Z971" s="4">
        <f>(1/F_max) * (1 - EXP(-k_sat*U971)) * EXP(-k_inhib*U971)</f>
        <v>0.91461785022008812</v>
      </c>
      <c r="AM971" s="4">
        <f>(1 / F_max_pic) * (1 - EXP(-k_sat_pic * U971)) * EXP(-k_inhib_pic * U971)</f>
        <v>0.91461785022008812</v>
      </c>
    </row>
    <row r="972" spans="5:39" x14ac:dyDescent="0.25">
      <c r="E972">
        <f t="shared" si="62"/>
        <v>970</v>
      </c>
      <c r="F972" s="1">
        <f t="shared" si="60"/>
        <v>48.5</v>
      </c>
      <c r="G972" s="2">
        <f>F972/I_opt_dia*EXP(1-F972/I_opt_dia)</f>
        <v>0.62345265604963418</v>
      </c>
      <c r="I972" s="4">
        <f>(1/f_max_dia) * (1 - EXP(-k_sat_dia*F972)) * EXP(-k_inhib_dia*F972)</f>
        <v>0.93196718794755151</v>
      </c>
      <c r="T972">
        <f t="shared" si="63"/>
        <v>970</v>
      </c>
      <c r="U972" s="1">
        <f t="shared" si="61"/>
        <v>48.5</v>
      </c>
      <c r="V972">
        <f>U972/I_opt_nan*EXP(1-U972/I_opt_nan)</f>
        <v>0.54036698944525274</v>
      </c>
      <c r="Z972" s="4">
        <f>(1/F_max) * (1 - EXP(-k_sat*U972)) * EXP(-k_inhib*U972)</f>
        <v>0.91448067446193482</v>
      </c>
      <c r="AM972" s="4">
        <f>(1 / F_max_pic) * (1 - EXP(-k_sat_pic * U972)) * EXP(-k_inhib_pic * U972)</f>
        <v>0.91448067446193482</v>
      </c>
    </row>
    <row r="973" spans="5:39" x14ac:dyDescent="0.25">
      <c r="E973">
        <f t="shared" si="62"/>
        <v>971</v>
      </c>
      <c r="F973" s="1">
        <f t="shared" si="60"/>
        <v>48.550000000000004</v>
      </c>
      <c r="G973" s="2">
        <f>F973/I_opt_dia*EXP(1-F973/I_opt_dia)</f>
        <v>0.62261121691480248</v>
      </c>
      <c r="I973" s="4">
        <f>(1/f_max_dia) * (1 - EXP(-k_sat_dia*F973)) * EXP(-k_inhib_dia*F973)</f>
        <v>0.93182777061362287</v>
      </c>
      <c r="T973">
        <f t="shared" si="63"/>
        <v>971</v>
      </c>
      <c r="U973" s="1">
        <f t="shared" si="61"/>
        <v>48.550000000000004</v>
      </c>
      <c r="V973">
        <f>U973/I_opt_nan*EXP(1-U973/I_opt_nan)</f>
        <v>0.53950245578806555</v>
      </c>
      <c r="Z973" s="4">
        <f>(1/F_max) * (1 - EXP(-k_sat*U973)) * EXP(-k_inhib*U973)</f>
        <v>0.91434351917890799</v>
      </c>
      <c r="AM973" s="4">
        <f>(1 / F_max_pic) * (1 - EXP(-k_sat_pic * U973)) * EXP(-k_inhib_pic * U973)</f>
        <v>0.91434351917890799</v>
      </c>
    </row>
    <row r="974" spans="5:39" x14ac:dyDescent="0.25">
      <c r="E974">
        <f t="shared" si="62"/>
        <v>972</v>
      </c>
      <c r="F974" s="1">
        <f t="shared" si="60"/>
        <v>48.6</v>
      </c>
      <c r="G974" s="2">
        <f>F974/I_opt_dia*EXP(1-F974/I_opt_dia)</f>
        <v>0.62177025395795837</v>
      </c>
      <c r="I974" s="4">
        <f>(1/f_max_dia) * (1 - EXP(-k_sat_dia*F974)) * EXP(-k_inhib_dia*F974)</f>
        <v>0.93168837030015916</v>
      </c>
      <c r="T974">
        <f t="shared" si="63"/>
        <v>972</v>
      </c>
      <c r="U974" s="1">
        <f t="shared" si="61"/>
        <v>48.6</v>
      </c>
      <c r="V974">
        <f>U974/I_opt_nan*EXP(1-U974/I_opt_nan)</f>
        <v>0.53863873400520079</v>
      </c>
      <c r="Z974" s="4">
        <f>(1/F_max) * (1 - EXP(-k_sat*U974)) * EXP(-k_inhib*U974)</f>
        <v>0.91420638436943547</v>
      </c>
      <c r="AM974" s="4">
        <f>(1 / F_max_pic) * (1 - EXP(-k_sat_pic * U974)) * EXP(-k_inhib_pic * U974)</f>
        <v>0.91420638436943547</v>
      </c>
    </row>
    <row r="975" spans="5:39" x14ac:dyDescent="0.25">
      <c r="E975">
        <f t="shared" si="62"/>
        <v>973</v>
      </c>
      <c r="F975" s="1">
        <f t="shared" si="60"/>
        <v>48.650000000000006</v>
      </c>
      <c r="G975" s="2">
        <f>F975/I_opt_dia*EXP(1-F975/I_opt_dia)</f>
        <v>0.62092976967300639</v>
      </c>
      <c r="I975" s="4">
        <f>(1/f_max_dia) * (1 - EXP(-k_sat_dia*F975)) * EXP(-k_inhib_dia*F975)</f>
        <v>0.93154898704582245</v>
      </c>
      <c r="T975">
        <f t="shared" si="63"/>
        <v>973</v>
      </c>
      <c r="U975" s="1">
        <f t="shared" si="61"/>
        <v>48.650000000000006</v>
      </c>
      <c r="V975">
        <f>U975/I_opt_nan*EXP(1-U975/I_opt_nan)</f>
        <v>0.53777582580059691</v>
      </c>
      <c r="Z975" s="4">
        <f>(1/F_max) * (1 - EXP(-k_sat*U975)) * EXP(-k_inhib*U975)</f>
        <v>0.91406927003192306</v>
      </c>
      <c r="AM975" s="4">
        <f>(1 / F_max_pic) * (1 - EXP(-k_sat_pic * U975)) * EXP(-k_inhib_pic * U975)</f>
        <v>0.91406927003192306</v>
      </c>
    </row>
    <row r="976" spans="5:39" x14ac:dyDescent="0.25">
      <c r="E976">
        <f t="shared" si="62"/>
        <v>974</v>
      </c>
      <c r="F976" s="1">
        <f t="shared" si="60"/>
        <v>48.7</v>
      </c>
      <c r="G976" s="2">
        <f>F976/I_opt_dia*EXP(1-F976/I_opt_dia)</f>
        <v>0.62008976653929648</v>
      </c>
      <c r="I976" s="4">
        <f>(1/f_max_dia) * (1 - EXP(-k_sat_dia*F976)) * EXP(-k_inhib_dia*F976)</f>
        <v>0.93140962088883172</v>
      </c>
      <c r="T976">
        <f t="shared" si="63"/>
        <v>974</v>
      </c>
      <c r="U976" s="1">
        <f t="shared" si="61"/>
        <v>48.7</v>
      </c>
      <c r="V976">
        <f>U976/I_opt_nan*EXP(1-U976/I_opt_nan)</f>
        <v>0.53691373286362887</v>
      </c>
      <c r="Z976" s="4">
        <f>(1/F_max) * (1 - EXP(-k_sat*U976)) * EXP(-k_inhib*U976)</f>
        <v>0.91393217616475442</v>
      </c>
      <c r="AM976" s="4">
        <f>(1 / F_max_pic) * (1 - EXP(-k_sat_pic * U976)) * EXP(-k_inhib_pic * U976)</f>
        <v>0.91393217616475442</v>
      </c>
    </row>
    <row r="977" spans="5:39" x14ac:dyDescent="0.25">
      <c r="E977">
        <f t="shared" si="62"/>
        <v>975</v>
      </c>
      <c r="F977" s="1">
        <f t="shared" si="60"/>
        <v>48.75</v>
      </c>
      <c r="G977" s="2">
        <f>F977/I_opt_dia*EXP(1-F977/I_opt_dia)</f>
        <v>0.6192502470216793</v>
      </c>
      <c r="I977" s="4">
        <f>(1/f_max_dia) * (1 - EXP(-k_sat_dia*F977)) * EXP(-k_inhib_dia*F977)</f>
        <v>0.9312702718669692</v>
      </c>
      <c r="T977">
        <f t="shared" si="63"/>
        <v>975</v>
      </c>
      <c r="U977" s="1">
        <f t="shared" si="61"/>
        <v>48.75</v>
      </c>
      <c r="V977">
        <f>U977/I_opt_nan*EXP(1-U977/I_opt_nan)</f>
        <v>0.53605245686917202</v>
      </c>
      <c r="Z977" s="4">
        <f>(1/F_max) * (1 - EXP(-k_sat*U977)) * EXP(-k_inhib*U977)</f>
        <v>0.9137951027662915</v>
      </c>
      <c r="AM977" s="4">
        <f>(1 / F_max_pic) * (1 - EXP(-k_sat_pic * U977)) * EXP(-k_inhib_pic * U977)</f>
        <v>0.9137951027662915</v>
      </c>
    </row>
    <row r="978" spans="5:39" x14ac:dyDescent="0.25">
      <c r="E978">
        <f t="shared" si="62"/>
        <v>976</v>
      </c>
      <c r="F978" s="1">
        <f t="shared" si="60"/>
        <v>48.800000000000004</v>
      </c>
      <c r="G978" s="2">
        <f>F978/I_opt_dia*EXP(1-F978/I_opt_dia)</f>
        <v>0.61841121357056084</v>
      </c>
      <c r="I978" s="4">
        <f>(1/f_max_dia) * (1 - EXP(-k_sat_dia*F978)) * EXP(-k_inhib_dia*F978)</f>
        <v>0.93113094001758334</v>
      </c>
      <c r="T978">
        <f t="shared" si="63"/>
        <v>976</v>
      </c>
      <c r="U978" s="1">
        <f t="shared" si="61"/>
        <v>48.800000000000004</v>
      </c>
      <c r="V978">
        <f>U978/I_opt_nan*EXP(1-U978/I_opt_nan)</f>
        <v>0.53519199947766705</v>
      </c>
      <c r="Z978" s="4">
        <f>(1/F_max) * (1 - EXP(-k_sat*U978)) * EXP(-k_inhib*U978)</f>
        <v>0.91365804983487509</v>
      </c>
      <c r="AM978" s="4">
        <f>(1 / F_max_pic) * (1 - EXP(-k_sat_pic * U978)) * EXP(-k_inhib_pic * U978)</f>
        <v>0.91365804983487509</v>
      </c>
    </row>
    <row r="979" spans="5:39" x14ac:dyDescent="0.25">
      <c r="E979">
        <f t="shared" si="62"/>
        <v>977</v>
      </c>
      <c r="F979" s="1">
        <f t="shared" si="60"/>
        <v>48.85</v>
      </c>
      <c r="G979" s="2">
        <f>F979/I_opt_dia*EXP(1-F979/I_opt_dia)</f>
        <v>0.61757266862195725</v>
      </c>
      <c r="I979" s="4">
        <f>(1/f_max_dia) * (1 - EXP(-k_sat_dia*F979)) * EXP(-k_inhib_dia*F979)</f>
        <v>0.93099162537759383</v>
      </c>
      <c r="T979">
        <f t="shared" si="63"/>
        <v>977</v>
      </c>
      <c r="U979" s="1">
        <f t="shared" si="61"/>
        <v>48.85</v>
      </c>
      <c r="V979">
        <f>U979/I_opt_nan*EXP(1-U979/I_opt_nan)</f>
        <v>0.53433236233518522</v>
      </c>
      <c r="Z979" s="4">
        <f>(1/F_max) * (1 - EXP(-k_sat*U979)) * EXP(-k_inhib*U979)</f>
        <v>0.91352101736882474</v>
      </c>
      <c r="AM979" s="4">
        <f>(1 / F_max_pic) * (1 - EXP(-k_sat_pic * U979)) * EXP(-k_inhib_pic * U979)</f>
        <v>0.91352101736882474</v>
      </c>
    </row>
    <row r="980" spans="5:39" x14ac:dyDescent="0.25">
      <c r="E980">
        <f t="shared" si="62"/>
        <v>978</v>
      </c>
      <c r="F980" s="1">
        <f t="shared" si="60"/>
        <v>48.900000000000006</v>
      </c>
      <c r="G980" s="2">
        <f>F980/I_opt_dia*EXP(1-F980/I_opt_dia)</f>
        <v>0.61673461459754941</v>
      </c>
      <c r="I980" s="4">
        <f>(1/f_max_dia) * (1 - EXP(-k_sat_dia*F980)) * EXP(-k_inhib_dia*F980)</f>
        <v>0.93085232798349737</v>
      </c>
      <c r="T980">
        <f t="shared" si="63"/>
        <v>978</v>
      </c>
      <c r="U980" s="1">
        <f t="shared" si="61"/>
        <v>48.900000000000006</v>
      </c>
      <c r="V980">
        <f>U980/I_opt_nan*EXP(1-U980/I_opt_nan)</f>
        <v>0.53347354707349004</v>
      </c>
      <c r="Z980" s="4">
        <f>(1/F_max) * (1 - EXP(-k_sat*U980)) * EXP(-k_inhib*U980)</f>
        <v>0.91338400536644015</v>
      </c>
      <c r="AM980" s="4">
        <f>(1 / F_max_pic) * (1 - EXP(-k_sat_pic * U980)) * EXP(-k_inhib_pic * U980)</f>
        <v>0.91338400536644015</v>
      </c>
    </row>
    <row r="981" spans="5:39" x14ac:dyDescent="0.25">
      <c r="E981">
        <f t="shared" si="62"/>
        <v>979</v>
      </c>
      <c r="F981" s="1">
        <f t="shared" si="60"/>
        <v>48.95</v>
      </c>
      <c r="G981" s="2">
        <f>F981/I_opt_dia*EXP(1-F981/I_opt_dia)</f>
        <v>0.61589705390473781</v>
      </c>
      <c r="I981" s="4">
        <f>(1/f_max_dia) * (1 - EXP(-k_sat_dia*F981)) * EXP(-k_inhib_dia*F981)</f>
        <v>0.93071304787137066</v>
      </c>
      <c r="T981">
        <f t="shared" si="63"/>
        <v>979</v>
      </c>
      <c r="U981" s="1">
        <f t="shared" si="61"/>
        <v>48.95</v>
      </c>
      <c r="V981">
        <f>U981/I_opt_nan*EXP(1-U981/I_opt_nan)</f>
        <v>0.53261555531010407</v>
      </c>
      <c r="Z981" s="4">
        <f>(1/F_max) * (1 - EXP(-k_sat*U981)) * EXP(-k_inhib*U981)</f>
        <v>0.91324701382599993</v>
      </c>
      <c r="AM981" s="4">
        <f>(1 / F_max_pic) * (1 - EXP(-k_sat_pic * U981)) * EXP(-k_inhib_pic * U981)</f>
        <v>0.91324701382599993</v>
      </c>
    </row>
    <row r="982" spans="5:39" x14ac:dyDescent="0.25">
      <c r="E982">
        <f t="shared" si="62"/>
        <v>980</v>
      </c>
      <c r="F982" s="1">
        <f t="shared" si="60"/>
        <v>49</v>
      </c>
      <c r="G982" s="2">
        <f>F982/I_opt_dia*EXP(1-F982/I_opt_dia)</f>
        <v>0.61505998893669567</v>
      </c>
      <c r="I982" s="4">
        <f>(1/f_max_dia) * (1 - EXP(-k_sat_dia*F982)) * EXP(-k_inhib_dia*F982)</f>
        <v>0.93057378507687538</v>
      </c>
      <c r="T982">
        <f t="shared" si="63"/>
        <v>980</v>
      </c>
      <c r="U982" s="1">
        <f t="shared" si="61"/>
        <v>49</v>
      </c>
      <c r="V982">
        <f>U982/I_opt_nan*EXP(1-U982/I_opt_nan)</f>
        <v>0.53175838864837033</v>
      </c>
      <c r="Z982" s="4">
        <f>(1/F_max) * (1 - EXP(-k_sat*U982)) * EXP(-k_inhib*U982)</f>
        <v>0.9131100427457628</v>
      </c>
      <c r="AM982" s="4">
        <f>(1 / F_max_pic) * (1 - EXP(-k_sat_pic * U982)) * EXP(-k_inhib_pic * U982)</f>
        <v>0.9131100427457628</v>
      </c>
    </row>
    <row r="983" spans="5:39" x14ac:dyDescent="0.25">
      <c r="E983">
        <f t="shared" si="62"/>
        <v>981</v>
      </c>
      <c r="F983" s="1">
        <f t="shared" si="60"/>
        <v>49.050000000000004</v>
      </c>
      <c r="G983" s="2">
        <f>F983/I_opt_dia*EXP(1-F983/I_opt_dia)</f>
        <v>0.61422342207242442</v>
      </c>
      <c r="I983" s="4">
        <f>(1/f_max_dia) * (1 - EXP(-k_sat_dia*F983)) * EXP(-k_inhib_dia*F983)</f>
        <v>0.93043453963526235</v>
      </c>
      <c r="T983">
        <f t="shared" si="63"/>
        <v>981</v>
      </c>
      <c r="U983" s="1">
        <f t="shared" si="61"/>
        <v>49.050000000000004</v>
      </c>
      <c r="V983">
        <f>U983/I_opt_nan*EXP(1-U983/I_opt_nan)</f>
        <v>0.53090204867751634</v>
      </c>
      <c r="Z983" s="4">
        <f>(1/F_max) * (1 - EXP(-k_sat*U983)) * EXP(-k_inhib*U983)</f>
        <v>0.91297309212396804</v>
      </c>
      <c r="AM983" s="4">
        <f>(1 / F_max_pic) * (1 - EXP(-k_sat_pic * U983)) * EXP(-k_inhib_pic * U983)</f>
        <v>0.91297309212396804</v>
      </c>
    </row>
    <row r="984" spans="5:39" x14ac:dyDescent="0.25">
      <c r="E984">
        <f t="shared" si="62"/>
        <v>982</v>
      </c>
      <c r="F984" s="1">
        <f t="shared" si="60"/>
        <v>49.1</v>
      </c>
      <c r="G984" s="2">
        <f>F984/I_opt_dia*EXP(1-F984/I_opt_dia)</f>
        <v>0.61338735567680636</v>
      </c>
      <c r="I984" s="4">
        <f>(1/f_max_dia) * (1 - EXP(-k_sat_dia*F984)) * EXP(-k_inhib_dia*F984)</f>
        <v>0.93029531158137702</v>
      </c>
      <c r="T984">
        <f t="shared" si="63"/>
        <v>982</v>
      </c>
      <c r="U984" s="1">
        <f t="shared" si="61"/>
        <v>49.1</v>
      </c>
      <c r="V984">
        <f>U984/I_opt_nan*EXP(1-U984/I_opt_nan)</f>
        <v>0.53004653697271764</v>
      </c>
      <c r="Z984" s="4">
        <f>(1/F_max) * (1 - EXP(-k_sat*U984)) * EXP(-k_inhib*U984)</f>
        <v>0.91283616195883521</v>
      </c>
      <c r="AM984" s="4">
        <f>(1 / F_max_pic) * (1 - EXP(-k_sat_pic * U984)) * EXP(-k_inhib_pic * U984)</f>
        <v>0.91283616195883521</v>
      </c>
    </row>
    <row r="985" spans="5:39" x14ac:dyDescent="0.25">
      <c r="E985">
        <f t="shared" si="62"/>
        <v>983</v>
      </c>
      <c r="F985" s="1">
        <f t="shared" si="60"/>
        <v>49.150000000000006</v>
      </c>
      <c r="G985" s="2">
        <f>F985/I_opt_dia*EXP(1-F985/I_opt_dia)</f>
        <v>0.61255179210065891</v>
      </c>
      <c r="I985" s="4">
        <f>(1/f_max_dia) * (1 - EXP(-k_sat_dia*F985)) * EXP(-k_inhib_dia*F985)</f>
        <v>0.93015610094966206</v>
      </c>
      <c r="T985">
        <f t="shared" si="63"/>
        <v>983</v>
      </c>
      <c r="U985" s="1">
        <f t="shared" si="61"/>
        <v>49.150000000000006</v>
      </c>
      <c r="V985">
        <f>U985/I_opt_nan*EXP(1-U985/I_opt_nan)</f>
        <v>0.52919185509515998</v>
      </c>
      <c r="Z985" s="4">
        <f>(1/F_max) * (1 - EXP(-k_sat*U985)) * EXP(-k_inhib*U985)</f>
        <v>0.91269925224856485</v>
      </c>
      <c r="AM985" s="4">
        <f>(1 / F_max_pic) * (1 - EXP(-k_sat_pic * U985)) * EXP(-k_inhib_pic * U985)</f>
        <v>0.91269925224856485</v>
      </c>
    </row>
    <row r="986" spans="5:39" x14ac:dyDescent="0.25">
      <c r="E986">
        <f t="shared" si="62"/>
        <v>984</v>
      </c>
      <c r="F986" s="1">
        <f t="shared" si="60"/>
        <v>49.2</v>
      </c>
      <c r="G986" s="2">
        <f>F986/I_opt_dia*EXP(1-F986/I_opt_dia)</f>
        <v>0.61171673368078827</v>
      </c>
      <c r="I986" s="4">
        <f>(1/f_max_dia) * (1 - EXP(-k_sat_dia*F986)) * EXP(-k_inhib_dia*F986)</f>
        <v>0.93001690777416324</v>
      </c>
      <c r="T986">
        <f t="shared" si="63"/>
        <v>984</v>
      </c>
      <c r="U986" s="1">
        <f t="shared" si="61"/>
        <v>49.2</v>
      </c>
      <c r="V986">
        <f>U986/I_opt_nan*EXP(1-U986/I_opt_nan)</f>
        <v>0.52833800459210223</v>
      </c>
      <c r="Z986" s="4">
        <f>(1/F_max) * (1 - EXP(-k_sat*U986)) * EXP(-k_inhib*U986)</f>
        <v>0.91256236299133919</v>
      </c>
      <c r="AM986" s="4">
        <f>(1 / F_max_pic) * (1 - EXP(-k_sat_pic * U986)) * EXP(-k_inhib_pic * U986)</f>
        <v>0.91256236299133919</v>
      </c>
    </row>
    <row r="987" spans="5:39" x14ac:dyDescent="0.25">
      <c r="E987">
        <f t="shared" si="62"/>
        <v>985</v>
      </c>
      <c r="F987" s="1">
        <f t="shared" si="60"/>
        <v>49.25</v>
      </c>
      <c r="G987" s="2">
        <f>F987/I_opt_dia*EXP(1-F987/I_opt_dia)</f>
        <v>0.61088218274004236</v>
      </c>
      <c r="I987" s="4">
        <f>(1/f_max_dia) * (1 - EXP(-k_sat_dia*F987)) * EXP(-k_inhib_dia*F987)</f>
        <v>0.92987773208853186</v>
      </c>
      <c r="T987">
        <f t="shared" si="63"/>
        <v>985</v>
      </c>
      <c r="U987" s="1">
        <f t="shared" si="61"/>
        <v>49.25</v>
      </c>
      <c r="V987">
        <f>U987/I_opt_nan*EXP(1-U987/I_opt_nan)</f>
        <v>0.52748498699693935</v>
      </c>
      <c r="Z987" s="4">
        <f>(1/F_max) * (1 - EXP(-k_sat*U987)) * EXP(-k_inhib*U987)</f>
        <v>0.91242549418532093</v>
      </c>
      <c r="AM987" s="4">
        <f>(1 / F_max_pic) * (1 - EXP(-k_sat_pic * U987)) * EXP(-k_inhib_pic * U987)</f>
        <v>0.91242549418532093</v>
      </c>
    </row>
    <row r="988" spans="5:39" x14ac:dyDescent="0.25">
      <c r="E988">
        <f t="shared" si="62"/>
        <v>986</v>
      </c>
      <c r="F988" s="1">
        <f t="shared" si="60"/>
        <v>49.300000000000004</v>
      </c>
      <c r="G988" s="2">
        <f>F988/I_opt_dia*EXP(1-F988/I_opt_dia)</f>
        <v>0.61004814158736431</v>
      </c>
      <c r="I988" s="4">
        <f>(1/f_max_dia) * (1 - EXP(-k_sat_dia*F988)) * EXP(-k_inhib_dia*F988)</f>
        <v>0.92973857392603088</v>
      </c>
      <c r="T988">
        <f t="shared" si="63"/>
        <v>986</v>
      </c>
      <c r="U988" s="1">
        <f t="shared" si="61"/>
        <v>49.300000000000004</v>
      </c>
      <c r="V988">
        <f>U988/I_opt_nan*EXP(1-U988/I_opt_nan)</f>
        <v>0.52663280382926358</v>
      </c>
      <c r="Z988" s="4">
        <f>(1/F_max) * (1 - EXP(-k_sat*U988)) * EXP(-k_inhib*U988)</f>
        <v>0.91228864582865565</v>
      </c>
      <c r="AM988" s="4">
        <f>(1 / F_max_pic) * (1 - EXP(-k_sat_pic * U988)) * EXP(-k_inhib_pic * U988)</f>
        <v>0.91228864582865565</v>
      </c>
    </row>
    <row r="989" spans="5:39" x14ac:dyDescent="0.25">
      <c r="E989">
        <f t="shared" si="62"/>
        <v>987</v>
      </c>
      <c r="F989" s="1">
        <f t="shared" si="60"/>
        <v>49.35</v>
      </c>
      <c r="G989" s="2">
        <f>F989/I_opt_dia*EXP(1-F989/I_opt_dia)</f>
        <v>0.60921461251784503</v>
      </c>
      <c r="I989" s="4">
        <f>(1/f_max_dia) * (1 - EXP(-k_sat_dia*F989)) * EXP(-k_inhib_dia*F989)</f>
        <v>0.92959943331953754</v>
      </c>
      <c r="T989">
        <f t="shared" si="63"/>
        <v>987</v>
      </c>
      <c r="U989" s="1">
        <f t="shared" si="61"/>
        <v>49.35</v>
      </c>
      <c r="V989">
        <f>U989/I_opt_nan*EXP(1-U989/I_opt_nan)</f>
        <v>0.52578145659492725</v>
      </c>
      <c r="Z989" s="4">
        <f>(1/F_max) * (1 - EXP(-k_sat*U989)) * EXP(-k_inhib*U989)</f>
        <v>0.91215181791947009</v>
      </c>
      <c r="AM989" s="4">
        <f>(1 / F_max_pic) * (1 - EXP(-k_sat_pic * U989)) * EXP(-k_inhib_pic * U989)</f>
        <v>0.91215181791947009</v>
      </c>
    </row>
    <row r="990" spans="5:39" x14ac:dyDescent="0.25">
      <c r="E990">
        <f t="shared" si="62"/>
        <v>988</v>
      </c>
      <c r="F990" s="1">
        <f t="shared" si="60"/>
        <v>49.400000000000006</v>
      </c>
      <c r="G990" s="2">
        <f>F990/I_opt_dia*EXP(1-F990/I_opt_dia)</f>
        <v>0.60838159781277679</v>
      </c>
      <c r="I990" s="4">
        <f>(1/f_max_dia) * (1 - EXP(-k_sat_dia*F990)) * EXP(-k_inhib_dia*F990)</f>
        <v>0.92946031030154852</v>
      </c>
      <c r="T990">
        <f t="shared" si="63"/>
        <v>988</v>
      </c>
      <c r="U990" s="1">
        <f t="shared" si="61"/>
        <v>49.400000000000006</v>
      </c>
      <c r="V990">
        <f>U990/I_opt_nan*EXP(1-U990/I_opt_nan)</f>
        <v>0.52493094678610397</v>
      </c>
      <c r="Z990" s="4">
        <f>(1/F_max) * (1 - EXP(-k_sat*U990)) * EXP(-k_inhib*U990)</f>
        <v>0.91201501045587363</v>
      </c>
      <c r="AM990" s="4">
        <f>(1 / F_max_pic) * (1 - EXP(-k_sat_pic * U990)) * EXP(-k_inhib_pic * U990)</f>
        <v>0.91201501045587363</v>
      </c>
    </row>
    <row r="991" spans="5:39" x14ac:dyDescent="0.25">
      <c r="E991">
        <f t="shared" si="62"/>
        <v>989</v>
      </c>
      <c r="F991" s="1">
        <f t="shared" si="60"/>
        <v>49.45</v>
      </c>
      <c r="G991" s="2">
        <f>F991/I_opt_dia*EXP(1-F991/I_opt_dia)</f>
        <v>0.60754909973970517</v>
      </c>
      <c r="I991" s="4">
        <f>(1/f_max_dia) * (1 - EXP(-k_sat_dia*F991)) * EXP(-k_inhib_dia*F991)</f>
        <v>0.92932120490418324</v>
      </c>
      <c r="T991">
        <f t="shared" si="63"/>
        <v>989</v>
      </c>
      <c r="U991" s="1">
        <f t="shared" si="61"/>
        <v>49.45</v>
      </c>
      <c r="V991">
        <f>U991/I_opt_nan*EXP(1-U991/I_opt_nan)</f>
        <v>0.52408127588135056</v>
      </c>
      <c r="Z991" s="4">
        <f>(1/F_max) * (1 - EXP(-k_sat*U991)) * EXP(-k_inhib*U991)</f>
        <v>0.91187822343595881</v>
      </c>
      <c r="AM991" s="4">
        <f>(1 / F_max_pic) * (1 - EXP(-k_sat_pic * U991)) * EXP(-k_inhib_pic * U991)</f>
        <v>0.91187822343595881</v>
      </c>
    </row>
    <row r="992" spans="5:39" x14ac:dyDescent="0.25">
      <c r="E992">
        <f t="shared" si="62"/>
        <v>990</v>
      </c>
      <c r="F992" s="1">
        <f t="shared" si="60"/>
        <v>49.5</v>
      </c>
      <c r="G992" s="2">
        <f>F992/I_opt_dia*EXP(1-F992/I_opt_dia)</f>
        <v>0.60671712055248184</v>
      </c>
      <c r="I992" s="4">
        <f>(1/f_max_dia) * (1 - EXP(-k_sat_dia*F992)) * EXP(-k_inhib_dia*F992)</f>
        <v>0.92918211715918786</v>
      </c>
      <c r="T992">
        <f t="shared" si="63"/>
        <v>990</v>
      </c>
      <c r="U992" s="1">
        <f t="shared" si="61"/>
        <v>49.5</v>
      </c>
      <c r="V992">
        <f>U992/I_opt_nan*EXP(1-U992/I_opt_nan)</f>
        <v>0.52323244534566793</v>
      </c>
      <c r="Z992" s="4">
        <f>(1/F_max) * (1 - EXP(-k_sat*U992)) * EXP(-k_inhib*U992)</f>
        <v>0.91174145685779984</v>
      </c>
      <c r="AM992" s="4">
        <f>(1 / F_max_pic) * (1 - EXP(-k_sat_pic * U992)) * EXP(-k_inhib_pic * U992)</f>
        <v>0.91174145685779984</v>
      </c>
    </row>
    <row r="993" spans="5:39" x14ac:dyDescent="0.25">
      <c r="E993">
        <f t="shared" si="62"/>
        <v>991</v>
      </c>
      <c r="F993" s="1">
        <f t="shared" si="60"/>
        <v>49.550000000000004</v>
      </c>
      <c r="G993" s="2">
        <f>F993/I_opt_dia*EXP(1-F993/I_opt_dia)</f>
        <v>0.6058856624913167</v>
      </c>
      <c r="I993" s="4">
        <f>(1/f_max_dia) * (1 - EXP(-k_sat_dia*F993)) * EXP(-k_inhib_dia*F993)</f>
        <v>0.92904304709793961</v>
      </c>
      <c r="T993">
        <f t="shared" si="63"/>
        <v>991</v>
      </c>
      <c r="U993" s="1">
        <f t="shared" si="61"/>
        <v>49.550000000000004</v>
      </c>
      <c r="V993">
        <f>U993/I_opt_nan*EXP(1-U993/I_opt_nan)</f>
        <v>0.52238445663056199</v>
      </c>
      <c r="Z993" s="4">
        <f>(1/F_max) * (1 - EXP(-k_sat*U993)) * EXP(-k_inhib*U993)</f>
        <v>0.91160471071945515</v>
      </c>
      <c r="AM993" s="4">
        <f>(1 / F_max_pic) * (1 - EXP(-k_sat_pic * U993)) * EXP(-k_inhib_pic * U993)</f>
        <v>0.91160471071945515</v>
      </c>
    </row>
    <row r="994" spans="5:39" x14ac:dyDescent="0.25">
      <c r="E994">
        <f t="shared" si="62"/>
        <v>992</v>
      </c>
      <c r="F994" s="1">
        <f t="shared" si="60"/>
        <v>49.6</v>
      </c>
      <c r="G994" s="2">
        <f>F994/I_opt_dia*EXP(1-F994/I_opt_dia)</f>
        <v>0.60505472778283043</v>
      </c>
      <c r="I994" s="4">
        <f>(1/f_max_dia) * (1 - EXP(-k_sat_dia*F994)) * EXP(-k_inhib_dia*F994)</f>
        <v>0.92890399475145102</v>
      </c>
      <c r="T994">
        <f t="shared" si="63"/>
        <v>992</v>
      </c>
      <c r="U994" s="1">
        <f t="shared" si="61"/>
        <v>49.6</v>
      </c>
      <c r="V994">
        <f>U994/I_opt_nan*EXP(1-U994/I_opt_nan)</f>
        <v>0.5215373111741054</v>
      </c>
      <c r="Z994" s="4">
        <f>(1/F_max) * (1 - EXP(-k_sat*U994)) * EXP(-k_inhib*U994)</f>
        <v>0.9114679850189662</v>
      </c>
      <c r="AM994" s="4">
        <f>(1 / F_max_pic) * (1 - EXP(-k_sat_pic * U994)) * EXP(-k_inhib_pic * U994)</f>
        <v>0.9114679850189662</v>
      </c>
    </row>
    <row r="995" spans="5:39" x14ac:dyDescent="0.25">
      <c r="E995">
        <f t="shared" si="62"/>
        <v>993</v>
      </c>
      <c r="F995" s="1">
        <f t="shared" si="60"/>
        <v>49.650000000000006</v>
      </c>
      <c r="G995" s="2">
        <f>F995/I_opt_dia*EXP(1-F995/I_opt_dia)</f>
        <v>0.60422431864010562</v>
      </c>
      <c r="I995" s="4">
        <f>(1/f_max_dia) * (1 - EXP(-k_sat_dia*F995)) * EXP(-k_inhib_dia*F995)</f>
        <v>0.92876496015037269</v>
      </c>
      <c r="T995">
        <f t="shared" si="63"/>
        <v>993</v>
      </c>
      <c r="U995" s="1">
        <f t="shared" si="61"/>
        <v>49.650000000000006</v>
      </c>
      <c r="V995">
        <f>U995/I_opt_nan*EXP(1-U995/I_opt_nan)</f>
        <v>0.52069101040099675</v>
      </c>
      <c r="Z995" s="4">
        <f>(1/F_max) * (1 - EXP(-k_sat*U995)) * EXP(-k_inhib*U995)</f>
        <v>0.91133127975435779</v>
      </c>
      <c r="AM995" s="4">
        <f>(1 / F_max_pic) * (1 - EXP(-k_sat_pic * U995)) * EXP(-k_inhib_pic * U995)</f>
        <v>0.91133127975435779</v>
      </c>
    </row>
    <row r="996" spans="5:39" x14ac:dyDescent="0.25">
      <c r="E996">
        <f t="shared" si="62"/>
        <v>994</v>
      </c>
      <c r="F996" s="1">
        <f t="shared" si="60"/>
        <v>49.7</v>
      </c>
      <c r="G996" s="2">
        <f>F996/I_opt_dia*EXP(1-F996/I_opt_dia)</f>
        <v>0.60339443726274022</v>
      </c>
      <c r="I996" s="4">
        <f>(1/f_max_dia) * (1 - EXP(-k_sat_dia*F996)) * EXP(-k_inhib_dia*F996)</f>
        <v>0.92862594332499793</v>
      </c>
      <c r="T996">
        <f t="shared" si="63"/>
        <v>994</v>
      </c>
      <c r="U996" s="1">
        <f t="shared" si="61"/>
        <v>49.7</v>
      </c>
      <c r="V996">
        <f>U996/I_opt_nan*EXP(1-U996/I_opt_nan)</f>
        <v>0.51984555572262259</v>
      </c>
      <c r="Z996" s="4">
        <f>(1/F_max) * (1 - EXP(-k_sat*U996)) * EXP(-k_inhib*U996)</f>
        <v>0.91119459492363886</v>
      </c>
      <c r="AM996" s="4">
        <f>(1 / F_max_pic) * (1 - EXP(-k_sat_pic * U996)) * EXP(-k_inhib_pic * U996)</f>
        <v>0.91119459492363886</v>
      </c>
    </row>
    <row r="997" spans="5:39" x14ac:dyDescent="0.25">
      <c r="E997">
        <f t="shared" si="62"/>
        <v>995</v>
      </c>
      <c r="F997" s="1">
        <f t="shared" si="60"/>
        <v>49.75</v>
      </c>
      <c r="G997" s="2">
        <f>F997/I_opt_dia*EXP(1-F997/I_opt_dia)</f>
        <v>0.60256508583689661</v>
      </c>
      <c r="I997" s="4">
        <f>(1/f_max_dia) * (1 - EXP(-k_sat_dia*F997)) * EXP(-k_inhib_dia*F997)</f>
        <v>0.92848694430526679</v>
      </c>
      <c r="T997">
        <f t="shared" si="63"/>
        <v>995</v>
      </c>
      <c r="U997" s="1">
        <f t="shared" si="61"/>
        <v>49.75</v>
      </c>
      <c r="V997">
        <f>U997/I_opt_nan*EXP(1-U997/I_opt_nan)</f>
        <v>0.51900094853711598</v>
      </c>
      <c r="Z997" s="4">
        <f>(1/F_max) * (1 - EXP(-k_sat*U997)) * EXP(-k_inhib*U997)</f>
        <v>0.91105793052480277</v>
      </c>
      <c r="AM997" s="4">
        <f>(1 / F_max_pic) * (1 - EXP(-k_sat_pic * U997)) * EXP(-k_inhib_pic * U997)</f>
        <v>0.91105793052480277</v>
      </c>
    </row>
    <row r="998" spans="5:39" x14ac:dyDescent="0.25">
      <c r="E998">
        <f t="shared" si="62"/>
        <v>996</v>
      </c>
      <c r="F998" s="1">
        <f t="shared" si="60"/>
        <v>49.800000000000004</v>
      </c>
      <c r="G998" s="2">
        <f>F998/I_opt_dia*EXP(1-F998/I_opt_dia)</f>
        <v>0.60173626653535561</v>
      </c>
      <c r="I998" s="4">
        <f>(1/f_max_dia) * (1 - EXP(-k_sat_dia*F998)) * EXP(-k_inhib_dia*F998)</f>
        <v>0.92834796312076917</v>
      </c>
      <c r="T998">
        <f t="shared" si="63"/>
        <v>996</v>
      </c>
      <c r="U998" s="1">
        <f t="shared" si="61"/>
        <v>49.800000000000004</v>
      </c>
      <c r="V998">
        <f>U998/I_opt_nan*EXP(1-U998/I_opt_nan)</f>
        <v>0.51815719022941686</v>
      </c>
      <c r="Z998" s="4">
        <f>(1/F_max) * (1 - EXP(-k_sat*U998)) * EXP(-k_inhib*U998)</f>
        <v>0.91092128655582671</v>
      </c>
      <c r="AM998" s="4">
        <f>(1 / F_max_pic) * (1 - EXP(-k_sat_pic * U998)) * EXP(-k_inhib_pic * U998)</f>
        <v>0.91092128655582671</v>
      </c>
    </row>
    <row r="999" spans="5:39" x14ac:dyDescent="0.25">
      <c r="E999">
        <f t="shared" si="62"/>
        <v>997</v>
      </c>
      <c r="F999" s="1">
        <f t="shared" si="60"/>
        <v>49.85</v>
      </c>
      <c r="G999" s="2">
        <f>F999/I_opt_dia*EXP(1-F999/I_opt_dia)</f>
        <v>0.60090798151756586</v>
      </c>
      <c r="I999" s="4">
        <f>(1/f_max_dia) * (1 - EXP(-k_sat_dia*F999)) * EXP(-k_inhib_dia*F999)</f>
        <v>0.92820899980074845</v>
      </c>
      <c r="T999">
        <f t="shared" si="63"/>
        <v>997</v>
      </c>
      <c r="U999" s="1">
        <f t="shared" si="61"/>
        <v>49.85</v>
      </c>
      <c r="V999">
        <f>U999/I_opt_nan*EXP(1-U999/I_opt_nan)</f>
        <v>0.51731428217133268</v>
      </c>
      <c r="Z999" s="4">
        <f>(1/F_max) * (1 - EXP(-k_sat*U999)) * EXP(-k_inhib*U999)</f>
        <v>0.91078466301467309</v>
      </c>
      <c r="AM999" s="4">
        <f>(1 / F_max_pic) * (1 - EXP(-k_sat_pic * U999)) * EXP(-k_inhib_pic * U999)</f>
        <v>0.91078466301467309</v>
      </c>
    </row>
    <row r="1000" spans="5:39" x14ac:dyDescent="0.25">
      <c r="E1000">
        <f t="shared" si="62"/>
        <v>998</v>
      </c>
      <c r="F1000" s="1">
        <f t="shared" si="60"/>
        <v>49.900000000000006</v>
      </c>
      <c r="G1000" s="2">
        <f>F1000/I_opt_dia*EXP(1-F1000/I_opt_dia)</f>
        <v>0.60008023292969614</v>
      </c>
      <c r="I1000" s="4">
        <f>(1/f_max_dia) * (1 - EXP(-k_sat_dia*F1000)) * EXP(-k_inhib_dia*F1000)</f>
        <v>0.92807005437410606</v>
      </c>
      <c r="T1000">
        <f t="shared" si="63"/>
        <v>998</v>
      </c>
      <c r="U1000" s="1">
        <f t="shared" si="61"/>
        <v>49.900000000000006</v>
      </c>
      <c r="V1000">
        <f>U1000/I_opt_nan*EXP(1-U1000/I_opt_nan)</f>
        <v>0.51647222572159646</v>
      </c>
      <c r="Z1000" s="4">
        <f>(1/F_max) * (1 - EXP(-k_sat*U1000)) * EXP(-k_inhib*U1000)</f>
        <v>0.91064805989928888</v>
      </c>
      <c r="AM1000" s="4">
        <f>(1 / F_max_pic) * (1 - EXP(-k_sat_pic * U1000)) * EXP(-k_inhib_pic * U1000)</f>
        <v>0.91064805989928888</v>
      </c>
    </row>
    <row r="1001" spans="5:39" x14ac:dyDescent="0.25">
      <c r="E1001">
        <f t="shared" si="62"/>
        <v>999</v>
      </c>
      <c r="F1001" s="1">
        <f t="shared" si="60"/>
        <v>49.95</v>
      </c>
      <c r="G1001" s="2">
        <f>F1001/I_opt_dia*EXP(1-F1001/I_opt_dia)</f>
        <v>0.59925302290468652</v>
      </c>
      <c r="I1001" s="4">
        <f>(1/f_max_dia) * (1 - EXP(-k_sat_dia*F1001)) * EXP(-k_inhib_dia*F1001)</f>
        <v>0.92793112686940438</v>
      </c>
      <c r="T1001">
        <f t="shared" si="63"/>
        <v>999</v>
      </c>
      <c r="U1001" s="1">
        <f t="shared" si="61"/>
        <v>49.95</v>
      </c>
      <c r="V1001">
        <f>U1001/I_opt_nan*EXP(1-U1001/I_opt_nan)</f>
        <v>0.51563102222592738</v>
      </c>
      <c r="Z1001" s="4">
        <f>(1/F_max) * (1 - EXP(-k_sat*U1001)) * EXP(-k_inhib*U1001)</f>
        <v>0.91051147720760595</v>
      </c>
      <c r="AM1001" s="4">
        <f>(1 / F_max_pic) * (1 - EXP(-k_sat_pic * U1001)) * EXP(-k_inhib_pic * U1001)</f>
        <v>0.91051147720760595</v>
      </c>
    </row>
    <row r="1002" spans="5:39" x14ac:dyDescent="0.25">
      <c r="E1002">
        <f t="shared" si="62"/>
        <v>1000</v>
      </c>
      <c r="F1002" s="1">
        <f t="shared" si="60"/>
        <v>50</v>
      </c>
      <c r="G1002" s="2">
        <f>F1002/I_opt_dia*EXP(1-F1002/I_opt_dia)</f>
        <v>0.59842635356229723</v>
      </c>
      <c r="I1002" s="4">
        <f>(1/f_max_dia) * (1 - EXP(-k_sat_dia*F1002)) * EXP(-k_inhib_dia*F1002)</f>
        <v>0.92779221731487027</v>
      </c>
      <c r="T1002">
        <f t="shared" si="63"/>
        <v>1000</v>
      </c>
      <c r="U1002" s="1">
        <f t="shared" si="61"/>
        <v>50</v>
      </c>
      <c r="V1002">
        <f>U1002/I_opt_nan*EXP(1-U1002/I_opt_nan)</f>
        <v>0.5147906730170887</v>
      </c>
      <c r="Z1002" s="4">
        <f>(1/F_max) * (1 - EXP(-k_sat*U1002)) * EXP(-k_inhib*U1002)</f>
        <v>0.91037491493754197</v>
      </c>
      <c r="AM1002" s="4">
        <f>(1 / F_max_pic) * (1 - EXP(-k_sat_pic * U1002)) * EXP(-k_inhib_pic * U1002)</f>
        <v>0.91037491493754197</v>
      </c>
    </row>
    <row r="1003" spans="5:39" x14ac:dyDescent="0.25">
      <c r="E1003">
        <f t="shared" si="62"/>
        <v>1001</v>
      </c>
      <c r="F1003" s="1">
        <f t="shared" si="60"/>
        <v>50.050000000000004</v>
      </c>
      <c r="G1003" s="2">
        <f>F1003/I_opt_dia*EXP(1-F1003/I_opt_dia)</f>
        <v>0.59760022700916149</v>
      </c>
      <c r="I1003" s="4">
        <f>(1/f_max_dia) * (1 - EXP(-k_sat_dia*F1003)) * EXP(-k_inhib_dia*F1003)</f>
        <v>0.92765332573839887</v>
      </c>
      <c r="T1003">
        <f t="shared" si="63"/>
        <v>1001</v>
      </c>
      <c r="U1003" s="1">
        <f t="shared" si="61"/>
        <v>50.050000000000004</v>
      </c>
      <c r="V1003">
        <f>U1003/I_opt_nan*EXP(1-U1003/I_opt_nan)</f>
        <v>0.51395117941494683</v>
      </c>
      <c r="Z1003" s="4">
        <f>(1/F_max) * (1 - EXP(-k_sat*U1003)) * EXP(-k_inhib*U1003)</f>
        <v>0.91023837308699973</v>
      </c>
      <c r="AM1003" s="4">
        <f>(1 / F_max_pic) * (1 - EXP(-k_sat_pic * U1003)) * EXP(-k_inhib_pic * U1003)</f>
        <v>0.91023837308699973</v>
      </c>
    </row>
    <row r="1004" spans="5:39" x14ac:dyDescent="0.25">
      <c r="E1004">
        <f t="shared" si="62"/>
        <v>1002</v>
      </c>
      <c r="F1004" s="1">
        <f t="shared" si="60"/>
        <v>50.1</v>
      </c>
      <c r="G1004" s="2">
        <f>F1004/I_opt_dia*EXP(1-F1004/I_opt_dia)</f>
        <v>0.59677464533883506</v>
      </c>
      <c r="I1004" s="4">
        <f>(1/f_max_dia) * (1 - EXP(-k_sat_dia*F1004)) * EXP(-k_inhib_dia*F1004)</f>
        <v>0.92751445216755724</v>
      </c>
      <c r="T1004">
        <f t="shared" si="63"/>
        <v>1002</v>
      </c>
      <c r="U1004" s="1">
        <f t="shared" si="61"/>
        <v>50.1</v>
      </c>
      <c r="V1004">
        <f>U1004/I_opt_nan*EXP(1-U1004/I_opt_nan)</f>
        <v>0.51311254272653062</v>
      </c>
      <c r="Z1004" s="4">
        <f>(1/F_max) * (1 - EXP(-k_sat*U1004)) * EXP(-k_inhib*U1004)</f>
        <v>0.91010185165386837</v>
      </c>
      <c r="AM1004" s="4">
        <f>(1 / F_max_pic) * (1 - EXP(-k_sat_pic * U1004)) * EXP(-k_inhib_pic * U1004)</f>
        <v>0.91010185165386837</v>
      </c>
    </row>
    <row r="1005" spans="5:39" x14ac:dyDescent="0.25">
      <c r="E1005">
        <f t="shared" si="62"/>
        <v>1003</v>
      </c>
      <c r="F1005" s="1">
        <f t="shared" si="60"/>
        <v>50.150000000000006</v>
      </c>
      <c r="G1005" s="2">
        <f>F1005/I_opt_dia*EXP(1-F1005/I_opt_dia)</f>
        <v>0.59594961063184582</v>
      </c>
      <c r="I1005" s="4">
        <f>(1/f_max_dia) * (1 - EXP(-k_sat_dia*F1005)) * EXP(-k_inhib_dia*F1005)</f>
        <v>0.92737559662958802</v>
      </c>
      <c r="T1005">
        <f t="shared" si="63"/>
        <v>1003</v>
      </c>
      <c r="U1005" s="1">
        <f t="shared" si="61"/>
        <v>50.150000000000006</v>
      </c>
      <c r="V1005">
        <f>U1005/I_opt_nan*EXP(1-U1005/I_opt_nan)</f>
        <v>0.51227476424608842</v>
      </c>
      <c r="Z1005" s="4">
        <f>(1/F_max) * (1 - EXP(-k_sat*U1005)) * EXP(-k_inhib*U1005)</f>
        <v>0.90996535063602246</v>
      </c>
      <c r="AM1005" s="4">
        <f>(1 / F_max_pic) * (1 - EXP(-k_sat_pic * U1005)) * EXP(-k_inhib_pic * U1005)</f>
        <v>0.90996535063602246</v>
      </c>
    </row>
    <row r="1006" spans="5:39" x14ac:dyDescent="0.25">
      <c r="E1006">
        <f t="shared" si="62"/>
        <v>1004</v>
      </c>
      <c r="F1006" s="1">
        <f t="shared" si="60"/>
        <v>50.2</v>
      </c>
      <c r="G1006" s="2">
        <f>F1006/I_opt_dia*EXP(1-F1006/I_opt_dia)</f>
        <v>0.59512512495574577</v>
      </c>
      <c r="I1006" s="4">
        <f>(1/f_max_dia) * (1 - EXP(-k_sat_dia*F1006)) * EXP(-k_inhib_dia*F1006)</f>
        <v>0.92723675915141202</v>
      </c>
      <c r="T1006">
        <f t="shared" si="63"/>
        <v>1004</v>
      </c>
      <c r="U1006" s="1">
        <f t="shared" si="61"/>
        <v>50.2</v>
      </c>
      <c r="V1006">
        <f>U1006/I_opt_nan*EXP(1-U1006/I_opt_nan)</f>
        <v>0.51143784525514779</v>
      </c>
      <c r="Z1006" s="4">
        <f>(1/F_max) * (1 - EXP(-k_sat*U1006)) * EXP(-k_inhib*U1006)</f>
        <v>0.90982887003132318</v>
      </c>
      <c r="AM1006" s="4">
        <f>(1 / F_max_pic) * (1 - EXP(-k_sat_pic * U1006)) * EXP(-k_inhib_pic * U1006)</f>
        <v>0.90982887003132318</v>
      </c>
    </row>
    <row r="1007" spans="5:39" x14ac:dyDescent="0.25">
      <c r="E1007">
        <f t="shared" si="62"/>
        <v>1005</v>
      </c>
      <c r="F1007" s="1">
        <f t="shared" si="60"/>
        <v>50.25</v>
      </c>
      <c r="G1007" s="2">
        <f>F1007/I_opt_dia*EXP(1-F1007/I_opt_dia)</f>
        <v>0.5943011903651586</v>
      </c>
      <c r="I1007" s="4">
        <f>(1/f_max_dia) * (1 - EXP(-k_sat_dia*F1007)) * EXP(-k_inhib_dia*F1007)</f>
        <v>0.92709793975963239</v>
      </c>
      <c r="T1007">
        <f t="shared" si="63"/>
        <v>1005</v>
      </c>
      <c r="U1007" s="1">
        <f t="shared" si="61"/>
        <v>50.25</v>
      </c>
      <c r="V1007">
        <f>U1007/I_opt_nan*EXP(1-U1007/I_opt_nan)</f>
        <v>0.51060178702257242</v>
      </c>
      <c r="Z1007" s="4">
        <f>(1/F_max) * (1 - EXP(-k_sat*U1007)) * EXP(-k_inhib*U1007)</f>
        <v>0.90969240983761779</v>
      </c>
      <c r="AM1007" s="4">
        <f>(1 / F_max_pic) * (1 - EXP(-k_sat_pic * U1007)) * EXP(-k_inhib_pic * U1007)</f>
        <v>0.90969240983761779</v>
      </c>
    </row>
    <row r="1008" spans="5:39" x14ac:dyDescent="0.25">
      <c r="E1008">
        <f t="shared" si="62"/>
        <v>1006</v>
      </c>
      <c r="F1008" s="1">
        <f t="shared" si="60"/>
        <v>50.300000000000004</v>
      </c>
      <c r="G1008" s="2">
        <f>F1008/I_opt_dia*EXP(1-F1008/I_opt_dia)</f>
        <v>0.59347780890183122</v>
      </c>
      <c r="I1008" s="4">
        <f>(1/f_max_dia) * (1 - EXP(-k_sat_dia*F1008)) * EXP(-k_inhib_dia*F1008)</f>
        <v>0.92695913848053768</v>
      </c>
      <c r="T1008">
        <f t="shared" si="63"/>
        <v>1006</v>
      </c>
      <c r="U1008" s="1">
        <f t="shared" si="61"/>
        <v>50.300000000000004</v>
      </c>
      <c r="V1008">
        <f>U1008/I_opt_nan*EXP(1-U1008/I_opt_nan)</f>
        <v>0.5097665908046195</v>
      </c>
      <c r="Z1008" s="4">
        <f>(1/F_max) * (1 - EXP(-k_sat*U1008)) * EXP(-k_inhib*U1008)</f>
        <v>0.9095559700527408</v>
      </c>
      <c r="AM1008" s="4">
        <f>(1 / F_max_pic) * (1 - EXP(-k_sat_pic * U1008)) * EXP(-k_inhib_pic * U1008)</f>
        <v>0.9095559700527408</v>
      </c>
    </row>
    <row r="1009" spans="5:39" x14ac:dyDescent="0.25">
      <c r="E1009">
        <f t="shared" si="62"/>
        <v>1007</v>
      </c>
      <c r="F1009" s="1">
        <f t="shared" si="60"/>
        <v>50.35</v>
      </c>
      <c r="G1009" s="2">
        <f>F1009/I_opt_dia*EXP(1-F1009/I_opt_dia)</f>
        <v>0.59265498259468341</v>
      </c>
      <c r="I1009" s="4">
        <f>(1/f_max_dia) * (1 - EXP(-k_sat_dia*F1009)) * EXP(-k_inhib_dia*F1009)</f>
        <v>0.92682035534010576</v>
      </c>
      <c r="T1009">
        <f t="shared" si="63"/>
        <v>1007</v>
      </c>
      <c r="U1009" s="1">
        <f t="shared" si="61"/>
        <v>50.35</v>
      </c>
      <c r="V1009">
        <f>U1009/I_opt_nan*EXP(1-U1009/I_opt_nan)</f>
        <v>0.5089322578449984</v>
      </c>
      <c r="Z1009" s="4">
        <f>(1/F_max) * (1 - EXP(-k_sat*U1009)) * EXP(-k_inhib*U1009)</f>
        <v>0.90941955067451252</v>
      </c>
      <c r="AM1009" s="4">
        <f>(1 / F_max_pic) * (1 - EXP(-k_sat_pic * U1009)) * EXP(-k_inhib_pic * U1009)</f>
        <v>0.90941955067451252</v>
      </c>
    </row>
    <row r="1010" spans="5:39" x14ac:dyDescent="0.25">
      <c r="E1010">
        <f t="shared" si="62"/>
        <v>1008</v>
      </c>
      <c r="F1010" s="1">
        <f t="shared" si="60"/>
        <v>50.400000000000006</v>
      </c>
      <c r="G1010" s="2">
        <f>F1010/I_opt_dia*EXP(1-F1010/I_opt_dia)</f>
        <v>0.59183271345985544</v>
      </c>
      <c r="I1010" s="4">
        <f>(1/f_max_dia) * (1 - EXP(-k_sat_dia*F1010)) * EXP(-k_inhib_dia*F1010)</f>
        <v>0.92668159036400577</v>
      </c>
      <c r="T1010">
        <f t="shared" si="63"/>
        <v>1008</v>
      </c>
      <c r="U1010" s="1">
        <f t="shared" si="61"/>
        <v>50.400000000000006</v>
      </c>
      <c r="V1010">
        <f>U1010/I_opt_nan*EXP(1-U1010/I_opt_nan)</f>
        <v>0.50809878937492692</v>
      </c>
      <c r="Z1010" s="4">
        <f>(1/F_max) * (1 - EXP(-k_sat*U1010)) * EXP(-k_inhib*U1010)</f>
        <v>0.90928315170074203</v>
      </c>
      <c r="AM1010" s="4">
        <f>(1 / F_max_pic) * (1 - EXP(-k_sat_pic * U1010)) * EXP(-k_inhib_pic * U1010)</f>
        <v>0.90928315170074203</v>
      </c>
    </row>
    <row r="1011" spans="5:39" x14ac:dyDescent="0.25">
      <c r="E1011">
        <f t="shared" si="62"/>
        <v>1009</v>
      </c>
      <c r="F1011" s="1">
        <f t="shared" si="60"/>
        <v>50.45</v>
      </c>
      <c r="G1011" s="2">
        <f>F1011/I_opt_dia*EXP(1-F1011/I_opt_dia)</f>
        <v>0.59101100350075997</v>
      </c>
      <c r="I1011" s="4">
        <f>(1/f_max_dia) * (1 - EXP(-k_sat_dia*F1011)) * EXP(-k_inhib_dia*F1011)</f>
        <v>0.9265428435776033</v>
      </c>
      <c r="T1011">
        <f t="shared" si="63"/>
        <v>1009</v>
      </c>
      <c r="U1011" s="1">
        <f t="shared" si="61"/>
        <v>50.45</v>
      </c>
      <c r="V1011">
        <f>U1011/I_opt_nan*EXP(1-U1011/I_opt_nan)</f>
        <v>0.50726618661318912</v>
      </c>
      <c r="Z1011" s="4">
        <f>(1/F_max) * (1 - EXP(-k_sat*U1011)) * EXP(-k_inhib*U1011)</f>
        <v>0.90914677312922354</v>
      </c>
      <c r="AM1011" s="4">
        <f>(1 / F_max_pic) * (1 - EXP(-k_sat_pic * U1011)) * EXP(-k_inhib_pic * U1011)</f>
        <v>0.90914677312922354</v>
      </c>
    </row>
    <row r="1012" spans="5:39" x14ac:dyDescent="0.25">
      <c r="E1012">
        <f t="shared" si="62"/>
        <v>1010</v>
      </c>
      <c r="F1012" s="1">
        <f t="shared" si="60"/>
        <v>50.5</v>
      </c>
      <c r="G1012" s="2">
        <f>F1012/I_opt_dia*EXP(1-F1012/I_opt_dia)</f>
        <v>0.59018985470812935</v>
      </c>
      <c r="I1012" s="4">
        <f>(1/f_max_dia) * (1 - EXP(-k_sat_dia*F1012)) * EXP(-k_inhib_dia*F1012)</f>
        <v>0.9264041150059612</v>
      </c>
      <c r="T1012">
        <f t="shared" si="63"/>
        <v>1010</v>
      </c>
      <c r="U1012" s="1">
        <f t="shared" si="61"/>
        <v>50.5</v>
      </c>
      <c r="V1012">
        <f>U1012/I_opt_nan*EXP(1-U1012/I_opt_nan)</f>
        <v>0.50643445076619154</v>
      </c>
      <c r="Z1012" s="4">
        <f>(1/F_max) * (1 - EXP(-k_sat*U1012)) * EXP(-k_inhib*U1012)</f>
        <v>0.90901041495774071</v>
      </c>
      <c r="AM1012" s="4">
        <f>(1 / F_max_pic) * (1 - EXP(-k_sat_pic * U1012)) * EXP(-k_inhib_pic * U1012)</f>
        <v>0.90901041495774071</v>
      </c>
    </row>
    <row r="1013" spans="5:39" x14ac:dyDescent="0.25">
      <c r="E1013">
        <f t="shared" si="62"/>
        <v>1011</v>
      </c>
      <c r="F1013" s="1">
        <f t="shared" si="60"/>
        <v>50.550000000000004</v>
      </c>
      <c r="G1013" s="2">
        <f>F1013/I_opt_dia*EXP(1-F1013/I_opt_dia)</f>
        <v>0.58936926906006459</v>
      </c>
      <c r="I1013" s="4">
        <f>(1/f_max_dia) * (1 - EXP(-k_sat_dia*F1013)) * EXP(-k_inhib_dia*F1013)</f>
        <v>0.92626540467384577</v>
      </c>
      <c r="T1013">
        <f t="shared" si="63"/>
        <v>1011</v>
      </c>
      <c r="U1013" s="1">
        <f t="shared" si="61"/>
        <v>50.550000000000004</v>
      </c>
      <c r="V1013">
        <f>U1013/I_opt_nan*EXP(1-U1013/I_opt_nan)</f>
        <v>0.50560358302801989</v>
      </c>
      <c r="Z1013" s="4">
        <f>(1/F_max) * (1 - EXP(-k_sat*U1013)) * EXP(-k_inhib*U1013)</f>
        <v>0.90887407718406354</v>
      </c>
      <c r="AM1013" s="4">
        <f>(1 / F_max_pic) * (1 - EXP(-k_sat_pic * U1013)) * EXP(-k_inhib_pic * U1013)</f>
        <v>0.90887407718406354</v>
      </c>
    </row>
    <row r="1014" spans="5:39" x14ac:dyDescent="0.25">
      <c r="E1014">
        <f t="shared" si="62"/>
        <v>1012</v>
      </c>
      <c r="F1014" s="1">
        <f t="shared" si="60"/>
        <v>50.6</v>
      </c>
      <c r="G1014" s="2">
        <f>F1014/I_opt_dia*EXP(1-F1014/I_opt_dia)</f>
        <v>0.58854924852208612</v>
      </c>
      <c r="I1014" s="4">
        <f>(1/f_max_dia) * (1 - EXP(-k_sat_dia*F1014)) * EXP(-k_inhib_dia*F1014)</f>
        <v>0.92612671260572699</v>
      </c>
      <c r="T1014">
        <f t="shared" si="63"/>
        <v>1012</v>
      </c>
      <c r="U1014" s="1">
        <f t="shared" si="61"/>
        <v>50.6</v>
      </c>
      <c r="V1014">
        <f>U1014/I_opt_nan*EXP(1-U1014/I_opt_nan)</f>
        <v>0.50477358458049626</v>
      </c>
      <c r="Z1014" s="4">
        <f>(1/F_max) * (1 - EXP(-k_sat*U1014)) * EXP(-k_inhib*U1014)</f>
        <v>0.90873775980595051</v>
      </c>
      <c r="AM1014" s="4">
        <f>(1 / F_max_pic) * (1 - EXP(-k_sat_pic * U1014)) * EXP(-k_inhib_pic * U1014)</f>
        <v>0.90873775980595051</v>
      </c>
    </row>
    <row r="1015" spans="5:39" x14ac:dyDescent="0.25">
      <c r="E1015">
        <f t="shared" si="62"/>
        <v>1013</v>
      </c>
      <c r="F1015" s="1">
        <f t="shared" si="60"/>
        <v>50.650000000000006</v>
      </c>
      <c r="G1015" s="2">
        <f>F1015/I_opt_dia*EXP(1-F1015/I_opt_dia)</f>
        <v>0.58772979504717915</v>
      </c>
      <c r="I1015" s="4">
        <f>(1/f_max_dia) * (1 - EXP(-k_sat_dia*F1015)) * EXP(-k_inhib_dia*F1015)</f>
        <v>0.92598803882578373</v>
      </c>
      <c r="T1015">
        <f t="shared" si="63"/>
        <v>1013</v>
      </c>
      <c r="U1015" s="1">
        <f t="shared" si="61"/>
        <v>50.650000000000006</v>
      </c>
      <c r="V1015">
        <f>U1015/I_opt_nan*EXP(1-U1015/I_opt_nan)</f>
        <v>0.50394445659323428</v>
      </c>
      <c r="Z1015" s="4">
        <f>(1/F_max) * (1 - EXP(-k_sat*U1015)) * EXP(-k_inhib*U1015)</f>
        <v>0.90860146282114773</v>
      </c>
      <c r="AM1015" s="4">
        <f>(1 / F_max_pic) * (1 - EXP(-k_sat_pic * U1015)) * EXP(-k_inhib_pic * U1015)</f>
        <v>0.90860146282114773</v>
      </c>
    </row>
    <row r="1016" spans="5:39" x14ac:dyDescent="0.25">
      <c r="E1016">
        <f t="shared" si="62"/>
        <v>1014</v>
      </c>
      <c r="F1016" s="1">
        <f t="shared" si="60"/>
        <v>50.7</v>
      </c>
      <c r="G1016" s="2">
        <f>F1016/I_opt_dia*EXP(1-F1016/I_opt_dia)</f>
        <v>0.58691091057584588</v>
      </c>
      <c r="I1016" s="4">
        <f>(1/f_max_dia) * (1 - EXP(-k_sat_dia*F1016)) * EXP(-k_inhib_dia*F1016)</f>
        <v>0.92584938335790523</v>
      </c>
      <c r="T1016">
        <f t="shared" si="63"/>
        <v>1014</v>
      </c>
      <c r="U1016" s="1">
        <f t="shared" si="61"/>
        <v>50.7</v>
      </c>
      <c r="V1016">
        <f>U1016/I_opt_nan*EXP(1-U1016/I_opt_nan)</f>
        <v>0.50311620022369596</v>
      </c>
      <c r="Z1016" s="4">
        <f>(1/F_max) * (1 - EXP(-k_sat*U1016)) * EXP(-k_inhib*U1016)</f>
        <v>0.90846518622739003</v>
      </c>
      <c r="AM1016" s="4">
        <f>(1 / F_max_pic) * (1 - EXP(-k_sat_pic * U1016)) * EXP(-k_inhib_pic * U1016)</f>
        <v>0.90846518622739003</v>
      </c>
    </row>
    <row r="1017" spans="5:39" x14ac:dyDescent="0.25">
      <c r="E1017">
        <f t="shared" si="62"/>
        <v>1015</v>
      </c>
      <c r="F1017" s="1">
        <f t="shared" si="60"/>
        <v>50.75</v>
      </c>
      <c r="G1017" s="2">
        <f>F1017/I_opt_dia*EXP(1-F1017/I_opt_dia)</f>
        <v>0.58609259703615102</v>
      </c>
      <c r="I1017" s="4">
        <f>(1/f_max_dia) * (1 - EXP(-k_sat_dia*F1017)) * EXP(-k_inhib_dia*F1017)</f>
        <v>0.92571074622569616</v>
      </c>
      <c r="T1017">
        <f t="shared" si="63"/>
        <v>1015</v>
      </c>
      <c r="U1017" s="1">
        <f t="shared" si="61"/>
        <v>50.75</v>
      </c>
      <c r="V1017">
        <f>U1017/I_opt_nan*EXP(1-U1017/I_opt_nan)</f>
        <v>0.50228881661724678</v>
      </c>
      <c r="Z1017" s="4">
        <f>(1/F_max) * (1 - EXP(-k_sat*U1017)) * EXP(-k_inhib*U1017)</f>
        <v>0.90832893002240034</v>
      </c>
      <c r="AM1017" s="4">
        <f>(1 / F_max_pic) * (1 - EXP(-k_sat_pic * U1017)) * EXP(-k_inhib_pic * U1017)</f>
        <v>0.90832893002240034</v>
      </c>
    </row>
    <row r="1018" spans="5:39" x14ac:dyDescent="0.25">
      <c r="E1018">
        <f t="shared" si="62"/>
        <v>1016</v>
      </c>
      <c r="F1018" s="1">
        <f t="shared" si="60"/>
        <v>50.800000000000004</v>
      </c>
      <c r="G1018" s="2">
        <f>F1018/I_opt_dia*EXP(1-F1018/I_opt_dia)</f>
        <v>0.58527485634377097</v>
      </c>
      <c r="I1018" s="4">
        <f>(1/f_max_dia) * (1 - EXP(-k_sat_dia*F1018)) * EXP(-k_inhib_dia*F1018)</f>
        <v>0.92557212745247797</v>
      </c>
      <c r="T1018">
        <f t="shared" si="63"/>
        <v>1016</v>
      </c>
      <c r="U1018" s="1">
        <f t="shared" si="61"/>
        <v>50.800000000000004</v>
      </c>
      <c r="V1018">
        <f>U1018/I_opt_nan*EXP(1-U1018/I_opt_nan)</f>
        <v>0.50146230690721172</v>
      </c>
      <c r="Z1018" s="4">
        <f>(1/F_max) * (1 - EXP(-k_sat*U1018)) * EXP(-k_inhib*U1018)</f>
        <v>0.90819269420389015</v>
      </c>
      <c r="AM1018" s="4">
        <f>(1 / F_max_pic) * (1 - EXP(-k_sat_pic * U1018)) * EXP(-k_inhib_pic * U1018)</f>
        <v>0.90819269420389015</v>
      </c>
    </row>
    <row r="1019" spans="5:39" x14ac:dyDescent="0.25">
      <c r="E1019">
        <f t="shared" si="62"/>
        <v>1017</v>
      </c>
      <c r="F1019" s="1">
        <f t="shared" si="60"/>
        <v>50.85</v>
      </c>
      <c r="G1019" s="2">
        <f>F1019/I_opt_dia*EXP(1-F1019/I_opt_dia)</f>
        <v>0.58445769040204232</v>
      </c>
      <c r="I1019" s="4">
        <f>(1/f_max_dia) * (1 - EXP(-k_sat_dia*F1019)) * EXP(-k_inhib_dia*F1019)</f>
        <v>0.92543352706129178</v>
      </c>
      <c r="T1019">
        <f t="shared" si="63"/>
        <v>1017</v>
      </c>
      <c r="U1019" s="1">
        <f t="shared" si="61"/>
        <v>50.85</v>
      </c>
      <c r="V1019">
        <f>U1019/I_opt_nan*EXP(1-U1019/I_opt_nan)</f>
        <v>0.50063667221493091</v>
      </c>
      <c r="Z1019" s="4">
        <f>(1/F_max) * (1 - EXP(-k_sat*U1019)) * EXP(-k_inhib*U1019)</f>
        <v>0.90805647876955953</v>
      </c>
      <c r="AM1019" s="4">
        <f>(1 / F_max_pic) * (1 - EXP(-k_sat_pic * U1019)) * EXP(-k_inhib_pic * U1019)</f>
        <v>0.90805647876955953</v>
      </c>
    </row>
    <row r="1020" spans="5:39" x14ac:dyDescent="0.25">
      <c r="E1020">
        <f t="shared" si="62"/>
        <v>1018</v>
      </c>
      <c r="F1020" s="1">
        <f t="shared" si="60"/>
        <v>50.900000000000006</v>
      </c>
      <c r="G1020" s="2">
        <f>F1020/I_opt_dia*EXP(1-F1020/I_opt_dia)</f>
        <v>0.58364110110200895</v>
      </c>
      <c r="I1020" s="4">
        <f>(1/f_max_dia) * (1 - EXP(-k_sat_dia*F1020)) * EXP(-k_inhib_dia*F1020)</f>
        <v>0.92529494507490284</v>
      </c>
      <c r="T1020">
        <f t="shared" si="63"/>
        <v>1018</v>
      </c>
      <c r="U1020" s="1">
        <f t="shared" si="61"/>
        <v>50.900000000000006</v>
      </c>
      <c r="V1020">
        <f>U1020/I_opt_nan*EXP(1-U1020/I_opt_nan)</f>
        <v>0.49981191364981403</v>
      </c>
      <c r="Z1020" s="4">
        <f>(1/F_max) * (1 - EXP(-k_sat*U1020)) * EXP(-k_inhib*U1020)</f>
        <v>0.90792028371709843</v>
      </c>
      <c r="AM1020" s="4">
        <f>(1 / F_max_pic) * (1 - EXP(-k_sat_pic * U1020)) * EXP(-k_inhib_pic * U1020)</f>
        <v>0.90792028371709843</v>
      </c>
    </row>
    <row r="1021" spans="5:39" x14ac:dyDescent="0.25">
      <c r="E1021">
        <f t="shared" si="62"/>
        <v>1019</v>
      </c>
      <c r="F1021" s="1">
        <f t="shared" si="60"/>
        <v>50.95</v>
      </c>
      <c r="G1021" s="2">
        <f>F1021/I_opt_dia*EXP(1-F1021/I_opt_dia)</f>
        <v>0.58282509032246976</v>
      </c>
      <c r="I1021" s="4">
        <f>(1/f_max_dia) * (1 - EXP(-k_sat_dia*F1021)) * EXP(-k_inhib_dia*F1021)</f>
        <v>0.92515638151580259</v>
      </c>
      <c r="T1021">
        <f t="shared" si="63"/>
        <v>1019</v>
      </c>
      <c r="U1021" s="1">
        <f t="shared" si="61"/>
        <v>50.95</v>
      </c>
      <c r="V1021">
        <f>U1021/I_opt_nan*EXP(1-U1021/I_opt_nan)</f>
        <v>0.49898803230939576</v>
      </c>
      <c r="Z1021" s="4">
        <f>(1/F_max) * (1 - EXP(-k_sat*U1021)) * EXP(-k_inhib*U1021)</f>
        <v>0.90778410904418472</v>
      </c>
      <c r="AM1021" s="4">
        <f>(1 / F_max_pic) * (1 - EXP(-k_sat_pic * U1021)) * EXP(-k_inhib_pic * U1021)</f>
        <v>0.90778410904418472</v>
      </c>
    </row>
    <row r="1022" spans="5:39" x14ac:dyDescent="0.25">
      <c r="E1022">
        <f t="shared" si="62"/>
        <v>1020</v>
      </c>
      <c r="F1022" s="1">
        <f t="shared" si="60"/>
        <v>51</v>
      </c>
      <c r="G1022" s="2">
        <f>F1022/I_opt_dia*EXP(1-F1022/I_opt_dia)</f>
        <v>0.58200965993002707</v>
      </c>
      <c r="I1022" s="4">
        <f>(1/f_max_dia) * (1 - EXP(-k_sat_dia*F1022)) * EXP(-k_inhib_dia*F1022)</f>
        <v>0.92501783640621138</v>
      </c>
      <c r="T1022">
        <f t="shared" si="63"/>
        <v>1020</v>
      </c>
      <c r="U1022" s="1">
        <f t="shared" si="61"/>
        <v>51</v>
      </c>
      <c r="V1022">
        <f>U1022/I_opt_nan*EXP(1-U1022/I_opt_nan)</f>
        <v>0.49816502927939066</v>
      </c>
      <c r="Z1022" s="4">
        <f>(1/F_max) * (1 - EXP(-k_sat*U1022)) * EXP(-k_inhib*U1022)</f>
        <v>0.90764795474848625</v>
      </c>
      <c r="AM1022" s="4">
        <f>(1 / F_max_pic) * (1 - EXP(-k_sat_pic * U1022)) * EXP(-k_inhib_pic * U1022)</f>
        <v>0.90764795474848625</v>
      </c>
    </row>
    <row r="1023" spans="5:39" x14ac:dyDescent="0.25">
      <c r="E1023">
        <f t="shared" si="62"/>
        <v>1021</v>
      </c>
      <c r="F1023" s="1">
        <f t="shared" si="60"/>
        <v>51.050000000000004</v>
      </c>
      <c r="G1023" s="2">
        <f>F1023/I_opt_dia*EXP(1-F1023/I_opt_dia)</f>
        <v>0.58119481177913235</v>
      </c>
      <c r="I1023" s="4">
        <f>(1/f_max_dia) * (1 - EXP(-k_sat_dia*F1023)) * EXP(-k_inhib_dia*F1023)</f>
        <v>0.92487930976808119</v>
      </c>
      <c r="T1023">
        <f t="shared" si="63"/>
        <v>1021</v>
      </c>
      <c r="U1023" s="1">
        <f t="shared" si="61"/>
        <v>51.050000000000004</v>
      </c>
      <c r="V1023">
        <f>U1023/I_opt_nan*EXP(1-U1023/I_opt_nan)</f>
        <v>0.49734290563374706</v>
      </c>
      <c r="Z1023" s="4">
        <f>(1/F_max) * (1 - EXP(-k_sat*U1023)) * EXP(-k_inhib*U1023)</f>
        <v>0.90751182082766002</v>
      </c>
      <c r="AM1023" s="4">
        <f>(1 / F_max_pic) * (1 - EXP(-k_sat_pic * U1023)) * EXP(-k_inhib_pic * U1023)</f>
        <v>0.90751182082766002</v>
      </c>
    </row>
    <row r="1024" spans="5:39" x14ac:dyDescent="0.25">
      <c r="E1024">
        <f t="shared" si="62"/>
        <v>1022</v>
      </c>
      <c r="F1024" s="1">
        <f t="shared" si="60"/>
        <v>51.1</v>
      </c>
      <c r="G1024" s="2">
        <f>F1024/I_opt_dia*EXP(1-F1024/I_opt_dia)</f>
        <v>0.58038054771213576</v>
      </c>
      <c r="I1024" s="4">
        <f>(1/f_max_dia) * (1 - EXP(-k_sat_dia*F1024)) * EXP(-k_inhib_dia*F1024)</f>
        <v>0.92474080162309957</v>
      </c>
      <c r="T1024">
        <f t="shared" si="63"/>
        <v>1022</v>
      </c>
      <c r="U1024" s="1">
        <f t="shared" si="61"/>
        <v>51.1</v>
      </c>
      <c r="V1024">
        <f>U1024/I_opt_nan*EXP(1-U1024/I_opt_nan)</f>
        <v>0.49652166243470258</v>
      </c>
      <c r="Z1024" s="4">
        <f>(1/F_max) * (1 - EXP(-k_sat*U1024)) * EXP(-k_inhib*U1024)</f>
        <v>0.90737570727935324</v>
      </c>
      <c r="AM1024" s="4">
        <f>(1 / F_max_pic) * (1 - EXP(-k_sat_pic * U1024)) * EXP(-k_inhib_pic * U1024)</f>
        <v>0.90737570727935324</v>
      </c>
    </row>
    <row r="1025" spans="5:39" x14ac:dyDescent="0.25">
      <c r="E1025">
        <f t="shared" si="62"/>
        <v>1023</v>
      </c>
      <c r="F1025" s="1">
        <f t="shared" si="60"/>
        <v>51.150000000000006</v>
      </c>
      <c r="G1025" s="2">
        <f>F1025/I_opt_dia*EXP(1-F1025/I_opt_dia)</f>
        <v>0.57956686955933134</v>
      </c>
      <c r="I1025" s="4">
        <f>(1/f_max_dia) * (1 - EXP(-k_sat_dia*F1025)) * EXP(-k_inhib_dia*F1025)</f>
        <v>0.92460231199269105</v>
      </c>
      <c r="T1025">
        <f t="shared" si="63"/>
        <v>1023</v>
      </c>
      <c r="U1025" s="1">
        <f t="shared" si="61"/>
        <v>51.150000000000006</v>
      </c>
      <c r="V1025">
        <f>U1025/I_opt_nan*EXP(1-U1025/I_opt_nan)</f>
        <v>0.49570130073283669</v>
      </c>
      <c r="Z1025" s="4">
        <f>(1/F_max) * (1 - EXP(-k_sat*U1025)) * EXP(-k_inhib*U1025)</f>
        <v>0.90723961410120202</v>
      </c>
      <c r="AM1025" s="4">
        <f>(1 / F_max_pic) * (1 - EXP(-k_sat_pic * U1025)) * EXP(-k_inhib_pic * U1025)</f>
        <v>0.90723961410120202</v>
      </c>
    </row>
    <row r="1026" spans="5:39" x14ac:dyDescent="0.25">
      <c r="E1026">
        <f t="shared" si="62"/>
        <v>1024</v>
      </c>
      <c r="F1026" s="1">
        <f t="shared" ref="F1026:F1089" si="64">PAR_max/1200*E1026</f>
        <v>51.2</v>
      </c>
      <c r="G1026" s="2">
        <f>F1026/I_opt_dia*EXP(1-F1026/I_opt_dia)</f>
        <v>0.5787537791390045</v>
      </c>
      <c r="I1026" s="4">
        <f>(1/f_max_dia) * (1 - EXP(-k_sat_dia*F1026)) * EXP(-k_inhib_dia*F1026)</f>
        <v>0.92446384089802103</v>
      </c>
      <c r="T1026">
        <f t="shared" si="63"/>
        <v>1024</v>
      </c>
      <c r="U1026" s="1">
        <f t="shared" ref="U1026:U1089" si="65">PAR_max/1200*T1026</f>
        <v>51.2</v>
      </c>
      <c r="V1026">
        <f>U1026/I_opt_nan*EXP(1-U1026/I_opt_nan)</f>
        <v>0.49488182156712651</v>
      </c>
      <c r="Z1026" s="4">
        <f>(1/F_max) * (1 - EXP(-k_sat*U1026)) * EXP(-k_inhib*U1026)</f>
        <v>0.90710354129083293</v>
      </c>
      <c r="AM1026" s="4">
        <f>(1 / F_max_pic) * (1 - EXP(-k_sat_pic * U1026)) * EXP(-k_inhib_pic * U1026)</f>
        <v>0.90710354129083293</v>
      </c>
    </row>
    <row r="1027" spans="5:39" x14ac:dyDescent="0.25">
      <c r="E1027">
        <f t="shared" si="62"/>
        <v>1025</v>
      </c>
      <c r="F1027" s="1">
        <f t="shared" si="64"/>
        <v>51.25</v>
      </c>
      <c r="G1027" s="2">
        <f>F1027/I_opt_dia*EXP(1-F1027/I_opt_dia)</f>
        <v>0.57794127825747876</v>
      </c>
      <c r="I1027" s="4">
        <f>(1/f_max_dia) * (1 - EXP(-k_sat_dia*F1027)) * EXP(-k_inhib_dia*F1027)</f>
        <v>0.92432538835999789</v>
      </c>
      <c r="T1027">
        <f t="shared" si="63"/>
        <v>1025</v>
      </c>
      <c r="U1027" s="1">
        <f t="shared" si="65"/>
        <v>51.25</v>
      </c>
      <c r="V1027">
        <f>U1027/I_opt_nan*EXP(1-U1027/I_opt_nan)</f>
        <v>0.49406322596499846</v>
      </c>
      <c r="Z1027" s="4">
        <f>(1/F_max) * (1 - EXP(-k_sat*U1027)) * EXP(-k_inhib*U1027)</f>
        <v>0.90696748884586287</v>
      </c>
      <c r="AM1027" s="4">
        <f>(1 / F_max_pic) * (1 - EXP(-k_sat_pic * U1027)) * EXP(-k_inhib_pic * U1027)</f>
        <v>0.90696748884586287</v>
      </c>
    </row>
    <row r="1028" spans="5:39" x14ac:dyDescent="0.25">
      <c r="E1028">
        <f t="shared" ref="E1028:E1091" si="66">E1027+1</f>
        <v>1026</v>
      </c>
      <c r="F1028" s="1">
        <f t="shared" si="64"/>
        <v>51.300000000000004</v>
      </c>
      <c r="G1028" s="2">
        <f>F1028/I_opt_dia*EXP(1-F1028/I_opt_dia)</f>
        <v>0.57712936870916276</v>
      </c>
      <c r="I1028" s="4">
        <f>(1/f_max_dia) * (1 - EXP(-k_sat_dia*F1028)) * EXP(-k_inhib_dia*F1028)</f>
        <v>0.92418695439927612</v>
      </c>
      <c r="T1028">
        <f t="shared" ref="T1028:T1091" si="67">T1027+1</f>
        <v>1026</v>
      </c>
      <c r="U1028" s="1">
        <f t="shared" si="65"/>
        <v>51.300000000000004</v>
      </c>
      <c r="V1028">
        <f>U1028/I_opt_nan*EXP(1-U1028/I_opt_nan)</f>
        <v>0.4932455149423835</v>
      </c>
      <c r="Z1028" s="4">
        <f>(1/F_max) * (1 - EXP(-k_sat*U1028)) * EXP(-k_inhib*U1028)</f>
        <v>0.90683145676389865</v>
      </c>
      <c r="AM1028" s="4">
        <f>(1 / F_max_pic) * (1 - EXP(-k_sat_pic * U1028)) * EXP(-k_inhib_pic * U1028)</f>
        <v>0.90683145676389865</v>
      </c>
    </row>
    <row r="1029" spans="5:39" x14ac:dyDescent="0.25">
      <c r="E1029">
        <f t="shared" si="66"/>
        <v>1027</v>
      </c>
      <c r="F1029" s="1">
        <f t="shared" si="64"/>
        <v>51.35</v>
      </c>
      <c r="G1029" s="2">
        <f>F1029/I_opt_dia*EXP(1-F1029/I_opt_dia)</f>
        <v>0.57631805227659627</v>
      </c>
      <c r="I1029" s="4">
        <f>(1/f_max_dia) * (1 - EXP(-k_sat_dia*F1029)) * EXP(-k_inhib_dia*F1029)</f>
        <v>0.92404853903625872</v>
      </c>
      <c r="T1029">
        <f t="shared" si="67"/>
        <v>1027</v>
      </c>
      <c r="U1029" s="1">
        <f t="shared" si="65"/>
        <v>51.35</v>
      </c>
      <c r="V1029">
        <f>U1029/I_opt_nan*EXP(1-U1029/I_opt_nan)</f>
        <v>0.49242868950376995</v>
      </c>
      <c r="Z1029" s="4">
        <f>(1/F_max) * (1 - EXP(-k_sat*U1029)) * EXP(-k_inhib*U1029)</f>
        <v>0.9066954450425373</v>
      </c>
      <c r="AM1029" s="4">
        <f>(1 / F_max_pic) * (1 - EXP(-k_sat_pic * U1029)) * EXP(-k_inhib_pic * U1029)</f>
        <v>0.9066954450425373</v>
      </c>
    </row>
    <row r="1030" spans="5:39" x14ac:dyDescent="0.25">
      <c r="E1030">
        <f t="shared" si="66"/>
        <v>1028</v>
      </c>
      <c r="F1030" s="1">
        <f t="shared" si="64"/>
        <v>51.400000000000006</v>
      </c>
      <c r="G1030" s="2">
        <f>F1030/I_opt_dia*EXP(1-F1030/I_opt_dia)</f>
        <v>0.57550733073049631</v>
      </c>
      <c r="I1030" s="4">
        <f>(1/f_max_dia) * (1 - EXP(-k_sat_dia*F1030)) * EXP(-k_inhib_dia*F1030)</f>
        <v>0.92391014229110002</v>
      </c>
      <c r="T1030">
        <f t="shared" si="67"/>
        <v>1028</v>
      </c>
      <c r="U1030" s="1">
        <f t="shared" si="65"/>
        <v>51.400000000000006</v>
      </c>
      <c r="V1030">
        <f>U1030/I_opt_nan*EXP(1-U1030/I_opt_nan)</f>
        <v>0.4916127506422559</v>
      </c>
      <c r="Z1030" s="4">
        <f>(1/F_max) * (1 - EXP(-k_sat*U1030)) * EXP(-k_inhib*U1030)</f>
        <v>0.90655945367936686</v>
      </c>
      <c r="AM1030" s="4">
        <f>(1 / F_max_pic) * (1 - EXP(-k_sat_pic * U1030)) * EXP(-k_inhib_pic * U1030)</f>
        <v>0.90655945367936686</v>
      </c>
    </row>
    <row r="1031" spans="5:39" x14ac:dyDescent="0.25">
      <c r="E1031">
        <f t="shared" si="66"/>
        <v>1029</v>
      </c>
      <c r="F1031" s="1">
        <f t="shared" si="64"/>
        <v>51.45</v>
      </c>
      <c r="G1031" s="2">
        <f>F1031/I_opt_dia*EXP(1-F1031/I_opt_dia)</f>
        <v>0.57469720582980421</v>
      </c>
      <c r="I1031" s="4">
        <f>(1/f_max_dia) * (1 - EXP(-k_sat_dia*F1031)) * EXP(-k_inhib_dia*F1031)</f>
        <v>0.92377176418370788</v>
      </c>
      <c r="T1031">
        <f t="shared" si="67"/>
        <v>1029</v>
      </c>
      <c r="U1031" s="1">
        <f t="shared" si="65"/>
        <v>51.45</v>
      </c>
      <c r="V1031">
        <f>U1031/I_opt_nan*EXP(1-U1031/I_opt_nan)</f>
        <v>0.49079769933960354</v>
      </c>
      <c r="Z1031" s="4">
        <f>(1/F_max) * (1 - EXP(-k_sat*U1031)) * EXP(-k_inhib*U1031)</f>
        <v>0.90642348267196604</v>
      </c>
      <c r="AM1031" s="4">
        <f>(1 / F_max_pic) * (1 - EXP(-k_sat_pic * U1031)) * EXP(-k_inhib_pic * U1031)</f>
        <v>0.90642348267196604</v>
      </c>
    </row>
    <row r="1032" spans="5:39" x14ac:dyDescent="0.25">
      <c r="E1032">
        <f t="shared" si="66"/>
        <v>1030</v>
      </c>
      <c r="F1032" s="1">
        <f t="shared" si="64"/>
        <v>51.5</v>
      </c>
      <c r="G1032" s="2">
        <f>F1032/I_opt_dia*EXP(1-F1032/I_opt_dia)</f>
        <v>0.57388767932173046</v>
      </c>
      <c r="I1032" s="4">
        <f>(1/f_max_dia) * (1 - EXP(-k_sat_dia*F1032)) * EXP(-k_inhib_dia*F1032)</f>
        <v>0.92363340473374733</v>
      </c>
      <c r="T1032">
        <f t="shared" si="67"/>
        <v>1030</v>
      </c>
      <c r="U1032" s="1">
        <f t="shared" si="65"/>
        <v>51.5</v>
      </c>
      <c r="V1032">
        <f>U1032/I_opt_nan*EXP(1-U1032/I_opt_nan)</f>
        <v>0.48998353656629046</v>
      </c>
      <c r="Z1032" s="4">
        <f>(1/F_max) * (1 - EXP(-k_sat*U1032)) * EXP(-k_inhib*U1032)</f>
        <v>0.9062875320179038</v>
      </c>
      <c r="AM1032" s="4">
        <f>(1 / F_max_pic) * (1 - EXP(-k_sat_pic * U1032)) * EXP(-k_inhib_pic * U1032)</f>
        <v>0.9062875320179038</v>
      </c>
    </row>
    <row r="1033" spans="5:39" x14ac:dyDescent="0.25">
      <c r="E1033">
        <f t="shared" si="66"/>
        <v>1031</v>
      </c>
      <c r="F1033" s="1">
        <f t="shared" si="64"/>
        <v>51.550000000000004</v>
      </c>
      <c r="G1033" s="2">
        <f>F1033/I_opt_dia*EXP(1-F1033/I_opt_dia)</f>
        <v>0.57307875294180122</v>
      </c>
      <c r="I1033" s="4">
        <f>(1/f_max_dia) * (1 - EXP(-k_sat_dia*F1033)) * EXP(-k_inhib_dia*F1033)</f>
        <v>0.92349506396064218</v>
      </c>
      <c r="T1033">
        <f t="shared" si="67"/>
        <v>1031</v>
      </c>
      <c r="U1033" s="1">
        <f t="shared" si="65"/>
        <v>51.550000000000004</v>
      </c>
      <c r="V1033">
        <f>U1033/I_opt_nan*EXP(1-U1033/I_opt_nan)</f>
        <v>0.48917026328156299</v>
      </c>
      <c r="Z1033" s="4">
        <f>(1/F_max) * (1 - EXP(-k_sat*U1033)) * EXP(-k_inhib*U1033)</f>
        <v>0.90615160171474096</v>
      </c>
      <c r="AM1033" s="4">
        <f>(1 / F_max_pic) * (1 - EXP(-k_sat_pic * U1033)) * EXP(-k_inhib_pic * U1033)</f>
        <v>0.90615160171474096</v>
      </c>
    </row>
    <row r="1034" spans="5:39" x14ac:dyDescent="0.25">
      <c r="E1034">
        <f t="shared" si="66"/>
        <v>1032</v>
      </c>
      <c r="F1034" s="1">
        <f t="shared" si="64"/>
        <v>51.6</v>
      </c>
      <c r="G1034" s="2">
        <f>F1034/I_opt_dia*EXP(1-F1034/I_opt_dia)</f>
        <v>0.57227042841390408</v>
      </c>
      <c r="I1034" s="4">
        <f>(1/f_max_dia) * (1 - EXP(-k_sat_dia*F1034)) * EXP(-k_inhib_dia*F1034)</f>
        <v>0.92335674188357786</v>
      </c>
      <c r="T1034">
        <f t="shared" si="67"/>
        <v>1032</v>
      </c>
      <c r="U1034" s="1">
        <f t="shared" si="65"/>
        <v>51.6</v>
      </c>
      <c r="V1034">
        <f>U1034/I_opt_nan*EXP(1-U1034/I_opt_nan)</f>
        <v>0.48835788043348832</v>
      </c>
      <c r="Z1034" s="4">
        <f>(1/F_max) * (1 - EXP(-k_sat*U1034)) * EXP(-k_inhib*U1034)</f>
        <v>0.90601569176002894</v>
      </c>
      <c r="AM1034" s="4">
        <f>(1 / F_max_pic) * (1 - EXP(-k_sat_pic * U1034)) * EXP(-k_inhib_pic * U1034)</f>
        <v>0.90601569176002894</v>
      </c>
    </row>
    <row r="1035" spans="5:39" x14ac:dyDescent="0.25">
      <c r="E1035">
        <f t="shared" si="66"/>
        <v>1033</v>
      </c>
      <c r="F1035" s="1">
        <f t="shared" si="64"/>
        <v>51.650000000000006</v>
      </c>
      <c r="G1035" s="2">
        <f>F1035/I_opt_dia*EXP(1-F1035/I_opt_dia)</f>
        <v>0.57146270745033323</v>
      </c>
      <c r="I1035" s="4">
        <f>(1/f_max_dia) * (1 - EXP(-k_sat_dia*F1035)) * EXP(-k_inhib_dia*F1035)</f>
        <v>0.92321843852150431</v>
      </c>
      <c r="T1035">
        <f t="shared" si="67"/>
        <v>1033</v>
      </c>
      <c r="U1035" s="1">
        <f t="shared" si="65"/>
        <v>51.650000000000006</v>
      </c>
      <c r="V1035">
        <f>U1035/I_opt_nan*EXP(1-U1035/I_opt_nan)</f>
        <v>0.48754638895900659</v>
      </c>
      <c r="Z1035" s="4">
        <f>(1/F_max) * (1 - EXP(-k_sat*U1035)) * EXP(-k_inhib*U1035)</f>
        <v>0.90587980215131059</v>
      </c>
      <c r="AM1035" s="4">
        <f>(1 / F_max_pic) * (1 - EXP(-k_sat_pic * U1035)) * EXP(-k_inhib_pic * U1035)</f>
        <v>0.90587980215131059</v>
      </c>
    </row>
    <row r="1036" spans="5:39" x14ac:dyDescent="0.25">
      <c r="E1036">
        <f t="shared" si="66"/>
        <v>1034</v>
      </c>
      <c r="F1036" s="1">
        <f t="shared" si="64"/>
        <v>51.7</v>
      </c>
      <c r="G1036" s="2">
        <f>F1036/I_opt_dia*EXP(1-F1036/I_opt_dia)</f>
        <v>0.57065559175183511</v>
      </c>
      <c r="I1036" s="4">
        <f>(1/f_max_dia) * (1 - EXP(-k_sat_dia*F1036)) * EXP(-k_inhib_dia*F1036)</f>
        <v>0.92308015389313758</v>
      </c>
      <c r="T1036">
        <f t="shared" si="67"/>
        <v>1034</v>
      </c>
      <c r="U1036" s="1">
        <f t="shared" si="65"/>
        <v>51.7</v>
      </c>
      <c r="V1036">
        <f>U1036/I_opt_nan*EXP(1-U1036/I_opt_nan)</f>
        <v>0.48673578978398341</v>
      </c>
      <c r="Z1036" s="4">
        <f>(1/F_max) * (1 - EXP(-k_sat*U1036)) * EXP(-k_inhib*U1036)</f>
        <v>0.90574393288612032</v>
      </c>
      <c r="AM1036" s="4">
        <f>(1 / F_max_pic) * (1 - EXP(-k_sat_pic * U1036)) * EXP(-k_inhib_pic * U1036)</f>
        <v>0.90574393288612032</v>
      </c>
    </row>
    <row r="1037" spans="5:39" x14ac:dyDescent="0.25">
      <c r="E1037">
        <f t="shared" si="66"/>
        <v>1035</v>
      </c>
      <c r="F1037" s="1">
        <f t="shared" si="64"/>
        <v>51.75</v>
      </c>
      <c r="G1037" s="2">
        <f>F1037/I_opt_dia*EXP(1-F1037/I_opt_dia)</f>
        <v>0.56984908300765358</v>
      </c>
      <c r="I1037" s="4">
        <f>(1/f_max_dia) * (1 - EXP(-k_sat_dia*F1037)) * EXP(-k_inhib_dia*F1037)</f>
        <v>0.92294188801696397</v>
      </c>
      <c r="T1037">
        <f t="shared" si="67"/>
        <v>1035</v>
      </c>
      <c r="U1037" s="1">
        <f t="shared" si="65"/>
        <v>51.75</v>
      </c>
      <c r="V1037">
        <f>U1037/I_opt_nan*EXP(1-U1037/I_opt_nan)</f>
        <v>0.48592608382326041</v>
      </c>
      <c r="Z1037" s="4">
        <f>(1/F_max) * (1 - EXP(-k_sat*U1037)) * EXP(-k_inhib*U1037)</f>
        <v>0.90560808396198389</v>
      </c>
      <c r="AM1037" s="4">
        <f>(1 / F_max_pic) * (1 - EXP(-k_sat_pic * U1037)) * EXP(-k_inhib_pic * U1037)</f>
        <v>0.90560808396198389</v>
      </c>
    </row>
    <row r="1038" spans="5:39" x14ac:dyDescent="0.25">
      <c r="E1038">
        <f t="shared" si="66"/>
        <v>1036</v>
      </c>
      <c r="F1038" s="1">
        <f t="shared" si="64"/>
        <v>51.800000000000004</v>
      </c>
      <c r="G1038" s="2">
        <f>F1038/I_opt_dia*EXP(1-F1038/I_opt_dia)</f>
        <v>0.56904318289557487</v>
      </c>
      <c r="I1038" s="4">
        <f>(1/f_max_dia) * (1 - EXP(-k_sat_dia*F1038)) * EXP(-k_inhib_dia*F1038)</f>
        <v>0.92280364091124012</v>
      </c>
      <c r="T1038">
        <f t="shared" si="67"/>
        <v>1036</v>
      </c>
      <c r="U1038" s="1">
        <f t="shared" si="65"/>
        <v>51.800000000000004</v>
      </c>
      <c r="V1038">
        <f>U1038/I_opt_nan*EXP(1-U1038/I_opt_nan)</f>
        <v>0.48511727198070792</v>
      </c>
      <c r="Z1038" s="4">
        <f>(1/F_max) * (1 - EXP(-k_sat*U1038)) * EXP(-k_inhib*U1038)</f>
        <v>0.90547225537641896</v>
      </c>
      <c r="AM1038" s="4">
        <f>(1 / F_max_pic) * (1 - EXP(-k_sat_pic * U1038)) * EXP(-k_inhib_pic * U1038)</f>
        <v>0.90547225537641896</v>
      </c>
    </row>
    <row r="1039" spans="5:39" x14ac:dyDescent="0.25">
      <c r="E1039">
        <f t="shared" si="66"/>
        <v>1037</v>
      </c>
      <c r="F1039" s="1">
        <f t="shared" si="64"/>
        <v>51.85</v>
      </c>
      <c r="G1039" s="2">
        <f>F1039/I_opt_dia*EXP(1-F1039/I_opt_dia)</f>
        <v>0.56823789308197292</v>
      </c>
      <c r="I1039" s="4">
        <f>(1/f_max_dia) * (1 - EXP(-k_sat_dia*F1039)) * EXP(-k_inhib_dia*F1039)</f>
        <v>0.92266541259399759</v>
      </c>
      <c r="T1039">
        <f t="shared" si="67"/>
        <v>1037</v>
      </c>
      <c r="U1039" s="1">
        <f t="shared" si="65"/>
        <v>51.85</v>
      </c>
      <c r="V1039">
        <f>U1039/I_opt_nan*EXP(1-U1039/I_opt_nan)</f>
        <v>0.48430935514927559</v>
      </c>
      <c r="Z1039" s="4">
        <f>(1/F_max) * (1 - EXP(-k_sat*U1039)) * EXP(-k_inhib*U1039)</f>
        <v>0.90533644712693462</v>
      </c>
      <c r="AM1039" s="4">
        <f>(1 / F_max_pic) * (1 - EXP(-k_sat_pic * U1039)) * EXP(-k_inhib_pic * U1039)</f>
        <v>0.90533644712693462</v>
      </c>
    </row>
    <row r="1040" spans="5:39" x14ac:dyDescent="0.25">
      <c r="E1040">
        <f t="shared" si="66"/>
        <v>1038</v>
      </c>
      <c r="F1040" s="1">
        <f t="shared" si="64"/>
        <v>51.900000000000006</v>
      </c>
      <c r="G1040" s="2">
        <f>F1040/I_opt_dia*EXP(1-F1040/I_opt_dia)</f>
        <v>0.56743321522185353</v>
      </c>
      <c r="I1040" s="4">
        <f>(1/f_max_dia) * (1 - EXP(-k_sat_dia*F1040)) * EXP(-k_inhib_dia*F1040)</f>
        <v>0.92252720308304403</v>
      </c>
      <c r="T1040">
        <f t="shared" si="67"/>
        <v>1038</v>
      </c>
      <c r="U1040" s="1">
        <f t="shared" si="65"/>
        <v>51.900000000000006</v>
      </c>
      <c r="V1040">
        <f>U1040/I_opt_nan*EXP(1-U1040/I_opt_nan)</f>
        <v>0.48350233421104394</v>
      </c>
      <c r="Z1040" s="4">
        <f>(1/F_max) * (1 - EXP(-k_sat*U1040)) * EXP(-k_inhib*U1040)</f>
        <v>0.90520065921103243</v>
      </c>
      <c r="AM1040" s="4">
        <f>(1 / F_max_pic) * (1 - EXP(-k_sat_pic * U1040)) * EXP(-k_inhib_pic * U1040)</f>
        <v>0.90520065921103243</v>
      </c>
    </row>
    <row r="1041" spans="5:39" x14ac:dyDescent="0.25">
      <c r="E1041">
        <f t="shared" si="66"/>
        <v>1039</v>
      </c>
      <c r="F1041" s="1">
        <f t="shared" si="64"/>
        <v>51.95</v>
      </c>
      <c r="G1041" s="2">
        <f>F1041/I_opt_dia*EXP(1-F1041/I_opt_dia)</f>
        <v>0.56662915095889965</v>
      </c>
      <c r="I1041" s="4">
        <f>(1/f_max_dia) * (1 - EXP(-k_sat_dia*F1041)) * EXP(-k_inhib_dia*F1041)</f>
        <v>0.92238901239596627</v>
      </c>
      <c r="T1041">
        <f t="shared" si="67"/>
        <v>1039</v>
      </c>
      <c r="U1041" s="1">
        <f t="shared" si="65"/>
        <v>51.95</v>
      </c>
      <c r="V1041">
        <f>U1041/I_opt_nan*EXP(1-U1041/I_opt_nan)</f>
        <v>0.48269621003727531</v>
      </c>
      <c r="Z1041" s="4">
        <f>(1/F_max) * (1 - EXP(-k_sat*U1041)) * EXP(-k_inhib*U1041)</f>
        <v>0.90506489162620563</v>
      </c>
      <c r="AM1041" s="4">
        <f>(1 / F_max_pic) * (1 - EXP(-k_sat_pic * U1041)) * EXP(-k_inhib_pic * U1041)</f>
        <v>0.90506489162620563</v>
      </c>
    </row>
    <row r="1042" spans="5:39" x14ac:dyDescent="0.25">
      <c r="E1042">
        <f t="shared" si="66"/>
        <v>1040</v>
      </c>
      <c r="F1042" s="1">
        <f t="shared" si="64"/>
        <v>52</v>
      </c>
      <c r="G1042" s="2">
        <f>F1042/I_opt_dia*EXP(1-F1042/I_opt_dia)</f>
        <v>0.56582570192551562</v>
      </c>
      <c r="I1042" s="4">
        <f>(1/f_max_dia) * (1 - EXP(-k_sat_dia*F1042)) * EXP(-k_inhib_dia*F1042)</f>
        <v>0.92225084055013185</v>
      </c>
      <c r="T1042">
        <f t="shared" si="67"/>
        <v>1040</v>
      </c>
      <c r="U1042" s="1">
        <f t="shared" si="65"/>
        <v>52</v>
      </c>
      <c r="V1042">
        <f>U1042/I_opt_nan*EXP(1-U1042/I_opt_nan)</f>
        <v>0.48189098348846454</v>
      </c>
      <c r="Z1042" s="4">
        <f>(1/F_max) * (1 - EXP(-k_sat*U1042)) * EXP(-k_inhib*U1042)</f>
        <v>0.90492914436993999</v>
      </c>
      <c r="AM1042" s="4">
        <f>(1 / F_max_pic) * (1 - EXP(-k_sat_pic * U1042)) * EXP(-k_inhib_pic * U1042)</f>
        <v>0.90492914436993999</v>
      </c>
    </row>
    <row r="1043" spans="5:39" x14ac:dyDescent="0.25">
      <c r="E1043">
        <f t="shared" si="66"/>
        <v>1041</v>
      </c>
      <c r="F1043" s="1">
        <f t="shared" si="64"/>
        <v>52.050000000000004</v>
      </c>
      <c r="G1043" s="2">
        <f>F1043/I_opt_dia*EXP(1-F1043/I_opt_dia)</f>
        <v>0.5650228697428713</v>
      </c>
      <c r="I1043" s="4">
        <f>(1/f_max_dia) * (1 - EXP(-k_sat_dia*F1043)) * EXP(-k_inhib_dia*F1043)</f>
        <v>0.92211268756269216</v>
      </c>
      <c r="T1043">
        <f t="shared" si="67"/>
        <v>1041</v>
      </c>
      <c r="U1043" s="1">
        <f t="shared" si="65"/>
        <v>52.050000000000004</v>
      </c>
      <c r="V1043">
        <f>U1043/I_opt_nan*EXP(1-U1043/I_opt_nan)</f>
        <v>0.48108665541438916</v>
      </c>
      <c r="Z1043" s="4">
        <f>(1/F_max) * (1 - EXP(-k_sat*U1043)) * EXP(-k_inhib*U1043)</f>
        <v>0.90479341743971342</v>
      </c>
      <c r="AM1043" s="4">
        <f>(1 / F_max_pic) * (1 - EXP(-k_sat_pic * U1043)) * EXP(-k_inhib_pic * U1043)</f>
        <v>0.90479341743971342</v>
      </c>
    </row>
    <row r="1044" spans="5:39" x14ac:dyDescent="0.25">
      <c r="E1044">
        <f t="shared" si="66"/>
        <v>1042</v>
      </c>
      <c r="F1044" s="1">
        <f t="shared" si="64"/>
        <v>52.1</v>
      </c>
      <c r="G1044" s="2">
        <f>F1044/I_opt_dia*EXP(1-F1044/I_opt_dia)</f>
        <v>0.56422065602094651</v>
      </c>
      <c r="I1044" s="4">
        <f>(1/f_max_dia) * (1 - EXP(-k_sat_dia*F1044)) * EXP(-k_inhib_dia*F1044)</f>
        <v>0.92197455345058432</v>
      </c>
      <c r="T1044">
        <f t="shared" si="67"/>
        <v>1042</v>
      </c>
      <c r="U1044" s="1">
        <f t="shared" si="65"/>
        <v>52.1</v>
      </c>
      <c r="V1044">
        <f>U1044/I_opt_nan*EXP(1-U1044/I_opt_nan)</f>
        <v>0.4802832266541609</v>
      </c>
      <c r="Z1044" s="4">
        <f>(1/F_max) * (1 - EXP(-k_sat*U1044)) * EXP(-k_inhib*U1044)</f>
        <v>0.90465771083299606</v>
      </c>
      <c r="AM1044" s="4">
        <f>(1 / F_max_pic) * (1 - EXP(-k_sat_pic * U1044)) * EXP(-k_inhib_pic * U1044)</f>
        <v>0.90465771083299606</v>
      </c>
    </row>
    <row r="1045" spans="5:39" x14ac:dyDescent="0.25">
      <c r="E1045">
        <f t="shared" si="66"/>
        <v>1043</v>
      </c>
      <c r="F1045" s="1">
        <f t="shared" si="64"/>
        <v>52.150000000000006</v>
      </c>
      <c r="G1045" s="2">
        <f>F1045/I_opt_dia*EXP(1-F1045/I_opt_dia)</f>
        <v>0.56341906235857542</v>
      </c>
      <c r="I1045" s="4">
        <f>(1/f_max_dia) * (1 - EXP(-k_sat_dia*F1045)) * EXP(-k_inhib_dia*F1045)</f>
        <v>0.92183643823053341</v>
      </c>
      <c r="T1045">
        <f t="shared" si="67"/>
        <v>1043</v>
      </c>
      <c r="U1045" s="1">
        <f t="shared" si="65"/>
        <v>52.150000000000006</v>
      </c>
      <c r="V1045">
        <f>U1045/I_opt_nan*EXP(1-U1045/I_opt_nan)</f>
        <v>0.47948069803627413</v>
      </c>
      <c r="Z1045" s="4">
        <f>(1/F_max) * (1 - EXP(-k_sat*U1045)) * EXP(-k_inhib*U1045)</f>
        <v>0.90452202454725128</v>
      </c>
      <c r="AM1045" s="4">
        <f>(1 / F_max_pic) * (1 - EXP(-k_sat_pic * U1045)) * EXP(-k_inhib_pic * U1045)</f>
        <v>0.90452202454725128</v>
      </c>
    </row>
    <row r="1046" spans="5:39" x14ac:dyDescent="0.25">
      <c r="E1046">
        <f t="shared" si="66"/>
        <v>1044</v>
      </c>
      <c r="F1046" s="1">
        <f t="shared" si="64"/>
        <v>52.2</v>
      </c>
      <c r="G1046" s="2">
        <f>F1046/I_opt_dia*EXP(1-F1046/I_opt_dia)</f>
        <v>0.56261809034348953</v>
      </c>
      <c r="I1046" s="4">
        <f>(1/f_max_dia) * (1 - EXP(-k_sat_dia*F1046)) * EXP(-k_inhib_dia*F1046)</f>
        <v>0.9216983419190552</v>
      </c>
      <c r="T1046">
        <f t="shared" si="67"/>
        <v>1044</v>
      </c>
      <c r="U1046" s="1">
        <f t="shared" si="65"/>
        <v>52.2</v>
      </c>
      <c r="V1046">
        <f>U1046/I_opt_nan*EXP(1-U1046/I_opt_nan)</f>
        <v>0.47867907037865787</v>
      </c>
      <c r="Z1046" s="4">
        <f>(1/F_max) * (1 - EXP(-k_sat*U1046)) * EXP(-k_inhib*U1046)</f>
        <v>0.90438635857993455</v>
      </c>
      <c r="AM1046" s="4">
        <f>(1 / F_max_pic) * (1 - EXP(-k_sat_pic * U1046)) * EXP(-k_inhib_pic * U1046)</f>
        <v>0.90438635857993455</v>
      </c>
    </row>
    <row r="1047" spans="5:39" x14ac:dyDescent="0.25">
      <c r="E1047">
        <f t="shared" si="66"/>
        <v>1045</v>
      </c>
      <c r="F1047" s="1">
        <f t="shared" si="64"/>
        <v>52.25</v>
      </c>
      <c r="G1047" s="2">
        <f>F1047/I_opt_dia*EXP(1-F1047/I_opt_dia)</f>
        <v>0.5618177415523623</v>
      </c>
      <c r="I1047" s="4">
        <f>(1/f_max_dia) * (1 - EXP(-k_sat_dia*F1047)) * EXP(-k_inhib_dia*F1047)</f>
        <v>0.9215602645324571</v>
      </c>
      <c r="T1047">
        <f t="shared" si="67"/>
        <v>1045</v>
      </c>
      <c r="U1047" s="1">
        <f t="shared" si="65"/>
        <v>52.25</v>
      </c>
      <c r="V1047">
        <f>U1047/I_opt_nan*EXP(1-U1047/I_opt_nan)</f>
        <v>0.47787834448872413</v>
      </c>
      <c r="Z1047" s="4">
        <f>(1/F_max) * (1 - EXP(-k_sat*U1047)) * EXP(-k_inhib*U1047)</f>
        <v>0.90425071292849424</v>
      </c>
      <c r="AM1047" s="4">
        <f>(1 / F_max_pic) * (1 - EXP(-k_sat_pic * U1047)) * EXP(-k_inhib_pic * U1047)</f>
        <v>0.90425071292849424</v>
      </c>
    </row>
    <row r="1048" spans="5:39" x14ac:dyDescent="0.25">
      <c r="E1048">
        <f t="shared" si="66"/>
        <v>1046</v>
      </c>
      <c r="F1048" s="1">
        <f t="shared" si="64"/>
        <v>52.300000000000004</v>
      </c>
      <c r="G1048" s="2">
        <f>F1048/I_opt_dia*EXP(1-F1048/I_opt_dia)</f>
        <v>0.56101801755085245</v>
      </c>
      <c r="I1048" s="4">
        <f>(1/f_max_dia) * (1 - EXP(-k_sat_dia*F1048)) * EXP(-k_inhib_dia*F1048)</f>
        <v>0.92142220608684233</v>
      </c>
      <c r="T1048">
        <f t="shared" si="67"/>
        <v>1046</v>
      </c>
      <c r="U1048" s="1">
        <f t="shared" si="65"/>
        <v>52.300000000000004</v>
      </c>
      <c r="V1048">
        <f>U1048/I_opt_nan*EXP(1-U1048/I_opt_nan)</f>
        <v>0.47707852116341787</v>
      </c>
      <c r="Z1048" s="4">
        <f>(1/F_max) * (1 - EXP(-k_sat*U1048)) * EXP(-k_inhib*U1048)</f>
        <v>0.90411508759037185</v>
      </c>
      <c r="AM1048" s="4">
        <f>(1 / F_max_pic) * (1 - EXP(-k_sat_pic * U1048)) * EXP(-k_inhib_pic * U1048)</f>
        <v>0.90411508759037185</v>
      </c>
    </row>
    <row r="1049" spans="5:39" x14ac:dyDescent="0.25">
      <c r="E1049">
        <f t="shared" si="66"/>
        <v>1047</v>
      </c>
      <c r="F1049" s="1">
        <f t="shared" si="64"/>
        <v>52.35</v>
      </c>
      <c r="G1049" s="2">
        <f>F1049/I_opt_dia*EXP(1-F1049/I_opt_dia)</f>
        <v>0.56021891989364736</v>
      </c>
      <c r="I1049" s="4">
        <f>(1/f_max_dia) * (1 - EXP(-k_sat_dia*F1049)) * EXP(-k_inhib_dia*F1049)</f>
        <v>0.92128416659811063</v>
      </c>
      <c r="T1049">
        <f t="shared" si="67"/>
        <v>1047</v>
      </c>
      <c r="U1049" s="1">
        <f t="shared" si="65"/>
        <v>52.35</v>
      </c>
      <c r="V1049">
        <f>U1049/I_opt_nan*EXP(1-U1049/I_opt_nan)</f>
        <v>0.47627960118926704</v>
      </c>
      <c r="Z1049" s="4">
        <f>(1/F_max) * (1 - EXP(-k_sat*U1049)) * EXP(-k_inhib*U1049)</f>
        <v>0.90397948256300187</v>
      </c>
      <c r="AM1049" s="4">
        <f>(1 / F_max_pic) * (1 - EXP(-k_sat_pic * U1049)) * EXP(-k_inhib_pic * U1049)</f>
        <v>0.90397948256300187</v>
      </c>
    </row>
    <row r="1050" spans="5:39" x14ac:dyDescent="0.25">
      <c r="E1050">
        <f t="shared" si="66"/>
        <v>1048</v>
      </c>
      <c r="F1050" s="1">
        <f t="shared" si="64"/>
        <v>52.400000000000006</v>
      </c>
      <c r="G1050" s="2">
        <f>F1050/I_opt_dia*EXP(1-F1050/I_opt_dia)</f>
        <v>0.55942045012450636</v>
      </c>
      <c r="I1050" s="4">
        <f>(1/f_max_dia) * (1 - EXP(-k_sat_dia*F1050)) * EXP(-k_inhib_dia*F1050)</f>
        <v>0.92114614608196066</v>
      </c>
      <c r="T1050">
        <f t="shared" si="67"/>
        <v>1048</v>
      </c>
      <c r="U1050" s="1">
        <f t="shared" si="65"/>
        <v>52.400000000000006</v>
      </c>
      <c r="V1050">
        <f>U1050/I_opt_nan*EXP(1-U1050/I_opt_nan)</f>
        <v>0.47548158534243123</v>
      </c>
      <c r="Z1050" s="4">
        <f>(1/F_max) * (1 - EXP(-k_sat*U1050)) * EXP(-k_inhib*U1050)</f>
        <v>0.90384389784381169</v>
      </c>
      <c r="AM1050" s="4">
        <f>(1 / F_max_pic) * (1 - EXP(-k_sat_pic * U1050)) * EXP(-k_inhib_pic * U1050)</f>
        <v>0.90384389784381169</v>
      </c>
    </row>
    <row r="1051" spans="5:39" x14ac:dyDescent="0.25">
      <c r="E1051">
        <f t="shared" si="66"/>
        <v>1049</v>
      </c>
      <c r="F1051" s="1">
        <f t="shared" si="64"/>
        <v>52.45</v>
      </c>
      <c r="G1051" s="2">
        <f>F1051/I_opt_dia*EXP(1-F1051/I_opt_dia)</f>
        <v>0.55862260977630451</v>
      </c>
      <c r="I1051" s="4">
        <f>(1/f_max_dia) * (1 - EXP(-k_sat_dia*F1051)) * EXP(-k_inhib_dia*F1051)</f>
        <v>0.92100814455389202</v>
      </c>
      <c r="T1051">
        <f t="shared" si="67"/>
        <v>1049</v>
      </c>
      <c r="U1051" s="1">
        <f t="shared" si="65"/>
        <v>52.45</v>
      </c>
      <c r="V1051">
        <f>U1051/I_opt_nan*EXP(1-U1051/I_opt_nan)</f>
        <v>0.47468447438875061</v>
      </c>
      <c r="Z1051" s="4">
        <f>(1/F_max) * (1 - EXP(-k_sat*U1051)) * EXP(-k_inhib*U1051)</f>
        <v>0.9037083334302225</v>
      </c>
      <c r="AM1051" s="4">
        <f>(1 / F_max_pic) * (1 - EXP(-k_sat_pic * U1051)) * EXP(-k_inhib_pic * U1051)</f>
        <v>0.9037083334302225</v>
      </c>
    </row>
    <row r="1052" spans="5:39" x14ac:dyDescent="0.25">
      <c r="E1052">
        <f t="shared" si="66"/>
        <v>1050</v>
      </c>
      <c r="F1052" s="1">
        <f t="shared" si="64"/>
        <v>52.5</v>
      </c>
      <c r="G1052" s="2">
        <f>F1052/I_opt_dia*EXP(1-F1052/I_opt_dia)</f>
        <v>0.55782540037107453</v>
      </c>
      <c r="I1052" s="4">
        <f>(1/f_max_dia) * (1 - EXP(-k_sat_dia*F1052)) * EXP(-k_inhib_dia*F1052)</f>
        <v>0.92087016202920902</v>
      </c>
      <c r="T1052">
        <f t="shared" si="67"/>
        <v>1050</v>
      </c>
      <c r="U1052" s="1">
        <f t="shared" si="65"/>
        <v>52.5</v>
      </c>
      <c r="V1052">
        <f>U1052/I_opt_nan*EXP(1-U1052/I_opt_nan)</f>
        <v>0.4738882690837955</v>
      </c>
      <c r="Z1052" s="4">
        <f>(1/F_max) * (1 - EXP(-k_sat*U1052)) * EXP(-k_inhib*U1052)</f>
        <v>0.90357278931964802</v>
      </c>
      <c r="AM1052" s="4">
        <f>(1 / F_max_pic) * (1 - EXP(-k_sat_pic * U1052)) * EXP(-k_inhib_pic * U1052)</f>
        <v>0.90357278931964802</v>
      </c>
    </row>
    <row r="1053" spans="5:39" x14ac:dyDescent="0.25">
      <c r="E1053">
        <f t="shared" si="66"/>
        <v>1051</v>
      </c>
      <c r="F1053" s="1">
        <f t="shared" si="64"/>
        <v>52.550000000000004</v>
      </c>
      <c r="G1053" s="2">
        <f>F1053/I_opt_dia*EXP(1-F1053/I_opt_dia)</f>
        <v>0.55702882342005067</v>
      </c>
      <c r="I1053" s="4">
        <f>(1/f_max_dia) * (1 - EXP(-k_sat_dia*F1053)) * EXP(-k_inhib_dia*F1053)</f>
        <v>0.92073219852301957</v>
      </c>
      <c r="T1053">
        <f t="shared" si="67"/>
        <v>1051</v>
      </c>
      <c r="U1053" s="1">
        <f t="shared" si="65"/>
        <v>52.550000000000004</v>
      </c>
      <c r="V1053">
        <f>U1053/I_opt_nan*EXP(1-U1053/I_opt_nan)</f>
        <v>0.47309297017291413</v>
      </c>
      <c r="Z1053" s="4">
        <f>(1/F_max) * (1 - EXP(-k_sat*U1053)) * EXP(-k_inhib*U1053)</f>
        <v>0.90343726550949643</v>
      </c>
      <c r="AM1053" s="4">
        <f>(1 / F_max_pic) * (1 - EXP(-k_sat_pic * U1053)) * EXP(-k_inhib_pic * U1053)</f>
        <v>0.90343726550949643</v>
      </c>
    </row>
    <row r="1054" spans="5:39" x14ac:dyDescent="0.25">
      <c r="E1054">
        <f t="shared" si="66"/>
        <v>1052</v>
      </c>
      <c r="F1054" s="1">
        <f t="shared" si="64"/>
        <v>52.6</v>
      </c>
      <c r="G1054" s="2">
        <f>F1054/I_opt_dia*EXP(1-F1054/I_opt_dia)</f>
        <v>0.55623288042371111</v>
      </c>
      <c r="I1054" s="4">
        <f>(1/f_max_dia) * (1 - EXP(-k_sat_dia*F1054)) * EXP(-k_inhib_dia*F1054)</f>
        <v>0.92059425405024031</v>
      </c>
      <c r="T1054">
        <f t="shared" si="67"/>
        <v>1052</v>
      </c>
      <c r="U1054" s="1">
        <f t="shared" si="65"/>
        <v>52.6</v>
      </c>
      <c r="V1054">
        <f>U1054/I_opt_nan*EXP(1-U1054/I_opt_nan)</f>
        <v>0.47229857839128253</v>
      </c>
      <c r="Z1054" s="4">
        <f>(1/F_max) * (1 - EXP(-k_sat*U1054)) * EXP(-k_inhib*U1054)</f>
        <v>0.90330176199716872</v>
      </c>
      <c r="AM1054" s="4">
        <f>(1 / F_max_pic) * (1 - EXP(-k_sat_pic * U1054)) * EXP(-k_inhib_pic * U1054)</f>
        <v>0.90330176199716872</v>
      </c>
    </row>
    <row r="1055" spans="5:39" x14ac:dyDescent="0.25">
      <c r="E1055">
        <f t="shared" si="66"/>
        <v>1053</v>
      </c>
      <c r="F1055" s="1">
        <f t="shared" si="64"/>
        <v>52.650000000000006</v>
      </c>
      <c r="G1055" s="2">
        <f>F1055/I_opt_dia*EXP(1-F1055/I_opt_dia)</f>
        <v>0.55543757287182027</v>
      </c>
      <c r="I1055" s="4">
        <f>(1/f_max_dia) * (1 - EXP(-k_sat_dia*F1055)) * EXP(-k_inhib_dia*F1055)</f>
        <v>0.92045632862559701</v>
      </c>
      <c r="T1055">
        <f t="shared" si="67"/>
        <v>1053</v>
      </c>
      <c r="U1055" s="1">
        <f t="shared" si="65"/>
        <v>52.650000000000006</v>
      </c>
      <c r="V1055">
        <f>U1055/I_opt_nan*EXP(1-U1055/I_opt_nan)</f>
        <v>0.47150509446395095</v>
      </c>
      <c r="Z1055" s="4">
        <f>(1/F_max) * (1 - EXP(-k_sat*U1055)) * EXP(-k_inhib*U1055)</f>
        <v>0.90316627878005995</v>
      </c>
      <c r="AM1055" s="4">
        <f>(1 / F_max_pic) * (1 - EXP(-k_sat_pic * U1055)) * EXP(-k_inhib_pic * U1055)</f>
        <v>0.90316627878005995</v>
      </c>
    </row>
    <row r="1056" spans="5:39" x14ac:dyDescent="0.25">
      <c r="E1056">
        <f t="shared" si="66"/>
        <v>1054</v>
      </c>
      <c r="F1056" s="1">
        <f t="shared" si="64"/>
        <v>52.7</v>
      </c>
      <c r="G1056" s="2">
        <f>F1056/I_opt_dia*EXP(1-F1056/I_opt_dia)</f>
        <v>0.55464290224347224</v>
      </c>
      <c r="I1056" s="4">
        <f>(1/f_max_dia) * (1 - EXP(-k_sat_dia*F1056)) * EXP(-k_inhib_dia*F1056)</f>
        <v>0.9203184222636267</v>
      </c>
      <c r="T1056">
        <f t="shared" si="67"/>
        <v>1054</v>
      </c>
      <c r="U1056" s="1">
        <f t="shared" si="65"/>
        <v>52.7</v>
      </c>
      <c r="V1056">
        <f>U1056/I_opt_nan*EXP(1-U1056/I_opt_nan)</f>
        <v>0.47071251910589418</v>
      </c>
      <c r="Z1056" s="4">
        <f>(1/F_max) * (1 - EXP(-k_sat*U1056)) * EXP(-k_inhib*U1056)</f>
        <v>0.90303081585555856</v>
      </c>
      <c r="AM1056" s="4">
        <f>(1 / F_max_pic) * (1 - EXP(-k_sat_pic * U1056)) * EXP(-k_inhib_pic * U1056)</f>
        <v>0.90303081585555856</v>
      </c>
    </row>
    <row r="1057" spans="5:39" x14ac:dyDescent="0.25">
      <c r="E1057">
        <f t="shared" si="66"/>
        <v>1055</v>
      </c>
      <c r="F1057" s="1">
        <f t="shared" si="64"/>
        <v>52.75</v>
      </c>
      <c r="G1057" s="2">
        <f>F1057/I_opt_dia*EXP(1-F1057/I_opt_dia)</f>
        <v>0.55384887000713179</v>
      </c>
      <c r="I1057" s="4">
        <f>(1/f_max_dia) * (1 - EXP(-k_sat_dia*F1057)) * EXP(-k_inhib_dia*F1057)</f>
        <v>0.92018053497868069</v>
      </c>
      <c r="T1057">
        <f t="shared" si="67"/>
        <v>1055</v>
      </c>
      <c r="U1057" s="1">
        <f t="shared" si="65"/>
        <v>52.75</v>
      </c>
      <c r="V1057">
        <f>U1057/I_opt_nan*EXP(1-U1057/I_opt_nan)</f>
        <v>0.46992085302205722</v>
      </c>
      <c r="Z1057" s="4">
        <f>(1/F_max) * (1 - EXP(-k_sat*U1057)) * EXP(-k_inhib*U1057)</f>
        <v>0.90289537322104763</v>
      </c>
      <c r="AM1057" s="4">
        <f>(1 / F_max_pic) * (1 - EXP(-k_sat_pic * U1057)) * EXP(-k_inhib_pic * U1057)</f>
        <v>0.90289537322104763</v>
      </c>
    </row>
    <row r="1058" spans="5:39" x14ac:dyDescent="0.25">
      <c r="E1058">
        <f t="shared" si="66"/>
        <v>1056</v>
      </c>
      <c r="F1058" s="1">
        <f t="shared" si="64"/>
        <v>52.800000000000004</v>
      </c>
      <c r="G1058" s="2">
        <f>F1058/I_opt_dia*EXP(1-F1058/I_opt_dia)</f>
        <v>0.55305547762067742</v>
      </c>
      <c r="I1058" s="4">
        <f>(1/f_max_dia) * (1 - EXP(-k_sat_dia*F1058)) * EXP(-k_inhib_dia*F1058)</f>
        <v>0.92004266678492497</v>
      </c>
      <c r="T1058">
        <f t="shared" si="67"/>
        <v>1056</v>
      </c>
      <c r="U1058" s="1">
        <f t="shared" si="65"/>
        <v>52.800000000000004</v>
      </c>
      <c r="V1058">
        <f>U1058/I_opt_nan*EXP(1-U1058/I_opt_nan)</f>
        <v>0.46913009690740493</v>
      </c>
      <c r="Z1058" s="4">
        <f>(1/F_max) * (1 - EXP(-k_sat*U1058)) * EXP(-k_inhib*U1058)</f>
        <v>0.90275995087390326</v>
      </c>
      <c r="AM1058" s="4">
        <f>(1 / F_max_pic) * (1 - EXP(-k_sat_pic * U1058)) * EXP(-k_inhib_pic * U1058)</f>
        <v>0.90275995087390326</v>
      </c>
    </row>
    <row r="1059" spans="5:39" x14ac:dyDescent="0.25">
      <c r="E1059">
        <f t="shared" si="66"/>
        <v>1057</v>
      </c>
      <c r="F1059" s="1">
        <f t="shared" si="64"/>
        <v>52.85</v>
      </c>
      <c r="G1059" s="2">
        <f>F1059/I_opt_dia*EXP(1-F1059/I_opt_dia)</f>
        <v>0.5522627265314437</v>
      </c>
      <c r="I1059" s="4">
        <f>(1/f_max_dia) * (1 - EXP(-k_sat_dia*F1059)) * EXP(-k_inhib_dia*F1059)</f>
        <v>0.91990481769634358</v>
      </c>
      <c r="T1059">
        <f t="shared" si="67"/>
        <v>1057</v>
      </c>
      <c r="U1059" s="1">
        <f t="shared" si="65"/>
        <v>52.85</v>
      </c>
      <c r="V1059">
        <f>U1059/I_opt_nan*EXP(1-U1059/I_opt_nan)</f>
        <v>0.46834025144696889</v>
      </c>
      <c r="Z1059" s="4">
        <f>(1/F_max) * (1 - EXP(-k_sat*U1059)) * EXP(-k_inhib*U1059)</f>
        <v>0.90262454881149679</v>
      </c>
      <c r="AM1059" s="4">
        <f>(1 / F_max_pic) * (1 - EXP(-k_sat_pic * U1059)) * EXP(-k_inhib_pic * U1059)</f>
        <v>0.90262454881149679</v>
      </c>
    </row>
    <row r="1060" spans="5:39" x14ac:dyDescent="0.25">
      <c r="E1060">
        <f t="shared" si="66"/>
        <v>1058</v>
      </c>
      <c r="F1060" s="1">
        <f t="shared" si="64"/>
        <v>52.900000000000006</v>
      </c>
      <c r="G1060" s="2">
        <f>F1060/I_opt_dia*EXP(1-F1060/I_opt_dia)</f>
        <v>0.55147061817626164</v>
      </c>
      <c r="I1060" s="4">
        <f>(1/f_max_dia) * (1 - EXP(-k_sat_dia*F1060)) * EXP(-k_inhib_dia*F1060)</f>
        <v>0.91976698772674015</v>
      </c>
      <c r="T1060">
        <f t="shared" si="67"/>
        <v>1058</v>
      </c>
      <c r="U1060" s="1">
        <f t="shared" si="65"/>
        <v>52.900000000000006</v>
      </c>
      <c r="V1060">
        <f>U1060/I_opt_nan*EXP(1-U1060/I_opt_nan)</f>
        <v>0.46755131731589433</v>
      </c>
      <c r="Z1060" s="4">
        <f>(1/F_max) * (1 - EXP(-k_sat*U1060)) * EXP(-k_inhib*U1060)</f>
        <v>0.90248916703119242</v>
      </c>
      <c r="AM1060" s="4">
        <f>(1 / F_max_pic) * (1 - EXP(-k_sat_pic * U1060)) * EXP(-k_inhib_pic * U1060)</f>
        <v>0.90248916703119242</v>
      </c>
    </row>
    <row r="1061" spans="5:39" x14ac:dyDescent="0.25">
      <c r="E1061">
        <f t="shared" si="66"/>
        <v>1059</v>
      </c>
      <c r="F1061" s="1">
        <f t="shared" si="64"/>
        <v>52.95</v>
      </c>
      <c r="G1061" s="2">
        <f>F1061/I_opt_dia*EXP(1-F1061/I_opt_dia)</f>
        <v>0.5506791539815028</v>
      </c>
      <c r="I1061" s="4">
        <f>(1/f_max_dia) * (1 - EXP(-k_sat_dia*F1061)) * EXP(-k_inhib_dia*F1061)</f>
        <v>0.91962917688973889</v>
      </c>
      <c r="T1061">
        <f t="shared" si="67"/>
        <v>1059</v>
      </c>
      <c r="U1061" s="1">
        <f t="shared" si="65"/>
        <v>52.95</v>
      </c>
      <c r="V1061">
        <f>U1061/I_opt_nan*EXP(1-U1061/I_opt_nan)</f>
        <v>0.46676329517948867</v>
      </c>
      <c r="Z1061" s="4">
        <f>(1/F_max) * (1 - EXP(-k_sat*U1061)) * EXP(-k_inhib*U1061)</f>
        <v>0.9023538055303495</v>
      </c>
      <c r="AM1061" s="4">
        <f>(1 / F_max_pic) * (1 - EXP(-k_sat_pic * U1061)) * EXP(-k_inhib_pic * U1061)</f>
        <v>0.9023538055303495</v>
      </c>
    </row>
    <row r="1062" spans="5:39" x14ac:dyDescent="0.25">
      <c r="E1062">
        <f t="shared" si="66"/>
        <v>1060</v>
      </c>
      <c r="F1062" s="1">
        <f t="shared" si="64"/>
        <v>53</v>
      </c>
      <c r="G1062" s="2">
        <f>F1062/I_opt_dia*EXP(1-F1062/I_opt_dia)</f>
        <v>0.54988833536311854</v>
      </c>
      <c r="I1062" s="4">
        <f>(1/f_max_dia) * (1 - EXP(-k_sat_dia*F1062)) * EXP(-k_inhib_dia*F1062)</f>
        <v>0.91949138519878826</v>
      </c>
      <c r="T1062">
        <f t="shared" si="67"/>
        <v>1060</v>
      </c>
      <c r="U1062" s="1">
        <f t="shared" si="65"/>
        <v>53</v>
      </c>
      <c r="V1062">
        <f>U1062/I_opt_nan*EXP(1-U1062/I_opt_nan)</f>
        <v>0.4659761856932671</v>
      </c>
      <c r="Z1062" s="4">
        <f>(1/F_max) * (1 - EXP(-k_sat*U1062)) * EXP(-k_inhib*U1062)</f>
        <v>0.90221846430632158</v>
      </c>
      <c r="AM1062" s="4">
        <f>(1 / F_max_pic) * (1 - EXP(-k_sat_pic * U1062)) * EXP(-k_inhib_pic * U1062)</f>
        <v>0.90221846430632158</v>
      </c>
    </row>
    <row r="1063" spans="5:39" x14ac:dyDescent="0.25">
      <c r="E1063">
        <f t="shared" si="66"/>
        <v>1061</v>
      </c>
      <c r="F1063" s="1">
        <f t="shared" si="64"/>
        <v>53.050000000000004</v>
      </c>
      <c r="G1063" s="2">
        <f>F1063/I_opt_dia*EXP(1-F1063/I_opt_dia)</f>
        <v>0.54909816372668285</v>
      </c>
      <c r="I1063" s="4">
        <f>(1/f_max_dia) * (1 - EXP(-k_sat_dia*F1063)) * EXP(-k_inhib_dia*F1063)</f>
        <v>0.91935361266716087</v>
      </c>
      <c r="T1063">
        <f t="shared" si="67"/>
        <v>1061</v>
      </c>
      <c r="U1063" s="1">
        <f t="shared" si="65"/>
        <v>53.050000000000004</v>
      </c>
      <c r="V1063">
        <f>U1063/I_opt_nan*EXP(1-U1063/I_opt_nan)</f>
        <v>0.46518998950299995</v>
      </c>
      <c r="Z1063" s="4">
        <f>(1/F_max) * (1 - EXP(-k_sat*U1063)) * EXP(-k_inhib*U1063)</f>
        <v>0.9020831433564569</v>
      </c>
      <c r="AM1063" s="4">
        <f>(1 / F_max_pic) * (1 - EXP(-k_sat_pic * U1063)) * EXP(-k_inhib_pic * U1063)</f>
        <v>0.9020831433564569</v>
      </c>
    </row>
    <row r="1064" spans="5:39" x14ac:dyDescent="0.25">
      <c r="E1064">
        <f t="shared" si="66"/>
        <v>1062</v>
      </c>
      <c r="F1064" s="1">
        <f t="shared" si="64"/>
        <v>53.1</v>
      </c>
      <c r="G1064" s="2">
        <f>F1064/I_opt_dia*EXP(1-F1064/I_opt_dia)</f>
        <v>0.54830864046743433</v>
      </c>
      <c r="I1064" s="4">
        <f>(1/f_max_dia) * (1 - EXP(-k_sat_dia*F1064)) * EXP(-k_inhib_dia*F1064)</f>
        <v>0.9192158593079568</v>
      </c>
      <c r="T1064">
        <f t="shared" si="67"/>
        <v>1062</v>
      </c>
      <c r="U1064" s="1">
        <f t="shared" si="65"/>
        <v>53.1</v>
      </c>
      <c r="V1064">
        <f>U1064/I_opt_nan*EXP(1-U1064/I_opt_nan)</f>
        <v>0.4644047072447603</v>
      </c>
      <c r="Z1064" s="4">
        <f>(1/F_max) * (1 - EXP(-k_sat*U1064)) * EXP(-k_inhib*U1064)</f>
        <v>0.90194784267809724</v>
      </c>
      <c r="AM1064" s="4">
        <f>(1 / F_max_pic) * (1 - EXP(-k_sat_pic * U1064)) * EXP(-k_inhib_pic * U1064)</f>
        <v>0.90194784267809724</v>
      </c>
    </row>
    <row r="1065" spans="5:39" x14ac:dyDescent="0.25">
      <c r="E1065">
        <f t="shared" si="66"/>
        <v>1063</v>
      </c>
      <c r="F1065" s="1">
        <f t="shared" si="64"/>
        <v>53.150000000000006</v>
      </c>
      <c r="G1065" s="2">
        <f>F1065/I_opt_dia*EXP(1-F1065/I_opt_dia)</f>
        <v>0.5475197669703149</v>
      </c>
      <c r="I1065" s="4">
        <f>(1/f_max_dia) * (1 - EXP(-k_sat_dia*F1065)) * EXP(-k_inhib_dia*F1065)</f>
        <v>0.91907812513410503</v>
      </c>
      <c r="T1065">
        <f t="shared" si="67"/>
        <v>1063</v>
      </c>
      <c r="U1065" s="1">
        <f t="shared" si="65"/>
        <v>53.150000000000006</v>
      </c>
      <c r="V1065">
        <f>U1065/I_opt_nan*EXP(1-U1065/I_opt_nan)</f>
        <v>0.46362033954496895</v>
      </c>
      <c r="Z1065" s="4">
        <f>(1/F_max) * (1 - EXP(-k_sat*U1065)) * EXP(-k_inhib*U1065)</f>
        <v>0.9018125622685802</v>
      </c>
      <c r="AM1065" s="4">
        <f>(1 / F_max_pic) * (1 - EXP(-k_sat_pic * U1065)) * EXP(-k_inhib_pic * U1065)</f>
        <v>0.9018125622685802</v>
      </c>
    </row>
    <row r="1066" spans="5:39" x14ac:dyDescent="0.25">
      <c r="E1066">
        <f t="shared" si="66"/>
        <v>1064</v>
      </c>
      <c r="F1066" s="1">
        <f t="shared" si="64"/>
        <v>53.2</v>
      </c>
      <c r="G1066" s="2">
        <f>F1066/I_opt_dia*EXP(1-F1066/I_opt_dia)</f>
        <v>0.54673154461001405</v>
      </c>
      <c r="I1066" s="4">
        <f>(1/f_max_dia) * (1 - EXP(-k_sat_dia*F1066)) * EXP(-k_inhib_dia*F1066)</f>
        <v>0.91894041015836503</v>
      </c>
      <c r="T1066">
        <f t="shared" si="67"/>
        <v>1064</v>
      </c>
      <c r="U1066" s="1">
        <f t="shared" si="65"/>
        <v>53.2</v>
      </c>
      <c r="V1066">
        <f>U1066/I_opt_nan*EXP(1-U1066/I_opt_nan)</f>
        <v>0.46283688702044223</v>
      </c>
      <c r="Z1066" s="4">
        <f>(1/F_max) * (1 - EXP(-k_sat*U1066)) * EXP(-k_inhib*U1066)</f>
        <v>0.90167730212523756</v>
      </c>
      <c r="AM1066" s="4">
        <f>(1 / F_max_pic) * (1 - EXP(-k_sat_pic * U1066)) * EXP(-k_inhib_pic * U1066)</f>
        <v>0.90167730212523756</v>
      </c>
    </row>
    <row r="1067" spans="5:39" x14ac:dyDescent="0.25">
      <c r="E1067">
        <f t="shared" si="66"/>
        <v>1065</v>
      </c>
      <c r="F1067" s="1">
        <f t="shared" si="64"/>
        <v>53.25</v>
      </c>
      <c r="G1067" s="2">
        <f>F1067/I_opt_dia*EXP(1-F1067/I_opt_dia)</f>
        <v>0.54594397475100731</v>
      </c>
      <c r="I1067" s="4">
        <f>(1/f_max_dia) * (1 - EXP(-k_sat_dia*F1067)) * EXP(-k_inhib_dia*F1067)</f>
        <v>0.91880271439332883</v>
      </c>
      <c r="T1067">
        <f t="shared" si="67"/>
        <v>1065</v>
      </c>
      <c r="U1067" s="1">
        <f t="shared" si="65"/>
        <v>53.25</v>
      </c>
      <c r="V1067">
        <f>U1067/I_opt_nan*EXP(1-U1067/I_opt_nan)</f>
        <v>0.46205435027843705</v>
      </c>
      <c r="Z1067" s="4">
        <f>(1/F_max) * (1 - EXP(-k_sat*U1067)) * EXP(-k_inhib*U1067)</f>
        <v>0.90154206224539601</v>
      </c>
      <c r="AM1067" s="4">
        <f>(1 / F_max_pic) * (1 - EXP(-k_sat_pic * U1067)) * EXP(-k_inhib_pic * U1067)</f>
        <v>0.90154206224539601</v>
      </c>
    </row>
    <row r="1068" spans="5:39" x14ac:dyDescent="0.25">
      <c r="E1068">
        <f t="shared" si="66"/>
        <v>1066</v>
      </c>
      <c r="F1068" s="1">
        <f t="shared" si="64"/>
        <v>53.300000000000004</v>
      </c>
      <c r="G1068" s="2">
        <f>F1068/I_opt_dia*EXP(1-F1068/I_opt_dia)</f>
        <v>0.54515705874759801</v>
      </c>
      <c r="I1068" s="4">
        <f>(1/f_max_dia) * (1 - EXP(-k_sat_dia*F1068)) * EXP(-k_inhib_dia*F1068)</f>
        <v>0.91866503785142217</v>
      </c>
      <c r="T1068">
        <f t="shared" si="67"/>
        <v>1066</v>
      </c>
      <c r="U1068" s="1">
        <f t="shared" si="65"/>
        <v>53.300000000000004</v>
      </c>
      <c r="V1068">
        <f>U1068/I_opt_nan*EXP(1-U1068/I_opt_nan)</f>
        <v>0.46127272991669732</v>
      </c>
      <c r="Z1068" s="4">
        <f>(1/F_max) * (1 - EXP(-k_sat*U1068)) * EXP(-k_inhib*U1068)</f>
        <v>0.90140684262637694</v>
      </c>
      <c r="AM1068" s="4">
        <f>(1 / F_max_pic) * (1 - EXP(-k_sat_pic * U1068)) * EXP(-k_inhib_pic * U1068)</f>
        <v>0.90140684262637694</v>
      </c>
    </row>
    <row r="1069" spans="5:39" x14ac:dyDescent="0.25">
      <c r="E1069">
        <f t="shared" si="66"/>
        <v>1067</v>
      </c>
      <c r="F1069" s="1">
        <f t="shared" si="64"/>
        <v>53.35</v>
      </c>
      <c r="G1069" s="2">
        <f>F1069/I_opt_dia*EXP(1-F1069/I_opt_dia)</f>
        <v>0.54437079794395848</v>
      </c>
      <c r="I1069" s="4">
        <f>(1/f_max_dia) * (1 - EXP(-k_sat_dia*F1069)) * EXP(-k_inhib_dia*F1069)</f>
        <v>0.91852738054490757</v>
      </c>
      <c r="T1069">
        <f t="shared" si="67"/>
        <v>1067</v>
      </c>
      <c r="U1069" s="1">
        <f t="shared" si="65"/>
        <v>53.35</v>
      </c>
      <c r="V1069">
        <f>U1069/I_opt_nan*EXP(1-U1069/I_opt_nan)</f>
        <v>0.46049202652349991</v>
      </c>
      <c r="Z1069" s="4">
        <f>(1/F_max) * (1 - EXP(-k_sat*U1069)) * EXP(-k_inhib*U1069)</f>
        <v>0.90127164326549714</v>
      </c>
      <c r="AM1069" s="4">
        <f>(1 / F_max_pic) * (1 - EXP(-k_sat_pic * U1069)) * EXP(-k_inhib_pic * U1069)</f>
        <v>0.90127164326549714</v>
      </c>
    </row>
    <row r="1070" spans="5:39" x14ac:dyDescent="0.25">
      <c r="E1070">
        <f t="shared" si="66"/>
        <v>1068</v>
      </c>
      <c r="F1070" s="1">
        <f t="shared" si="64"/>
        <v>53.400000000000006</v>
      </c>
      <c r="G1070" s="2">
        <f>F1070/I_opt_dia*EXP(1-F1070/I_opt_dia)</f>
        <v>0.54358519367416924</v>
      </c>
      <c r="I1070" s="4">
        <f>(1/f_max_dia) * (1 - EXP(-k_sat_dia*F1070)) * EXP(-k_inhib_dia*F1070)</f>
        <v>0.91838974248588467</v>
      </c>
      <c r="T1070">
        <f t="shared" si="67"/>
        <v>1068</v>
      </c>
      <c r="U1070" s="1">
        <f t="shared" si="65"/>
        <v>53.400000000000006</v>
      </c>
      <c r="V1070">
        <f>U1070/I_opt_nan*EXP(1-U1070/I_opt_nan)</f>
        <v>0.45971224067769978</v>
      </c>
      <c r="Z1070" s="4">
        <f>(1/F_max) * (1 - EXP(-k_sat*U1070)) * EXP(-k_inhib*U1070)</f>
        <v>0.90113646416006787</v>
      </c>
      <c r="AM1070" s="4">
        <f>(1 / F_max_pic) * (1 - EXP(-k_sat_pic * U1070)) * EXP(-k_inhib_pic * U1070)</f>
        <v>0.90113646416006787</v>
      </c>
    </row>
    <row r="1071" spans="5:39" x14ac:dyDescent="0.25">
      <c r="E1071">
        <f t="shared" si="66"/>
        <v>1069</v>
      </c>
      <c r="F1071" s="1">
        <f t="shared" si="64"/>
        <v>53.45</v>
      </c>
      <c r="G1071" s="2">
        <f>F1071/I_opt_dia*EXP(1-F1071/I_opt_dia)</f>
        <v>0.54280024726226073</v>
      </c>
      <c r="I1071" s="4">
        <f>(1/f_max_dia) * (1 - EXP(-k_sat_dia*F1071)) * EXP(-k_inhib_dia*F1071)</f>
        <v>0.91825212368629283</v>
      </c>
      <c r="T1071">
        <f t="shared" si="67"/>
        <v>1069</v>
      </c>
      <c r="U1071" s="1">
        <f t="shared" si="65"/>
        <v>53.45</v>
      </c>
      <c r="V1071">
        <f>U1071/I_opt_nan*EXP(1-U1071/I_opt_nan)</f>
        <v>0.45893337294877645</v>
      </c>
      <c r="Z1071" s="4">
        <f>(1/F_max) * (1 - EXP(-k_sat*U1071)) * EXP(-k_inhib*U1071)</f>
        <v>0.90100130530739597</v>
      </c>
      <c r="AM1071" s="4">
        <f>(1 / F_max_pic) * (1 - EXP(-k_sat_pic * U1071)) * EXP(-k_inhib_pic * U1071)</f>
        <v>0.90100130530739597</v>
      </c>
    </row>
    <row r="1072" spans="5:39" x14ac:dyDescent="0.25">
      <c r="E1072">
        <f t="shared" si="66"/>
        <v>1070</v>
      </c>
      <c r="F1072" s="1">
        <f t="shared" si="64"/>
        <v>53.5</v>
      </c>
      <c r="G1072" s="2">
        <f>F1072/I_opt_dia*EXP(1-F1072/I_opt_dia)</f>
        <v>0.54201596002225283</v>
      </c>
      <c r="I1072" s="4">
        <f>(1/f_max_dia) * (1 - EXP(-k_sat_dia*F1072)) * EXP(-k_inhib_dia*F1072)</f>
        <v>0.91811452415791228</v>
      </c>
      <c r="T1072">
        <f t="shared" si="67"/>
        <v>1070</v>
      </c>
      <c r="U1072" s="1">
        <f t="shared" si="65"/>
        <v>53.5</v>
      </c>
      <c r="V1072">
        <f>U1072/I_opt_nan*EXP(1-U1072/I_opt_nan)</f>
        <v>0.45815542389687786</v>
      </c>
      <c r="Z1072" s="4">
        <f>(1/F_max) * (1 - EXP(-k_sat*U1072)) * EXP(-k_inhib*U1072)</f>
        <v>0.90086616670478348</v>
      </c>
      <c r="AM1072" s="4">
        <f>(1 / F_max_pic) * (1 - EXP(-k_sat_pic * U1072)) * EXP(-k_inhib_pic * U1072)</f>
        <v>0.90086616670478348</v>
      </c>
    </row>
    <row r="1073" spans="5:39" x14ac:dyDescent="0.25">
      <c r="E1073">
        <f t="shared" si="66"/>
        <v>1071</v>
      </c>
      <c r="F1073" s="1">
        <f t="shared" si="64"/>
        <v>53.550000000000004</v>
      </c>
      <c r="G1073" s="2">
        <f>F1073/I_opt_dia*EXP(1-F1073/I_opt_dia)</f>
        <v>0.54123233325819475</v>
      </c>
      <c r="I1073" s="4">
        <f>(1/f_max_dia) * (1 - EXP(-k_sat_dia*F1073)) * EXP(-k_inhib_dia*F1073)</f>
        <v>0.91797694391236673</v>
      </c>
      <c r="T1073">
        <f t="shared" si="67"/>
        <v>1071</v>
      </c>
      <c r="U1073" s="1">
        <f t="shared" si="65"/>
        <v>53.550000000000004</v>
      </c>
      <c r="V1073">
        <f>U1073/I_opt_nan*EXP(1-U1073/I_opt_nan)</f>
        <v>0.45737839407286662</v>
      </c>
      <c r="Z1073" s="4">
        <f>(1/F_max) * (1 - EXP(-k_sat*U1073)) * EXP(-k_inhib*U1073)</f>
        <v>0.90073104834952744</v>
      </c>
      <c r="AM1073" s="4">
        <f>(1 / F_max_pic) * (1 - EXP(-k_sat_pic * U1073)) * EXP(-k_inhib_pic * U1073)</f>
        <v>0.90073104834952744</v>
      </c>
    </row>
    <row r="1074" spans="5:39" x14ac:dyDescent="0.25">
      <c r="E1074">
        <f t="shared" si="66"/>
        <v>1072</v>
      </c>
      <c r="F1074" s="1">
        <f t="shared" si="64"/>
        <v>53.6</v>
      </c>
      <c r="G1074" s="2">
        <f>F1074/I_opt_dia*EXP(1-F1074/I_opt_dia)</f>
        <v>0.54044936826420598</v>
      </c>
      <c r="I1074" s="4">
        <f>(1/f_max_dia) * (1 - EXP(-k_sat_dia*F1074)) * EXP(-k_inhib_dia*F1074)</f>
        <v>0.91783938296112322</v>
      </c>
      <c r="T1074">
        <f t="shared" si="67"/>
        <v>1072</v>
      </c>
      <c r="U1074" s="1">
        <f t="shared" si="65"/>
        <v>53.6</v>
      </c>
      <c r="V1074">
        <f>U1074/I_opt_nan*EXP(1-U1074/I_opt_nan)</f>
        <v>0.45660228401836483</v>
      </c>
      <c r="Z1074" s="4">
        <f>(1/F_max) * (1 - EXP(-k_sat*U1074)) * EXP(-k_inhib*U1074)</f>
        <v>0.90059595023892069</v>
      </c>
      <c r="AM1074" s="4">
        <f>(1 / F_max_pic) * (1 - EXP(-k_sat_pic * U1074)) * EXP(-k_inhib_pic * U1074)</f>
        <v>0.90059595023892069</v>
      </c>
    </row>
    <row r="1075" spans="5:39" x14ac:dyDescent="0.25">
      <c r="E1075">
        <f t="shared" si="66"/>
        <v>1073</v>
      </c>
      <c r="F1075" s="1">
        <f t="shared" si="64"/>
        <v>53.650000000000006</v>
      </c>
      <c r="G1075" s="2">
        <f>F1075/I_opt_dia*EXP(1-F1075/I_opt_dia)</f>
        <v>0.53966706632451522</v>
      </c>
      <c r="I1075" s="4">
        <f>(1/f_max_dia) * (1 - EXP(-k_sat_dia*F1075)) * EXP(-k_inhib_dia*F1075)</f>
        <v>0.91770184131549648</v>
      </c>
      <c r="T1075">
        <f t="shared" si="67"/>
        <v>1073</v>
      </c>
      <c r="U1075" s="1">
        <f t="shared" si="65"/>
        <v>53.650000000000006</v>
      </c>
      <c r="V1075">
        <f>U1075/I_opt_nan*EXP(1-U1075/I_opt_nan)</f>
        <v>0.45582709426579776</v>
      </c>
      <c r="Z1075" s="4">
        <f>(1/F_max) * (1 - EXP(-k_sat*U1075)) * EXP(-k_inhib*U1075)</f>
        <v>0.9004608723702513</v>
      </c>
      <c r="AM1075" s="4">
        <f>(1 / F_max_pic) * (1 - EXP(-k_sat_pic * U1075)) * EXP(-k_inhib_pic * U1075)</f>
        <v>0.9004608723702513</v>
      </c>
    </row>
    <row r="1076" spans="5:39" x14ac:dyDescent="0.25">
      <c r="E1076">
        <f t="shared" si="66"/>
        <v>1074</v>
      </c>
      <c r="F1076" s="1">
        <f t="shared" si="64"/>
        <v>53.7</v>
      </c>
      <c r="G1076" s="2">
        <f>F1076/I_opt_dia*EXP(1-F1076/I_opt_dia)</f>
        <v>0.53888542871350065</v>
      </c>
      <c r="I1076" s="4">
        <f>(1/f_max_dia) * (1 - EXP(-k_sat_dia*F1076)) * EXP(-k_inhib_dia*F1076)</f>
        <v>0.91756431898664748</v>
      </c>
      <c r="T1076">
        <f t="shared" si="67"/>
        <v>1074</v>
      </c>
      <c r="U1076" s="1">
        <f t="shared" si="65"/>
        <v>53.7</v>
      </c>
      <c r="V1076">
        <f>U1076/I_opt_nan*EXP(1-U1076/I_opt_nan)</f>
        <v>0.45505282533843999</v>
      </c>
      <c r="Z1076" s="4">
        <f>(1/F_max) * (1 - EXP(-k_sat*U1076)) * EXP(-k_inhib*U1076)</f>
        <v>0.90032581474080253</v>
      </c>
      <c r="AM1076" s="4">
        <f>(1 / F_max_pic) * (1 - EXP(-k_sat_pic * U1076)) * EXP(-k_inhib_pic * U1076)</f>
        <v>0.90032581474080253</v>
      </c>
    </row>
    <row r="1077" spans="5:39" x14ac:dyDescent="0.25">
      <c r="E1077">
        <f t="shared" si="66"/>
        <v>1075</v>
      </c>
      <c r="F1077" s="1">
        <f t="shared" si="64"/>
        <v>53.75</v>
      </c>
      <c r="G1077" s="2">
        <f>F1077/I_opt_dia*EXP(1-F1077/I_opt_dia)</f>
        <v>0.53810445669572937</v>
      </c>
      <c r="I1077" s="4">
        <f>(1/f_max_dia) * (1 - EXP(-k_sat_dia*F1077)) * EXP(-k_inhib_dia*F1077)</f>
        <v>0.91742681598558784</v>
      </c>
      <c r="T1077">
        <f t="shared" si="67"/>
        <v>1075</v>
      </c>
      <c r="U1077" s="1">
        <f t="shared" si="65"/>
        <v>53.75</v>
      </c>
      <c r="V1077">
        <f>U1077/I_opt_nan*EXP(1-U1077/I_opt_nan)</f>
        <v>0.45427947775045896</v>
      </c>
      <c r="Z1077" s="4">
        <f>(1/F_max) * (1 - EXP(-k_sat*U1077)) * EXP(-k_inhib*U1077)</f>
        <v>0.90019077734785413</v>
      </c>
      <c r="AM1077" s="4">
        <f>(1 / F_max_pic) * (1 - EXP(-k_sat_pic * U1077)) * EXP(-k_inhib_pic * U1077)</f>
        <v>0.90019077734785413</v>
      </c>
    </row>
    <row r="1078" spans="5:39" x14ac:dyDescent="0.25">
      <c r="E1078">
        <f t="shared" si="66"/>
        <v>1076</v>
      </c>
      <c r="F1078" s="1">
        <f t="shared" si="64"/>
        <v>53.800000000000004</v>
      </c>
      <c r="G1078" s="2">
        <f>F1078/I_opt_dia*EXP(1-F1078/I_opt_dia)</f>
        <v>0.53732415152599622</v>
      </c>
      <c r="I1078" s="4">
        <f>(1/f_max_dia) * (1 - EXP(-k_sat_dia*F1078)) * EXP(-k_inhib_dia*F1078)</f>
        <v>0.91728933232317933</v>
      </c>
      <c r="T1078">
        <f t="shared" si="67"/>
        <v>1076</v>
      </c>
      <c r="U1078" s="1">
        <f t="shared" si="65"/>
        <v>53.800000000000004</v>
      </c>
      <c r="V1078">
        <f>U1078/I_opt_nan*EXP(1-U1078/I_opt_nan)</f>
        <v>0.45350705200695901</v>
      </c>
      <c r="Z1078" s="4">
        <f>(1/F_max) * (1 - EXP(-k_sat*U1078)) * EXP(-k_inhib*U1078)</f>
        <v>0.90005576018868017</v>
      </c>
      <c r="AM1078" s="4">
        <f>(1 / F_max_pic) * (1 - EXP(-k_sat_pic * U1078)) * EXP(-k_inhib_pic * U1078)</f>
        <v>0.90005576018868017</v>
      </c>
    </row>
    <row r="1079" spans="5:39" x14ac:dyDescent="0.25">
      <c r="E1079">
        <f t="shared" si="66"/>
        <v>1077</v>
      </c>
      <c r="F1079" s="1">
        <f t="shared" si="64"/>
        <v>53.85</v>
      </c>
      <c r="G1079" s="2">
        <f>F1079/I_opt_dia*EXP(1-F1079/I_opt_dia)</f>
        <v>0.53654451444936457</v>
      </c>
      <c r="I1079" s="4">
        <f>(1/f_max_dia) * (1 - EXP(-k_sat_dia*F1079)) * EXP(-k_inhib_dia*F1079)</f>
        <v>0.91715186801013715</v>
      </c>
      <c r="T1079">
        <f t="shared" si="67"/>
        <v>1077</v>
      </c>
      <c r="U1079" s="1">
        <f t="shared" si="65"/>
        <v>53.85</v>
      </c>
      <c r="V1079">
        <f>U1079/I_opt_nan*EXP(1-U1079/I_opt_nan)</f>
        <v>0.45273554860402654</v>
      </c>
      <c r="Z1079" s="4">
        <f>(1/F_max) * (1 - EXP(-k_sat*U1079)) * EXP(-k_inhib*U1079)</f>
        <v>0.89992076326055215</v>
      </c>
      <c r="AM1079" s="4">
        <f>(1 / F_max_pic) * (1 - EXP(-k_sat_pic * U1079)) * EXP(-k_inhib_pic * U1079)</f>
        <v>0.89992076326055215</v>
      </c>
    </row>
    <row r="1080" spans="5:39" x14ac:dyDescent="0.25">
      <c r="E1080">
        <f t="shared" si="66"/>
        <v>1078</v>
      </c>
      <c r="F1080" s="1">
        <f t="shared" si="64"/>
        <v>53.900000000000006</v>
      </c>
      <c r="G1080" s="2">
        <f>F1080/I_opt_dia*EXP(1-F1080/I_opt_dia)</f>
        <v>0.53576554670120424</v>
      </c>
      <c r="I1080" s="4">
        <f>(1/f_max_dia) * (1 - EXP(-k_sat_dia*F1080)) * EXP(-k_inhib_dia*F1080)</f>
        <v>0.91701442305702974</v>
      </c>
      <c r="T1080">
        <f t="shared" si="67"/>
        <v>1078</v>
      </c>
      <c r="U1080" s="1">
        <f t="shared" si="65"/>
        <v>53.900000000000006</v>
      </c>
      <c r="V1080">
        <f>U1080/I_opt_nan*EXP(1-U1080/I_opt_nan)</f>
        <v>0.45196496802877245</v>
      </c>
      <c r="Z1080" s="4">
        <f>(1/F_max) * (1 - EXP(-k_sat*U1080)) * EXP(-k_inhib*U1080)</f>
        <v>0.89978578656073593</v>
      </c>
      <c r="AM1080" s="4">
        <f>(1 / F_max_pic) * (1 - EXP(-k_sat_pic * U1080)) * EXP(-k_inhib_pic * U1080)</f>
        <v>0.89978578656073593</v>
      </c>
    </row>
    <row r="1081" spans="5:39" x14ac:dyDescent="0.25">
      <c r="E1081">
        <f t="shared" si="66"/>
        <v>1079</v>
      </c>
      <c r="F1081" s="1">
        <f t="shared" si="64"/>
        <v>53.95</v>
      </c>
      <c r="G1081" s="2">
        <f>F1081/I_opt_dia*EXP(1-F1081/I_opt_dia)</f>
        <v>0.53498724950723087</v>
      </c>
      <c r="I1081" s="4">
        <f>(1/f_max_dia) * (1 - EXP(-k_sat_dia*F1081)) * EXP(-k_inhib_dia*F1081)</f>
        <v>0.91687699747428197</v>
      </c>
      <c r="T1081">
        <f t="shared" si="67"/>
        <v>1079</v>
      </c>
      <c r="U1081" s="1">
        <f t="shared" si="65"/>
        <v>53.95</v>
      </c>
      <c r="V1081">
        <f>U1081/I_opt_nan*EXP(1-U1081/I_opt_nan)</f>
        <v>0.45119531075937708</v>
      </c>
      <c r="Z1081" s="4">
        <f>(1/F_max) * (1 - EXP(-k_sat*U1081)) * EXP(-k_inhib*U1081)</f>
        <v>0.89965083008649405</v>
      </c>
      <c r="AM1081" s="4">
        <f>(1 / F_max_pic) * (1 - EXP(-k_sat_pic * U1081)) * EXP(-k_inhib_pic * U1081)</f>
        <v>0.89965083008649405</v>
      </c>
    </row>
    <row r="1082" spans="5:39" x14ac:dyDescent="0.25">
      <c r="E1082">
        <f t="shared" si="66"/>
        <v>1080</v>
      </c>
      <c r="F1082" s="1">
        <f t="shared" si="64"/>
        <v>54</v>
      </c>
      <c r="G1082" s="2">
        <f>F1082/I_opt_dia*EXP(1-F1082/I_opt_dia)</f>
        <v>0.534209624083545</v>
      </c>
      <c r="I1082" s="4">
        <f>(1/f_max_dia) * (1 - EXP(-k_sat_dia*F1082)) * EXP(-k_inhib_dia*F1082)</f>
        <v>0.9167395912721753</v>
      </c>
      <c r="T1082">
        <f t="shared" si="67"/>
        <v>1080</v>
      </c>
      <c r="U1082" s="1">
        <f t="shared" si="65"/>
        <v>54</v>
      </c>
      <c r="V1082">
        <f>U1082/I_opt_nan*EXP(1-U1082/I_opt_nan)</f>
        <v>0.45042657726513324</v>
      </c>
      <c r="Z1082" s="4">
        <f>(1/F_max) * (1 - EXP(-k_sat*U1082)) * EXP(-k_inhib*U1082)</f>
        <v>0.89951589383508446</v>
      </c>
      <c r="AM1082" s="4">
        <f>(1 / F_max_pic) * (1 - EXP(-k_sat_pic * U1082)) * EXP(-k_inhib_pic * U1082)</f>
        <v>0.89951589383508446</v>
      </c>
    </row>
    <row r="1083" spans="5:39" x14ac:dyDescent="0.25">
      <c r="E1083">
        <f t="shared" si="66"/>
        <v>1081</v>
      </c>
      <c r="F1083" s="1">
        <f t="shared" si="64"/>
        <v>54.050000000000004</v>
      </c>
      <c r="G1083" s="2">
        <f>F1083/I_opt_dia*EXP(1-F1083/I_opt_dia)</f>
        <v>0.53343267163667085</v>
      </c>
      <c r="I1083" s="4">
        <f>(1/f_max_dia) * (1 - EXP(-k_sat_dia*F1083)) * EXP(-k_inhib_dia*F1083)</f>
        <v>0.91660220446085094</v>
      </c>
      <c r="T1083">
        <f t="shared" si="67"/>
        <v>1081</v>
      </c>
      <c r="U1083" s="1">
        <f t="shared" si="65"/>
        <v>54.050000000000004</v>
      </c>
      <c r="V1083">
        <f>U1083/I_opt_nan*EXP(1-U1083/I_opt_nan)</f>
        <v>0.44965876800648974</v>
      </c>
      <c r="Z1083" s="4">
        <f>(1/F_max) * (1 - EXP(-k_sat*U1083)) * EXP(-k_inhib*U1083)</f>
        <v>0.89938097780376203</v>
      </c>
      <c r="AM1083" s="4">
        <f>(1 / F_max_pic) * (1 - EXP(-k_sat_pic * U1083)) * EXP(-k_inhib_pic * U1083)</f>
        <v>0.89938097780376203</v>
      </c>
    </row>
    <row r="1084" spans="5:39" x14ac:dyDescent="0.25">
      <c r="E1084">
        <f t="shared" si="66"/>
        <v>1082</v>
      </c>
      <c r="F1084" s="1">
        <f t="shared" si="64"/>
        <v>54.1</v>
      </c>
      <c r="G1084" s="2">
        <f>F1084/I_opt_dia*EXP(1-F1084/I_opt_dia)</f>
        <v>0.53265639336359494</v>
      </c>
      <c r="I1084" s="4">
        <f>(1/f_max_dia) * (1 - EXP(-k_sat_dia*F1084)) * EXP(-k_inhib_dia*F1084)</f>
        <v>0.91646483705030912</v>
      </c>
      <c r="T1084">
        <f t="shared" si="67"/>
        <v>1082</v>
      </c>
      <c r="U1084" s="1">
        <f t="shared" si="65"/>
        <v>54.1</v>
      </c>
      <c r="V1084">
        <f>U1084/I_opt_nan*EXP(1-U1084/I_opt_nan)</f>
        <v>0.44889188343509473</v>
      </c>
      <c r="Z1084" s="4">
        <f>(1/F_max) * (1 - EXP(-k_sat*U1084)) * EXP(-k_inhib*U1084)</f>
        <v>0.89924608198977651</v>
      </c>
      <c r="AM1084" s="4">
        <f>(1 / F_max_pic) * (1 - EXP(-k_sat_pic * U1084)) * EXP(-k_inhib_pic * U1084)</f>
        <v>0.89924608198977651</v>
      </c>
    </row>
    <row r="1085" spans="5:39" x14ac:dyDescent="0.25">
      <c r="E1085">
        <f t="shared" si="66"/>
        <v>1083</v>
      </c>
      <c r="F1085" s="1">
        <f t="shared" si="64"/>
        <v>54.150000000000006</v>
      </c>
      <c r="G1085" s="2">
        <f>F1085/I_opt_dia*EXP(1-F1085/I_opt_dia)</f>
        <v>0.53188079045180481</v>
      </c>
      <c r="I1085" s="4">
        <f>(1/f_max_dia) * (1 - EXP(-k_sat_dia*F1085)) * EXP(-k_inhib_dia*F1085)</f>
        <v>0.91632748905041284</v>
      </c>
      <c r="T1085">
        <f t="shared" si="67"/>
        <v>1083</v>
      </c>
      <c r="U1085" s="1">
        <f t="shared" si="65"/>
        <v>54.150000000000006</v>
      </c>
      <c r="V1085">
        <f>U1085/I_opt_nan*EXP(1-U1085/I_opt_nan)</f>
        <v>0.44812592399383872</v>
      </c>
      <c r="Z1085" s="4">
        <f>(1/F_max) * (1 - EXP(-k_sat*U1085)) * EXP(-k_inhib*U1085)</f>
        <v>0.89911120639037478</v>
      </c>
      <c r="AM1085" s="4">
        <f>(1 / F_max_pic) * (1 - EXP(-k_sat_pic * U1085)) * EXP(-k_inhib_pic * U1085)</f>
        <v>0.89911120639037478</v>
      </c>
    </row>
    <row r="1086" spans="5:39" x14ac:dyDescent="0.25">
      <c r="E1086">
        <f t="shared" si="66"/>
        <v>1084</v>
      </c>
      <c r="F1086" s="1">
        <f t="shared" si="64"/>
        <v>54.2</v>
      </c>
      <c r="G1086" s="2">
        <f>F1086/I_opt_dia*EXP(1-F1086/I_opt_dia)</f>
        <v>0.53110586407932692</v>
      </c>
      <c r="I1086" s="4">
        <f>(1/f_max_dia) * (1 - EXP(-k_sat_dia*F1086)) * EXP(-k_inhib_dia*F1086)</f>
        <v>0.91619016047088775</v>
      </c>
      <c r="T1086">
        <f t="shared" si="67"/>
        <v>1084</v>
      </c>
      <c r="U1086" s="1">
        <f t="shared" si="65"/>
        <v>54.2</v>
      </c>
      <c r="V1086">
        <f>U1086/I_opt_nan*EXP(1-U1086/I_opt_nan)</f>
        <v>0.44736089011689706</v>
      </c>
      <c r="Z1086" s="4">
        <f>(1/F_max) * (1 - EXP(-k_sat*U1086)) * EXP(-k_inhib*U1086)</f>
        <v>0.8989763510027996</v>
      </c>
      <c r="AM1086" s="4">
        <f>(1 / F_max_pic) * (1 - EXP(-k_sat_pic * U1086)) * EXP(-k_inhib_pic * U1086)</f>
        <v>0.8989763510027996</v>
      </c>
    </row>
    <row r="1087" spans="5:39" x14ac:dyDescent="0.25">
      <c r="E1087">
        <f t="shared" si="66"/>
        <v>1085</v>
      </c>
      <c r="F1087" s="1">
        <f t="shared" si="64"/>
        <v>54.25</v>
      </c>
      <c r="G1087" s="2">
        <f>F1087/I_opt_dia*EXP(1-F1087/I_opt_dia)</f>
        <v>0.53033161541476559</v>
      </c>
      <c r="I1087" s="4">
        <f>(1/f_max_dia) * (1 - EXP(-k_sat_dia*F1087)) * EXP(-k_inhib_dia*F1087)</f>
        <v>0.9160528513213243</v>
      </c>
      <c r="T1087">
        <f t="shared" si="67"/>
        <v>1085</v>
      </c>
      <c r="U1087" s="1">
        <f t="shared" si="65"/>
        <v>54.25</v>
      </c>
      <c r="V1087">
        <f>U1087/I_opt_nan*EXP(1-U1087/I_opt_nan)</f>
        <v>0.44659678222977361</v>
      </c>
      <c r="Z1087" s="4">
        <f>(1/F_max) * (1 - EXP(-k_sat*U1087)) * EXP(-k_inhib*U1087)</f>
        <v>0.89884151582428995</v>
      </c>
      <c r="AM1087" s="4">
        <f>(1 / F_max_pic) * (1 - EXP(-k_sat_pic * U1087)) * EXP(-k_inhib_pic * U1087)</f>
        <v>0.89884151582428995</v>
      </c>
    </row>
    <row r="1088" spans="5:39" x14ac:dyDescent="0.25">
      <c r="E1088">
        <f t="shared" si="66"/>
        <v>1086</v>
      </c>
      <c r="F1088" s="1">
        <f t="shared" si="64"/>
        <v>54.300000000000004</v>
      </c>
      <c r="G1088" s="2">
        <f>F1088/I_opt_dia*EXP(1-F1088/I_opt_dia)</f>
        <v>0.52955804561734066</v>
      </c>
      <c r="I1088" s="4">
        <f>(1/f_max_dia) * (1 - EXP(-k_sat_dia*F1088)) * EXP(-k_inhib_dia*F1088)</f>
        <v>0.91591556161117915</v>
      </c>
      <c r="T1088">
        <f t="shared" si="67"/>
        <v>1086</v>
      </c>
      <c r="U1088" s="1">
        <f t="shared" si="65"/>
        <v>54.300000000000004</v>
      </c>
      <c r="V1088">
        <f>U1088/I_opt_nan*EXP(1-U1088/I_opt_nan)</f>
        <v>0.44583360074934231</v>
      </c>
      <c r="Z1088" s="4">
        <f>(1/F_max) * (1 - EXP(-k_sat*U1088)) * EXP(-k_inhib*U1088)</f>
        <v>0.89870670085208126</v>
      </c>
      <c r="AM1088" s="4">
        <f>(1 / F_max_pic) * (1 - EXP(-k_sat_pic * U1088)) * EXP(-k_inhib_pic * U1088)</f>
        <v>0.89870670085208126</v>
      </c>
    </row>
    <row r="1089" spans="5:39" x14ac:dyDescent="0.25">
      <c r="E1089">
        <f t="shared" si="66"/>
        <v>1087</v>
      </c>
      <c r="F1089" s="1">
        <f t="shared" si="64"/>
        <v>54.35</v>
      </c>
      <c r="G1089" s="2">
        <f>F1089/I_opt_dia*EXP(1-F1089/I_opt_dia)</f>
        <v>0.52878515583692576</v>
      </c>
      <c r="I1089" s="4">
        <f>(1/f_max_dia) * (1 - EXP(-k_sat_dia*F1089)) * EXP(-k_inhib_dia*F1089)</f>
        <v>0.91577829134977651</v>
      </c>
      <c r="T1089">
        <f t="shared" si="67"/>
        <v>1087</v>
      </c>
      <c r="U1089" s="1">
        <f t="shared" si="65"/>
        <v>54.35</v>
      </c>
      <c r="V1089">
        <f>U1089/I_opt_nan*EXP(1-U1089/I_opt_nan)</f>
        <v>0.4450713460838906</v>
      </c>
      <c r="Z1089" s="4">
        <f>(1/F_max) * (1 - EXP(-k_sat*U1089)) * EXP(-k_inhib*U1089)</f>
        <v>0.89857190608340543</v>
      </c>
      <c r="AM1089" s="4">
        <f>(1 / F_max_pic) * (1 - EXP(-k_sat_pic * U1089)) * EXP(-k_inhib_pic * U1089)</f>
        <v>0.89857190608340543</v>
      </c>
    </row>
    <row r="1090" spans="5:39" x14ac:dyDescent="0.25">
      <c r="E1090">
        <f t="shared" si="66"/>
        <v>1088</v>
      </c>
      <c r="F1090" s="1">
        <f t="shared" ref="F1090:F1153" si="68">PAR_max/1200*E1090</f>
        <v>54.400000000000006</v>
      </c>
      <c r="G1090" s="2">
        <f>F1090/I_opt_dia*EXP(1-F1090/I_opt_dia)</f>
        <v>0.5280129472140862</v>
      </c>
      <c r="I1090" s="4">
        <f>(1/f_max_dia) * (1 - EXP(-k_sat_dia*F1090)) * EXP(-k_inhib_dia*F1090)</f>
        <v>0.91564104054630935</v>
      </c>
      <c r="T1090">
        <f t="shared" si="67"/>
        <v>1088</v>
      </c>
      <c r="U1090" s="1">
        <f t="shared" ref="U1090:U1153" si="69">PAR_max/1200*T1090</f>
        <v>54.400000000000006</v>
      </c>
      <c r="V1090">
        <f>U1090/I_opt_nan*EXP(1-U1090/I_opt_nan)</f>
        <v>0.44431001863316077</v>
      </c>
      <c r="Z1090" s="4">
        <f>(1/F_max) * (1 - EXP(-k_sat*U1090)) * EXP(-k_inhib*U1090)</f>
        <v>0.89843713151549043</v>
      </c>
      <c r="AM1090" s="4">
        <f>(1 / F_max_pic) * (1 - EXP(-k_sat_pic * U1090)) * EXP(-k_inhib_pic * U1090)</f>
        <v>0.89843713151549043</v>
      </c>
    </row>
    <row r="1091" spans="5:39" x14ac:dyDescent="0.25">
      <c r="E1091">
        <f t="shared" si="66"/>
        <v>1089</v>
      </c>
      <c r="F1091" s="1">
        <f t="shared" si="68"/>
        <v>54.45</v>
      </c>
      <c r="G1091" s="2">
        <f>F1091/I_opt_dia*EXP(1-F1091/I_opt_dia)</f>
        <v>0.5272414208801165</v>
      </c>
      <c r="I1091" s="4">
        <f>(1/f_max_dia) * (1 - EXP(-k_sat_dia*F1091)) * EXP(-k_inhib_dia*F1091)</f>
        <v>0.91550380920984109</v>
      </c>
      <c r="T1091">
        <f t="shared" si="67"/>
        <v>1089</v>
      </c>
      <c r="U1091" s="1">
        <f t="shared" si="69"/>
        <v>54.45</v>
      </c>
      <c r="V1091">
        <f>U1091/I_opt_nan*EXP(1-U1091/I_opt_nan)</f>
        <v>0.44354961878839266</v>
      </c>
      <c r="Z1091" s="4">
        <f>(1/F_max) * (1 - EXP(-k_sat*U1091)) * EXP(-k_inhib*U1091)</f>
        <v>0.89830237714556116</v>
      </c>
      <c r="AM1091" s="4">
        <f>(1 / F_max_pic) * (1 - EXP(-k_sat_pic * U1091)) * EXP(-k_inhib_pic * U1091)</f>
        <v>0.89830237714556116</v>
      </c>
    </row>
    <row r="1092" spans="5:39" x14ac:dyDescent="0.25">
      <c r="E1092">
        <f t="shared" ref="E1092:E1155" si="70">E1091+1</f>
        <v>1090</v>
      </c>
      <c r="F1092" s="1">
        <f t="shared" si="68"/>
        <v>54.5</v>
      </c>
      <c r="G1092" s="2">
        <f>F1092/I_opt_dia*EXP(1-F1092/I_opt_dia)</f>
        <v>0.52647057795707852</v>
      </c>
      <c r="I1092" s="4">
        <f>(1/f_max_dia) * (1 - EXP(-k_sat_dia*F1092)) * EXP(-k_inhib_dia*F1092)</f>
        <v>0.9153665973493067</v>
      </c>
      <c r="T1092">
        <f t="shared" ref="T1092:T1155" si="71">T1091+1</f>
        <v>1090</v>
      </c>
      <c r="U1092" s="1">
        <f t="shared" si="69"/>
        <v>54.5</v>
      </c>
      <c r="V1092">
        <f>U1092/I_opt_nan*EXP(1-U1092/I_opt_nan)</f>
        <v>0.44279014693236535</v>
      </c>
      <c r="Z1092" s="4">
        <f>(1/F_max) * (1 - EXP(-k_sat*U1092)) * EXP(-k_inhib*U1092)</f>
        <v>0.89816764297083929</v>
      </c>
      <c r="AM1092" s="4">
        <f>(1 / F_max_pic) * (1 - EXP(-k_sat_pic * U1092)) * EXP(-k_inhib_pic * U1092)</f>
        <v>0.89816764297083929</v>
      </c>
    </row>
    <row r="1093" spans="5:39" x14ac:dyDescent="0.25">
      <c r="E1093">
        <f t="shared" si="70"/>
        <v>1091</v>
      </c>
      <c r="F1093" s="1">
        <f t="shared" si="68"/>
        <v>54.550000000000004</v>
      </c>
      <c r="G1093" s="2">
        <f>F1093/I_opt_dia*EXP(1-F1093/I_opt_dia)</f>
        <v>0.52570041955783831</v>
      </c>
      <c r="I1093" s="4">
        <f>(1/f_max_dia) * (1 - EXP(-k_sat_dia*F1093)) * EXP(-k_inhib_dia*F1093)</f>
        <v>0.91522940497351457</v>
      </c>
      <c r="T1093">
        <f t="shared" si="71"/>
        <v>1091</v>
      </c>
      <c r="U1093" s="1">
        <f t="shared" si="69"/>
        <v>54.550000000000004</v>
      </c>
      <c r="V1093">
        <f>U1093/I_opt_nan*EXP(1-U1093/I_opt_nan)</f>
        <v>0.44203160343943865</v>
      </c>
      <c r="Z1093" s="4">
        <f>(1/F_max) * (1 - EXP(-k_sat*U1093)) * EXP(-k_inhib*U1093)</f>
        <v>0.89803292898854237</v>
      </c>
      <c r="AM1093" s="4">
        <f>(1 / F_max_pic) * (1 - EXP(-k_sat_pic * U1093)) * EXP(-k_inhib_pic * U1093)</f>
        <v>0.89803292898854237</v>
      </c>
    </row>
    <row r="1094" spans="5:39" x14ac:dyDescent="0.25">
      <c r="E1094">
        <f t="shared" si="70"/>
        <v>1092</v>
      </c>
      <c r="F1094" s="1">
        <f t="shared" si="68"/>
        <v>54.6</v>
      </c>
      <c r="G1094" s="2">
        <f>F1094/I_opt_dia*EXP(1-F1094/I_opt_dia)</f>
        <v>0.52493094678610397</v>
      </c>
      <c r="I1094" s="4">
        <f>(1/f_max_dia) * (1 - EXP(-k_sat_dia*F1094)) * EXP(-k_inhib_dia*F1094)</f>
        <v>0.91509223209114732</v>
      </c>
      <c r="T1094">
        <f t="shared" si="71"/>
        <v>1092</v>
      </c>
      <c r="U1094" s="1">
        <f t="shared" si="69"/>
        <v>54.6</v>
      </c>
      <c r="V1094">
        <f>U1094/I_opt_nan*EXP(1-U1094/I_opt_nan)</f>
        <v>0.44127398867559547</v>
      </c>
      <c r="Z1094" s="4">
        <f>(1/F_max) * (1 - EXP(-k_sat*U1094)) * EXP(-k_inhib*U1094)</f>
        <v>0.89789823519588519</v>
      </c>
      <c r="AM1094" s="4">
        <f>(1 / F_max_pic) * (1 - EXP(-k_sat_pic * U1094)) * EXP(-k_inhib_pic * U1094)</f>
        <v>0.89789823519588519</v>
      </c>
    </row>
    <row r="1095" spans="5:39" x14ac:dyDescent="0.25">
      <c r="E1095">
        <f t="shared" si="70"/>
        <v>1093</v>
      </c>
      <c r="F1095" s="1">
        <f t="shared" si="68"/>
        <v>54.650000000000006</v>
      </c>
      <c r="G1095" s="2">
        <f>F1095/I_opt_dia*EXP(1-F1095/I_opt_dia)</f>
        <v>0.52416216073646316</v>
      </c>
      <c r="I1095" s="4">
        <f>(1/f_max_dia) * (1 - EXP(-k_sat_dia*F1095)) * EXP(-k_inhib_dia*F1095)</f>
        <v>0.9149550787107632</v>
      </c>
      <c r="T1095">
        <f t="shared" si="71"/>
        <v>1093</v>
      </c>
      <c r="U1095" s="1">
        <f t="shared" si="69"/>
        <v>54.650000000000006</v>
      </c>
      <c r="V1095">
        <f>U1095/I_opt_nan*EXP(1-U1095/I_opt_nan)</f>
        <v>0.44051730299848246</v>
      </c>
      <c r="Z1095" s="4">
        <f>(1/F_max) * (1 - EXP(-k_sat*U1095)) * EXP(-k_inhib*U1095)</f>
        <v>0.89776356159007964</v>
      </c>
      <c r="AM1095" s="4">
        <f>(1 / F_max_pic) * (1 - EXP(-k_sat_pic * U1095)) * EXP(-k_inhib_pic * U1095)</f>
        <v>0.89776356159007964</v>
      </c>
    </row>
    <row r="1096" spans="5:39" x14ac:dyDescent="0.25">
      <c r="E1096">
        <f t="shared" si="70"/>
        <v>1094</v>
      </c>
      <c r="F1096" s="1">
        <f t="shared" si="68"/>
        <v>54.7</v>
      </c>
      <c r="G1096" s="2">
        <f>F1096/I_opt_dia*EXP(1-F1096/I_opt_dia)</f>
        <v>0.52339406249441933</v>
      </c>
      <c r="I1096" s="4">
        <f>(1/f_max_dia) * (1 - EXP(-k_sat_dia*F1096)) * EXP(-k_inhib_dia*F1096)</f>
        <v>0.91481794484079737</v>
      </c>
      <c r="T1096">
        <f t="shared" si="71"/>
        <v>1094</v>
      </c>
      <c r="U1096" s="1">
        <f t="shared" si="69"/>
        <v>54.7</v>
      </c>
      <c r="V1096">
        <f>U1096/I_opt_nan*EXP(1-U1096/I_opt_nan)</f>
        <v>0.43976154675745205</v>
      </c>
      <c r="Z1096" s="4">
        <f>(1/F_max) * (1 - EXP(-k_sat*U1096)) * EXP(-k_inhib*U1096)</f>
        <v>0.89762890816833374</v>
      </c>
      <c r="AM1096" s="4">
        <f>(1 / F_max_pic) * (1 - EXP(-k_sat_pic * U1096)) * EXP(-k_inhib_pic * U1096)</f>
        <v>0.89762890816833374</v>
      </c>
    </row>
    <row r="1097" spans="5:39" x14ac:dyDescent="0.25">
      <c r="E1097">
        <f t="shared" si="70"/>
        <v>1095</v>
      </c>
      <c r="F1097" s="1">
        <f t="shared" si="68"/>
        <v>54.75</v>
      </c>
      <c r="G1097" s="2">
        <f>F1097/I_opt_dia*EXP(1-F1097/I_opt_dia)</f>
        <v>0.52262665313642964</v>
      </c>
      <c r="I1097" s="4">
        <f>(1/f_max_dia) * (1 - EXP(-k_sat_dia*F1097)) * EXP(-k_inhib_dia*F1097)</f>
        <v>0.91468083048956439</v>
      </c>
      <c r="T1097">
        <f t="shared" si="71"/>
        <v>1095</v>
      </c>
      <c r="U1097" s="1">
        <f t="shared" si="69"/>
        <v>54.75</v>
      </c>
      <c r="V1097">
        <f>U1097/I_opt_nan*EXP(1-U1097/I_opt_nan)</f>
        <v>0.43900672029360277</v>
      </c>
      <c r="Z1097" s="4">
        <f>(1/F_max) * (1 - EXP(-k_sat*U1097)) * EXP(-k_inhib*U1097)</f>
        <v>0.89749427492785272</v>
      </c>
      <c r="AM1097" s="4">
        <f>(1 / F_max_pic) * (1 - EXP(-k_sat_pic * U1097)) * EXP(-k_inhib_pic * U1097)</f>
        <v>0.89749427492785272</v>
      </c>
    </row>
    <row r="1098" spans="5:39" x14ac:dyDescent="0.25">
      <c r="E1098">
        <f t="shared" si="70"/>
        <v>1096</v>
      </c>
      <c r="F1098" s="1">
        <f t="shared" si="68"/>
        <v>54.800000000000004</v>
      </c>
      <c r="G1098" s="2">
        <f>F1098/I_opt_dia*EXP(1-F1098/I_opt_dia)</f>
        <v>0.52185993372994133</v>
      </c>
      <c r="I1098" s="4">
        <f>(1/f_max_dia) * (1 - EXP(-k_sat_dia*F1098)) * EXP(-k_inhib_dia*F1098)</f>
        <v>0.91454373566525715</v>
      </c>
      <c r="T1098">
        <f t="shared" si="71"/>
        <v>1096</v>
      </c>
      <c r="U1098" s="1">
        <f t="shared" si="69"/>
        <v>54.800000000000004</v>
      </c>
      <c r="V1098">
        <f>U1098/I_opt_nan*EXP(1-U1098/I_opt_nan)</f>
        <v>0.43825282393982085</v>
      </c>
      <c r="Z1098" s="4">
        <f>(1/F_max) * (1 - EXP(-k_sat*U1098)) * EXP(-k_inhib*U1098)</f>
        <v>0.89735966186583849</v>
      </c>
      <c r="AM1098" s="4">
        <f>(1 / F_max_pic) * (1 - EXP(-k_sat_pic * U1098)) * EXP(-k_inhib_pic * U1098)</f>
        <v>0.89735966186583849</v>
      </c>
    </row>
    <row r="1099" spans="5:39" x14ac:dyDescent="0.25">
      <c r="E1099">
        <f t="shared" si="70"/>
        <v>1097</v>
      </c>
      <c r="F1099" s="1">
        <f t="shared" si="68"/>
        <v>54.85</v>
      </c>
      <c r="G1099" s="2">
        <f>F1099/I_opt_dia*EXP(1-F1099/I_opt_dia)</f>
        <v>0.52109390533342881</v>
      </c>
      <c r="I1099" s="4">
        <f>(1/f_max_dia) * (1 - EXP(-k_sat_dia*F1099)) * EXP(-k_inhib_dia*F1099)</f>
        <v>0.9144066603759502</v>
      </c>
      <c r="T1099">
        <f t="shared" si="71"/>
        <v>1097</v>
      </c>
      <c r="U1099" s="1">
        <f t="shared" si="69"/>
        <v>54.85</v>
      </c>
      <c r="V1099">
        <f>U1099/I_opt_nan*EXP(1-U1099/I_opt_nan)</f>
        <v>0.43749985802082064</v>
      </c>
      <c r="Z1099" s="4">
        <f>(1/F_max) * (1 - EXP(-k_sat*U1099)) * EXP(-k_inhib*U1099)</f>
        <v>0.89722506897949028</v>
      </c>
      <c r="AM1099" s="4">
        <f>(1 / F_max_pic) * (1 - EXP(-k_sat_pic * U1099)) * EXP(-k_inhib_pic * U1099)</f>
        <v>0.89722506897949028</v>
      </c>
    </row>
    <row r="1100" spans="5:39" x14ac:dyDescent="0.25">
      <c r="E1100">
        <f t="shared" si="70"/>
        <v>1098</v>
      </c>
      <c r="F1100" s="1">
        <f t="shared" si="68"/>
        <v>54.900000000000006</v>
      </c>
      <c r="G1100" s="2">
        <f>F1100/I_opt_dia*EXP(1-F1100/I_opt_dia)</f>
        <v>0.52032856899642999</v>
      </c>
      <c r="I1100" s="4">
        <f>(1/f_max_dia) * (1 - EXP(-k_sat_dia*F1100)) * EXP(-k_inhib_dia*F1100)</f>
        <v>0.9142696046296005</v>
      </c>
      <c r="T1100">
        <f t="shared" si="71"/>
        <v>1098</v>
      </c>
      <c r="U1100" s="1">
        <f t="shared" si="69"/>
        <v>54.900000000000006</v>
      </c>
      <c r="V1100">
        <f>U1100/I_opt_nan*EXP(1-U1100/I_opt_nan)</f>
        <v>0.43674782285318559</v>
      </c>
      <c r="Z1100" s="4">
        <f>(1/F_max) * (1 - EXP(-k_sat*U1100)) * EXP(-k_inhib*U1100)</f>
        <v>0.89709049626600423</v>
      </c>
      <c r="AM1100" s="4">
        <f>(1 / F_max_pic) * (1 - EXP(-k_sat_pic * U1100)) * EXP(-k_inhib_pic * U1100)</f>
        <v>0.89709049626600423</v>
      </c>
    </row>
    <row r="1101" spans="5:39" x14ac:dyDescent="0.25">
      <c r="E1101">
        <f t="shared" si="70"/>
        <v>1099</v>
      </c>
      <c r="F1101" s="1">
        <f t="shared" si="68"/>
        <v>54.95</v>
      </c>
      <c r="G1101" s="2">
        <f>F1101/I_opt_dia*EXP(1-F1101/I_opt_dia)</f>
        <v>0.51956392575958332</v>
      </c>
      <c r="I1101" s="4">
        <f>(1/f_max_dia) * (1 - EXP(-k_sat_dia*F1101)) * EXP(-k_inhib_dia*F1101)</f>
        <v>0.91413256843404789</v>
      </c>
      <c r="T1101">
        <f t="shared" si="71"/>
        <v>1099</v>
      </c>
      <c r="U1101" s="1">
        <f t="shared" si="69"/>
        <v>54.95</v>
      </c>
      <c r="V1101">
        <f>U1101/I_opt_nan*EXP(1-U1101/I_opt_nan)</f>
        <v>0.43599671874540857</v>
      </c>
      <c r="Z1101" s="4">
        <f>(1/F_max) * (1 - EXP(-k_sat*U1101)) * EXP(-k_inhib*U1101)</f>
        <v>0.89695594372257326</v>
      </c>
      <c r="AM1101" s="4">
        <f>(1 / F_max_pic) * (1 - EXP(-k_sat_pic * U1101)) * EXP(-k_inhib_pic * U1101)</f>
        <v>0.89695594372257326</v>
      </c>
    </row>
    <row r="1102" spans="5:39" x14ac:dyDescent="0.25">
      <c r="E1102">
        <f t="shared" si="70"/>
        <v>1100</v>
      </c>
      <c r="F1102" s="1">
        <f t="shared" si="68"/>
        <v>55</v>
      </c>
      <c r="G1102" s="2">
        <f>F1102/I_opt_dia*EXP(1-F1102/I_opt_dia)</f>
        <v>0.51879997665466304</v>
      </c>
      <c r="I1102" s="4">
        <f>(1/f_max_dia) * (1 - EXP(-k_sat_dia*F1102)) * EXP(-k_inhib_dia*F1102)</f>
        <v>0.91399555179701786</v>
      </c>
      <c r="T1102">
        <f t="shared" si="71"/>
        <v>1100</v>
      </c>
      <c r="U1102" s="1">
        <f t="shared" si="69"/>
        <v>55</v>
      </c>
      <c r="V1102">
        <f>U1102/I_opt_nan*EXP(1-U1102/I_opt_nan)</f>
        <v>0.43524654599793222</v>
      </c>
      <c r="Z1102" s="4">
        <f>(1/F_max) * (1 - EXP(-k_sat*U1102)) * EXP(-k_inhib*U1102)</f>
        <v>0.89682141134638815</v>
      </c>
      <c r="AM1102" s="4">
        <f>(1 / F_max_pic) * (1 - EXP(-k_sat_pic * U1102)) * EXP(-k_inhib_pic * U1102)</f>
        <v>0.89682141134638815</v>
      </c>
    </row>
    <row r="1103" spans="5:39" x14ac:dyDescent="0.25">
      <c r="E1103">
        <f t="shared" si="70"/>
        <v>1101</v>
      </c>
      <c r="F1103" s="1">
        <f t="shared" si="68"/>
        <v>55.050000000000004</v>
      </c>
      <c r="G1103" s="2">
        <f>F1103/I_opt_dia*EXP(1-F1103/I_opt_dia)</f>
        <v>0.51803672270461698</v>
      </c>
      <c r="I1103" s="4">
        <f>(1/f_max_dia) * (1 - EXP(-k_sat_dia*F1103)) * EXP(-k_inhib_dia*F1103)</f>
        <v>0.91385855472612054</v>
      </c>
      <c r="T1103">
        <f t="shared" si="71"/>
        <v>1101</v>
      </c>
      <c r="U1103" s="1">
        <f t="shared" si="69"/>
        <v>55.050000000000004</v>
      </c>
      <c r="V1103">
        <f>U1103/I_opt_nan*EXP(1-U1103/I_opt_nan)</f>
        <v>0.43449730490318905</v>
      </c>
      <c r="Z1103" s="4">
        <f>(1/F_max) * (1 - EXP(-k_sat*U1103)) * EXP(-k_inhib*U1103)</f>
        <v>0.89668689913463584</v>
      </c>
      <c r="AM1103" s="4">
        <f>(1 / F_max_pic) * (1 - EXP(-k_sat_pic * U1103)) * EXP(-k_inhib_pic * U1103)</f>
        <v>0.89668689913463584</v>
      </c>
    </row>
    <row r="1104" spans="5:39" x14ac:dyDescent="0.25">
      <c r="E1104">
        <f t="shared" si="70"/>
        <v>1102</v>
      </c>
      <c r="F1104" s="1">
        <f t="shared" si="68"/>
        <v>55.1</v>
      </c>
      <c r="G1104" s="2">
        <f>F1104/I_opt_dia*EXP(1-F1104/I_opt_dia)</f>
        <v>0.51727416492360156</v>
      </c>
      <c r="I1104" s="4">
        <f>(1/f_max_dia) * (1 - EXP(-k_sat_dia*F1104)) * EXP(-k_inhib_dia*F1104)</f>
        <v>0.91372157722885416</v>
      </c>
      <c r="T1104">
        <f t="shared" si="71"/>
        <v>1102</v>
      </c>
      <c r="U1104" s="1">
        <f t="shared" si="69"/>
        <v>55.1</v>
      </c>
      <c r="V1104">
        <f>U1104/I_opt_nan*EXP(1-U1104/I_opt_nan)</f>
        <v>0.43374899574564169</v>
      </c>
      <c r="Z1104" s="4">
        <f>(1/F_max) * (1 - EXP(-k_sat*U1104)) * EXP(-k_inhib*U1104)</f>
        <v>0.89655240708450112</v>
      </c>
      <c r="AM1104" s="4">
        <f>(1 / F_max_pic) * (1 - EXP(-k_sat_pic * U1104)) * EXP(-k_inhib_pic * U1104)</f>
        <v>0.89655240708450112</v>
      </c>
    </row>
    <row r="1105" spans="5:39" x14ac:dyDescent="0.25">
      <c r="E1105">
        <f t="shared" si="70"/>
        <v>1103</v>
      </c>
      <c r="F1105" s="1">
        <f t="shared" si="68"/>
        <v>55.150000000000006</v>
      </c>
      <c r="G1105" s="2">
        <f>F1105/I_opt_dia*EXP(1-F1105/I_opt_dia)</f>
        <v>0.51651230431701822</v>
      </c>
      <c r="I1105" s="4">
        <f>(1/f_max_dia) * (1 - EXP(-k_sat_dia*F1105)) * EXP(-k_inhib_dia*F1105)</f>
        <v>0.91358461931260526</v>
      </c>
      <c r="T1105">
        <f t="shared" si="71"/>
        <v>1103</v>
      </c>
      <c r="U1105" s="1">
        <f t="shared" si="69"/>
        <v>55.150000000000006</v>
      </c>
      <c r="V1105">
        <f>U1105/I_opt_nan*EXP(1-U1105/I_opt_nan)</f>
        <v>0.43300161880182236</v>
      </c>
      <c r="Z1105" s="4">
        <f>(1/F_max) * (1 - EXP(-k_sat*U1105)) * EXP(-k_inhib*U1105)</f>
        <v>0.89641793519316648</v>
      </c>
      <c r="AM1105" s="4">
        <f>(1 / F_max_pic) * (1 - EXP(-k_sat_pic * U1105)) * EXP(-k_inhib_pic * U1105)</f>
        <v>0.89641793519316648</v>
      </c>
    </row>
    <row r="1106" spans="5:39" x14ac:dyDescent="0.25">
      <c r="E1106">
        <f t="shared" si="70"/>
        <v>1104</v>
      </c>
      <c r="F1106" s="1">
        <f t="shared" si="68"/>
        <v>55.2</v>
      </c>
      <c r="G1106" s="2">
        <f>F1106/I_opt_dia*EXP(1-F1106/I_opt_dia)</f>
        <v>0.51575114188154991</v>
      </c>
      <c r="I1106" s="4">
        <f>(1/f_max_dia) * (1 - EXP(-k_sat_dia*F1106)) * EXP(-k_inhib_dia*F1106)</f>
        <v>0.91344768098464935</v>
      </c>
      <c r="T1106">
        <f t="shared" si="71"/>
        <v>1104</v>
      </c>
      <c r="U1106" s="1">
        <f t="shared" si="69"/>
        <v>55.2</v>
      </c>
      <c r="V1106">
        <f>U1106/I_opt_nan*EXP(1-U1106/I_opt_nan)</f>
        <v>0.43225517434037342</v>
      </c>
      <c r="Z1106" s="4">
        <f>(1/F_max) * (1 - EXP(-k_sat*U1106)) * EXP(-k_inhib*U1106)</f>
        <v>0.8962834834578105</v>
      </c>
      <c r="AM1106" s="4">
        <f>(1 / F_max_pic) * (1 - EXP(-k_sat_pic * U1106)) * EXP(-k_inhib_pic * U1106)</f>
        <v>0.8962834834578105</v>
      </c>
    </row>
    <row r="1107" spans="5:39" x14ac:dyDescent="0.25">
      <c r="E1107">
        <f t="shared" si="70"/>
        <v>1105</v>
      </c>
      <c r="F1107" s="1">
        <f t="shared" si="68"/>
        <v>55.25</v>
      </c>
      <c r="G1107" s="2">
        <f>F1107/I_opt_dia*EXP(1-F1107/I_opt_dia)</f>
        <v>0.51499067860519521</v>
      </c>
      <c r="I1107" s="4">
        <f>(1/f_max_dia) * (1 - EXP(-k_sat_dia*F1107)) * EXP(-k_inhib_dia*F1107)</f>
        <v>0.91331076225215369</v>
      </c>
      <c r="T1107">
        <f t="shared" si="71"/>
        <v>1105</v>
      </c>
      <c r="U1107" s="1">
        <f t="shared" si="69"/>
        <v>55.25</v>
      </c>
      <c r="V1107">
        <f>U1107/I_opt_nan*EXP(1-U1107/I_opt_nan)</f>
        <v>0.43150966262208584</v>
      </c>
      <c r="Z1107" s="4">
        <f>(1/F_max) * (1 - EXP(-k_sat*U1107)) * EXP(-k_inhib*U1107)</f>
        <v>0.89614905187561056</v>
      </c>
      <c r="AM1107" s="4">
        <f>(1 / F_max_pic) * (1 - EXP(-k_sat_pic * U1107)) * EXP(-k_inhib_pic * U1107)</f>
        <v>0.89614905187561056</v>
      </c>
    </row>
    <row r="1108" spans="5:39" x14ac:dyDescent="0.25">
      <c r="E1108">
        <f t="shared" si="70"/>
        <v>1106</v>
      </c>
      <c r="F1108" s="1">
        <f t="shared" si="68"/>
        <v>55.300000000000004</v>
      </c>
      <c r="G1108" s="2">
        <f>F1108/I_opt_dia*EXP(1-F1108/I_opt_dia)</f>
        <v>0.51423091546730559</v>
      </c>
      <c r="I1108" s="4">
        <f>(1/f_max_dia) * (1 - EXP(-k_sat_dia*F1108)) * EXP(-k_inhib_dia*F1108)</f>
        <v>0.91317386312217608</v>
      </c>
      <c r="T1108">
        <f t="shared" si="71"/>
        <v>1106</v>
      </c>
      <c r="U1108" s="1">
        <f t="shared" si="69"/>
        <v>55.300000000000004</v>
      </c>
      <c r="V1108">
        <f>U1108/I_opt_nan*EXP(1-U1108/I_opt_nan)</f>
        <v>0.43076508389993917</v>
      </c>
      <c r="Z1108" s="4">
        <f>(1/F_max) * (1 - EXP(-k_sat*U1108)) * EXP(-k_inhib*U1108)</f>
        <v>0.89601464044374024</v>
      </c>
      <c r="AM1108" s="4">
        <f>(1 / F_max_pic) * (1 - EXP(-k_sat_pic * U1108)) * EXP(-k_inhib_pic * U1108)</f>
        <v>0.89601464044374024</v>
      </c>
    </row>
    <row r="1109" spans="5:39" x14ac:dyDescent="0.25">
      <c r="E1109">
        <f t="shared" si="70"/>
        <v>1107</v>
      </c>
      <c r="F1109" s="1">
        <f t="shared" si="68"/>
        <v>55.35</v>
      </c>
      <c r="G1109" s="2">
        <f>F1109/I_opt_dia*EXP(1-F1109/I_opt_dia)</f>
        <v>0.51347185343862112</v>
      </c>
      <c r="I1109" s="4">
        <f>(1/f_max_dia) * (1 - EXP(-k_sat_dia*F1109)) * EXP(-k_inhib_dia*F1109)</f>
        <v>0.91303698360166852</v>
      </c>
      <c r="T1109">
        <f t="shared" si="71"/>
        <v>1107</v>
      </c>
      <c r="U1109" s="1">
        <f t="shared" si="69"/>
        <v>55.35</v>
      </c>
      <c r="V1109">
        <f>U1109/I_opt_nan*EXP(1-U1109/I_opt_nan)</f>
        <v>0.4300214384191412</v>
      </c>
      <c r="Z1109" s="4">
        <f>(1/F_max) * (1 - EXP(-k_sat*U1109)) * EXP(-k_inhib*U1109)</f>
        <v>0.89588024915937159</v>
      </c>
      <c r="AM1109" s="4">
        <f>(1 / F_max_pic) * (1 - EXP(-k_sat_pic * U1109)) * EXP(-k_inhib_pic * U1109)</f>
        <v>0.89588024915937159</v>
      </c>
    </row>
    <row r="1110" spans="5:39" x14ac:dyDescent="0.25">
      <c r="E1110">
        <f t="shared" si="70"/>
        <v>1108</v>
      </c>
      <c r="F1110" s="1">
        <f t="shared" si="68"/>
        <v>55.400000000000006</v>
      </c>
      <c r="G1110" s="2">
        <f>F1110/I_opt_dia*EXP(1-F1110/I_opt_dia)</f>
        <v>0.51271349348130391</v>
      </c>
      <c r="I1110" s="4">
        <f>(1/f_max_dia) * (1 - EXP(-k_sat_dia*F1110)) * EXP(-k_inhib_dia*F1110)</f>
        <v>0.91290012369747642</v>
      </c>
      <c r="T1110">
        <f t="shared" si="71"/>
        <v>1108</v>
      </c>
      <c r="U1110" s="1">
        <f t="shared" si="69"/>
        <v>55.400000000000006</v>
      </c>
      <c r="V1110">
        <f>U1110/I_opt_nan*EXP(1-U1110/I_opt_nan)</f>
        <v>0.42927872641716619</v>
      </c>
      <c r="Z1110" s="4">
        <f>(1/F_max) * (1 - EXP(-k_sat*U1110)) * EXP(-k_inhib*U1110)</f>
        <v>0.8957458780196732</v>
      </c>
      <c r="AM1110" s="4">
        <f>(1 / F_max_pic) * (1 - EXP(-k_sat_pic * U1110)) * EXP(-k_inhib_pic * U1110)</f>
        <v>0.8957458780196732</v>
      </c>
    </row>
    <row r="1111" spans="5:39" x14ac:dyDescent="0.25">
      <c r="E1111">
        <f t="shared" si="70"/>
        <v>1109</v>
      </c>
      <c r="F1111" s="1">
        <f t="shared" si="68"/>
        <v>55.45</v>
      </c>
      <c r="G1111" s="2">
        <f>F1111/I_opt_dia*EXP(1-F1111/I_opt_dia)</f>
        <v>0.51195583654897581</v>
      </c>
      <c r="I1111" s="4">
        <f>(1/f_max_dia) * (1 - EXP(-k_sat_dia*F1111)) * EXP(-k_inhib_dia*F1111)</f>
        <v>0.91276328341634105</v>
      </c>
      <c r="T1111">
        <f t="shared" si="71"/>
        <v>1109</v>
      </c>
      <c r="U1111" s="1">
        <f t="shared" si="69"/>
        <v>55.45</v>
      </c>
      <c r="V1111">
        <f>U1111/I_opt_nan*EXP(1-U1111/I_opt_nan)</f>
        <v>0.4285369481237945</v>
      </c>
      <c r="Z1111" s="4">
        <f>(1/F_max) * (1 - EXP(-k_sat*U1111)) * EXP(-k_inhib*U1111)</f>
        <v>0.8956115270218119</v>
      </c>
      <c r="AM1111" s="4">
        <f>(1 / F_max_pic) * (1 - EXP(-k_sat_pic * U1111)) * EXP(-k_inhib_pic * U1111)</f>
        <v>0.8956115270218119</v>
      </c>
    </row>
    <row r="1112" spans="5:39" x14ac:dyDescent="0.25">
      <c r="E1112">
        <f t="shared" si="70"/>
        <v>1110</v>
      </c>
      <c r="F1112" s="1">
        <f t="shared" si="68"/>
        <v>55.5</v>
      </c>
      <c r="G1112" s="2">
        <f>F1112/I_opt_dia*EXP(1-F1112/I_opt_dia)</f>
        <v>0.5111988835867517</v>
      </c>
      <c r="I1112" s="4">
        <f>(1/f_max_dia) * (1 - EXP(-k_sat_dia*F1112)) * EXP(-k_inhib_dia*F1112)</f>
        <v>0.91262646276489956</v>
      </c>
      <c r="T1112">
        <f t="shared" si="71"/>
        <v>1110</v>
      </c>
      <c r="U1112" s="1">
        <f t="shared" si="69"/>
        <v>55.5</v>
      </c>
      <c r="V1112">
        <f>U1112/I_opt_nan*EXP(1-U1112/I_opt_nan)</f>
        <v>0.42779610376115113</v>
      </c>
      <c r="Z1112" s="4">
        <f>(1/F_max) * (1 - EXP(-k_sat*U1112)) * EXP(-k_inhib*U1112)</f>
        <v>0.89547719616295196</v>
      </c>
      <c r="AM1112" s="4">
        <f>(1 / F_max_pic) * (1 - EXP(-k_sat_pic * U1112)) * EXP(-k_inhib_pic * U1112)</f>
        <v>0.89547719616295196</v>
      </c>
    </row>
    <row r="1113" spans="5:39" x14ac:dyDescent="0.25">
      <c r="E1113">
        <f t="shared" si="70"/>
        <v>1111</v>
      </c>
      <c r="F1113" s="1">
        <f t="shared" si="68"/>
        <v>55.550000000000004</v>
      </c>
      <c r="G1113" s="2">
        <f>F1113/I_opt_dia*EXP(1-F1113/I_opt_dia)</f>
        <v>0.51044263553127556</v>
      </c>
      <c r="I1113" s="4">
        <f>(1/f_max_dia) * (1 - EXP(-k_sat_dia*F1113)) * EXP(-k_inhib_dia*F1113)</f>
        <v>0.91248966174968682</v>
      </c>
      <c r="T1113">
        <f t="shared" si="71"/>
        <v>1111</v>
      </c>
      <c r="U1113" s="1">
        <f t="shared" si="69"/>
        <v>55.550000000000004</v>
      </c>
      <c r="V1113">
        <f>U1113/I_opt_nan*EXP(1-U1113/I_opt_nan)</f>
        <v>0.42705619354374413</v>
      </c>
      <c r="Z1113" s="4">
        <f>(1/F_max) * (1 - EXP(-k_sat*U1113)) * EXP(-k_inhib*U1113)</f>
        <v>0.89534288544025531</v>
      </c>
      <c r="AM1113" s="4">
        <f>(1 / F_max_pic) * (1 - EXP(-k_sat_pic * U1113)) * EXP(-k_inhib_pic * U1113)</f>
        <v>0.89534288544025531</v>
      </c>
    </row>
    <row r="1114" spans="5:39" x14ac:dyDescent="0.25">
      <c r="E1114">
        <f t="shared" si="70"/>
        <v>1112</v>
      </c>
      <c r="F1114" s="1">
        <f t="shared" si="68"/>
        <v>55.6</v>
      </c>
      <c r="G1114" s="2">
        <f>F1114/I_opt_dia*EXP(1-F1114/I_opt_dia)</f>
        <v>0.50968709331075579</v>
      </c>
      <c r="I1114" s="4">
        <f>(1/f_max_dia) * (1 - EXP(-k_sat_dia*F1114)) * EXP(-k_inhib_dia*F1114)</f>
        <v>0.91235288037713669</v>
      </c>
      <c r="T1114">
        <f t="shared" si="71"/>
        <v>1112</v>
      </c>
      <c r="U1114" s="1">
        <f t="shared" si="69"/>
        <v>55.6</v>
      </c>
      <c r="V1114">
        <f>U1114/I_opt_nan*EXP(1-U1114/I_opt_nan)</f>
        <v>0.42631721767850389</v>
      </c>
      <c r="Z1114" s="4">
        <f>(1/F_max) * (1 - EXP(-k_sat*U1114)) * EXP(-k_inhib*U1114)</f>
        <v>0.89520859485088145</v>
      </c>
      <c r="AM1114" s="4">
        <f>(1 / F_max_pic) * (1 - EXP(-k_sat_pic * U1114)) * EXP(-k_inhib_pic * U1114)</f>
        <v>0.89520859485088145</v>
      </c>
    </row>
    <row r="1115" spans="5:39" x14ac:dyDescent="0.25">
      <c r="E1115">
        <f t="shared" si="70"/>
        <v>1113</v>
      </c>
      <c r="F1115" s="1">
        <f t="shared" si="68"/>
        <v>55.650000000000006</v>
      </c>
      <c r="G1115" s="2">
        <f>F1115/I_opt_dia*EXP(1-F1115/I_opt_dia)</f>
        <v>0.50893225784499829</v>
      </c>
      <c r="I1115" s="4">
        <f>(1/f_max_dia) * (1 - EXP(-k_sat_dia*F1115)) * EXP(-k_inhib_dia*F1115)</f>
        <v>0.91221611865358221</v>
      </c>
      <c r="T1115">
        <f t="shared" si="71"/>
        <v>1113</v>
      </c>
      <c r="U1115" s="1">
        <f t="shared" si="69"/>
        <v>55.650000000000006</v>
      </c>
      <c r="V1115">
        <f>U1115/I_opt_nan*EXP(1-U1115/I_opt_nan)</f>
        <v>0.42557917636482062</v>
      </c>
      <c r="Z1115" s="4">
        <f>(1/F_max) * (1 - EXP(-k_sat*U1115)) * EXP(-k_inhib*U1115)</f>
        <v>0.89507432439198753</v>
      </c>
      <c r="AM1115" s="4">
        <f>(1 / F_max_pic) * (1 - EXP(-k_sat_pic * U1115)) * EXP(-k_inhib_pic * U1115)</f>
        <v>0.89507432439198753</v>
      </c>
    </row>
    <row r="1116" spans="5:39" x14ac:dyDescent="0.25">
      <c r="E1116">
        <f t="shared" si="70"/>
        <v>1114</v>
      </c>
      <c r="F1116" s="1">
        <f t="shared" si="68"/>
        <v>55.7</v>
      </c>
      <c r="G1116" s="2">
        <f>F1116/I_opt_dia*EXP(1-F1116/I_opt_dia)</f>
        <v>0.50817813004544343</v>
      </c>
      <c r="I1116" s="4">
        <f>(1/f_max_dia) * (1 - EXP(-k_sat_dia*F1116)) * EXP(-k_inhib_dia*F1116)</f>
        <v>0.91207937658525717</v>
      </c>
      <c r="T1116">
        <f t="shared" si="71"/>
        <v>1114</v>
      </c>
      <c r="U1116" s="1">
        <f t="shared" si="69"/>
        <v>55.7</v>
      </c>
      <c r="V1116">
        <f>U1116/I_opt_nan*EXP(1-U1116/I_opt_nan)</f>
        <v>0.42484206979458294</v>
      </c>
      <c r="Z1116" s="4">
        <f>(1/F_max) * (1 - EXP(-k_sat*U1116)) * EXP(-k_inhib*U1116)</f>
        <v>0.89494007406072851</v>
      </c>
      <c r="AM1116" s="4">
        <f>(1 / F_max_pic) * (1 - EXP(-k_sat_pic * U1116)) * EXP(-k_inhib_pic * U1116)</f>
        <v>0.89494007406072851</v>
      </c>
    </row>
    <row r="1117" spans="5:39" x14ac:dyDescent="0.25">
      <c r="E1117">
        <f t="shared" si="70"/>
        <v>1115</v>
      </c>
      <c r="F1117" s="1">
        <f t="shared" si="68"/>
        <v>55.75</v>
      </c>
      <c r="G1117" s="2">
        <f>F1117/I_opt_dia*EXP(1-F1117/I_opt_dia)</f>
        <v>0.50742471081519913</v>
      </c>
      <c r="I1117" s="4">
        <f>(1/f_max_dia) * (1 - EXP(-k_sat_dia*F1117)) * EXP(-k_inhib_dia*F1117)</f>
        <v>0.91194265417829723</v>
      </c>
      <c r="T1117">
        <f t="shared" si="71"/>
        <v>1115</v>
      </c>
      <c r="U1117" s="1">
        <f t="shared" si="69"/>
        <v>55.75</v>
      </c>
      <c r="V1117">
        <f>U1117/I_opt_nan*EXP(1-U1117/I_opt_nan)</f>
        <v>0.424105898152216</v>
      </c>
      <c r="Z1117" s="4">
        <f>(1/F_max) * (1 - EXP(-k_sat*U1117)) * EXP(-k_inhib*U1117)</f>
        <v>0.89480584385425743</v>
      </c>
      <c r="AM1117" s="4">
        <f>(1 / F_max_pic) * (1 - EXP(-k_sat_pic * U1117)) * EXP(-k_inhib_pic * U1117)</f>
        <v>0.89480584385425743</v>
      </c>
    </row>
    <row r="1118" spans="5:39" x14ac:dyDescent="0.25">
      <c r="E1118">
        <f t="shared" si="70"/>
        <v>1116</v>
      </c>
      <c r="F1118" s="1">
        <f t="shared" si="68"/>
        <v>55.800000000000004</v>
      </c>
      <c r="G1118" s="2">
        <f>F1118/I_opt_dia*EXP(1-F1118/I_opt_dia)</f>
        <v>0.50667200104907517</v>
      </c>
      <c r="I1118" s="4">
        <f>(1/f_max_dia) * (1 - EXP(-k_sat_dia*F1118)) * EXP(-k_inhib_dia*F1118)</f>
        <v>0.91180595143874144</v>
      </c>
      <c r="T1118">
        <f t="shared" si="71"/>
        <v>1116</v>
      </c>
      <c r="U1118" s="1">
        <f t="shared" si="69"/>
        <v>55.800000000000004</v>
      </c>
      <c r="V1118">
        <f>U1118/I_opt_nan*EXP(1-U1118/I_opt_nan)</f>
        <v>0.42337066161471903</v>
      </c>
      <c r="Z1118" s="4">
        <f>(1/F_max) * (1 - EXP(-k_sat*U1118)) * EXP(-k_inhib*U1118)</f>
        <v>0.89467163376972492</v>
      </c>
      <c r="AM1118" s="4">
        <f>(1 / F_max_pic) * (1 - EXP(-k_sat_pic * U1118)) * EXP(-k_inhib_pic * U1118)</f>
        <v>0.89467163376972492</v>
      </c>
    </row>
    <row r="1119" spans="5:39" x14ac:dyDescent="0.25">
      <c r="E1119">
        <f t="shared" si="70"/>
        <v>1117</v>
      </c>
      <c r="F1119" s="1">
        <f t="shared" si="68"/>
        <v>55.85</v>
      </c>
      <c r="G1119" s="2">
        <f>F1119/I_opt_dia*EXP(1-F1119/I_opt_dia)</f>
        <v>0.50592000163361928</v>
      </c>
      <c r="I1119" s="4">
        <f>(1/f_max_dia) * (1 - EXP(-k_sat_dia*F1119)) * EXP(-k_inhib_dia*F1119)</f>
        <v>0.91166926837253204</v>
      </c>
      <c r="T1119">
        <f t="shared" si="71"/>
        <v>1117</v>
      </c>
      <c r="U1119" s="1">
        <f t="shared" si="69"/>
        <v>55.85</v>
      </c>
      <c r="V1119">
        <f>U1119/I_opt_nan*EXP(1-U1119/I_opt_nan)</f>
        <v>0.42263636035170388</v>
      </c>
      <c r="Z1119" s="4">
        <f>(1/F_max) * (1 - EXP(-k_sat*U1119)) * EXP(-k_inhib*U1119)</f>
        <v>0.89453744380427958</v>
      </c>
      <c r="AM1119" s="4">
        <f>(1 / F_max_pic) * (1 - EXP(-k_sat_pic * U1119)) * EXP(-k_inhib_pic * U1119)</f>
        <v>0.89453744380427958</v>
      </c>
    </row>
    <row r="1120" spans="5:39" x14ac:dyDescent="0.25">
      <c r="E1120">
        <f t="shared" si="70"/>
        <v>1118</v>
      </c>
      <c r="F1120" s="1">
        <f t="shared" si="68"/>
        <v>55.900000000000006</v>
      </c>
      <c r="G1120" s="2">
        <f>F1120/I_opt_dia*EXP(1-F1120/I_opt_dia)</f>
        <v>0.50516871344714886</v>
      </c>
      <c r="I1120" s="4">
        <f>(1/f_max_dia) * (1 - EXP(-k_sat_dia*F1120)) * EXP(-k_inhib_dia*F1120)</f>
        <v>0.91153260498551636</v>
      </c>
      <c r="T1120">
        <f t="shared" si="71"/>
        <v>1118</v>
      </c>
      <c r="U1120" s="1">
        <f t="shared" si="69"/>
        <v>55.900000000000006</v>
      </c>
      <c r="V1120">
        <f>U1120/I_opt_nan*EXP(1-U1120/I_opt_nan)</f>
        <v>0.4219029945254314</v>
      </c>
      <c r="Z1120" s="4">
        <f>(1/F_max) * (1 - EXP(-k_sat*U1120)) * EXP(-k_inhib*U1120)</f>
        <v>0.89440327395506791</v>
      </c>
      <c r="AM1120" s="4">
        <f>(1 / F_max_pic) * (1 - EXP(-k_sat_pic * U1120)) * EXP(-k_inhib_pic * U1120)</f>
        <v>0.89440327395506791</v>
      </c>
    </row>
    <row r="1121" spans="5:39" x14ac:dyDescent="0.25">
      <c r="E1121">
        <f t="shared" si="70"/>
        <v>1119</v>
      </c>
      <c r="F1121" s="1">
        <f t="shared" si="68"/>
        <v>55.95</v>
      </c>
      <c r="G1121" s="2">
        <f>F1121/I_opt_dia*EXP(1-F1121/I_opt_dia)</f>
        <v>0.5044181373597878</v>
      </c>
      <c r="I1121" s="4">
        <f>(1/f_max_dia) * (1 - EXP(-k_sat_dia*F1121)) * EXP(-k_inhib_dia*F1121)</f>
        <v>0.91139596128344791</v>
      </c>
      <c r="T1121">
        <f t="shared" si="71"/>
        <v>1119</v>
      </c>
      <c r="U1121" s="1">
        <f t="shared" si="69"/>
        <v>55.95</v>
      </c>
      <c r="V1121">
        <f>U1121/I_opt_nan*EXP(1-U1121/I_opt_nan)</f>
        <v>0.42117056429085048</v>
      </c>
      <c r="Z1121" s="4">
        <f>(1/F_max) * (1 - EXP(-k_sat*U1121)) * EXP(-k_inhib*U1121)</f>
        <v>0.89426912421923443</v>
      </c>
      <c r="AM1121" s="4">
        <f>(1 / F_max_pic) * (1 - EXP(-k_sat_pic * U1121)) * EXP(-k_inhib_pic * U1121)</f>
        <v>0.89426912421923443</v>
      </c>
    </row>
    <row r="1122" spans="5:39" x14ac:dyDescent="0.25">
      <c r="E1122">
        <f t="shared" si="70"/>
        <v>1120</v>
      </c>
      <c r="F1122" s="1">
        <f t="shared" si="68"/>
        <v>56</v>
      </c>
      <c r="G1122" s="2">
        <f>F1122/I_opt_dia*EXP(1-F1122/I_opt_dia)</f>
        <v>0.50366827423349825</v>
      </c>
      <c r="I1122" s="4">
        <f>(1/f_max_dia) * (1 - EXP(-k_sat_dia*F1122)) * EXP(-k_inhib_dia*F1122)</f>
        <v>0.91125933727198671</v>
      </c>
      <c r="T1122">
        <f t="shared" si="71"/>
        <v>1120</v>
      </c>
      <c r="U1122" s="1">
        <f t="shared" si="69"/>
        <v>56</v>
      </c>
      <c r="V1122">
        <f>U1122/I_opt_nan*EXP(1-U1122/I_opt_nan)</f>
        <v>0.4204390697956335</v>
      </c>
      <c r="Z1122" s="4">
        <f>(1/F_max) * (1 - EXP(-k_sat*U1122)) * EXP(-k_inhib*U1122)</f>
        <v>0.89413499459392143</v>
      </c>
      <c r="AM1122" s="4">
        <f>(1 / F_max_pic) * (1 - EXP(-k_sat_pic * U1122)) * EXP(-k_inhib_pic * U1122)</f>
        <v>0.89413499459392143</v>
      </c>
    </row>
    <row r="1123" spans="5:39" x14ac:dyDescent="0.25">
      <c r="E1123">
        <f t="shared" si="70"/>
        <v>1121</v>
      </c>
      <c r="F1123" s="1">
        <f t="shared" si="68"/>
        <v>56.050000000000004</v>
      </c>
      <c r="G1123" s="2">
        <f>F1123/I_opt_dia*EXP(1-F1123/I_opt_dia)</f>
        <v>0.50291912492211543</v>
      </c>
      <c r="I1123" s="4">
        <f>(1/f_max_dia) * (1 - EXP(-k_sat_dia*F1123)) * EXP(-k_inhib_dia*F1123)</f>
        <v>0.91112273295670099</v>
      </c>
      <c r="T1123">
        <f t="shared" si="71"/>
        <v>1121</v>
      </c>
      <c r="U1123" s="1">
        <f t="shared" si="69"/>
        <v>56.050000000000004</v>
      </c>
      <c r="V1123">
        <f>U1123/I_opt_nan*EXP(1-U1123/I_opt_nan)</f>
        <v>0.41970851118021496</v>
      </c>
      <c r="Z1123" s="4">
        <f>(1/F_max) * (1 - EXP(-k_sat*U1123)) * EXP(-k_inhib*U1123)</f>
        <v>0.89400088507626929</v>
      </c>
      <c r="AM1123" s="4">
        <f>(1 / F_max_pic) * (1 - EXP(-k_sat_pic * U1123)) * EXP(-k_inhib_pic * U1123)</f>
        <v>0.89400088507626929</v>
      </c>
    </row>
    <row r="1124" spans="5:39" x14ac:dyDescent="0.25">
      <c r="E1124">
        <f t="shared" si="70"/>
        <v>1122</v>
      </c>
      <c r="F1124" s="1">
        <f t="shared" si="68"/>
        <v>56.1</v>
      </c>
      <c r="G1124" s="2">
        <f>F1124/I_opt_dia*EXP(1-F1124/I_opt_dia)</f>
        <v>0.50217069027138206</v>
      </c>
      <c r="I1124" s="4">
        <f>(1/f_max_dia) * (1 - EXP(-k_sat_dia*F1124)) * EXP(-k_inhib_dia*F1124)</f>
        <v>0.91098614834306768</v>
      </c>
      <c r="T1124">
        <f t="shared" si="71"/>
        <v>1122</v>
      </c>
      <c r="U1124" s="1">
        <f t="shared" si="69"/>
        <v>56.1</v>
      </c>
      <c r="V1124">
        <f>U1124/I_opt_nan*EXP(1-U1124/I_opt_nan)</f>
        <v>0.41897888857782845</v>
      </c>
      <c r="Z1124" s="4">
        <f>(1/F_max) * (1 - EXP(-k_sat*U1124)) * EXP(-k_inhib*U1124)</f>
        <v>0.89386679566341687</v>
      </c>
      <c r="AM1124" s="4">
        <f>(1 / F_max_pic) * (1 - EXP(-k_sat_pic * U1124)) * EXP(-k_inhib_pic * U1124)</f>
        <v>0.89386679566341687</v>
      </c>
    </row>
    <row r="1125" spans="5:39" x14ac:dyDescent="0.25">
      <c r="E1125">
        <f t="shared" si="70"/>
        <v>1123</v>
      </c>
      <c r="F1125" s="1">
        <f t="shared" si="68"/>
        <v>56.150000000000006</v>
      </c>
      <c r="G1125" s="2">
        <f>F1125/I_opt_dia*EXP(1-F1125/I_opt_dia)</f>
        <v>0.50142297111898071</v>
      </c>
      <c r="I1125" s="4">
        <f>(1/f_max_dia) * (1 - EXP(-k_sat_dia*F1125)) * EXP(-k_inhib_dia*F1125)</f>
        <v>0.91084958343647404</v>
      </c>
      <c r="T1125">
        <f t="shared" si="71"/>
        <v>1123</v>
      </c>
      <c r="U1125" s="1">
        <f t="shared" si="69"/>
        <v>56.150000000000006</v>
      </c>
      <c r="V1125">
        <f>U1125/I_opt_nan*EXP(1-U1125/I_opt_nan)</f>
        <v>0.41825020211454234</v>
      </c>
      <c r="Z1125" s="4">
        <f>(1/F_max) * (1 - EXP(-k_sat*U1125)) * EXP(-k_inhib*U1125)</f>
        <v>0.89373272635250067</v>
      </c>
      <c r="AM1125" s="4">
        <f>(1 / F_max_pic) * (1 - EXP(-k_sat_pic * U1125)) * EXP(-k_inhib_pic * U1125)</f>
        <v>0.89373272635250067</v>
      </c>
    </row>
    <row r="1126" spans="5:39" x14ac:dyDescent="0.25">
      <c r="E1126">
        <f t="shared" si="70"/>
        <v>1124</v>
      </c>
      <c r="F1126" s="1">
        <f t="shared" si="68"/>
        <v>56.2</v>
      </c>
      <c r="G1126" s="2">
        <f>F1126/I_opt_dia*EXP(1-F1126/I_opt_dia)</f>
        <v>0.50067596829456829</v>
      </c>
      <c r="I1126" s="4">
        <f>(1/f_max_dia) * (1 - EXP(-k_sat_dia*F1126)) * EXP(-k_inhib_dia*F1126)</f>
        <v>0.9107130382422175</v>
      </c>
      <c r="T1126">
        <f t="shared" si="71"/>
        <v>1124</v>
      </c>
      <c r="U1126" s="1">
        <f t="shared" si="69"/>
        <v>56.2</v>
      </c>
      <c r="V1126">
        <f>U1126/I_opt_nan*EXP(1-U1126/I_opt_nan)</f>
        <v>0.4175224519092981</v>
      </c>
      <c r="Z1126" s="4">
        <f>(1/F_max) * (1 - EXP(-k_sat*U1126)) * EXP(-k_inhib*U1126)</f>
        <v>0.89359867714065533</v>
      </c>
      <c r="AM1126" s="4">
        <f>(1 / F_max_pic) * (1 - EXP(-k_sat_pic * U1126)) * EXP(-k_inhib_pic * U1126)</f>
        <v>0.89359867714065533</v>
      </c>
    </row>
    <row r="1127" spans="5:39" x14ac:dyDescent="0.25">
      <c r="E1127">
        <f t="shared" si="70"/>
        <v>1125</v>
      </c>
      <c r="F1127" s="1">
        <f t="shared" si="68"/>
        <v>56.25</v>
      </c>
      <c r="G1127" s="2">
        <f>F1127/I_opt_dia*EXP(1-F1127/I_opt_dia)</f>
        <v>0.4999296826198093</v>
      </c>
      <c r="I1127" s="4">
        <f>(1/f_max_dia) * (1 - EXP(-k_sat_dia*F1127)) * EXP(-k_inhib_dia*F1127)</f>
        <v>0.91057651276550744</v>
      </c>
      <c r="T1127">
        <f t="shared" si="71"/>
        <v>1125</v>
      </c>
      <c r="U1127" s="1">
        <f t="shared" si="69"/>
        <v>56.25</v>
      </c>
      <c r="V1127">
        <f>U1127/I_opt_nan*EXP(1-U1127/I_opt_nan)</f>
        <v>0.41679563807394543</v>
      </c>
      <c r="Z1127" s="4">
        <f>(1/F_max) * (1 - EXP(-k_sat*U1127)) * EXP(-k_inhib*U1127)</f>
        <v>0.89346464802501413</v>
      </c>
      <c r="AM1127" s="4">
        <f>(1 / F_max_pic) * (1 - EXP(-k_sat_pic * U1127)) * EXP(-k_inhib_pic * U1127)</f>
        <v>0.89346464802501413</v>
      </c>
    </row>
    <row r="1128" spans="5:39" x14ac:dyDescent="0.25">
      <c r="E1128">
        <f t="shared" si="70"/>
        <v>1126</v>
      </c>
      <c r="F1128" s="1">
        <f t="shared" si="68"/>
        <v>56.300000000000004</v>
      </c>
      <c r="G1128" s="2">
        <f>F1128/I_opt_dia*EXP(1-F1128/I_opt_dia)</f>
        <v>0.49918411490840836</v>
      </c>
      <c r="I1128" s="4">
        <f>(1/f_max_dia) * (1 - EXP(-k_sat_dia*F1128)) * EXP(-k_inhib_dia*F1128)</f>
        <v>0.91044000701146632</v>
      </c>
      <c r="T1128">
        <f t="shared" si="71"/>
        <v>1126</v>
      </c>
      <c r="U1128" s="1">
        <f t="shared" si="69"/>
        <v>56.300000000000004</v>
      </c>
      <c r="V1128">
        <f>U1128/I_opt_nan*EXP(1-U1128/I_opt_nan)</f>
        <v>0.41606976071327961</v>
      </c>
      <c r="Z1128" s="4">
        <f>(1/F_max) * (1 - EXP(-k_sat*U1128)) * EXP(-k_inhib*U1128)</f>
        <v>0.89333063900270793</v>
      </c>
      <c r="AM1128" s="4">
        <f>(1 / F_max_pic) * (1 - EXP(-k_sat_pic * U1128)) * EXP(-k_inhib_pic * U1128)</f>
        <v>0.89333063900270793</v>
      </c>
    </row>
    <row r="1129" spans="5:39" x14ac:dyDescent="0.25">
      <c r="E1129">
        <f t="shared" si="70"/>
        <v>1127</v>
      </c>
      <c r="F1129" s="1">
        <f t="shared" si="68"/>
        <v>56.35</v>
      </c>
      <c r="G1129" s="2">
        <f>F1129/I_opt_dia*EXP(1-F1129/I_opt_dia)</f>
        <v>0.49843926596614513</v>
      </c>
      <c r="I1129" s="4">
        <f>(1/f_max_dia) * (1 - EXP(-k_sat_dia*F1129)) * EXP(-k_inhib_dia*F1129)</f>
        <v>0.91030352098513001</v>
      </c>
      <c r="T1129">
        <f t="shared" si="71"/>
        <v>1127</v>
      </c>
      <c r="U1129" s="1">
        <f t="shared" si="69"/>
        <v>56.35</v>
      </c>
      <c r="V1129">
        <f>U1129/I_opt_nan*EXP(1-U1129/I_opt_nan)</f>
        <v>0.4153448199250776</v>
      </c>
      <c r="Z1129" s="4">
        <f>(1/F_max) * (1 - EXP(-k_sat*U1129)) * EXP(-k_inhib*U1129)</f>
        <v>0.89319665007086668</v>
      </c>
      <c r="AM1129" s="4">
        <f>(1 / F_max_pic) * (1 - EXP(-k_sat_pic * U1129)) * EXP(-k_inhib_pic * U1129)</f>
        <v>0.89319665007086668</v>
      </c>
    </row>
    <row r="1130" spans="5:39" x14ac:dyDescent="0.25">
      <c r="E1130">
        <f t="shared" si="70"/>
        <v>1128</v>
      </c>
      <c r="F1130" s="1">
        <f t="shared" si="68"/>
        <v>56.400000000000006</v>
      </c>
      <c r="G1130" s="2">
        <f>F1130/I_opt_dia*EXP(1-F1130/I_opt_dia)</f>
        <v>0.49769513659090558</v>
      </c>
      <c r="I1130" s="4">
        <f>(1/f_max_dia) * (1 - EXP(-k_sat_dia*F1130)) * EXP(-k_inhib_dia*F1130)</f>
        <v>0.91016705469144876</v>
      </c>
      <c r="T1130">
        <f t="shared" si="71"/>
        <v>1128</v>
      </c>
      <c r="U1130" s="1">
        <f t="shared" si="69"/>
        <v>56.400000000000006</v>
      </c>
      <c r="V1130">
        <f>U1130/I_opt_nan*EXP(1-U1130/I_opt_nan)</f>
        <v>0.4146208158001341</v>
      </c>
      <c r="Z1130" s="4">
        <f>(1/F_max) * (1 - EXP(-k_sat*U1130)) * EXP(-k_inhib*U1130)</f>
        <v>0.89306268122661769</v>
      </c>
      <c r="AM1130" s="4">
        <f>(1 / F_max_pic) * (1 - EXP(-k_sat_pic * U1130)) * EXP(-k_inhib_pic * U1130)</f>
        <v>0.89306268122661769</v>
      </c>
    </row>
    <row r="1131" spans="5:39" x14ac:dyDescent="0.25">
      <c r="E1131">
        <f t="shared" si="70"/>
        <v>1129</v>
      </c>
      <c r="F1131" s="1">
        <f t="shared" si="68"/>
        <v>56.45</v>
      </c>
      <c r="G1131" s="2">
        <f>F1131/I_opt_dia*EXP(1-F1131/I_opt_dia)</f>
        <v>0.49695172757271627</v>
      </c>
      <c r="I1131" s="4">
        <f>(1/f_max_dia) * (1 - EXP(-k_sat_dia*F1131)) * EXP(-k_inhib_dia*F1131)</f>
        <v>0.91003060813528847</v>
      </c>
      <c r="T1131">
        <f t="shared" si="71"/>
        <v>1129</v>
      </c>
      <c r="U1131" s="1">
        <f t="shared" si="69"/>
        <v>56.45</v>
      </c>
      <c r="V1131">
        <f>U1131/I_opt_nan*EXP(1-U1131/I_opt_nan)</f>
        <v>0.41389774842229804</v>
      </c>
      <c r="Z1131" s="4">
        <f>(1/F_max) * (1 - EXP(-k_sat*U1131)) * EXP(-k_inhib*U1131)</f>
        <v>0.89292873246708682</v>
      </c>
      <c r="AM1131" s="4">
        <f>(1 / F_max_pic) * (1 - EXP(-k_sat_pic * U1131)) * EXP(-k_inhib_pic * U1131)</f>
        <v>0.89292873246708682</v>
      </c>
    </row>
    <row r="1132" spans="5:39" x14ac:dyDescent="0.25">
      <c r="E1132">
        <f t="shared" si="70"/>
        <v>1130</v>
      </c>
      <c r="F1132" s="1">
        <f t="shared" si="68"/>
        <v>56.5</v>
      </c>
      <c r="G1132" s="2">
        <f>F1132/I_opt_dia*EXP(1-F1132/I_opt_dia)</f>
        <v>0.49620903969377644</v>
      </c>
      <c r="I1132" s="4">
        <f>(1/f_max_dia) * (1 - EXP(-k_sat_dia*F1132)) * EXP(-k_inhib_dia*F1132)</f>
        <v>0.90989418132143152</v>
      </c>
      <c r="T1132">
        <f t="shared" si="71"/>
        <v>1130</v>
      </c>
      <c r="U1132" s="1">
        <f t="shared" si="69"/>
        <v>56.5</v>
      </c>
      <c r="V1132">
        <f>U1132/I_opt_nan*EXP(1-U1132/I_opt_nan)</f>
        <v>0.41317561786850748</v>
      </c>
      <c r="Z1132" s="4">
        <f>(1/F_max) * (1 - EXP(-k_sat*U1132)) * EXP(-k_inhib*U1132)</f>
        <v>0.89279480378939902</v>
      </c>
      <c r="AM1132" s="4">
        <f>(1 / F_max_pic) * (1 - EXP(-k_sat_pic * U1132)) * EXP(-k_inhib_pic * U1132)</f>
        <v>0.89279480378939902</v>
      </c>
    </row>
    <row r="1133" spans="5:39" x14ac:dyDescent="0.25">
      <c r="E1133">
        <f t="shared" si="70"/>
        <v>1131</v>
      </c>
      <c r="F1133" s="1">
        <f t="shared" si="68"/>
        <v>56.550000000000004</v>
      </c>
      <c r="G1133" s="2">
        <f>F1133/I_opt_dia*EXP(1-F1133/I_opt_dia)</f>
        <v>0.49546707372849119</v>
      </c>
      <c r="I1133" s="4">
        <f>(1/f_max_dia) * (1 - EXP(-k_sat_dia*F1133)) * EXP(-k_inhib_dia*F1133)</f>
        <v>0.90975777425457716</v>
      </c>
      <c r="T1133">
        <f t="shared" si="71"/>
        <v>1131</v>
      </c>
      <c r="U1133" s="1">
        <f t="shared" si="69"/>
        <v>56.550000000000004</v>
      </c>
      <c r="V1133">
        <f>U1133/I_opt_nan*EXP(1-U1133/I_opt_nan)</f>
        <v>0.41245442420882644</v>
      </c>
      <c r="Z1133" s="4">
        <f>(1/F_max) * (1 - EXP(-k_sat*U1133)) * EXP(-k_inhib*U1133)</f>
        <v>0.89266089519067648</v>
      </c>
      <c r="AM1133" s="4">
        <f>(1 / F_max_pic) * (1 - EXP(-k_sat_pic * U1133)) * EXP(-k_inhib_pic * U1133)</f>
        <v>0.89266089519067648</v>
      </c>
    </row>
    <row r="1134" spans="5:39" x14ac:dyDescent="0.25">
      <c r="E1134">
        <f t="shared" si="70"/>
        <v>1132</v>
      </c>
      <c r="F1134" s="1">
        <f t="shared" si="68"/>
        <v>56.6</v>
      </c>
      <c r="G1134" s="2">
        <f>F1134/I_opt_dia*EXP(1-F1134/I_opt_dia)</f>
        <v>0.49472583044350377</v>
      </c>
      <c r="I1134" s="4">
        <f>(1/f_max_dia) * (1 - EXP(-k_sat_dia*F1134)) * EXP(-k_inhib_dia*F1134)</f>
        <v>0.90962138693934325</v>
      </c>
      <c r="T1134">
        <f t="shared" si="71"/>
        <v>1132</v>
      </c>
      <c r="U1134" s="1">
        <f t="shared" si="69"/>
        <v>56.6</v>
      </c>
      <c r="V1134">
        <f>U1134/I_opt_nan*EXP(1-U1134/I_opt_nan)</f>
        <v>0.41173416750647951</v>
      </c>
      <c r="Z1134" s="4">
        <f>(1/F_max) * (1 - EXP(-k_sat*U1134)) * EXP(-k_inhib*U1134)</f>
        <v>0.89252700666804052</v>
      </c>
      <c r="AM1134" s="4">
        <f>(1 / F_max_pic) * (1 - EXP(-k_sat_pic * U1134)) * EXP(-k_inhib_pic * U1134)</f>
        <v>0.89252700666804052</v>
      </c>
    </row>
    <row r="1135" spans="5:39" x14ac:dyDescent="0.25">
      <c r="E1135">
        <f t="shared" si="70"/>
        <v>1133</v>
      </c>
      <c r="F1135" s="1">
        <f t="shared" si="68"/>
        <v>56.650000000000006</v>
      </c>
      <c r="G1135" s="2">
        <f>F1135/I_opt_dia*EXP(1-F1135/I_opt_dia)</f>
        <v>0.49398531059772866</v>
      </c>
      <c r="I1135" s="4">
        <f>(1/f_max_dia) * (1 - EXP(-k_sat_dia*F1135)) * EXP(-k_inhib_dia*F1135)</f>
        <v>0.90948501938026638</v>
      </c>
      <c r="T1135">
        <f t="shared" si="71"/>
        <v>1133</v>
      </c>
      <c r="U1135" s="1">
        <f t="shared" si="69"/>
        <v>56.650000000000006</v>
      </c>
      <c r="V1135">
        <f>U1135/I_opt_nan*EXP(1-U1135/I_opt_nan)</f>
        <v>0.41101484781788833</v>
      </c>
      <c r="Z1135" s="4">
        <f>(1/F_max) * (1 - EXP(-k_sat*U1135)) * EXP(-k_inhib*U1135)</f>
        <v>0.89239313821861077</v>
      </c>
      <c r="AM1135" s="4">
        <f>(1 / F_max_pic) * (1 - EXP(-k_sat_pic * U1135)) * EXP(-k_inhib_pic * U1135)</f>
        <v>0.89239313821861077</v>
      </c>
    </row>
    <row r="1136" spans="5:39" x14ac:dyDescent="0.25">
      <c r="E1136">
        <f t="shared" si="70"/>
        <v>1134</v>
      </c>
      <c r="F1136" s="1">
        <f t="shared" si="68"/>
        <v>56.7</v>
      </c>
      <c r="G1136" s="2">
        <f>F1136/I_opt_dia*EXP(1-F1136/I_opt_dia)</f>
        <v>0.4932455149423835</v>
      </c>
      <c r="I1136" s="4">
        <f>(1/f_max_dia) * (1 - EXP(-k_sat_dia*F1136)) * EXP(-k_inhib_dia*F1136)</f>
        <v>0.9093486715818031</v>
      </c>
      <c r="T1136">
        <f t="shared" si="71"/>
        <v>1134</v>
      </c>
      <c r="U1136" s="1">
        <f t="shared" si="69"/>
        <v>56.7</v>
      </c>
      <c r="V1136">
        <f>U1136/I_opt_nan*EXP(1-U1136/I_opt_nan)</f>
        <v>0.41029646519270613</v>
      </c>
      <c r="Z1136" s="4">
        <f>(1/F_max) * (1 - EXP(-k_sat*U1136)) * EXP(-k_inhib*U1136)</f>
        <v>0.8922592898395052</v>
      </c>
      <c r="AM1136" s="4">
        <f>(1 / F_max_pic) * (1 - EXP(-k_sat_pic * U1136)) * EXP(-k_inhib_pic * U1136)</f>
        <v>0.8922592898395052</v>
      </c>
    </row>
    <row r="1137" spans="5:39" x14ac:dyDescent="0.25">
      <c r="E1137">
        <f t="shared" si="70"/>
        <v>1135</v>
      </c>
      <c r="F1137" s="1">
        <f t="shared" si="68"/>
        <v>56.75</v>
      </c>
      <c r="G1137" s="2">
        <f>F1137/I_opt_dia*EXP(1-F1137/I_opt_dia)</f>
        <v>0.49250644422102158</v>
      </c>
      <c r="I1137" s="4">
        <f>(1/f_max_dia) * (1 - EXP(-k_sat_dia*F1137)) * EXP(-k_inhib_dia*F1137)</f>
        <v>0.9092123435483308</v>
      </c>
      <c r="T1137">
        <f t="shared" si="71"/>
        <v>1135</v>
      </c>
      <c r="U1137" s="1">
        <f t="shared" si="69"/>
        <v>56.75</v>
      </c>
      <c r="V1137">
        <f>U1137/I_opt_nan*EXP(1-U1137/I_opt_nan)</f>
        <v>0.4095790196738533</v>
      </c>
      <c r="Z1137" s="4">
        <f>(1/F_max) * (1 - EXP(-k_sat*U1137)) * EXP(-k_inhib*U1137)</f>
        <v>0.89212546152784045</v>
      </c>
      <c r="AM1137" s="4">
        <f>(1 / F_max_pic) * (1 - EXP(-k_sat_pic * U1137)) * EXP(-k_inhib_pic * U1137)</f>
        <v>0.89212546152784045</v>
      </c>
    </row>
    <row r="1138" spans="5:39" x14ac:dyDescent="0.25">
      <c r="E1138">
        <f t="shared" si="70"/>
        <v>1136</v>
      </c>
      <c r="F1138" s="1">
        <f t="shared" si="68"/>
        <v>56.800000000000004</v>
      </c>
      <c r="G1138" s="2">
        <f>F1138/I_opt_dia*EXP(1-F1138/I_opt_dia)</f>
        <v>0.4917680991695641</v>
      </c>
      <c r="I1138" s="4">
        <f>(1/f_max_dia) * (1 - EXP(-k_sat_dia*F1138)) * EXP(-k_inhib_dia*F1138)</f>
        <v>0.90907603528414793</v>
      </c>
      <c r="T1138">
        <f t="shared" si="71"/>
        <v>1136</v>
      </c>
      <c r="U1138" s="1">
        <f t="shared" si="69"/>
        <v>56.800000000000004</v>
      </c>
      <c r="V1138">
        <f>U1138/I_opt_nan*EXP(1-U1138/I_opt_nan)</f>
        <v>0.40886251129755208</v>
      </c>
      <c r="Z1138" s="4">
        <f>(1/F_max) * (1 - EXP(-k_sat*U1138)) * EXP(-k_inhib*U1138)</f>
        <v>0.89199165328073138</v>
      </c>
      <c r="AM1138" s="4">
        <f>(1 / F_max_pic) * (1 - EXP(-k_sat_pic * U1138)) * EXP(-k_inhib_pic * U1138)</f>
        <v>0.89199165328073138</v>
      </c>
    </row>
    <row r="1139" spans="5:39" x14ac:dyDescent="0.25">
      <c r="E1139">
        <f t="shared" si="70"/>
        <v>1137</v>
      </c>
      <c r="F1139" s="1">
        <f t="shared" si="68"/>
        <v>56.85</v>
      </c>
      <c r="G1139" s="2">
        <f>F1139/I_opt_dia*EXP(1-F1139/I_opt_dia)</f>
        <v>0.49103048051633208</v>
      </c>
      <c r="I1139" s="4">
        <f>(1/f_max_dia) * (1 - EXP(-k_sat_dia*F1139)) * EXP(-k_inhib_dia*F1139)</f>
        <v>0.90893974679347633</v>
      </c>
      <c r="T1139">
        <f t="shared" si="71"/>
        <v>1137</v>
      </c>
      <c r="U1139" s="1">
        <f t="shared" si="69"/>
        <v>56.85</v>
      </c>
      <c r="V1139">
        <f>U1139/I_opt_nan*EXP(1-U1139/I_opt_nan)</f>
        <v>0.40814694009336233</v>
      </c>
      <c r="Z1139" s="4">
        <f>(1/F_max) * (1 - EXP(-k_sat*U1139)) * EXP(-k_inhib*U1139)</f>
        <v>0.89185786509529208</v>
      </c>
      <c r="AM1139" s="4">
        <f>(1 / F_max_pic) * (1 - EXP(-k_sat_pic * U1139)) * EXP(-k_inhib_pic * U1139)</f>
        <v>0.89185786509529208</v>
      </c>
    </row>
    <row r="1140" spans="5:39" x14ac:dyDescent="0.25">
      <c r="E1140">
        <f t="shared" si="70"/>
        <v>1138</v>
      </c>
      <c r="F1140" s="1">
        <f t="shared" si="68"/>
        <v>56.900000000000006</v>
      </c>
      <c r="G1140" s="2">
        <f>F1140/I_opt_dia*EXP(1-F1140/I_opt_dia)</f>
        <v>0.4902935889820787</v>
      </c>
      <c r="I1140" s="4">
        <f>(1/f_max_dia) * (1 - EXP(-k_sat_dia*F1140)) * EXP(-k_inhib_dia*F1140)</f>
        <v>0.90880347808046014</v>
      </c>
      <c r="T1140">
        <f t="shared" si="71"/>
        <v>1138</v>
      </c>
      <c r="U1140" s="1">
        <f t="shared" si="69"/>
        <v>56.900000000000006</v>
      </c>
      <c r="V1140">
        <f>U1140/I_opt_nan*EXP(1-U1140/I_opt_nan)</f>
        <v>0.40743230608421466</v>
      </c>
      <c r="Z1140" s="4">
        <f>(1/F_max) * (1 - EXP(-k_sat*U1140)) * EXP(-k_inhib*U1140)</f>
        <v>0.89172409696863408</v>
      </c>
      <c r="AM1140" s="4">
        <f>(1 / F_max_pic) * (1 - EXP(-k_sat_pic * U1140)) * EXP(-k_inhib_pic * U1140)</f>
        <v>0.89172409696863408</v>
      </c>
    </row>
    <row r="1141" spans="5:39" x14ac:dyDescent="0.25">
      <c r="E1141">
        <f t="shared" si="70"/>
        <v>1139</v>
      </c>
      <c r="F1141" s="1">
        <f t="shared" si="68"/>
        <v>56.95</v>
      </c>
      <c r="G1141" s="2">
        <f>F1141/I_opt_dia*EXP(1-F1141/I_opt_dia)</f>
        <v>0.48955742528002072</v>
      </c>
      <c r="I1141" s="4">
        <f>(1/f_max_dia) * (1 - EXP(-k_sat_dia*F1141)) * EXP(-k_inhib_dia*F1141)</f>
        <v>0.90866722914916798</v>
      </c>
      <c r="T1141">
        <f t="shared" si="71"/>
        <v>1139</v>
      </c>
      <c r="U1141" s="1">
        <f t="shared" si="69"/>
        <v>56.95</v>
      </c>
      <c r="V1141">
        <f>U1141/I_opt_nan*EXP(1-U1141/I_opt_nan)</f>
        <v>0.4067186092864471</v>
      </c>
      <c r="Z1141" s="4">
        <f>(1/F_max) * (1 - EXP(-k_sat*U1141)) * EXP(-k_inhib*U1141)</f>
        <v>0.8915903488978687</v>
      </c>
      <c r="AM1141" s="4">
        <f>(1 / F_max_pic) * (1 - EXP(-k_sat_pic * U1141)) * EXP(-k_inhib_pic * U1141)</f>
        <v>0.8915903488978687</v>
      </c>
    </row>
    <row r="1142" spans="5:39" x14ac:dyDescent="0.25">
      <c r="E1142">
        <f t="shared" si="70"/>
        <v>1140</v>
      </c>
      <c r="F1142" s="1">
        <f t="shared" si="68"/>
        <v>57</v>
      </c>
      <c r="G1142" s="2">
        <f>F1142/I_opt_dia*EXP(1-F1142/I_opt_dia)</f>
        <v>0.48882199011587069</v>
      </c>
      <c r="I1142" s="4">
        <f>(1/f_max_dia) * (1 - EXP(-k_sat_dia*F1142)) * EXP(-k_inhib_dia*F1142)</f>
        <v>0.90853100000359333</v>
      </c>
      <c r="T1142">
        <f t="shared" si="71"/>
        <v>1140</v>
      </c>
      <c r="U1142" s="1">
        <f t="shared" si="69"/>
        <v>57</v>
      </c>
      <c r="V1142">
        <f>U1142/I_opt_nan*EXP(1-U1142/I_opt_nan)</f>
        <v>0.40600584970983811</v>
      </c>
      <c r="Z1142" s="4">
        <f>(1/F_max) * (1 - EXP(-k_sat*U1142)) * EXP(-k_inhib*U1142)</f>
        <v>0.89145662088010502</v>
      </c>
      <c r="AM1142" s="4">
        <f>(1 / F_max_pic) * (1 - EXP(-k_sat_pic * U1142)) * EXP(-k_inhib_pic * U1142)</f>
        <v>0.89145662088010502</v>
      </c>
    </row>
    <row r="1143" spans="5:39" x14ac:dyDescent="0.25">
      <c r="E1143">
        <f t="shared" si="70"/>
        <v>1141</v>
      </c>
      <c r="F1143" s="1">
        <f t="shared" si="68"/>
        <v>57.050000000000004</v>
      </c>
      <c r="G1143" s="2">
        <f>F1143/I_opt_dia*EXP(1-F1143/I_opt_dia)</f>
        <v>0.48808728418786823</v>
      </c>
      <c r="I1143" s="4">
        <f>(1/f_max_dia) * (1 - EXP(-k_sat_dia*F1143)) * EXP(-k_inhib_dia*F1143)</f>
        <v>0.90839479064765505</v>
      </c>
      <c r="T1143">
        <f t="shared" si="71"/>
        <v>1141</v>
      </c>
      <c r="U1143" s="1">
        <f t="shared" si="69"/>
        <v>57.050000000000004</v>
      </c>
      <c r="V1143">
        <f>U1143/I_opt_nan*EXP(1-U1143/I_opt_nan)</f>
        <v>0.40529402735764125</v>
      </c>
      <c r="Z1143" s="4">
        <f>(1/F_max) * (1 - EXP(-k_sat*U1143)) * EXP(-k_inhib*U1143)</f>
        <v>0.89132291291245147</v>
      </c>
      <c r="AM1143" s="4">
        <f>(1 / F_max_pic) * (1 - EXP(-k_sat_pic * U1143)) * EXP(-k_inhib_pic * U1143)</f>
        <v>0.89132291291245147</v>
      </c>
    </row>
    <row r="1144" spans="5:39" x14ac:dyDescent="0.25">
      <c r="E1144">
        <f t="shared" si="70"/>
        <v>1142</v>
      </c>
      <c r="F1144" s="1">
        <f t="shared" si="68"/>
        <v>57.1</v>
      </c>
      <c r="G1144" s="2">
        <f>F1144/I_opt_dia*EXP(1-F1144/I_opt_dia)</f>
        <v>0.48735330818681188</v>
      </c>
      <c r="I1144" s="4">
        <f>(1/f_max_dia) * (1 - EXP(-k_sat_dia*F1144)) * EXP(-k_inhib_dia*F1144)</f>
        <v>0.90825860108519885</v>
      </c>
      <c r="T1144">
        <f t="shared" si="71"/>
        <v>1142</v>
      </c>
      <c r="U1144" s="1">
        <f t="shared" si="69"/>
        <v>57.1</v>
      </c>
      <c r="V1144">
        <f>U1144/I_opt_nan*EXP(1-U1144/I_opt_nan)</f>
        <v>0.40458314222662001</v>
      </c>
      <c r="Z1144" s="4">
        <f>(1/F_max) * (1 - EXP(-k_sat*U1144)) * EXP(-k_inhib*U1144)</f>
        <v>0.89118922499201481</v>
      </c>
      <c r="AM1144" s="4">
        <f>(1 / F_max_pic) * (1 - EXP(-k_sat_pic * U1144)) * EXP(-k_inhib_pic * U1144)</f>
        <v>0.89118922499201481</v>
      </c>
    </row>
    <row r="1145" spans="5:39" x14ac:dyDescent="0.25">
      <c r="E1145">
        <f t="shared" si="70"/>
        <v>1143</v>
      </c>
      <c r="F1145" s="1">
        <f t="shared" si="68"/>
        <v>57.150000000000006</v>
      </c>
      <c r="G1145" s="2">
        <f>F1145/I_opt_dia*EXP(1-F1145/I_opt_dia)</f>
        <v>0.48662006279609027</v>
      </c>
      <c r="I1145" s="4">
        <f>(1/f_max_dia) * (1 - EXP(-k_sat_dia*F1145)) * EXP(-k_inhib_dia*F1145)</f>
        <v>0.9081224313199977</v>
      </c>
      <c r="T1145">
        <f t="shared" si="71"/>
        <v>1143</v>
      </c>
      <c r="U1145" s="1">
        <f t="shared" si="69"/>
        <v>57.150000000000006</v>
      </c>
      <c r="V1145">
        <f>U1145/I_opt_nan*EXP(1-U1145/I_opt_nan)</f>
        <v>0.40387319430708124</v>
      </c>
      <c r="Z1145" s="4">
        <f>(1/F_max) * (1 - EXP(-k_sat*U1145)) * EXP(-k_inhib*U1145)</f>
        <v>0.89105555711590034</v>
      </c>
      <c r="AM1145" s="4">
        <f>(1 / F_max_pic) * (1 - EXP(-k_sat_pic * U1145)) * EXP(-k_inhib_pic * U1145)</f>
        <v>0.89105555711590034</v>
      </c>
    </row>
    <row r="1146" spans="5:39" x14ac:dyDescent="0.25">
      <c r="E1146">
        <f t="shared" si="70"/>
        <v>1144</v>
      </c>
      <c r="F1146" s="1">
        <f t="shared" si="68"/>
        <v>57.2</v>
      </c>
      <c r="G1146" s="2">
        <f>F1146/I_opt_dia*EXP(1-F1146/I_opt_dia)</f>
        <v>0.48588754869171369</v>
      </c>
      <c r="I1146" s="4">
        <f>(1/f_max_dia) * (1 - EXP(-k_sat_dia*F1146)) * EXP(-k_inhib_dia*F1146)</f>
        <v>0.90798628135575199</v>
      </c>
      <c r="T1146">
        <f t="shared" si="71"/>
        <v>1144</v>
      </c>
      <c r="U1146" s="1">
        <f t="shared" si="69"/>
        <v>57.2</v>
      </c>
      <c r="V1146">
        <f>U1146/I_opt_nan*EXP(1-U1146/I_opt_nan)</f>
        <v>0.4031641835829094</v>
      </c>
      <c r="Z1146" s="4">
        <f>(1/F_max) * (1 - EXP(-k_sat*U1146)) * EXP(-k_inhib*U1146)</f>
        <v>0.89092190928121251</v>
      </c>
      <c r="AM1146" s="4">
        <f>(1 / F_max_pic) * (1 - EXP(-k_sat_pic * U1146)) * EXP(-k_inhib_pic * U1146)</f>
        <v>0.89092190928121251</v>
      </c>
    </row>
    <row r="1147" spans="5:39" x14ac:dyDescent="0.25">
      <c r="E1147">
        <f t="shared" si="70"/>
        <v>1145</v>
      </c>
      <c r="F1147" s="1">
        <f t="shared" si="68"/>
        <v>57.25</v>
      </c>
      <c r="G1147" s="2">
        <f>F1147/I_opt_dia*EXP(1-F1147/I_opt_dia)</f>
        <v>0.48515576654234527</v>
      </c>
      <c r="I1147" s="4">
        <f>(1/f_max_dia) * (1 - EXP(-k_sat_dia*F1147)) * EXP(-k_inhib_dia*F1147)</f>
        <v>0.90785015119609169</v>
      </c>
      <c r="T1147">
        <f t="shared" si="71"/>
        <v>1145</v>
      </c>
      <c r="U1147" s="1">
        <f t="shared" si="69"/>
        <v>57.25</v>
      </c>
      <c r="V1147">
        <f>U1147/I_opt_nan*EXP(1-U1147/I_opt_nan)</f>
        <v>0.40245611003160037</v>
      </c>
      <c r="Z1147" s="4">
        <f>(1/F_max) * (1 - EXP(-k_sat*U1147)) * EXP(-k_inhib*U1147)</f>
        <v>0.89078828148505451</v>
      </c>
      <c r="AM1147" s="4">
        <f>(1 / F_max_pic) * (1 - EXP(-k_sat_pic * U1147)) * EXP(-k_inhib_pic * U1147)</f>
        <v>0.89078828148505451</v>
      </c>
    </row>
    <row r="1148" spans="5:39" x14ac:dyDescent="0.25">
      <c r="E1148">
        <f t="shared" si="70"/>
        <v>1146</v>
      </c>
      <c r="F1148" s="1">
        <f t="shared" si="68"/>
        <v>57.300000000000004</v>
      </c>
      <c r="G1148" s="2">
        <f>F1148/I_opt_dia*EXP(1-F1148/I_opt_dia)</f>
        <v>0.48442471700933198</v>
      </c>
      <c r="I1148" s="4">
        <f>(1/f_max_dia) * (1 - EXP(-k_sat_dia*F1148)) * EXP(-k_inhib_dia*F1148)</f>
        <v>0.90771404084457541</v>
      </c>
      <c r="T1148">
        <f t="shared" si="71"/>
        <v>1146</v>
      </c>
      <c r="U1148" s="1">
        <f t="shared" si="69"/>
        <v>57.300000000000004</v>
      </c>
      <c r="V1148">
        <f>U1148/I_opt_nan*EXP(1-U1148/I_opt_nan)</f>
        <v>0.40174897362429463</v>
      </c>
      <c r="Z1148" s="4">
        <f>(1/F_max) * (1 - EXP(-k_sat*U1148)) * EXP(-k_inhib*U1148)</f>
        <v>0.89065467372452778</v>
      </c>
      <c r="AM1148" s="4">
        <f>(1 / F_max_pic) * (1 - EXP(-k_sat_pic * U1148)) * EXP(-k_inhib_pic * U1148)</f>
        <v>0.89065467372452778</v>
      </c>
    </row>
    <row r="1149" spans="5:39" x14ac:dyDescent="0.25">
      <c r="E1149">
        <f t="shared" si="70"/>
        <v>1147</v>
      </c>
      <c r="F1149" s="1">
        <f t="shared" si="68"/>
        <v>57.35</v>
      </c>
      <c r="G1149" s="2">
        <f>F1149/I_opt_dia*EXP(1-F1149/I_opt_dia)</f>
        <v>0.48369440074673581</v>
      </c>
      <c r="I1149" s="4">
        <f>(1/f_max_dia) * (1 - EXP(-k_sat_dia*F1149)) * EXP(-k_inhib_dia*F1149)</f>
        <v>0.90757795030469324</v>
      </c>
      <c r="T1149">
        <f t="shared" si="71"/>
        <v>1147</v>
      </c>
      <c r="U1149" s="1">
        <f t="shared" si="69"/>
        <v>57.35</v>
      </c>
      <c r="V1149">
        <f>U1149/I_opt_nan*EXP(1-U1149/I_opt_nan)</f>
        <v>0.40104277432581226</v>
      </c>
      <c r="Z1149" s="4">
        <f>(1/F_max) * (1 - EXP(-k_sat*U1149)) * EXP(-k_inhib*U1149)</f>
        <v>0.89052108599673319</v>
      </c>
      <c r="AM1149" s="4">
        <f>(1 / F_max_pic) * (1 - EXP(-k_sat_pic * U1149)) * EXP(-k_inhib_pic * U1149)</f>
        <v>0.89052108599673319</v>
      </c>
    </row>
    <row r="1150" spans="5:39" x14ac:dyDescent="0.25">
      <c r="E1150">
        <f t="shared" si="70"/>
        <v>1148</v>
      </c>
      <c r="F1150" s="1">
        <f t="shared" si="68"/>
        <v>57.400000000000006</v>
      </c>
      <c r="G1150" s="2">
        <f>F1150/I_opt_dia*EXP(1-F1150/I_opt_dia)</f>
        <v>0.4829648184013644</v>
      </c>
      <c r="I1150" s="4">
        <f>(1/f_max_dia) * (1 - EXP(-k_sat_dia*F1150)) * EXP(-k_inhib_dia*F1150)</f>
        <v>0.90744187957986522</v>
      </c>
      <c r="T1150">
        <f t="shared" si="71"/>
        <v>1148</v>
      </c>
      <c r="U1150" s="1">
        <f t="shared" si="69"/>
        <v>57.400000000000006</v>
      </c>
      <c r="V1150">
        <f>U1150/I_opt_nan*EXP(1-U1150/I_opt_nan)</f>
        <v>0.40033751209468438</v>
      </c>
      <c r="Z1150" s="4">
        <f>(1/F_max) * (1 - EXP(-k_sat*U1150)) * EXP(-k_inhib*U1150)</f>
        <v>0.89038751829877028</v>
      </c>
      <c r="AM1150" s="4">
        <f>(1 / F_max_pic) * (1 - EXP(-k_sat_pic * U1150)) * EXP(-k_inhib_pic * U1150)</f>
        <v>0.89038751829877028</v>
      </c>
    </row>
    <row r="1151" spans="5:39" x14ac:dyDescent="0.25">
      <c r="E1151">
        <f t="shared" si="70"/>
        <v>1149</v>
      </c>
      <c r="F1151" s="1">
        <f t="shared" si="68"/>
        <v>57.45</v>
      </c>
      <c r="G1151" s="2">
        <f>F1151/I_opt_dia*EXP(1-F1151/I_opt_dia)</f>
        <v>0.48223597061280232</v>
      </c>
      <c r="I1151" s="4">
        <f>(1/f_max_dia) * (1 - EXP(-k_sat_dia*F1151)) * EXP(-k_inhib_dia*F1151)</f>
        <v>0.90730582867344356</v>
      </c>
      <c r="T1151">
        <f t="shared" si="71"/>
        <v>1149</v>
      </c>
      <c r="U1151" s="1">
        <f t="shared" si="69"/>
        <v>57.45</v>
      </c>
      <c r="V1151">
        <f>U1151/I_opt_nan*EXP(1-U1151/I_opt_nan)</f>
        <v>0.39963318688318827</v>
      </c>
      <c r="Z1151" s="4">
        <f>(1/F_max) * (1 - EXP(-k_sat*U1151)) * EXP(-k_inhib*U1151)</f>
        <v>0.89025397062773715</v>
      </c>
      <c r="AM1151" s="4">
        <f>(1 / F_max_pic) * (1 - EXP(-k_sat_pic * U1151)) * EXP(-k_inhib_pic * U1151)</f>
        <v>0.89025397062773715</v>
      </c>
    </row>
    <row r="1152" spans="5:39" x14ac:dyDescent="0.25">
      <c r="E1152">
        <f t="shared" si="70"/>
        <v>1150</v>
      </c>
      <c r="F1152" s="1">
        <f t="shared" si="68"/>
        <v>57.5</v>
      </c>
      <c r="G1152" s="2">
        <f>F1152/I_opt_dia*EXP(1-F1152/I_opt_dia)</f>
        <v>0.48150785801344126</v>
      </c>
      <c r="I1152" s="4">
        <f>(1/f_max_dia) * (1 - EXP(-k_sat_dia*F1152)) * EXP(-k_inhib_dia*F1152)</f>
        <v>0.90716979758871297</v>
      </c>
      <c r="T1152">
        <f t="shared" si="71"/>
        <v>1150</v>
      </c>
      <c r="U1152" s="1">
        <f t="shared" si="69"/>
        <v>57.5</v>
      </c>
      <c r="V1152">
        <f>U1152/I_opt_nan*EXP(1-U1152/I_opt_nan)</f>
        <v>0.39892979863737904</v>
      </c>
      <c r="Z1152" s="4">
        <f>(1/F_max) * (1 - EXP(-k_sat*U1152)) * EXP(-k_inhib*U1152)</f>
        <v>0.89012044298073156</v>
      </c>
      <c r="AM1152" s="4">
        <f>(1 / F_max_pic) * (1 - EXP(-k_sat_pic * U1152)) * EXP(-k_inhib_pic * U1152)</f>
        <v>0.89012044298073156</v>
      </c>
    </row>
    <row r="1153" spans="5:39" x14ac:dyDescent="0.25">
      <c r="E1153">
        <f t="shared" si="70"/>
        <v>1151</v>
      </c>
      <c r="F1153" s="1">
        <f t="shared" si="68"/>
        <v>57.550000000000004</v>
      </c>
      <c r="G1153" s="2">
        <f>F1153/I_opt_dia*EXP(1-F1153/I_opt_dia)</f>
        <v>0.48078048122851097</v>
      </c>
      <c r="I1153" s="4">
        <f>(1/f_max_dia) * (1 - EXP(-k_sat_dia*F1153)) * EXP(-k_inhib_dia*F1153)</f>
        <v>0.90703378632889187</v>
      </c>
      <c r="T1153">
        <f t="shared" si="71"/>
        <v>1151</v>
      </c>
      <c r="U1153" s="1">
        <f t="shared" si="69"/>
        <v>57.550000000000004</v>
      </c>
      <c r="V1153">
        <f>U1153/I_opt_nan*EXP(1-U1153/I_opt_nan)</f>
        <v>0.39822734729712356</v>
      </c>
      <c r="Z1153" s="4">
        <f>(1/F_max) * (1 - EXP(-k_sat*U1153)) * EXP(-k_inhib*U1153)</f>
        <v>0.8899869353548493</v>
      </c>
      <c r="AM1153" s="4">
        <f>(1 / F_max_pic) * (1 - EXP(-k_sat_pic * U1153)) * EXP(-k_inhib_pic * U1153)</f>
        <v>0.8899869353548493</v>
      </c>
    </row>
    <row r="1154" spans="5:39" x14ac:dyDescent="0.25">
      <c r="E1154">
        <f t="shared" si="70"/>
        <v>1152</v>
      </c>
      <c r="F1154" s="1">
        <f t="shared" ref="F1154:F1201" si="72">PAR_max/1200*E1154</f>
        <v>57.6</v>
      </c>
      <c r="G1154" s="2">
        <f>F1154/I_opt_dia*EXP(1-F1154/I_opt_dia)</f>
        <v>0.48005384087610964</v>
      </c>
      <c r="I1154" s="4">
        <f>(1/f_max_dia) * (1 - EXP(-k_sat_dia*F1154)) * EXP(-k_inhib_dia*F1154)</f>
        <v>0.90689779489713163</v>
      </c>
      <c r="T1154">
        <f t="shared" si="71"/>
        <v>1152</v>
      </c>
      <c r="U1154" s="1">
        <f t="shared" ref="U1154:U1201" si="73">PAR_max/1200*T1154</f>
        <v>57.6</v>
      </c>
      <c r="V1154">
        <f>U1154/I_opt_nan*EXP(1-U1154/I_opt_nan)</f>
        <v>0.39752583279613357</v>
      </c>
      <c r="Z1154" s="4">
        <f>(1/F_max) * (1 - EXP(-k_sat*U1154)) * EXP(-k_inhib*U1154)</f>
        <v>0.88985344774718556</v>
      </c>
      <c r="AM1154" s="4">
        <f>(1 / F_max_pic) * (1 - EXP(-k_sat_pic * U1154)) * EXP(-k_inhib_pic * U1154)</f>
        <v>0.88985344774718556</v>
      </c>
    </row>
    <row r="1155" spans="5:39" x14ac:dyDescent="0.25">
      <c r="E1155">
        <f t="shared" si="70"/>
        <v>1153</v>
      </c>
      <c r="F1155" s="1">
        <f t="shared" si="72"/>
        <v>57.650000000000006</v>
      </c>
      <c r="G1155" s="2">
        <f>F1155/I_opt_dia*EXP(1-F1155/I_opt_dia)</f>
        <v>0.47932793756723402</v>
      </c>
      <c r="I1155" s="4">
        <f>(1/f_max_dia) * (1 - EXP(-k_sat_dia*F1155)) * EXP(-k_inhib_dia*F1155)</f>
        <v>0.90676182329651889</v>
      </c>
      <c r="T1155">
        <f t="shared" si="71"/>
        <v>1153</v>
      </c>
      <c r="U1155" s="1">
        <f t="shared" si="73"/>
        <v>57.650000000000006</v>
      </c>
      <c r="V1155">
        <f>U1155/I_opt_nan*EXP(1-U1155/I_opt_nan)</f>
        <v>0.39682525506199751</v>
      </c>
      <c r="Z1155" s="4">
        <f>(1/F_max) * (1 - EXP(-k_sat*U1155)) * EXP(-k_inhib*U1155)</f>
        <v>0.88971998015483444</v>
      </c>
      <c r="AM1155" s="4">
        <f>(1 / F_max_pic) * (1 - EXP(-k_sat_pic * U1155)) * EXP(-k_inhib_pic * U1155)</f>
        <v>0.88971998015483444</v>
      </c>
    </row>
    <row r="1156" spans="5:39" x14ac:dyDescent="0.25">
      <c r="E1156">
        <f t="shared" ref="E1156:E1201" si="74">E1155+1</f>
        <v>1154</v>
      </c>
      <c r="F1156" s="1">
        <f t="shared" si="72"/>
        <v>57.7</v>
      </c>
      <c r="G1156" s="2">
        <f>F1156/I_opt_dia*EXP(1-F1156/I_opt_dia)</f>
        <v>0.47860277190581052</v>
      </c>
      <c r="I1156" s="4">
        <f>(1/f_max_dia) * (1 - EXP(-k_sat_dia*F1156)) * EXP(-k_inhib_dia*F1156)</f>
        <v>0.9066258715300759</v>
      </c>
      <c r="T1156">
        <f t="shared" ref="T1156:T1201" si="75">T1155+1</f>
        <v>1154</v>
      </c>
      <c r="U1156" s="1">
        <f t="shared" si="73"/>
        <v>57.7</v>
      </c>
      <c r="V1156">
        <f>U1156/I_opt_nan*EXP(1-U1156/I_opt_nan)</f>
        <v>0.39612561401621377</v>
      </c>
      <c r="Z1156" s="4">
        <f>(1/F_max) * (1 - EXP(-k_sat*U1156)) * EXP(-k_inhib*U1156)</f>
        <v>0.88958653257488896</v>
      </c>
      <c r="AM1156" s="4">
        <f>(1 / F_max_pic) * (1 - EXP(-k_sat_pic * U1156)) * EXP(-k_inhib_pic * U1156)</f>
        <v>0.88958653257488896</v>
      </c>
    </row>
    <row r="1157" spans="5:39" x14ac:dyDescent="0.25">
      <c r="E1157">
        <f t="shared" si="74"/>
        <v>1155</v>
      </c>
      <c r="F1157" s="1">
        <f t="shared" si="72"/>
        <v>57.75</v>
      </c>
      <c r="G1157" s="2">
        <f>F1157/I_opt_dia*EXP(1-F1157/I_opt_dia)</f>
        <v>0.47787834448872413</v>
      </c>
      <c r="I1157" s="4">
        <f>(1/f_max_dia) * (1 - EXP(-k_sat_dia*F1157)) * EXP(-k_inhib_dia*F1157)</f>
        <v>0.90648993960075996</v>
      </c>
      <c r="T1157">
        <f t="shared" si="75"/>
        <v>1155</v>
      </c>
      <c r="U1157" s="1">
        <f t="shared" si="73"/>
        <v>57.75</v>
      </c>
      <c r="V1157">
        <f>U1157/I_opt_nan*EXP(1-U1157/I_opt_nan)</f>
        <v>0.39542690957422344</v>
      </c>
      <c r="Z1157" s="4">
        <f>(1/F_max) * (1 - EXP(-k_sat*U1157)) * EXP(-k_inhib*U1157)</f>
        <v>0.88945310500444141</v>
      </c>
      <c r="AM1157" s="4">
        <f>(1 / F_max_pic) * (1 - EXP(-k_sat_pic * U1157)) * EXP(-k_inhib_pic * U1157)</f>
        <v>0.88945310500444141</v>
      </c>
    </row>
    <row r="1158" spans="5:39" x14ac:dyDescent="0.25">
      <c r="E1158">
        <f t="shared" si="74"/>
        <v>1156</v>
      </c>
      <c r="F1158" s="1">
        <f t="shared" si="72"/>
        <v>57.800000000000004</v>
      </c>
      <c r="G1158" s="2">
        <f>F1158/I_opt_dia*EXP(1-F1158/I_opt_dia)</f>
        <v>0.4771546559058496</v>
      </c>
      <c r="I1158" s="4">
        <f>(1/f_max_dia) * (1 - EXP(-k_sat_dia*F1158)) * EXP(-k_inhib_dia*F1158)</f>
        <v>0.90635402751146599</v>
      </c>
      <c r="T1158">
        <f t="shared" si="75"/>
        <v>1156</v>
      </c>
      <c r="U1158" s="1">
        <f t="shared" si="73"/>
        <v>57.800000000000004</v>
      </c>
      <c r="V1158">
        <f>U1158/I_opt_nan*EXP(1-U1158/I_opt_nan)</f>
        <v>0.39472914164544171</v>
      </c>
      <c r="Z1158" s="4">
        <f>(1/F_max) * (1 - EXP(-k_sat*U1158)) * EXP(-k_inhib*U1158)</f>
        <v>0.88931969744058237</v>
      </c>
      <c r="AM1158" s="4">
        <f>(1 / F_max_pic) * (1 - EXP(-k_sat_pic * U1158)) * EXP(-k_inhib_pic * U1158)</f>
        <v>0.88931969744058237</v>
      </c>
    </row>
    <row r="1159" spans="5:39" x14ac:dyDescent="0.25">
      <c r="E1159">
        <f t="shared" si="74"/>
        <v>1157</v>
      </c>
      <c r="F1159" s="1">
        <f t="shared" si="72"/>
        <v>57.85</v>
      </c>
      <c r="G1159" s="2">
        <f>F1159/I_opt_dia*EXP(1-F1159/I_opt_dia)</f>
        <v>0.47643170674008084</v>
      </c>
      <c r="I1159" s="4">
        <f>(1/f_max_dia) * (1 - EXP(-k_sat_dia*F1159)) * EXP(-k_inhib_dia*F1159)</f>
        <v>0.90621813526502604</v>
      </c>
      <c r="T1159">
        <f t="shared" si="75"/>
        <v>1157</v>
      </c>
      <c r="U1159" s="1">
        <f t="shared" si="73"/>
        <v>57.85</v>
      </c>
      <c r="V1159">
        <f>U1159/I_opt_nan*EXP(1-U1159/I_opt_nan)</f>
        <v>0.39403231013329149</v>
      </c>
      <c r="Z1159" s="4">
        <f>(1/F_max) * (1 - EXP(-k_sat*U1159)) * EXP(-k_inhib*U1159)</f>
        <v>0.88918630988040259</v>
      </c>
      <c r="AM1159" s="4">
        <f>(1 / F_max_pic) * (1 - EXP(-k_sat_pic * U1159)) * EXP(-k_inhib_pic * U1159)</f>
        <v>0.88918630988040259</v>
      </c>
    </row>
    <row r="1160" spans="5:39" x14ac:dyDescent="0.25">
      <c r="E1160">
        <f t="shared" si="74"/>
        <v>1158</v>
      </c>
      <c r="F1160" s="1">
        <f t="shared" si="72"/>
        <v>57.900000000000006</v>
      </c>
      <c r="G1160" s="2">
        <f>F1160/I_opt_dia*EXP(1-F1160/I_opt_dia)</f>
        <v>0.47570949756736092</v>
      </c>
      <c r="I1160" s="4">
        <f>(1/f_max_dia) * (1 - EXP(-k_sat_dia*F1160)) * EXP(-k_inhib_dia*F1160)</f>
        <v>0.9060822628642099</v>
      </c>
      <c r="T1160">
        <f t="shared" si="75"/>
        <v>1158</v>
      </c>
      <c r="U1160" s="1">
        <f t="shared" si="73"/>
        <v>57.900000000000006</v>
      </c>
      <c r="V1160">
        <f>U1160/I_opt_nan*EXP(1-U1160/I_opt_nan)</f>
        <v>0.39333641493523419</v>
      </c>
      <c r="Z1160" s="4">
        <f>(1/F_max) * (1 - EXP(-k_sat*U1160)) * EXP(-k_inhib*U1160)</f>
        <v>0.88905294232099097</v>
      </c>
      <c r="AM1160" s="4">
        <f>(1 / F_max_pic) * (1 - EXP(-k_sat_pic * U1160)) * EXP(-k_inhib_pic * U1160)</f>
        <v>0.88905294232099097</v>
      </c>
    </row>
    <row r="1161" spans="5:39" x14ac:dyDescent="0.25">
      <c r="E1161">
        <f t="shared" si="74"/>
        <v>1159</v>
      </c>
      <c r="F1161" s="1">
        <f t="shared" si="72"/>
        <v>57.95</v>
      </c>
      <c r="G1161" s="2">
        <f>F1161/I_opt_dia*EXP(1-F1161/I_opt_dia)</f>
        <v>0.47498802895671227</v>
      </c>
      <c r="I1161" s="4">
        <f>(1/f_max_dia) * (1 - EXP(-k_sat_dia*F1161)) * EXP(-k_inhib_dia*F1161)</f>
        <v>0.90594641031172629</v>
      </c>
      <c r="T1161">
        <f t="shared" si="75"/>
        <v>1159</v>
      </c>
      <c r="U1161" s="1">
        <f t="shared" si="73"/>
        <v>57.95</v>
      </c>
      <c r="V1161">
        <f>U1161/I_opt_nan*EXP(1-U1161/I_opt_nan)</f>
        <v>0.39264145594280275</v>
      </c>
      <c r="Z1161" s="4">
        <f>(1/F_max) * (1 - EXP(-k_sat*U1161)) * EXP(-k_inhib*U1161)</f>
        <v>0.88891959475943561</v>
      </c>
      <c r="AM1161" s="4">
        <f>(1 / F_max_pic) * (1 - EXP(-k_sat_pic * U1161)) * EXP(-k_inhib_pic * U1161)</f>
        <v>0.88891959475943561</v>
      </c>
    </row>
    <row r="1162" spans="5:39" x14ac:dyDescent="0.25">
      <c r="E1162">
        <f t="shared" si="74"/>
        <v>1160</v>
      </c>
      <c r="F1162" s="1">
        <f t="shared" si="72"/>
        <v>58</v>
      </c>
      <c r="G1162" s="2">
        <f>F1162/I_opt_dia*EXP(1-F1162/I_opt_dia)</f>
        <v>0.47426730147026513</v>
      </c>
      <c r="I1162" s="4">
        <f>(1/f_max_dia) * (1 - EXP(-k_sat_dia*F1162)) * EXP(-k_inhib_dia*F1162)</f>
        <v>0.90581057761022354</v>
      </c>
      <c r="T1162">
        <f t="shared" si="75"/>
        <v>1160</v>
      </c>
      <c r="U1162" s="1">
        <f t="shared" si="73"/>
        <v>58</v>
      </c>
      <c r="V1162">
        <f>U1162/I_opt_nan*EXP(1-U1162/I_opt_nan)</f>
        <v>0.39194743304163315</v>
      </c>
      <c r="Z1162" s="4">
        <f>(1/F_max) * (1 - EXP(-k_sat*U1162)) * EXP(-k_inhib*U1162)</f>
        <v>0.88878626719282416</v>
      </c>
      <c r="AM1162" s="4">
        <f>(1 / F_max_pic) * (1 - EXP(-k_sat_pic * U1162)) * EXP(-k_inhib_pic * U1162)</f>
        <v>0.88878626719282416</v>
      </c>
    </row>
    <row r="1163" spans="5:39" x14ac:dyDescent="0.25">
      <c r="E1163">
        <f t="shared" si="74"/>
        <v>1161</v>
      </c>
      <c r="F1163" s="1">
        <f t="shared" si="72"/>
        <v>58.050000000000004</v>
      </c>
      <c r="G1163" s="2">
        <f>F1163/I_opt_dia*EXP(1-F1163/I_opt_dia)</f>
        <v>0.47354731566328834</v>
      </c>
      <c r="I1163" s="4">
        <f>(1/f_max_dia) * (1 - EXP(-k_sat_dia*F1163)) * EXP(-k_inhib_dia*F1163)</f>
        <v>0.90567476476228981</v>
      </c>
      <c r="T1163">
        <f t="shared" si="75"/>
        <v>1161</v>
      </c>
      <c r="U1163" s="1">
        <f t="shared" si="73"/>
        <v>58.050000000000004</v>
      </c>
      <c r="V1163">
        <f>U1163/I_opt_nan*EXP(1-U1163/I_opt_nan)</f>
        <v>0.39125434611149579</v>
      </c>
      <c r="Z1163" s="4">
        <f>(1/F_max) * (1 - EXP(-k_sat*U1163)) * EXP(-k_inhib*U1163)</f>
        <v>0.8886529596182432</v>
      </c>
      <c r="AM1163" s="4">
        <f>(1 / F_max_pic) * (1 - EXP(-k_sat_pic * U1163)) * EXP(-k_inhib_pic * U1163)</f>
        <v>0.8886529596182432</v>
      </c>
    </row>
    <row r="1164" spans="5:39" x14ac:dyDescent="0.25">
      <c r="E1164">
        <f t="shared" si="74"/>
        <v>1162</v>
      </c>
      <c r="F1164" s="1">
        <f t="shared" si="72"/>
        <v>58.1</v>
      </c>
      <c r="G1164" s="2">
        <f>F1164/I_opt_dia*EXP(1-F1164/I_opt_dia)</f>
        <v>0.47282807208421868</v>
      </c>
      <c r="I1164" s="4">
        <f>(1/f_max_dia) * (1 - EXP(-k_sat_dia*F1164)) * EXP(-k_inhib_dia*F1164)</f>
        <v>0.90553897177045362</v>
      </c>
      <c r="T1164">
        <f t="shared" si="75"/>
        <v>1162</v>
      </c>
      <c r="U1164" s="1">
        <f t="shared" si="73"/>
        <v>58.1</v>
      </c>
      <c r="V1164">
        <f>U1164/I_opt_nan*EXP(1-U1164/I_opt_nan)</f>
        <v>0.3905621950263275</v>
      </c>
      <c r="Z1164" s="4">
        <f>(1/F_max) * (1 - EXP(-k_sat*U1164)) * EXP(-k_inhib*U1164)</f>
        <v>0.88851967203277837</v>
      </c>
      <c r="AM1164" s="4">
        <f>(1 / F_max_pic) * (1 - EXP(-k_sat_pic * U1164)) * EXP(-k_inhib_pic * U1164)</f>
        <v>0.88851967203277837</v>
      </c>
    </row>
    <row r="1165" spans="5:39" x14ac:dyDescent="0.25">
      <c r="E1165">
        <f t="shared" si="74"/>
        <v>1163</v>
      </c>
      <c r="F1165" s="1">
        <f t="shared" si="72"/>
        <v>58.150000000000006</v>
      </c>
      <c r="G1165" s="2">
        <f>F1165/I_opt_dia*EXP(1-F1165/I_opt_dia)</f>
        <v>0.472109571274689</v>
      </c>
      <c r="I1165" s="4">
        <f>(1/f_max_dia) * (1 - EXP(-k_sat_dia*F1165)) * EXP(-k_inhib_dia*F1165)</f>
        <v>0.90540319863718521</v>
      </c>
      <c r="T1165">
        <f t="shared" si="75"/>
        <v>1163</v>
      </c>
      <c r="U1165" s="1">
        <f t="shared" si="73"/>
        <v>58.150000000000006</v>
      </c>
      <c r="V1165">
        <f>U1165/I_opt_nan*EXP(1-U1165/I_opt_nan)</f>
        <v>0.38987097965426321</v>
      </c>
      <c r="Z1165" s="4">
        <f>(1/F_max) * (1 - EXP(-k_sat*U1165)) * EXP(-k_inhib*U1165)</f>
        <v>0.88838640443351458</v>
      </c>
      <c r="AM1165" s="4">
        <f>(1 / F_max_pic) * (1 - EXP(-k_sat_pic * U1165)) * EXP(-k_inhib_pic * U1165)</f>
        <v>0.88838640443351458</v>
      </c>
    </row>
    <row r="1166" spans="5:39" x14ac:dyDescent="0.25">
      <c r="E1166">
        <f t="shared" si="74"/>
        <v>1164</v>
      </c>
      <c r="F1166" s="1">
        <f t="shared" si="72"/>
        <v>58.2</v>
      </c>
      <c r="G1166" s="2">
        <f>F1166/I_opt_dia*EXP(1-F1166/I_opt_dia)</f>
        <v>0.47139181376955958</v>
      </c>
      <c r="I1166" s="4">
        <f>(1/f_max_dia) * (1 - EXP(-k_sat_dia*F1166)) * EXP(-k_inhib_dia*F1166)</f>
        <v>0.90526744536489645</v>
      </c>
      <c r="T1166">
        <f t="shared" si="75"/>
        <v>1164</v>
      </c>
      <c r="U1166" s="1">
        <f t="shared" si="73"/>
        <v>58.2</v>
      </c>
      <c r="V1166">
        <f>U1166/I_opt_nan*EXP(1-U1166/I_opt_nan)</f>
        <v>0.38918069985766685</v>
      </c>
      <c r="Z1166" s="4">
        <f>(1/F_max) * (1 - EXP(-k_sat*U1166)) * EXP(-k_inhib*U1166)</f>
        <v>0.88825315681753569</v>
      </c>
      <c r="AM1166" s="4">
        <f>(1 / F_max_pic) * (1 - EXP(-k_sat_pic * U1166)) * EXP(-k_inhib_pic * U1166)</f>
        <v>0.88825315681753569</v>
      </c>
    </row>
    <row r="1167" spans="5:39" x14ac:dyDescent="0.25">
      <c r="E1167">
        <f t="shared" si="74"/>
        <v>1165</v>
      </c>
      <c r="F1167" s="1">
        <f t="shared" si="72"/>
        <v>58.25</v>
      </c>
      <c r="G1167" s="2">
        <f>F1167/I_opt_dia*EXP(1-F1167/I_opt_dia)</f>
        <v>0.47067480009694496</v>
      </c>
      <c r="I1167" s="4">
        <f>(1/f_max_dia) * (1 - EXP(-k_sat_dia*F1167)) * EXP(-k_inhib_dia*F1167)</f>
        <v>0.905131711955942</v>
      </c>
      <c r="T1167">
        <f t="shared" si="75"/>
        <v>1165</v>
      </c>
      <c r="U1167" s="1">
        <f t="shared" si="73"/>
        <v>58.25</v>
      </c>
      <c r="V1167">
        <f>U1167/I_opt_nan*EXP(1-U1167/I_opt_nan)</f>
        <v>0.38849135549316299</v>
      </c>
      <c r="Z1167" s="4">
        <f>(1/F_max) * (1 - EXP(-k_sat*U1167)) * EXP(-k_inhib*U1167)</f>
        <v>0.88811992918192495</v>
      </c>
      <c r="AM1167" s="4">
        <f>(1 / F_max_pic) * (1 - EXP(-k_sat_pic * U1167)) * EXP(-k_inhib_pic * U1167)</f>
        <v>0.88811992918192495</v>
      </c>
    </row>
    <row r="1168" spans="5:39" x14ac:dyDescent="0.25">
      <c r="E1168">
        <f t="shared" si="74"/>
        <v>1166</v>
      </c>
      <c r="F1168" s="1">
        <f t="shared" si="72"/>
        <v>58.300000000000004</v>
      </c>
      <c r="G1168" s="2">
        <f>F1168/I_opt_dia*EXP(1-F1168/I_opt_dia)</f>
        <v>0.46995853077824445</v>
      </c>
      <c r="I1168" s="4">
        <f>(1/f_max_dia) * (1 - EXP(-k_sat_dia*F1168)) * EXP(-k_inhib_dia*F1168)</f>
        <v>0.90499599841261902</v>
      </c>
      <c r="T1168">
        <f t="shared" si="75"/>
        <v>1166</v>
      </c>
      <c r="U1168" s="1">
        <f t="shared" si="73"/>
        <v>58.300000000000004</v>
      </c>
      <c r="V1168">
        <f>U1168/I_opt_nan*EXP(1-U1168/I_opt_nan)</f>
        <v>0.38780294641166752</v>
      </c>
      <c r="Z1168" s="4">
        <f>(1/F_max) * (1 - EXP(-k_sat*U1168)) * EXP(-k_inhib*U1168)</f>
        <v>0.88798672152376523</v>
      </c>
      <c r="AM1168" s="4">
        <f>(1 / F_max_pic) * (1 - EXP(-k_sat_pic * U1168)) * EXP(-k_inhib_pic * U1168)</f>
        <v>0.88798672152376523</v>
      </c>
    </row>
    <row r="1169" spans="5:39" x14ac:dyDescent="0.25">
      <c r="E1169">
        <f t="shared" si="74"/>
        <v>1167</v>
      </c>
      <c r="F1169" s="1">
        <f t="shared" si="72"/>
        <v>58.35</v>
      </c>
      <c r="G1169" s="2">
        <f>F1169/I_opt_dia*EXP(1-F1169/I_opt_dia)</f>
        <v>0.4692430063281714</v>
      </c>
      <c r="I1169" s="4">
        <f>(1/f_max_dia) * (1 - EXP(-k_sat_dia*F1169)) * EXP(-k_inhib_dia*F1169)</f>
        <v>0.90486030473716961</v>
      </c>
      <c r="T1169">
        <f t="shared" si="75"/>
        <v>1167</v>
      </c>
      <c r="U1169" s="1">
        <f t="shared" si="73"/>
        <v>58.35</v>
      </c>
      <c r="V1169">
        <f>U1169/I_opt_nan*EXP(1-U1169/I_opt_nan)</f>
        <v>0.38711547245841937</v>
      </c>
      <c r="Z1169" s="4">
        <f>(1/F_max) * (1 - EXP(-k_sat*U1169)) * EXP(-k_inhib*U1169)</f>
        <v>0.88785353384013799</v>
      </c>
      <c r="AM1169" s="4">
        <f>(1 / F_max_pic) * (1 - EXP(-k_sat_pic * U1169)) * EXP(-k_inhib_pic * U1169)</f>
        <v>0.88785353384013799</v>
      </c>
    </row>
    <row r="1170" spans="5:39" x14ac:dyDescent="0.25">
      <c r="E1170">
        <f t="shared" si="74"/>
        <v>1168</v>
      </c>
      <c r="F1170" s="1">
        <f t="shared" si="72"/>
        <v>58.400000000000006</v>
      </c>
      <c r="G1170" s="2">
        <f>F1170/I_opt_dia*EXP(1-F1170/I_opt_dia)</f>
        <v>0.46852822725478027</v>
      </c>
      <c r="I1170" s="4">
        <f>(1/f_max_dia) * (1 - EXP(-k_sat_dia*F1170)) * EXP(-k_inhib_dia*F1170)</f>
        <v>0.90472463093177913</v>
      </c>
      <c r="T1170">
        <f t="shared" si="75"/>
        <v>1168</v>
      </c>
      <c r="U1170" s="1">
        <f t="shared" si="73"/>
        <v>58.400000000000006</v>
      </c>
      <c r="V1170">
        <f>U1170/I_opt_nan*EXP(1-U1170/I_opt_nan)</f>
        <v>0.38642893347301011</v>
      </c>
      <c r="Z1170" s="4">
        <f>(1/F_max) * (1 - EXP(-k_sat*U1170)) * EXP(-k_inhib*U1170)</f>
        <v>0.88772036612812433</v>
      </c>
      <c r="AM1170" s="4">
        <f>(1 / F_max_pic) * (1 - EXP(-k_sat_pic * U1170)) * EXP(-k_inhib_pic * U1170)</f>
        <v>0.88772036612812433</v>
      </c>
    </row>
    <row r="1171" spans="5:39" x14ac:dyDescent="0.25">
      <c r="E1171">
        <f t="shared" si="74"/>
        <v>1169</v>
      </c>
      <c r="F1171" s="1">
        <f t="shared" si="72"/>
        <v>58.45</v>
      </c>
      <c r="G1171" s="2">
        <f>F1171/I_opt_dia*EXP(1-F1171/I_opt_dia)</f>
        <v>0.46781419405949765</v>
      </c>
      <c r="I1171" s="4">
        <f>(1/f_max_dia) * (1 - EXP(-k_sat_dia*F1171)) * EXP(-k_inhib_dia*F1171)</f>
        <v>0.90458897699857843</v>
      </c>
      <c r="T1171">
        <f t="shared" si="75"/>
        <v>1169</v>
      </c>
      <c r="U1171" s="1">
        <f t="shared" si="73"/>
        <v>58.45</v>
      </c>
      <c r="V1171">
        <f>U1171/I_opt_nan*EXP(1-U1171/I_opt_nan)</f>
        <v>0.38574332928941651</v>
      </c>
      <c r="Z1171" s="4">
        <f>(1/F_max) * (1 - EXP(-k_sat*U1171)) * EXP(-k_inhib*U1171)</f>
        <v>0.88758721838480426</v>
      </c>
      <c r="AM1171" s="4">
        <f>(1 / F_max_pic) * (1 - EXP(-k_sat_pic * U1171)) * EXP(-k_inhib_pic * U1171)</f>
        <v>0.88758721838480426</v>
      </c>
    </row>
    <row r="1172" spans="5:39" x14ac:dyDescent="0.25">
      <c r="E1172">
        <f t="shared" si="74"/>
        <v>1170</v>
      </c>
      <c r="F1172" s="1">
        <f t="shared" si="72"/>
        <v>58.5</v>
      </c>
      <c r="G1172" s="2">
        <f>F1172/I_opt_dia*EXP(1-F1172/I_opt_dia)</f>
        <v>0.46710090723714909</v>
      </c>
      <c r="I1172" s="4">
        <f>(1/f_max_dia) * (1 - EXP(-k_sat_dia*F1172)) * EXP(-k_inhib_dia*F1172)</f>
        <v>0.90445334293964375</v>
      </c>
      <c r="T1172">
        <f t="shared" si="75"/>
        <v>1170</v>
      </c>
      <c r="U1172" s="1">
        <f t="shared" si="73"/>
        <v>58.5</v>
      </c>
      <c r="V1172">
        <f>U1172/I_opt_nan*EXP(1-U1172/I_opt_nan)</f>
        <v>0.38505865973602948</v>
      </c>
      <c r="Z1172" s="4">
        <f>(1/F_max) * (1 - EXP(-k_sat*U1172)) * EXP(-k_inhib*U1172)</f>
        <v>0.88745409060725755</v>
      </c>
      <c r="AM1172" s="4">
        <f>(1 / F_max_pic) * (1 - EXP(-k_sat_pic * U1172)) * EXP(-k_inhib_pic * U1172)</f>
        <v>0.88745409060725755</v>
      </c>
    </row>
    <row r="1173" spans="5:39" x14ac:dyDescent="0.25">
      <c r="E1173">
        <f t="shared" si="74"/>
        <v>1171</v>
      </c>
      <c r="F1173" s="1">
        <f t="shared" si="72"/>
        <v>58.550000000000004</v>
      </c>
      <c r="G1173" s="2">
        <f>F1173/I_opt_dia*EXP(1-F1173/I_opt_dia)</f>
        <v>0.4663883672759882</v>
      </c>
      <c r="I1173" s="4">
        <f>(1/f_max_dia) * (1 - EXP(-k_sat_dia*F1173)) * EXP(-k_inhib_dia*F1173)</f>
        <v>0.90431772875699734</v>
      </c>
      <c r="T1173">
        <f t="shared" si="75"/>
        <v>1171</v>
      </c>
      <c r="U1173" s="1">
        <f t="shared" si="73"/>
        <v>58.550000000000004</v>
      </c>
      <c r="V1173">
        <f>U1173/I_opt_nan*EXP(1-U1173/I_opt_nan)</f>
        <v>0.38437492463568546</v>
      </c>
      <c r="Z1173" s="4">
        <f>(1/F_max) * (1 - EXP(-k_sat*U1173)) * EXP(-k_inhib*U1173)</f>
        <v>0.88732098279256311</v>
      </c>
      <c r="AM1173" s="4">
        <f>(1 / F_max_pic) * (1 - EXP(-k_sat_pic * U1173)) * EXP(-k_inhib_pic * U1173)</f>
        <v>0.88732098279256311</v>
      </c>
    </row>
    <row r="1174" spans="5:39" x14ac:dyDescent="0.25">
      <c r="E1174">
        <f t="shared" si="74"/>
        <v>1172</v>
      </c>
      <c r="F1174" s="1">
        <f t="shared" si="72"/>
        <v>58.6</v>
      </c>
      <c r="G1174" s="2">
        <f>F1174/I_opt_dia*EXP(1-F1174/I_opt_dia)</f>
        <v>0.46567657465772594</v>
      </c>
      <c r="I1174" s="4">
        <f>(1/f_max_dia) * (1 - EXP(-k_sat_dia*F1174)) * EXP(-k_inhib_dia*F1174)</f>
        <v>0.90418213445260842</v>
      </c>
      <c r="T1174">
        <f t="shared" si="75"/>
        <v>1172</v>
      </c>
      <c r="U1174" s="1">
        <f t="shared" si="73"/>
        <v>58.6</v>
      </c>
      <c r="V1174">
        <f>U1174/I_opt_nan*EXP(1-U1174/I_opt_nan)</f>
        <v>0.38369212380569667</v>
      </c>
      <c r="Z1174" s="4">
        <f>(1/F_max) * (1 - EXP(-k_sat*U1174)) * EXP(-k_inhib*U1174)</f>
        <v>0.88718789493779904</v>
      </c>
      <c r="AM1174" s="4">
        <f>(1 / F_max_pic) * (1 - EXP(-k_sat_pic * U1174)) * EXP(-k_inhib_pic * U1174)</f>
        <v>0.88718789493779904</v>
      </c>
    </row>
    <row r="1175" spans="5:39" x14ac:dyDescent="0.25">
      <c r="E1175">
        <f t="shared" si="74"/>
        <v>1173</v>
      </c>
      <c r="F1175" s="1">
        <f t="shared" si="72"/>
        <v>58.650000000000006</v>
      </c>
      <c r="G1175" s="2">
        <f>F1175/I_opt_dia*EXP(1-F1175/I_opt_dia)</f>
        <v>0.46496552985755768</v>
      </c>
      <c r="I1175" s="4">
        <f>(1/f_max_dia) * (1 - EXP(-k_sat_dia*F1175)) * EXP(-k_inhib_dia*F1175)</f>
        <v>0.90404656002839301</v>
      </c>
      <c r="T1175">
        <f t="shared" si="75"/>
        <v>1173</v>
      </c>
      <c r="U1175" s="1">
        <f t="shared" si="73"/>
        <v>58.650000000000006</v>
      </c>
      <c r="V1175">
        <f>U1175/I_opt_nan*EXP(1-U1175/I_opt_nan)</f>
        <v>0.38301025705788122</v>
      </c>
      <c r="Z1175" s="4">
        <f>(1/F_max) * (1 - EXP(-k_sat*U1175)) * EXP(-k_inhib*U1175)</f>
        <v>0.88705482704004313</v>
      </c>
      <c r="AM1175" s="4">
        <f>(1 / F_max_pic) * (1 - EXP(-k_sat_pic * U1175)) * EXP(-k_inhib_pic * U1175)</f>
        <v>0.88705482704004313</v>
      </c>
    </row>
    <row r="1176" spans="5:39" x14ac:dyDescent="0.25">
      <c r="E1176">
        <f t="shared" si="74"/>
        <v>1174</v>
      </c>
      <c r="F1176" s="1">
        <f t="shared" si="72"/>
        <v>58.7</v>
      </c>
      <c r="G1176" s="2">
        <f>F1176/I_opt_dia*EXP(1-F1176/I_opt_dia)</f>
        <v>0.4642552333441925</v>
      </c>
      <c r="I1176" s="4">
        <f>(1/f_max_dia) * (1 - EXP(-k_sat_dia*F1176)) * EXP(-k_inhib_dia*F1176)</f>
        <v>0.90391100548621561</v>
      </c>
      <c r="T1176">
        <f t="shared" si="75"/>
        <v>1174</v>
      </c>
      <c r="U1176" s="1">
        <f t="shared" si="73"/>
        <v>58.7</v>
      </c>
      <c r="V1176">
        <f>U1176/I_opt_nan*EXP(1-U1176/I_opt_nan)</f>
        <v>0.38232932419859333</v>
      </c>
      <c r="Z1176" s="4">
        <f>(1/F_max) * (1 - EXP(-k_sat*U1176)) * EXP(-k_inhib*U1176)</f>
        <v>0.88692177909637226</v>
      </c>
      <c r="AM1176" s="4">
        <f>(1 / F_max_pic) * (1 - EXP(-k_sat_pic * U1176)) * EXP(-k_inhib_pic * U1176)</f>
        <v>0.88692177909637226</v>
      </c>
    </row>
    <row r="1177" spans="5:39" x14ac:dyDescent="0.25">
      <c r="E1177">
        <f t="shared" si="74"/>
        <v>1175</v>
      </c>
      <c r="F1177" s="1">
        <f t="shared" si="72"/>
        <v>58.75</v>
      </c>
      <c r="G1177" s="2">
        <f>F1177/I_opt_dia*EXP(1-F1177/I_opt_dia)</f>
        <v>0.46354568557988085</v>
      </c>
      <c r="I1177" s="4">
        <f>(1/f_max_dia) * (1 - EXP(-k_sat_dia*F1177)) * EXP(-k_inhib_dia*F1177)</f>
        <v>0.90377547082788867</v>
      </c>
      <c r="T1177">
        <f t="shared" si="75"/>
        <v>1175</v>
      </c>
      <c r="U1177" s="1">
        <f t="shared" si="73"/>
        <v>58.75</v>
      </c>
      <c r="V1177">
        <f>U1177/I_opt_nan*EXP(1-U1177/I_opt_nan)</f>
        <v>0.38164932502875337</v>
      </c>
      <c r="Z1177" s="4">
        <f>(1/F_max) * (1 - EXP(-k_sat*U1177)) * EXP(-k_inhib*U1177)</f>
        <v>0.88678875110386257</v>
      </c>
      <c r="AM1177" s="4">
        <f>(1 / F_max_pic) * (1 - EXP(-k_sat_pic * U1177)) * EXP(-k_inhib_pic * U1177)</f>
        <v>0.88678875110386257</v>
      </c>
    </row>
    <row r="1178" spans="5:39" x14ac:dyDescent="0.25">
      <c r="E1178">
        <f t="shared" si="74"/>
        <v>1176</v>
      </c>
      <c r="F1178" s="1">
        <f t="shared" si="72"/>
        <v>58.800000000000004</v>
      </c>
      <c r="G1178" s="2">
        <f>F1178/I_opt_dia*EXP(1-F1178/I_opt_dia)</f>
        <v>0.46283688702044223</v>
      </c>
      <c r="I1178" s="4">
        <f>(1/f_max_dia) * (1 - EXP(-k_sat_dia*F1178)) * EXP(-k_inhib_dia*F1178)</f>
        <v>0.90363995605517355</v>
      </c>
      <c r="T1178">
        <f t="shared" si="75"/>
        <v>1176</v>
      </c>
      <c r="U1178" s="1">
        <f t="shared" si="73"/>
        <v>58.800000000000004</v>
      </c>
      <c r="V1178">
        <f>U1178/I_opt_nan*EXP(1-U1178/I_opt_nan)</f>
        <v>0.38097025934387768</v>
      </c>
      <c r="Z1178" s="4">
        <f>(1/F_max) * (1 - EXP(-k_sat*U1178)) * EXP(-k_inhib*U1178)</f>
        <v>0.88665574305958972</v>
      </c>
      <c r="AM1178" s="4">
        <f>(1 / F_max_pic) * (1 - EXP(-k_sat_pic * U1178)) * EXP(-k_inhib_pic * U1178)</f>
        <v>0.88665574305958972</v>
      </c>
    </row>
    <row r="1179" spans="5:39" x14ac:dyDescent="0.25">
      <c r="E1179">
        <f t="shared" si="74"/>
        <v>1177</v>
      </c>
      <c r="F1179" s="1">
        <f t="shared" si="72"/>
        <v>58.85</v>
      </c>
      <c r="G1179" s="2">
        <f>F1179/I_opt_dia*EXP(1-F1179/I_opt_dia)</f>
        <v>0.46212883811529432</v>
      </c>
      <c r="I1179" s="4">
        <f>(1/f_max_dia) * (1 - EXP(-k_sat_dia*F1179)) * EXP(-k_inhib_dia*F1179)</f>
        <v>0.90350446116978134</v>
      </c>
      <c r="T1179">
        <f t="shared" si="75"/>
        <v>1177</v>
      </c>
      <c r="U1179" s="1">
        <f t="shared" si="73"/>
        <v>58.85</v>
      </c>
      <c r="V1179">
        <f>U1179/I_opt_nan*EXP(1-U1179/I_opt_nan)</f>
        <v>0.38029212693410869</v>
      </c>
      <c r="Z1179" s="4">
        <f>(1/F_max) * (1 - EXP(-k_sat*U1179)) * EXP(-k_inhib*U1179)</f>
        <v>0.88652275496062927</v>
      </c>
      <c r="AM1179" s="4">
        <f>(1 / F_max_pic) * (1 - EXP(-k_sat_pic * U1179)) * EXP(-k_inhib_pic * U1179)</f>
        <v>0.88652275496062927</v>
      </c>
    </row>
    <row r="1180" spans="5:39" x14ac:dyDescent="0.25">
      <c r="E1180">
        <f t="shared" si="74"/>
        <v>1178</v>
      </c>
      <c r="F1180" s="1">
        <f t="shared" si="72"/>
        <v>58.900000000000006</v>
      </c>
      <c r="G1180" s="2">
        <f>F1180/I_opt_dia*EXP(1-F1180/I_opt_dia)</f>
        <v>0.46142153930747987</v>
      </c>
      <c r="I1180" s="4">
        <f>(1/f_max_dia) * (1 - EXP(-k_sat_dia*F1180)) * EXP(-k_inhib_dia*F1180)</f>
        <v>0.90336898617337291</v>
      </c>
      <c r="T1180">
        <f t="shared" si="75"/>
        <v>1178</v>
      </c>
      <c r="U1180" s="1">
        <f t="shared" si="73"/>
        <v>58.900000000000006</v>
      </c>
      <c r="V1180">
        <f>U1180/I_opt_nan*EXP(1-U1180/I_opt_nan)</f>
        <v>0.37961492758424392</v>
      </c>
      <c r="Z1180" s="4">
        <f>(1/F_max) * (1 - EXP(-k_sat*U1180)) * EXP(-k_inhib*U1180)</f>
        <v>0.88638978680405522</v>
      </c>
      <c r="AM1180" s="4">
        <f>(1 / F_max_pic) * (1 - EXP(-k_sat_pic * U1180)) * EXP(-k_inhib_pic * U1180)</f>
        <v>0.88638978680405522</v>
      </c>
    </row>
    <row r="1181" spans="5:39" x14ac:dyDescent="0.25">
      <c r="E1181">
        <f t="shared" si="74"/>
        <v>1179</v>
      </c>
      <c r="F1181" s="1">
        <f t="shared" si="72"/>
        <v>58.95</v>
      </c>
      <c r="G1181" s="2">
        <f>F1181/I_opt_dia*EXP(1-F1181/I_opt_dia)</f>
        <v>0.46071499103369468</v>
      </c>
      <c r="I1181" s="4">
        <f>(1/f_max_dia) * (1 - EXP(-k_sat_dia*F1181)) * EXP(-k_inhib_dia*F1181)</f>
        <v>0.90323353106755988</v>
      </c>
      <c r="T1181">
        <f t="shared" si="75"/>
        <v>1179</v>
      </c>
      <c r="U1181" s="1">
        <f t="shared" si="73"/>
        <v>58.95</v>
      </c>
      <c r="V1181">
        <f>U1181/I_opt_nan*EXP(1-U1181/I_opt_nan)</f>
        <v>0.37893866107376606</v>
      </c>
      <c r="Z1181" s="4">
        <f>(1/F_max) * (1 - EXP(-k_sat*U1181)) * EXP(-k_inhib*U1181)</f>
        <v>0.88625683858694215</v>
      </c>
      <c r="AM1181" s="4">
        <f>(1 / F_max_pic) * (1 - EXP(-k_sat_pic * U1181)) * EXP(-k_inhib_pic * U1181)</f>
        <v>0.88625683858694215</v>
      </c>
    </row>
    <row r="1182" spans="5:39" x14ac:dyDescent="0.25">
      <c r="E1182">
        <f t="shared" si="74"/>
        <v>1180</v>
      </c>
      <c r="F1182" s="1">
        <f t="shared" si="72"/>
        <v>59</v>
      </c>
      <c r="G1182" s="2">
        <f>F1182/I_opt_dia*EXP(1-F1182/I_opt_dia)</f>
        <v>0.46000919372431565</v>
      </c>
      <c r="I1182" s="4">
        <f>(1/f_max_dia) * (1 - EXP(-k_sat_dia*F1182)) * EXP(-k_inhib_dia*F1182)</f>
        <v>0.90309809585390488</v>
      </c>
      <c r="T1182">
        <f t="shared" si="75"/>
        <v>1180</v>
      </c>
      <c r="U1182" s="1">
        <f t="shared" si="73"/>
        <v>59</v>
      </c>
      <c r="V1182">
        <f>U1182/I_opt_nan*EXP(1-U1182/I_opt_nan)</f>
        <v>0.37826332717687233</v>
      </c>
      <c r="Z1182" s="4">
        <f>(1/F_max) * (1 - EXP(-k_sat*U1182)) * EXP(-k_inhib*U1182)</f>
        <v>0.88612391030636295</v>
      </c>
      <c r="AM1182" s="4">
        <f>(1 / F_max_pic) * (1 - EXP(-k_sat_pic * U1182)) * EXP(-k_inhib_pic * U1182)</f>
        <v>0.88612391030636295</v>
      </c>
    </row>
    <row r="1183" spans="5:39" x14ac:dyDescent="0.25">
      <c r="E1183">
        <f t="shared" si="74"/>
        <v>1181</v>
      </c>
      <c r="F1183" s="1">
        <f t="shared" si="72"/>
        <v>59.050000000000004</v>
      </c>
      <c r="G1183" s="2">
        <f>F1183/I_opt_dia*EXP(1-F1183/I_opt_dia)</f>
        <v>0.45930414780342754</v>
      </c>
      <c r="I1183" s="4">
        <f>(1/f_max_dia) * (1 - EXP(-k_sat_dia*F1183)) * EXP(-k_inhib_dia*F1183)</f>
        <v>0.90296268053392192</v>
      </c>
      <c r="T1183">
        <f t="shared" si="75"/>
        <v>1181</v>
      </c>
      <c r="U1183" s="1">
        <f t="shared" si="73"/>
        <v>59.050000000000004</v>
      </c>
      <c r="V1183">
        <f>U1183/I_opt_nan*EXP(1-U1183/I_opt_nan)</f>
        <v>0.37758892566250341</v>
      </c>
      <c r="Z1183" s="4">
        <f>(1/F_max) * (1 - EXP(-k_sat*U1183)) * EXP(-k_inhib*U1183)</f>
        <v>0.88599100195939118</v>
      </c>
      <c r="AM1183" s="4">
        <f>(1 / F_max_pic) * (1 - EXP(-k_sat_pic * U1183)) * EXP(-k_inhib_pic * U1183)</f>
        <v>0.88599100195939118</v>
      </c>
    </row>
    <row r="1184" spans="5:39" x14ac:dyDescent="0.25">
      <c r="E1184">
        <f t="shared" si="74"/>
        <v>1182</v>
      </c>
      <c r="F1184" s="1">
        <f t="shared" si="72"/>
        <v>59.1</v>
      </c>
      <c r="G1184" s="2">
        <f>F1184/I_opt_dia*EXP(1-F1184/I_opt_dia)</f>
        <v>0.4585998536888517</v>
      </c>
      <c r="I1184" s="4">
        <f>(1/f_max_dia) * (1 - EXP(-k_sat_dia*F1184)) * EXP(-k_inhib_dia*F1184)</f>
        <v>0.90282728510907762</v>
      </c>
      <c r="T1184">
        <f t="shared" si="75"/>
        <v>1182</v>
      </c>
      <c r="U1184" s="1">
        <f t="shared" si="73"/>
        <v>59.1</v>
      </c>
      <c r="V1184">
        <f>U1184/I_opt_nan*EXP(1-U1184/I_opt_nan)</f>
        <v>0.3769154562943734</v>
      </c>
      <c r="Z1184" s="4">
        <f>(1/F_max) * (1 - EXP(-k_sat*U1184)) * EXP(-k_inhib*U1184)</f>
        <v>0.88585811354309851</v>
      </c>
      <c r="AM1184" s="4">
        <f>(1 / F_max_pic) * (1 - EXP(-k_sat_pic * U1184)) * EXP(-k_inhib_pic * U1184)</f>
        <v>0.88585811354309851</v>
      </c>
    </row>
    <row r="1185" spans="5:39" x14ac:dyDescent="0.25">
      <c r="E1185">
        <f t="shared" si="74"/>
        <v>1183</v>
      </c>
      <c r="F1185" s="1">
        <f t="shared" si="72"/>
        <v>59.150000000000006</v>
      </c>
      <c r="G1185" s="2">
        <f>F1185/I_opt_dia*EXP(1-F1185/I_opt_dia)</f>
        <v>0.45789631179217244</v>
      </c>
      <c r="I1185" s="4">
        <f>(1/f_max_dia) * (1 - EXP(-k_sat_dia*F1185)) * EXP(-k_inhib_dia*F1185)</f>
        <v>0.90269190958079104</v>
      </c>
      <c r="T1185">
        <f t="shared" si="75"/>
        <v>1183</v>
      </c>
      <c r="U1185" s="1">
        <f t="shared" si="73"/>
        <v>59.150000000000006</v>
      </c>
      <c r="V1185">
        <f>U1185/I_opt_nan*EXP(1-U1185/I_opt_nan)</f>
        <v>0.37624291883099786</v>
      </c>
      <c r="Z1185" s="4">
        <f>(1/F_max) * (1 - EXP(-k_sat*U1185)) * EXP(-k_inhib*U1185)</f>
        <v>0.88572524505455763</v>
      </c>
      <c r="AM1185" s="4">
        <f>(1 / F_max_pic) * (1 - EXP(-k_sat_pic * U1185)) * EXP(-k_inhib_pic * U1185)</f>
        <v>0.88572524505455763</v>
      </c>
    </row>
    <row r="1186" spans="5:39" x14ac:dyDescent="0.25">
      <c r="E1186">
        <f t="shared" si="74"/>
        <v>1184</v>
      </c>
      <c r="F1186" s="1">
        <f t="shared" si="72"/>
        <v>59.2</v>
      </c>
      <c r="G1186" s="2">
        <f>F1186/I_opt_dia*EXP(1-F1186/I_opt_dia)</f>
        <v>0.45719352251876455</v>
      </c>
      <c r="I1186" s="4">
        <f>(1/f_max_dia) * (1 - EXP(-k_sat_dia*F1186)) * EXP(-k_inhib_dia*F1186)</f>
        <v>0.90255655395043399</v>
      </c>
      <c r="T1186">
        <f t="shared" si="75"/>
        <v>1184</v>
      </c>
      <c r="U1186" s="1">
        <f t="shared" si="73"/>
        <v>59.2</v>
      </c>
      <c r="V1186">
        <f>U1186/I_opt_nan*EXP(1-U1186/I_opt_nan)</f>
        <v>0.37557131302572377</v>
      </c>
      <c r="Z1186" s="4">
        <f>(1/F_max) * (1 - EXP(-k_sat*U1186)) * EXP(-k_inhib*U1186)</f>
        <v>0.88559239649083954</v>
      </c>
      <c r="AM1186" s="4">
        <f>(1 / F_max_pic) * (1 - EXP(-k_sat_pic * U1186)) * EXP(-k_inhib_pic * U1186)</f>
        <v>0.88559239649083954</v>
      </c>
    </row>
    <row r="1187" spans="5:39" x14ac:dyDescent="0.25">
      <c r="E1187">
        <f t="shared" si="74"/>
        <v>1185</v>
      </c>
      <c r="F1187" s="1">
        <f t="shared" si="72"/>
        <v>59.25</v>
      </c>
      <c r="G1187" s="2">
        <f>F1187/I_opt_dia*EXP(1-F1187/I_opt_dia)</f>
        <v>0.45649148626782093</v>
      </c>
      <c r="I1187" s="4">
        <f>(1/f_max_dia) * (1 - EXP(-k_sat_dia*F1187)) * EXP(-k_inhib_dia*F1187)</f>
        <v>0.90242121821933241</v>
      </c>
      <c r="T1187">
        <f t="shared" si="75"/>
        <v>1185</v>
      </c>
      <c r="U1187" s="1">
        <f t="shared" si="73"/>
        <v>59.25</v>
      </c>
      <c r="V1187">
        <f>U1187/I_opt_nan*EXP(1-U1187/I_opt_nan)</f>
        <v>0.37490063862675771</v>
      </c>
      <c r="Z1187" s="4">
        <f>(1/F_max) * (1 - EXP(-k_sat*U1187)) * EXP(-k_inhib*U1187)</f>
        <v>0.88545956784901525</v>
      </c>
      <c r="AM1187" s="4">
        <f>(1 / F_max_pic) * (1 - EXP(-k_sat_pic * U1187)) * EXP(-k_inhib_pic * U1187)</f>
        <v>0.88545956784901525</v>
      </c>
    </row>
    <row r="1188" spans="5:39" x14ac:dyDescent="0.25">
      <c r="E1188">
        <f t="shared" si="74"/>
        <v>1186</v>
      </c>
      <c r="F1188" s="1">
        <f t="shared" si="72"/>
        <v>59.300000000000004</v>
      </c>
      <c r="G1188" s="2">
        <f>F1188/I_opt_dia*EXP(1-F1188/I_opt_dia)</f>
        <v>0.45579020343237914</v>
      </c>
      <c r="I1188" s="4">
        <f>(1/f_max_dia) * (1 - EXP(-k_sat_dia*F1188)) * EXP(-k_inhib_dia*F1188)</f>
        <v>0.90228590238876616</v>
      </c>
      <c r="T1188">
        <f t="shared" si="75"/>
        <v>1186</v>
      </c>
      <c r="U1188" s="1">
        <f t="shared" si="73"/>
        <v>59.300000000000004</v>
      </c>
      <c r="V1188">
        <f>U1188/I_opt_nan*EXP(1-U1188/I_opt_nan)</f>
        <v>0.37423089537719434</v>
      </c>
      <c r="Z1188" s="4">
        <f>(1/F_max) * (1 - EXP(-k_sat*U1188)) * EXP(-k_inhib*U1188)</f>
        <v>0.88532675912615533</v>
      </c>
      <c r="AM1188" s="4">
        <f>(1 / F_max_pic) * (1 - EXP(-k_sat_pic * U1188)) * EXP(-k_inhib_pic * U1188)</f>
        <v>0.88532675912615533</v>
      </c>
    </row>
    <row r="1189" spans="5:39" x14ac:dyDescent="0.25">
      <c r="E1189">
        <f t="shared" si="74"/>
        <v>1187</v>
      </c>
      <c r="F1189" s="1">
        <f t="shared" si="72"/>
        <v>59.35</v>
      </c>
      <c r="G1189" s="2">
        <f>F1189/I_opt_dia*EXP(1-F1189/I_opt_dia)</f>
        <v>0.45508967439934878</v>
      </c>
      <c r="I1189" s="4">
        <f>(1/f_max_dia) * (1 - EXP(-k_sat_dia*F1189)) * EXP(-k_inhib_dia*F1189)</f>
        <v>0.90215060645996992</v>
      </c>
      <c r="T1189">
        <f t="shared" si="75"/>
        <v>1187</v>
      </c>
      <c r="U1189" s="1">
        <f t="shared" si="73"/>
        <v>59.35</v>
      </c>
      <c r="V1189">
        <f>U1189/I_opt_nan*EXP(1-U1189/I_opt_nan)</f>
        <v>0.37356208301504623</v>
      </c>
      <c r="Z1189" s="4">
        <f>(1/F_max) * (1 - EXP(-k_sat*U1189)) * EXP(-k_inhib*U1189)</f>
        <v>0.88519397031932989</v>
      </c>
      <c r="AM1189" s="4">
        <f>(1 / F_max_pic) * (1 - EXP(-k_sat_pic * U1189)) * EXP(-k_inhib_pic * U1189)</f>
        <v>0.88519397031932989</v>
      </c>
    </row>
    <row r="1190" spans="5:39" x14ac:dyDescent="0.25">
      <c r="E1190">
        <f t="shared" si="74"/>
        <v>1188</v>
      </c>
      <c r="F1190" s="1">
        <f t="shared" si="72"/>
        <v>59.400000000000006</v>
      </c>
      <c r="G1190" s="2">
        <f>F1190/I_opt_dia*EXP(1-F1190/I_opt_dia)</f>
        <v>0.45438989954953829</v>
      </c>
      <c r="I1190" s="4">
        <f>(1/f_max_dia) * (1 - EXP(-k_sat_dia*F1190)) * EXP(-k_inhib_dia*F1190)</f>
        <v>0.90201533043413318</v>
      </c>
      <c r="T1190">
        <f t="shared" si="75"/>
        <v>1188</v>
      </c>
      <c r="U1190" s="1">
        <f t="shared" si="73"/>
        <v>59.400000000000006</v>
      </c>
      <c r="V1190">
        <f>U1190/I_opt_nan*EXP(1-U1190/I_opt_nan)</f>
        <v>0.37289420127327094</v>
      </c>
      <c r="Z1190" s="4">
        <f>(1/F_max) * (1 - EXP(-k_sat*U1190)) * EXP(-k_inhib*U1190)</f>
        <v>0.88506120142560851</v>
      </c>
      <c r="AM1190" s="4">
        <f>(1 / F_max_pic) * (1 - EXP(-k_sat_pic * U1190)) * EXP(-k_inhib_pic * U1190)</f>
        <v>0.88506120142560851</v>
      </c>
    </row>
    <row r="1191" spans="5:39" x14ac:dyDescent="0.25">
      <c r="E1191">
        <f t="shared" si="74"/>
        <v>1189</v>
      </c>
      <c r="F1191" s="1">
        <f t="shared" si="72"/>
        <v>59.45</v>
      </c>
      <c r="G1191" s="2">
        <f>F1191/I_opt_dia*EXP(1-F1191/I_opt_dia)</f>
        <v>0.45369087925768187</v>
      </c>
      <c r="I1191" s="4">
        <f>(1/f_max_dia) * (1 - EXP(-k_sat_dia*F1191)) * EXP(-k_inhib_dia*F1191)</f>
        <v>0.90188007431240147</v>
      </c>
      <c r="T1191">
        <f t="shared" si="75"/>
        <v>1189</v>
      </c>
      <c r="U1191" s="1">
        <f t="shared" si="73"/>
        <v>59.45</v>
      </c>
      <c r="V1191">
        <f>U1191/I_opt_nan*EXP(1-U1191/I_opt_nan)</f>
        <v>0.37222724987980049</v>
      </c>
      <c r="Z1191" s="4">
        <f>(1/F_max) * (1 - EXP(-k_sat*U1191)) * EXP(-k_inhib*U1191)</f>
        <v>0.88492845244206064</v>
      </c>
      <c r="AM1191" s="4">
        <f>(1 / F_max_pic) * (1 - EXP(-k_sat_pic * U1191)) * EXP(-k_inhib_pic * U1191)</f>
        <v>0.88492845244206064</v>
      </c>
    </row>
    <row r="1192" spans="5:39" x14ac:dyDescent="0.25">
      <c r="E1192">
        <f t="shared" si="74"/>
        <v>1190</v>
      </c>
      <c r="F1192" s="1">
        <f t="shared" si="72"/>
        <v>59.5</v>
      </c>
      <c r="G1192" s="2">
        <f>F1192/I_opt_dia*EXP(1-F1192/I_opt_dia)</f>
        <v>0.45299261389246603</v>
      </c>
      <c r="I1192" s="4">
        <f>(1/f_max_dia) * (1 - EXP(-k_sat_dia*F1192)) * EXP(-k_inhib_dia*F1192)</f>
        <v>0.90174483809587591</v>
      </c>
      <c r="T1192">
        <f t="shared" si="75"/>
        <v>1190</v>
      </c>
      <c r="U1192" s="1">
        <f t="shared" si="73"/>
        <v>59.5</v>
      </c>
      <c r="V1192">
        <f>U1192/I_opt_nan*EXP(1-U1192/I_opt_nan)</f>
        <v>0.37156122855756873</v>
      </c>
      <c r="Z1192" s="4">
        <f>(1/F_max) * (1 - EXP(-k_sat*U1192)) * EXP(-k_inhib*U1192)</f>
        <v>0.88479572336575496</v>
      </c>
      <c r="AM1192" s="4">
        <f>(1 / F_max_pic) * (1 - EXP(-k_sat_pic * U1192)) * EXP(-k_inhib_pic * U1192)</f>
        <v>0.88479572336575496</v>
      </c>
    </row>
    <row r="1193" spans="5:39" x14ac:dyDescent="0.25">
      <c r="E1193">
        <f t="shared" si="74"/>
        <v>1191</v>
      </c>
      <c r="F1193" s="1">
        <f t="shared" si="72"/>
        <v>59.550000000000004</v>
      </c>
      <c r="G1193" s="2">
        <f>F1193/I_opt_dia*EXP(1-F1193/I_opt_dia)</f>
        <v>0.45229510381655641</v>
      </c>
      <c r="I1193" s="4">
        <f>(1/f_max_dia) * (1 - EXP(-k_sat_dia*F1193)) * EXP(-k_inhib_dia*F1193)</f>
        <v>0.90160962178561432</v>
      </c>
      <c r="T1193">
        <f t="shared" si="75"/>
        <v>1191</v>
      </c>
      <c r="U1193" s="1">
        <f t="shared" si="73"/>
        <v>59.550000000000004</v>
      </c>
      <c r="V1193">
        <f>U1193/I_opt_nan*EXP(1-U1193/I_opt_nan)</f>
        <v>0.37089613702454022</v>
      </c>
      <c r="Z1193" s="4">
        <f>(1/F_max) * (1 - EXP(-k_sat*U1193)) * EXP(-k_inhib*U1193)</f>
        <v>0.88466301419375981</v>
      </c>
      <c r="AM1193" s="4">
        <f>(1 / F_max_pic) * (1 - EXP(-k_sat_pic * U1193)) * EXP(-k_inhib_pic * U1193)</f>
        <v>0.88466301419375981</v>
      </c>
    </row>
    <row r="1194" spans="5:39" x14ac:dyDescent="0.25">
      <c r="E1194">
        <f t="shared" si="74"/>
        <v>1192</v>
      </c>
      <c r="F1194" s="1">
        <f t="shared" si="72"/>
        <v>59.6</v>
      </c>
      <c r="G1194" s="2">
        <f>F1194/I_opt_dia*EXP(1-F1194/I_opt_dia)</f>
        <v>0.45159834938662424</v>
      </c>
      <c r="I1194" s="4">
        <f>(1/f_max_dia) * (1 - EXP(-k_sat_dia*F1194)) * EXP(-k_inhib_dia*F1194)</f>
        <v>0.90147442538263167</v>
      </c>
      <c r="T1194">
        <f t="shared" si="75"/>
        <v>1192</v>
      </c>
      <c r="U1194" s="1">
        <f t="shared" si="73"/>
        <v>59.6</v>
      </c>
      <c r="V1194">
        <f>U1194/I_opt_nan*EXP(1-U1194/I_opt_nan)</f>
        <v>0.37023197499373778</v>
      </c>
      <c r="Z1194" s="4">
        <f>(1/F_max) * (1 - EXP(-k_sat*U1194)) * EXP(-k_inhib*U1194)</f>
        <v>0.88453032492314343</v>
      </c>
      <c r="AM1194" s="4">
        <f>(1 / F_max_pic) * (1 - EXP(-k_sat_pic * U1194)) * EXP(-k_inhib_pic * U1194)</f>
        <v>0.88453032492314343</v>
      </c>
    </row>
    <row r="1195" spans="5:39" x14ac:dyDescent="0.25">
      <c r="E1195">
        <f t="shared" si="74"/>
        <v>1193</v>
      </c>
      <c r="F1195" s="1">
        <f t="shared" si="72"/>
        <v>59.650000000000006</v>
      </c>
      <c r="G1195" s="2">
        <f>F1195/I_opt_dia*EXP(1-F1195/I_opt_dia)</f>
        <v>0.45090235095337283</v>
      </c>
      <c r="I1195" s="4">
        <f>(1/f_max_dia) * (1 - EXP(-k_sat_dia*F1195)) * EXP(-k_inhib_dia*F1195)</f>
        <v>0.9013392488879004</v>
      </c>
      <c r="T1195">
        <f t="shared" si="75"/>
        <v>1193</v>
      </c>
      <c r="U1195" s="1">
        <f t="shared" si="73"/>
        <v>59.650000000000006</v>
      </c>
      <c r="V1195">
        <f>U1195/I_opt_nan*EXP(1-U1195/I_opt_nan)</f>
        <v>0.36956874217327046</v>
      </c>
      <c r="Z1195" s="4">
        <f>(1/F_max) * (1 - EXP(-k_sat*U1195)) * EXP(-k_inhib*U1195)</f>
        <v>0.8843976555509736</v>
      </c>
      <c r="AM1195" s="4">
        <f>(1 / F_max_pic) * (1 - EXP(-k_sat_pic * U1195)) * EXP(-k_inhib_pic * U1195)</f>
        <v>0.8843976555509736</v>
      </c>
    </row>
    <row r="1196" spans="5:39" x14ac:dyDescent="0.25">
      <c r="E1196">
        <f t="shared" si="74"/>
        <v>1194</v>
      </c>
      <c r="F1196" s="1">
        <f t="shared" si="72"/>
        <v>59.7</v>
      </c>
      <c r="G1196" s="2">
        <f>F1196/I_opt_dia*EXP(1-F1196/I_opt_dia)</f>
        <v>0.45020710886156406</v>
      </c>
      <c r="I1196" s="4">
        <f>(1/f_max_dia) * (1 - EXP(-k_sat_dia*F1196)) * EXP(-k_inhib_dia*F1196)</f>
        <v>0.90120409230235077</v>
      </c>
      <c r="T1196">
        <f t="shared" si="75"/>
        <v>1194</v>
      </c>
      <c r="U1196" s="1">
        <f t="shared" si="73"/>
        <v>59.7</v>
      </c>
      <c r="V1196">
        <f>U1196/I_opt_nan*EXP(1-U1196/I_opt_nan)</f>
        <v>0.36890643826636194</v>
      </c>
      <c r="Z1196" s="4">
        <f>(1/F_max) * (1 - EXP(-k_sat*U1196)) * EXP(-k_inhib*U1196)</f>
        <v>0.88426500607431746</v>
      </c>
      <c r="AM1196" s="4">
        <f>(1 / F_max_pic) * (1 - EXP(-k_sat_pic * U1196)) * EXP(-k_inhib_pic * U1196)</f>
        <v>0.88426500607431746</v>
      </c>
    </row>
    <row r="1197" spans="5:39" x14ac:dyDescent="0.25">
      <c r="E1197">
        <f t="shared" si="74"/>
        <v>1195</v>
      </c>
      <c r="F1197" s="1">
        <f t="shared" si="72"/>
        <v>59.75</v>
      </c>
      <c r="G1197" s="2">
        <f>F1197/I_opt_dia*EXP(1-F1197/I_opt_dia)</f>
        <v>0.44951262345004428</v>
      </c>
      <c r="I1197" s="4">
        <f>(1/f_max_dia) * (1 - EXP(-k_sat_dia*F1197)) * EXP(-k_inhib_dia*F1197)</f>
        <v>0.90106895562687139</v>
      </c>
      <c r="T1197">
        <f t="shared" si="75"/>
        <v>1195</v>
      </c>
      <c r="U1197" s="1">
        <f t="shared" si="73"/>
        <v>59.75</v>
      </c>
      <c r="V1197">
        <f>U1197/I_opt_nan*EXP(1-U1197/I_opt_nan)</f>
        <v>0.36824506297137727</v>
      </c>
      <c r="Z1197" s="4">
        <f>(1/F_max) * (1 - EXP(-k_sat*U1197)) * EXP(-k_inhib*U1197)</f>
        <v>0.88413237649024212</v>
      </c>
      <c r="AM1197" s="4">
        <f>(1 / F_max_pic) * (1 - EXP(-k_sat_pic * U1197)) * EXP(-k_inhib_pic * U1197)</f>
        <v>0.88413237649024212</v>
      </c>
    </row>
    <row r="1198" spans="5:39" x14ac:dyDescent="0.25">
      <c r="E1198">
        <f t="shared" si="74"/>
        <v>1196</v>
      </c>
      <c r="F1198" s="1">
        <f t="shared" si="72"/>
        <v>59.800000000000004</v>
      </c>
      <c r="G1198" s="2">
        <f>F1198/I_opt_dia*EXP(1-F1198/I_opt_dia)</f>
        <v>0.44881889505177103</v>
      </c>
      <c r="I1198" s="4">
        <f>(1/f_max_dia) * (1 - EXP(-k_sat_dia*F1198)) * EXP(-k_inhib_dia*F1198)</f>
        <v>0.9009338388623096</v>
      </c>
      <c r="T1198">
        <f t="shared" si="75"/>
        <v>1196</v>
      </c>
      <c r="U1198" s="1">
        <f t="shared" si="73"/>
        <v>59.800000000000004</v>
      </c>
      <c r="V1198">
        <f>U1198/I_opt_nan*EXP(1-U1198/I_opt_nan)</f>
        <v>0.36758461598185127</v>
      </c>
      <c r="Z1198" s="4">
        <f>(1/F_max) * (1 - EXP(-k_sat*U1198)) * EXP(-k_inhib*U1198)</f>
        <v>0.88399976679581416</v>
      </c>
      <c r="AM1198" s="4">
        <f>(1 / F_max_pic) * (1 - EXP(-k_sat_pic * U1198)) * EXP(-k_inhib_pic * U1198)</f>
        <v>0.88399976679581416</v>
      </c>
    </row>
    <row r="1199" spans="5:39" x14ac:dyDescent="0.25">
      <c r="E1199">
        <f t="shared" si="74"/>
        <v>1197</v>
      </c>
      <c r="F1199" s="1">
        <f t="shared" si="72"/>
        <v>59.85</v>
      </c>
      <c r="G1199" s="2">
        <f>F1199/I_opt_dia*EXP(1-F1199/I_opt_dia)</f>
        <v>0.44812592399383872</v>
      </c>
      <c r="I1199" s="4">
        <f>(1/f_max_dia) * (1 - EXP(-k_sat_dia*F1199)) * EXP(-k_inhib_dia*F1199)</f>
        <v>0.9007987420094723</v>
      </c>
      <c r="T1199">
        <f t="shared" si="75"/>
        <v>1197</v>
      </c>
      <c r="U1199" s="1">
        <f t="shared" si="73"/>
        <v>59.85</v>
      </c>
      <c r="V1199">
        <f>U1199/I_opt_nan*EXP(1-U1199/I_opt_nan)</f>
        <v>0.36692509698651543</v>
      </c>
      <c r="Z1199" s="4">
        <f>(1/F_max) * (1 - EXP(-k_sat*U1199)) * EXP(-k_inhib*U1199)</f>
        <v>0.88386717698810002</v>
      </c>
      <c r="AM1199" s="4">
        <f>(1 / F_max_pic) * (1 - EXP(-k_sat_pic * U1199)) * EXP(-k_inhib_pic * U1199)</f>
        <v>0.88386717698810002</v>
      </c>
    </row>
    <row r="1200" spans="5:39" x14ac:dyDescent="0.25">
      <c r="E1200">
        <f t="shared" si="74"/>
        <v>1198</v>
      </c>
      <c r="F1200" s="1">
        <f t="shared" si="72"/>
        <v>59.900000000000006</v>
      </c>
      <c r="G1200" s="2">
        <f>F1200/I_opt_dia*EXP(1-F1200/I_opt_dia)</f>
        <v>0.44743371059750464</v>
      </c>
      <c r="I1200" s="4">
        <f>(1/f_max_dia) * (1 - EXP(-k_sat_dia*F1200)) * EXP(-k_inhib_dia*F1200)</f>
        <v>0.90066366506912576</v>
      </c>
      <c r="T1200">
        <f t="shared" si="75"/>
        <v>1198</v>
      </c>
      <c r="U1200" s="1">
        <f t="shared" si="73"/>
        <v>59.900000000000006</v>
      </c>
      <c r="V1200">
        <f>U1200/I_opt_nan*EXP(1-U1200/I_opt_nan)</f>
        <v>0.36626650566932567</v>
      </c>
      <c r="Z1200" s="4">
        <f>(1/F_max) * (1 - EXP(-k_sat*U1200)) * EXP(-k_inhib*U1200)</f>
        <v>0.88373460706416584</v>
      </c>
      <c r="AM1200" s="4">
        <f>(1 / F_max_pic) * (1 - EXP(-k_sat_pic * U1200)) * EXP(-k_inhib_pic * U1200)</f>
        <v>0.88373460706416584</v>
      </c>
    </row>
    <row r="1201" spans="5:39" x14ac:dyDescent="0.25">
      <c r="E1201">
        <f t="shared" si="74"/>
        <v>1199</v>
      </c>
      <c r="F1201" s="1">
        <f t="shared" si="72"/>
        <v>59.95</v>
      </c>
      <c r="G1201" s="2">
        <f>F1201/I_opt_dia*EXP(1-F1201/I_opt_dia)</f>
        <v>0.44674225517821525</v>
      </c>
      <c r="I1201" s="4">
        <f>(1/f_max_dia) * (1 - EXP(-k_sat_dia*F1201)) * EXP(-k_inhib_dia*F1201)</f>
        <v>0.90052860804199686</v>
      </c>
      <c r="T1201">
        <f t="shared" si="75"/>
        <v>1199</v>
      </c>
      <c r="U1201" s="1">
        <f t="shared" si="73"/>
        <v>59.95</v>
      </c>
      <c r="V1201">
        <f>U1201/I_opt_nan*EXP(1-U1201/I_opt_nan)</f>
        <v>0.36560884170948948</v>
      </c>
      <c r="Z1201" s="4">
        <f>(1/F_max) * (1 - EXP(-k_sat*U1201)) * EXP(-k_inhib*U1201)</f>
        <v>0.8836020570210773</v>
      </c>
      <c r="AM1201" s="4">
        <f>(1 / F_max_pic) * (1 - EXP(-k_sat_pic * U1201)) * EXP(-k_inhib_pic * U1201)</f>
        <v>0.8836020570210773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5269-0930-4887-BF46-0CAF9966227B}">
  <dimension ref="B1:ER1220"/>
  <sheetViews>
    <sheetView tabSelected="1" topLeftCell="A3" workbookViewId="0">
      <selection activeCell="O46" sqref="O46"/>
    </sheetView>
  </sheetViews>
  <sheetFormatPr defaultRowHeight="15" x14ac:dyDescent="0.25"/>
  <cols>
    <col min="5" max="5" width="12" bestFit="1" customWidth="1"/>
    <col min="38" max="38" width="13.140625" customWidth="1"/>
    <col min="45" max="45" width="12.42578125" customWidth="1"/>
    <col min="60" max="60" width="12.42578125" customWidth="1"/>
    <col min="77" max="77" width="11.140625" style="3" customWidth="1"/>
    <col min="78" max="80" width="9.140625" style="3"/>
    <col min="81" max="81" width="12.5703125" customWidth="1"/>
    <col min="82" max="82" width="13" customWidth="1"/>
    <col min="86" max="86" width="11.85546875" bestFit="1" customWidth="1"/>
    <col min="87" max="87" width="11.85546875" customWidth="1"/>
    <col min="89" max="89" width="14.140625" customWidth="1"/>
    <col min="90" max="90" width="11.85546875" bestFit="1" customWidth="1"/>
    <col min="143" max="143" width="5.5703125" style="3" customWidth="1"/>
    <col min="146" max="146" width="9.140625" style="3"/>
  </cols>
  <sheetData>
    <row r="1" spans="2:148" x14ac:dyDescent="0.25">
      <c r="BD1" t="s">
        <v>115</v>
      </c>
      <c r="BN1" t="s">
        <v>116</v>
      </c>
      <c r="BY1" s="6" t="s">
        <v>80</v>
      </c>
      <c r="CC1" s="7" t="s">
        <v>81</v>
      </c>
      <c r="DB1" t="s">
        <v>82</v>
      </c>
      <c r="EM1"/>
      <c r="EN1" s="3"/>
      <c r="EP1"/>
      <c r="EQ1" s="3" t="s">
        <v>36</v>
      </c>
      <c r="ER1" t="s">
        <v>37</v>
      </c>
    </row>
    <row r="2" spans="2:148" x14ac:dyDescent="0.25">
      <c r="B2" s="5" t="s">
        <v>92</v>
      </c>
      <c r="AK2" t="s">
        <v>102</v>
      </c>
      <c r="AL2">
        <v>20</v>
      </c>
      <c r="AY2" t="s">
        <v>106</v>
      </c>
      <c r="AZ2">
        <v>23</v>
      </c>
      <c r="BY2" t="s">
        <v>57</v>
      </c>
      <c r="CC2" s="3"/>
      <c r="EH2" t="s">
        <v>29</v>
      </c>
      <c r="EM2"/>
      <c r="EN2" s="3" t="s">
        <v>30</v>
      </c>
      <c r="EO2">
        <v>1.04</v>
      </c>
      <c r="EP2"/>
      <c r="EQ2" s="3">
        <v>0</v>
      </c>
    </row>
    <row r="3" spans="2:148" x14ac:dyDescent="0.25">
      <c r="AK3" t="s">
        <v>103</v>
      </c>
      <c r="AL3">
        <v>4.0000000000000001E-3</v>
      </c>
      <c r="AO3" t="s">
        <v>65</v>
      </c>
      <c r="AP3" t="s">
        <v>100</v>
      </c>
      <c r="AQ3" t="s">
        <v>67</v>
      </c>
      <c r="AR3" t="s">
        <v>68</v>
      </c>
      <c r="AS3" t="s">
        <v>70</v>
      </c>
      <c r="AT3" t="s">
        <v>105</v>
      </c>
      <c r="AY3" t="s">
        <v>107</v>
      </c>
      <c r="AZ3">
        <v>4.0000000000000001E-3</v>
      </c>
      <c r="BD3" t="s">
        <v>65</v>
      </c>
      <c r="BE3" t="s">
        <v>100</v>
      </c>
      <c r="BF3" t="s">
        <v>67</v>
      </c>
      <c r="BG3" t="s">
        <v>68</v>
      </c>
      <c r="BH3" t="s">
        <v>70</v>
      </c>
      <c r="BI3" t="s">
        <v>105</v>
      </c>
      <c r="BM3" t="s">
        <v>117</v>
      </c>
      <c r="BN3">
        <v>23</v>
      </c>
      <c r="BP3" t="s">
        <v>65</v>
      </c>
      <c r="BQ3" t="s">
        <v>100</v>
      </c>
      <c r="BR3" t="s">
        <v>67</v>
      </c>
      <c r="BS3" t="s">
        <v>68</v>
      </c>
      <c r="BT3" t="s">
        <v>70</v>
      </c>
      <c r="BU3" t="s">
        <v>105</v>
      </c>
      <c r="BY3" s="5" t="s">
        <v>58</v>
      </c>
      <c r="CC3" s="3"/>
      <c r="EM3"/>
      <c r="EN3" s="3" t="s">
        <v>31</v>
      </c>
      <c r="EO3">
        <v>1E-3</v>
      </c>
      <c r="EP3"/>
      <c r="EQ3" s="3">
        <f>EQ2+1</f>
        <v>1</v>
      </c>
    </row>
    <row r="4" spans="2:148" x14ac:dyDescent="0.25">
      <c r="K4" t="s">
        <v>94</v>
      </c>
      <c r="AK4" t="s">
        <v>104</v>
      </c>
      <c r="AL4">
        <v>1.2E-2</v>
      </c>
      <c r="AO4">
        <f>B17</f>
        <v>1</v>
      </c>
      <c r="AP4">
        <f>C17</f>
        <v>0</v>
      </c>
      <c r="AQ4">
        <f>EXP(-KTG1_nan*(AP4-T_opt__nan)^2)</f>
        <v>0.20189651799465538</v>
      </c>
      <c r="AR4">
        <f>EXP(-KTG2_nan*(T_opt__nan-AP4)^2)</f>
        <v>8.2297470490200302E-3</v>
      </c>
      <c r="AS4">
        <f>IF(AP4&lt;=T_opt__nan,AQ4,AR4)</f>
        <v>0.20189651799465538</v>
      </c>
      <c r="AT4">
        <f>ROUND(AS4,3)</f>
        <v>0.20200000000000001</v>
      </c>
      <c r="AY4" t="s">
        <v>108</v>
      </c>
      <c r="AZ4">
        <v>1.2E-2</v>
      </c>
      <c r="BD4">
        <f>B17</f>
        <v>1</v>
      </c>
      <c r="BE4">
        <f>C17</f>
        <v>0</v>
      </c>
      <c r="BF4">
        <f>EXP(-KTG1_pic*(BE4-T_opt_pic)^2)</f>
        <v>0.12051271656014938</v>
      </c>
      <c r="BG4">
        <f>EXP(-KTG2_pic*(T_opt_pic-BE4)^2)</f>
        <v>1.7502441263580752E-3</v>
      </c>
      <c r="BH4">
        <f>IF(BE4&lt;=T_opt_pic,BF4,BG4)</f>
        <v>0.12051271656014938</v>
      </c>
      <c r="BI4">
        <f>ROUND(BH4,3)</f>
        <v>0.121</v>
      </c>
      <c r="BM4" t="s">
        <v>118</v>
      </c>
      <c r="BN4">
        <v>4.0000000000000001E-3</v>
      </c>
      <c r="BP4">
        <f>BD4</f>
        <v>1</v>
      </c>
      <c r="BQ4">
        <f>BE4</f>
        <v>0</v>
      </c>
      <c r="BR4">
        <f>EXP(-KTG1_bac*(BQ4-T_opt_bac)^2)</f>
        <v>0.12051271656014938</v>
      </c>
      <c r="BS4">
        <f>EXP(-KTG2_bac * (T_opt_bac - BQ4)^2)</f>
        <v>1.7502441263580752E-3</v>
      </c>
      <c r="BT4">
        <f>IF(BQ4&lt;=T_opt_bac,BR4,BS4)</f>
        <v>0.12051271656014938</v>
      </c>
      <c r="BU4">
        <f>ROUND(BT4,3)</f>
        <v>0.121</v>
      </c>
      <c r="BY4" t="s">
        <v>59</v>
      </c>
      <c r="CC4" s="3"/>
      <c r="EM4"/>
      <c r="EN4" s="3" t="s">
        <v>32</v>
      </c>
      <c r="EO4">
        <v>4</v>
      </c>
      <c r="EP4"/>
      <c r="EQ4" s="3">
        <f>EQ3+1</f>
        <v>2</v>
      </c>
    </row>
    <row r="5" spans="2:148" x14ac:dyDescent="0.25">
      <c r="B5" t="s">
        <v>97</v>
      </c>
      <c r="C5">
        <v>14</v>
      </c>
      <c r="E5" t="s">
        <v>114</v>
      </c>
      <c r="K5" s="10" t="s">
        <v>93</v>
      </c>
      <c r="AO5">
        <f t="shared" ref="AO5:AO68" si="0">B18</f>
        <v>2</v>
      </c>
      <c r="AP5">
        <f t="shared" ref="AP5:AP68" si="1">C18</f>
        <v>2.5000000000000001E-2</v>
      </c>
      <c r="AQ5">
        <f>EXP(-KTG1_nan*(AP5-T_opt__nan)^2)</f>
        <v>0.20270521463082605</v>
      </c>
      <c r="AR5">
        <f>EXP(-KTG2_nan*(T_opt__nan-AP5)^2)</f>
        <v>8.3290364646828024E-3</v>
      </c>
      <c r="AS5">
        <f>IF(AP5&lt;=T_opt__nan,AQ5,AR5)</f>
        <v>0.20270521463082605</v>
      </c>
      <c r="AT5">
        <f t="shared" ref="AT5:AT68" si="2">ROUND(AS5,3)</f>
        <v>0.20300000000000001</v>
      </c>
      <c r="BD5">
        <f t="shared" ref="BD5:BD68" si="3">B18</f>
        <v>2</v>
      </c>
      <c r="BE5">
        <f t="shared" ref="BE5:BE68" si="4">C18</f>
        <v>2.5000000000000001E-2</v>
      </c>
      <c r="BF5">
        <f>EXP(-KTG1_pic*(BE5-T_opt_pic)^2)</f>
        <v>0.1210680493676535</v>
      </c>
      <c r="BG5">
        <f>EXP(-KTG2_pic*(T_opt_pic-BE5)^2)</f>
        <v>1.7745516136406286E-3</v>
      </c>
      <c r="BH5">
        <f>IF(BE5&lt;=T_opt_pic,BF5,BG5)</f>
        <v>0.1210680493676535</v>
      </c>
      <c r="BI5">
        <f t="shared" ref="BI5:BI68" si="5">ROUND(BH5,3)</f>
        <v>0.121</v>
      </c>
      <c r="BM5" t="s">
        <v>119</v>
      </c>
      <c r="BN5">
        <v>1.2E-2</v>
      </c>
      <c r="BP5">
        <f t="shared" ref="BP5:BP68" si="6">BD5</f>
        <v>2</v>
      </c>
      <c r="BQ5">
        <f t="shared" ref="BQ5:BQ68" si="7">BE5</f>
        <v>2.5000000000000001E-2</v>
      </c>
      <c r="BR5">
        <f>EXP(-KTG1_bac*(BQ5-T_opt_bac)^2)</f>
        <v>0.1210680493676535</v>
      </c>
      <c r="BS5">
        <f>EXP(-KTG2_bac * (T_opt_bac - BQ5)^2)</f>
        <v>1.7745516136406286E-3</v>
      </c>
      <c r="BT5">
        <f>IF(BQ5&lt;=T_opt_bac,BR5,BS5)</f>
        <v>0.1210680493676535</v>
      </c>
      <c r="BU5">
        <f t="shared" ref="BU5:BU68" si="8">ROUND(BT5,3)</f>
        <v>0.121</v>
      </c>
      <c r="BY5" s="5" t="s">
        <v>60</v>
      </c>
      <c r="CC5" s="3"/>
      <c r="EM5"/>
      <c r="EN5" s="3" t="s">
        <v>34</v>
      </c>
      <c r="EO5">
        <v>3</v>
      </c>
      <c r="EP5"/>
      <c r="EQ5" s="3">
        <f>EQ4+1</f>
        <v>3</v>
      </c>
    </row>
    <row r="6" spans="2:148" x14ac:dyDescent="0.25">
      <c r="B6" t="s">
        <v>98</v>
      </c>
      <c r="C6">
        <v>8.0000000000000002E-3</v>
      </c>
      <c r="AO6">
        <f t="shared" si="0"/>
        <v>3</v>
      </c>
      <c r="AP6">
        <f t="shared" si="1"/>
        <v>0.05</v>
      </c>
      <c r="AQ6">
        <f>EXP(-KTG1_nan*(AP6-T_opt__nan)^2)</f>
        <v>0.20351613291869855</v>
      </c>
      <c r="AR6">
        <f>EXP(-KTG2_nan*(T_opt__nan-AP6)^2)</f>
        <v>8.4293973352868E-3</v>
      </c>
      <c r="AS6">
        <f>IF(AP6&lt;=T_opt__nan,AQ6,AR6)</f>
        <v>0.20351613291869855</v>
      </c>
      <c r="AT6">
        <f t="shared" si="2"/>
        <v>0.20399999999999999</v>
      </c>
      <c r="BD6">
        <f t="shared" si="3"/>
        <v>3</v>
      </c>
      <c r="BE6">
        <f t="shared" si="4"/>
        <v>0.05</v>
      </c>
      <c r="BF6">
        <f>EXP(-KTG1_pic*(BE6-T_opt_pic)^2)</f>
        <v>0.12162533306759567</v>
      </c>
      <c r="BG6">
        <f>EXP(-KTG2_pic*(T_opt_pic-BE6)^2)</f>
        <v>1.7991696969038408E-3</v>
      </c>
      <c r="BH6">
        <f>IF(BE6&lt;=T_opt_pic,BF6,BG6)</f>
        <v>0.12162533306759567</v>
      </c>
      <c r="BI6">
        <f t="shared" si="5"/>
        <v>0.122</v>
      </c>
      <c r="BP6">
        <f t="shared" si="6"/>
        <v>3</v>
      </c>
      <c r="BQ6">
        <f t="shared" si="7"/>
        <v>0.05</v>
      </c>
      <c r="BR6">
        <f>EXP(-KTG1_bac*(BQ6-T_opt_bac)^2)</f>
        <v>0.12162533306759567</v>
      </c>
      <c r="BS6">
        <f>EXP(-KTG2_bac * (T_opt_bac - BQ6)^2)</f>
        <v>1.7991696969038408E-3</v>
      </c>
      <c r="BT6">
        <f>IF(BQ6&lt;=T_opt_bac,BR6,BS6)</f>
        <v>0.12162533306759567</v>
      </c>
      <c r="BU6">
        <f t="shared" si="8"/>
        <v>0.122</v>
      </c>
      <c r="BY6"/>
      <c r="CC6" s="3"/>
      <c r="EM6"/>
      <c r="EN6" s="3" t="s">
        <v>33</v>
      </c>
      <c r="EO6">
        <v>0.3</v>
      </c>
      <c r="EP6"/>
      <c r="EQ6" s="3">
        <f>EQ5+1</f>
        <v>4</v>
      </c>
    </row>
    <row r="7" spans="2:148" x14ac:dyDescent="0.25">
      <c r="B7" t="s">
        <v>99</v>
      </c>
      <c r="C7">
        <v>0.2</v>
      </c>
      <c r="AO7">
        <f t="shared" si="0"/>
        <v>4</v>
      </c>
      <c r="AP7">
        <f t="shared" si="1"/>
        <v>7.5000000000000011E-2</v>
      </c>
      <c r="AQ7">
        <f>EXP(-KTG1_nan*(AP7-T_opt__nan)^2)</f>
        <v>0.20432927362056444</v>
      </c>
      <c r="AR7">
        <f>EXP(-KTG2_nan*(T_opt__nan-AP7)^2)</f>
        <v>8.5308395424041686E-3</v>
      </c>
      <c r="AS7">
        <f>IF(AP7&lt;=T_opt__nan,AQ7,AR7)</f>
        <v>0.20432927362056444</v>
      </c>
      <c r="AT7">
        <f t="shared" si="2"/>
        <v>0.20399999999999999</v>
      </c>
      <c r="BD7">
        <f t="shared" si="3"/>
        <v>4</v>
      </c>
      <c r="BE7">
        <f t="shared" si="4"/>
        <v>7.5000000000000011E-2</v>
      </c>
      <c r="BF7">
        <f>EXP(-KTG1_pic*(BE7-T_opt_pic)^2)</f>
        <v>0.12218457105440489</v>
      </c>
      <c r="BG7">
        <f>EXP(-KTG2_pic*(T_opt_pic-BE7)^2)</f>
        <v>1.8241019413385007E-3</v>
      </c>
      <c r="BH7">
        <f>IF(BE7&lt;=T_opt_pic,BF7,BG7)</f>
        <v>0.12218457105440489</v>
      </c>
      <c r="BI7">
        <f t="shared" si="5"/>
        <v>0.122</v>
      </c>
      <c r="BP7">
        <f t="shared" si="6"/>
        <v>4</v>
      </c>
      <c r="BQ7">
        <f t="shared" si="7"/>
        <v>7.5000000000000011E-2</v>
      </c>
      <c r="BR7">
        <f>EXP(-KTG1_bac*(BQ7-T_opt_bac)^2)</f>
        <v>0.12218457105440489</v>
      </c>
      <c r="BS7">
        <f>EXP(-KTG2_bac * (T_opt_bac - BQ7)^2)</f>
        <v>1.8241019413385007E-3</v>
      </c>
      <c r="BT7">
        <f>IF(BQ7&lt;=T_opt_bac,BR7,BS7)</f>
        <v>0.12218457105440489</v>
      </c>
      <c r="BU7">
        <f t="shared" si="8"/>
        <v>0.122</v>
      </c>
      <c r="BY7"/>
      <c r="CC7" s="3"/>
      <c r="EM7"/>
      <c r="EN7" s="3" t="s">
        <v>35</v>
      </c>
      <c r="EO7">
        <v>13</v>
      </c>
      <c r="EP7"/>
      <c r="EQ7" s="3">
        <f>EQ6+1</f>
        <v>5</v>
      </c>
    </row>
    <row r="8" spans="2:148" x14ac:dyDescent="0.25">
      <c r="AO8">
        <f t="shared" si="0"/>
        <v>5</v>
      </c>
      <c r="AP8">
        <f t="shared" si="1"/>
        <v>0.1</v>
      </c>
      <c r="AQ8">
        <f>EXP(-KTG1_nan*(AP8-T_opt__nan)^2)</f>
        <v>0.20514463746836059</v>
      </c>
      <c r="AR8">
        <f>EXP(-KTG2_nan*(T_opt__nan-AP8)^2)</f>
        <v>8.6333730376476833E-3</v>
      </c>
      <c r="AS8">
        <f>IF(AP8&lt;=T_opt__nan,AQ8,AR8)</f>
        <v>0.20514463746836059</v>
      </c>
      <c r="AT8">
        <f t="shared" si="2"/>
        <v>0.20499999999999999</v>
      </c>
      <c r="BD8">
        <f t="shared" si="3"/>
        <v>5</v>
      </c>
      <c r="BE8">
        <f t="shared" si="4"/>
        <v>0.1</v>
      </c>
      <c r="BF8">
        <f>EXP(-KTG1_pic*(BE8-T_opt_pic)^2)</f>
        <v>0.12274576670874517</v>
      </c>
      <c r="BG8">
        <f>EXP(-KTG2_pic*(T_opt_pic-BE8)^2)</f>
        <v>1.8493519473325528E-3</v>
      </c>
      <c r="BH8">
        <f>IF(BE8&lt;=T_opt_pic,BF8,BG8)</f>
        <v>0.12274576670874517</v>
      </c>
      <c r="BI8">
        <f t="shared" si="5"/>
        <v>0.123</v>
      </c>
      <c r="BP8">
        <f t="shared" si="6"/>
        <v>5</v>
      </c>
      <c r="BQ8">
        <f t="shared" si="7"/>
        <v>0.1</v>
      </c>
      <c r="BR8">
        <f>EXP(-KTG1_bac*(BQ8-T_opt_bac)^2)</f>
        <v>0.12274576670874517</v>
      </c>
      <c r="BS8">
        <f>EXP(-KTG2_bac * (T_opt_bac - BQ8)^2)</f>
        <v>1.8493519473325528E-3</v>
      </c>
      <c r="BT8">
        <f>IF(BQ8&lt;=T_opt_bac,BR8,BS8)</f>
        <v>0.12274576670874517</v>
      </c>
      <c r="BU8">
        <f t="shared" si="8"/>
        <v>0.123</v>
      </c>
      <c r="BY8"/>
      <c r="CC8" s="3"/>
      <c r="EM8"/>
      <c r="EN8" s="3"/>
      <c r="EP8"/>
      <c r="EQ8" s="3">
        <f>EQ7+1</f>
        <v>6</v>
      </c>
      <c r="ER8">
        <f>1/tau1_*(A^EQ8*EXP(-B*(EQ8-Topt)^C_)-tau2_)</f>
        <v>-6.1775859387013757E-2</v>
      </c>
    </row>
    <row r="9" spans="2:148" x14ac:dyDescent="0.25">
      <c r="AO9">
        <f t="shared" si="0"/>
        <v>6</v>
      </c>
      <c r="AP9">
        <f t="shared" si="1"/>
        <v>0.125</v>
      </c>
      <c r="AQ9">
        <f>EXP(-KTG1_nan*(AP9-T_opt__nan)^2)</f>
        <v>0.20596222516353241</v>
      </c>
      <c r="AR9">
        <f>EXP(-KTG2_nan*(T_opt__nan-AP9)^2)</f>
        <v>8.7370078429129285E-3</v>
      </c>
      <c r="AS9">
        <f>IF(AP9&lt;=T_opt__nan,AQ9,AR9)</f>
        <v>0.20596222516353241</v>
      </c>
      <c r="AT9">
        <f t="shared" si="2"/>
        <v>0.20599999999999999</v>
      </c>
      <c r="BD9">
        <f t="shared" si="3"/>
        <v>6</v>
      </c>
      <c r="BE9">
        <f t="shared" si="4"/>
        <v>0.125</v>
      </c>
      <c r="BF9">
        <f>EXP(-KTG1_pic*(BE9-T_opt_pic)^2)</f>
        <v>0.12330892339738364</v>
      </c>
      <c r="BG9">
        <f>EXP(-KTG2_pic*(T_opt_pic-BE9)^2)</f>
        <v>1.874923350741294E-3</v>
      </c>
      <c r="BH9">
        <f>IF(BE9&lt;=T_opt_pic,BF9,BG9)</f>
        <v>0.12330892339738364</v>
      </c>
      <c r="BI9">
        <f t="shared" si="5"/>
        <v>0.123</v>
      </c>
      <c r="BP9">
        <f t="shared" si="6"/>
        <v>6</v>
      </c>
      <c r="BQ9">
        <f t="shared" si="7"/>
        <v>0.125</v>
      </c>
      <c r="BR9">
        <f>EXP(-KTG1_bac*(BQ9-T_opt_bac)^2)</f>
        <v>0.12330892339738364</v>
      </c>
      <c r="BS9">
        <f>EXP(-KTG2_bac * (T_opt_bac - BQ9)^2)</f>
        <v>1.874923350741294E-3</v>
      </c>
      <c r="BT9">
        <f>IF(BQ9&lt;=T_opt_bac,BR9,BS9)</f>
        <v>0.12330892339738364</v>
      </c>
      <c r="BU9">
        <f t="shared" si="8"/>
        <v>0.123</v>
      </c>
      <c r="BY9"/>
      <c r="CC9" s="3"/>
      <c r="EM9"/>
      <c r="EN9" s="3"/>
      <c r="EP9"/>
      <c r="EQ9" s="3">
        <f>EQ8+1</f>
        <v>7</v>
      </c>
      <c r="ER9">
        <f>1/tau1_*(A^EQ9*EXP(-B*(EQ9-Topt)^C_)-tau2_)</f>
        <v>2.0023551063344171E-2</v>
      </c>
    </row>
    <row r="10" spans="2:148" x14ac:dyDescent="0.25">
      <c r="B10" t="s">
        <v>61</v>
      </c>
      <c r="AO10">
        <f t="shared" si="0"/>
        <v>7</v>
      </c>
      <c r="AP10">
        <f t="shared" si="1"/>
        <v>0.15</v>
      </c>
      <c r="AQ10">
        <f>EXP(-KTG1_nan*(AP10-T_opt__nan)^2)</f>
        <v>0.20678203737689885</v>
      </c>
      <c r="AR10">
        <f>EXP(-KTG2_nan*(T_opt__nan-AP10)^2)</f>
        <v>8.8417540506181627E-3</v>
      </c>
      <c r="AS10">
        <f>IF(AP10&lt;=T_opt__nan,AQ10,AR10)</f>
        <v>0.20678203737689885</v>
      </c>
      <c r="AT10">
        <f t="shared" si="2"/>
        <v>0.20699999999999999</v>
      </c>
      <c r="BD10">
        <f t="shared" si="3"/>
        <v>7</v>
      </c>
      <c r="BE10">
        <f t="shared" si="4"/>
        <v>0.15</v>
      </c>
      <c r="BF10">
        <f>EXP(-KTG1_pic*(BE10-T_opt_pic)^2)</f>
        <v>0.12387404447305993</v>
      </c>
      <c r="BG10">
        <f>EXP(-KTG2_pic*(T_opt_pic-BE10)^2)</f>
        <v>1.9008198231587031E-3</v>
      </c>
      <c r="BH10">
        <f>IF(BE10&lt;=T_opt_pic,BF10,BG10)</f>
        <v>0.12387404447305993</v>
      </c>
      <c r="BI10">
        <f t="shared" si="5"/>
        <v>0.124</v>
      </c>
      <c r="BP10">
        <f t="shared" si="6"/>
        <v>7</v>
      </c>
      <c r="BQ10">
        <f t="shared" si="7"/>
        <v>0.15</v>
      </c>
      <c r="BR10">
        <f>EXP(-KTG1_bac*(BQ10-T_opt_bac)^2)</f>
        <v>0.12387404447305993</v>
      </c>
      <c r="BS10">
        <f>EXP(-KTG2_bac * (T_opt_bac - BQ10)^2)</f>
        <v>1.9008198231587031E-3</v>
      </c>
      <c r="BT10">
        <f>IF(BQ10&lt;=T_opt_bac,BR10,BS10)</f>
        <v>0.12387404447305993</v>
      </c>
      <c r="BU10">
        <f t="shared" si="8"/>
        <v>0.124</v>
      </c>
      <c r="BY10"/>
      <c r="CC10" s="3"/>
      <c r="EM10"/>
      <c r="EN10" s="3"/>
      <c r="EP10"/>
      <c r="EQ10" s="3">
        <f>EQ9+1</f>
        <v>8</v>
      </c>
      <c r="ER10">
        <f>1/tau1_*(A^EQ10*EXP(-B*(EQ10-Topt)^C_)-tau2_)</f>
        <v>0.14418074164893499</v>
      </c>
    </row>
    <row r="11" spans="2:148" x14ac:dyDescent="0.25">
      <c r="AO11">
        <f t="shared" si="0"/>
        <v>8</v>
      </c>
      <c r="AP11">
        <f t="shared" si="1"/>
        <v>0.17499999999999999</v>
      </c>
      <c r="AQ11">
        <f>EXP(-KTG1_nan*(AP11-T_opt__nan)^2)</f>
        <v>0.20760407474851661</v>
      </c>
      <c r="AR11">
        <f>EXP(-KTG2_nan*(T_opt__nan-AP11)^2)</f>
        <v>8.9476218239416625E-3</v>
      </c>
      <c r="AS11">
        <f>IF(AP11&lt;=T_opt__nan,AQ11,AR11)</f>
        <v>0.20760407474851661</v>
      </c>
      <c r="AT11">
        <f t="shared" si="2"/>
        <v>0.20799999999999999</v>
      </c>
      <c r="BD11">
        <f t="shared" si="3"/>
        <v>8</v>
      </c>
      <c r="BE11">
        <f t="shared" si="4"/>
        <v>0.17499999999999999</v>
      </c>
      <c r="BF11">
        <f>EXP(-KTG1_pic*(BE11-T_opt_pic)^2)</f>
        <v>0.12444113327435442</v>
      </c>
      <c r="BG11">
        <f>EXP(-KTG2_pic*(T_opt_pic-BE11)^2)</f>
        <v>1.9270450721897816E-3</v>
      </c>
      <c r="BH11">
        <f>IF(BE11&lt;=T_opt_pic,BF11,BG11)</f>
        <v>0.12444113327435442</v>
      </c>
      <c r="BI11">
        <f t="shared" si="5"/>
        <v>0.124</v>
      </c>
      <c r="BP11">
        <f t="shared" si="6"/>
        <v>8</v>
      </c>
      <c r="BQ11">
        <f t="shared" si="7"/>
        <v>0.17499999999999999</v>
      </c>
      <c r="BR11">
        <f>EXP(-KTG1_bac*(BQ11-T_opt_bac)^2)</f>
        <v>0.12444113327435442</v>
      </c>
      <c r="BS11">
        <f>EXP(-KTG2_bac * (T_opt_bac - BQ11)^2)</f>
        <v>1.9270450721897816E-3</v>
      </c>
      <c r="BT11">
        <f>IF(BQ11&lt;=T_opt_bac,BR11,BS11)</f>
        <v>0.12444113327435442</v>
      </c>
      <c r="BU11">
        <f t="shared" si="8"/>
        <v>0.124</v>
      </c>
      <c r="BY11"/>
      <c r="CC11" s="3"/>
      <c r="EM11"/>
      <c r="EN11" s="3"/>
      <c r="EP11"/>
      <c r="EQ11" s="3">
        <f>EQ10+1</f>
        <v>9</v>
      </c>
      <c r="ER11">
        <f>1/tau1_*(A^EQ11*EXP(-B*(EQ11-Topt)^C_)-tau2_)</f>
        <v>0.26728180289107728</v>
      </c>
    </row>
    <row r="12" spans="2:148" x14ac:dyDescent="0.25">
      <c r="B12" t="s">
        <v>95</v>
      </c>
      <c r="C12">
        <v>0</v>
      </c>
      <c r="AO12">
        <f t="shared" si="0"/>
        <v>9</v>
      </c>
      <c r="AP12">
        <f t="shared" si="1"/>
        <v>0.19999999999999998</v>
      </c>
      <c r="AQ12">
        <f>EXP(-KTG1_nan*(AP12-T_opt__nan)^2)</f>
        <v>0.20842833788754447</v>
      </c>
      <c r="AR12">
        <f>EXP(-KTG2_nan*(T_opt__nan-AP12)^2)</f>
        <v>9.0546213970566086E-3</v>
      </c>
      <c r="AS12">
        <f>IF(AP12&lt;=T_opt__nan,AQ12,AR12)</f>
        <v>0.20842833788754447</v>
      </c>
      <c r="AT12">
        <f t="shared" si="2"/>
        <v>0.20799999999999999</v>
      </c>
      <c r="BD12">
        <f t="shared" si="3"/>
        <v>9</v>
      </c>
      <c r="BE12">
        <f t="shared" si="4"/>
        <v>0.19999999999999998</v>
      </c>
      <c r="BF12">
        <f>EXP(-KTG1_pic*(BE12-T_opt_pic)^2)</f>
        <v>0.12501019312555608</v>
      </c>
      <c r="BG12">
        <f>EXP(-KTG2_pic*(T_opt_pic-BE12)^2)</f>
        <v>1.953602841723931E-3</v>
      </c>
      <c r="BH12">
        <f>IF(BE12&lt;=T_opt_pic,BF12,BG12)</f>
        <v>0.12501019312555608</v>
      </c>
      <c r="BI12">
        <f t="shared" si="5"/>
        <v>0.125</v>
      </c>
      <c r="BP12">
        <f t="shared" si="6"/>
        <v>9</v>
      </c>
      <c r="BQ12">
        <f t="shared" si="7"/>
        <v>0.19999999999999998</v>
      </c>
      <c r="BR12">
        <f>EXP(-KTG1_bac*(BQ12-T_opt_bac)^2)</f>
        <v>0.12501019312555608</v>
      </c>
      <c r="BS12">
        <f>EXP(-KTG2_bac * (T_opt_bac - BQ12)^2)</f>
        <v>1.953602841723931E-3</v>
      </c>
      <c r="BT12">
        <f>IF(BQ12&lt;=T_opt_bac,BR12,BS12)</f>
        <v>0.12501019312555608</v>
      </c>
      <c r="BU12">
        <f t="shared" si="8"/>
        <v>0.125</v>
      </c>
      <c r="BY12"/>
      <c r="CC12" s="3"/>
      <c r="EM12"/>
      <c r="EN12" s="3"/>
      <c r="EP12"/>
      <c r="EQ12" s="3">
        <f>EQ11+1</f>
        <v>10</v>
      </c>
      <c r="ER12">
        <f>1/tau1_*(A^EQ12*EXP(-B*(EQ12-Topt)^C_)-tau2_)</f>
        <v>0.35502398044954409</v>
      </c>
    </row>
    <row r="13" spans="2:148" x14ac:dyDescent="0.25">
      <c r="B13" t="s">
        <v>96</v>
      </c>
      <c r="C13">
        <v>30</v>
      </c>
      <c r="AO13">
        <f t="shared" si="0"/>
        <v>10</v>
      </c>
      <c r="AP13">
        <f t="shared" si="1"/>
        <v>0.22499999999999998</v>
      </c>
      <c r="AQ13">
        <f>EXP(-KTG1_nan*(AP13-T_opt__nan)^2)</f>
        <v>0.20925482737210918</v>
      </c>
      <c r="AR13">
        <f>EXP(-KTG2_nan*(T_opt__nan-AP13)^2)</f>
        <v>9.1627630753634941E-3</v>
      </c>
      <c r="AS13">
        <f>IF(AP13&lt;=T_opt__nan,AQ13,AR13)</f>
        <v>0.20925482737210918</v>
      </c>
      <c r="AT13">
        <f t="shared" si="2"/>
        <v>0.20899999999999999</v>
      </c>
      <c r="BD13">
        <f t="shared" si="3"/>
        <v>10</v>
      </c>
      <c r="BE13">
        <f t="shared" si="4"/>
        <v>0.22499999999999998</v>
      </c>
      <c r="BF13">
        <f>EXP(-KTG1_pic*(BE13-T_opt_pic)^2)</f>
        <v>0.1255812273365311</v>
      </c>
      <c r="BG13">
        <f>EXP(-KTG2_pic*(T_opt_pic-BE13)^2)</f>
        <v>1.9804969122094178E-3</v>
      </c>
      <c r="BH13">
        <f>IF(BE13&lt;=T_opt_pic,BF13,BG13)</f>
        <v>0.1255812273365311</v>
      </c>
      <c r="BI13">
        <f t="shared" si="5"/>
        <v>0.126</v>
      </c>
      <c r="BP13">
        <f t="shared" si="6"/>
        <v>10</v>
      </c>
      <c r="BQ13">
        <f t="shared" si="7"/>
        <v>0.22499999999999998</v>
      </c>
      <c r="BR13">
        <f>EXP(-KTG1_bac*(BQ13-T_opt_bac)^2)</f>
        <v>0.1255812273365311</v>
      </c>
      <c r="BS13">
        <f>EXP(-KTG2_bac * (T_opt_bac - BQ13)^2)</f>
        <v>1.9804969122094178E-3</v>
      </c>
      <c r="BT13">
        <f>IF(BQ13&lt;=T_opt_bac,BR13,BS13)</f>
        <v>0.1255812273365311</v>
      </c>
      <c r="BU13">
        <f t="shared" si="8"/>
        <v>0.126</v>
      </c>
      <c r="BY13"/>
      <c r="BZ13" s="3" t="s">
        <v>61</v>
      </c>
      <c r="CC13" s="3"/>
      <c r="CD13" t="s">
        <v>62</v>
      </c>
      <c r="EM13"/>
      <c r="EN13" s="3"/>
      <c r="EP13"/>
      <c r="EQ13" s="3">
        <f>EQ12+1</f>
        <v>11</v>
      </c>
      <c r="ER13">
        <f>1/tau1_*(A^EQ13*EXP(-B*(EQ13-Topt)^C_)-tau2_)</f>
        <v>0.40500626492986525</v>
      </c>
    </row>
    <row r="14" spans="2:148" x14ac:dyDescent="0.25">
      <c r="AO14">
        <f t="shared" si="0"/>
        <v>11</v>
      </c>
      <c r="AP14">
        <f t="shared" si="1"/>
        <v>0.24999999999999997</v>
      </c>
      <c r="AQ14">
        <f>EXP(-KTG1_nan*(AP14-T_opt__nan)^2)</f>
        <v>0.21008354374916954</v>
      </c>
      <c r="AR14">
        <f>EXP(-KTG2_nan*(T_opt__nan-AP14)^2)</f>
        <v>9.2720572357197911E-3</v>
      </c>
      <c r="AS14">
        <f>IF(AP14&lt;=T_opt__nan,AQ14,AR14)</f>
        <v>0.21008354374916954</v>
      </c>
      <c r="AT14">
        <f t="shared" si="2"/>
        <v>0.21</v>
      </c>
      <c r="BD14">
        <f t="shared" si="3"/>
        <v>11</v>
      </c>
      <c r="BE14">
        <f t="shared" si="4"/>
        <v>0.24999999999999997</v>
      </c>
      <c r="BF14">
        <f>EXP(-KTG1_pic*(BE14-T_opt_pic)^2)</f>
        <v>0.12615423920258956</v>
      </c>
      <c r="BG14">
        <f>EXP(-KTG2_pic*(T_opt_pic-BE14)^2)</f>
        <v>2.0077311009287961E-3</v>
      </c>
      <c r="BH14">
        <f>IF(BE14&lt;=T_opt_pic,BF14,BG14)</f>
        <v>0.12615423920258956</v>
      </c>
      <c r="BI14">
        <f t="shared" si="5"/>
        <v>0.126</v>
      </c>
      <c r="BP14">
        <f t="shared" si="6"/>
        <v>11</v>
      </c>
      <c r="BQ14">
        <f t="shared" si="7"/>
        <v>0.24999999999999997</v>
      </c>
      <c r="BR14">
        <f>EXP(-KTG1_bac*(BQ14-T_opt_bac)^2)</f>
        <v>0.12615423920258956</v>
      </c>
      <c r="BS14">
        <f>EXP(-KTG2_bac * (T_opt_bac - BQ14)^2)</f>
        <v>2.0077311009287961E-3</v>
      </c>
      <c r="BT14">
        <f>IF(BQ14&lt;=T_opt_bac,BR14,BS14)</f>
        <v>0.12615423920258956</v>
      </c>
      <c r="BU14">
        <f t="shared" si="8"/>
        <v>0.126</v>
      </c>
      <c r="BY14"/>
      <c r="BZ14" s="3" t="s">
        <v>78</v>
      </c>
      <c r="CA14" s="3">
        <v>0</v>
      </c>
      <c r="CC14" s="3"/>
      <c r="CF14" t="s">
        <v>63</v>
      </c>
      <c r="EM14"/>
      <c r="EN14" s="3"/>
      <c r="EP14"/>
      <c r="EQ14" s="3">
        <f>EQ13+1</f>
        <v>12</v>
      </c>
      <c r="ER14">
        <f>1/tau1_*(A^EQ14*EXP(-B*(EQ14-Topt)^C_)-tau2_)</f>
        <v>0.43314399553281713</v>
      </c>
    </row>
    <row r="15" spans="2:148" x14ac:dyDescent="0.25">
      <c r="AO15">
        <f t="shared" si="0"/>
        <v>12</v>
      </c>
      <c r="AP15">
        <f t="shared" si="1"/>
        <v>0.27499999999999997</v>
      </c>
      <c r="AQ15">
        <f>EXP(-KTG1_nan*(AP15-T_opt__nan)^2)</f>
        <v>0.21091448753438283</v>
      </c>
      <c r="AR15">
        <f>EXP(-KTG2_nan*(T_opt__nan-AP15)^2)</f>
        <v>9.3825143266671428E-3</v>
      </c>
      <c r="AS15">
        <f>IF(AP15&lt;=T_opt__nan,AQ15,AR15)</f>
        <v>0.21091448753438283</v>
      </c>
      <c r="AT15">
        <f t="shared" si="2"/>
        <v>0.21099999999999999</v>
      </c>
      <c r="BD15">
        <f t="shared" si="3"/>
        <v>12</v>
      </c>
      <c r="BE15">
        <f t="shared" si="4"/>
        <v>0.27499999999999997</v>
      </c>
      <c r="BF15">
        <f>EXP(-KTG1_pic*(BE15-T_opt_pic)^2)</f>
        <v>0.12672923200435407</v>
      </c>
      <c r="BG15">
        <f>EXP(-KTG2_pic*(T_opt_pic-BE15)^2)</f>
        <v>2.0353092622753862E-3</v>
      </c>
      <c r="BH15">
        <f>IF(BE15&lt;=T_opt_pic,BF15,BG15)</f>
        <v>0.12672923200435407</v>
      </c>
      <c r="BI15">
        <f t="shared" si="5"/>
        <v>0.127</v>
      </c>
      <c r="BP15">
        <f t="shared" si="6"/>
        <v>12</v>
      </c>
      <c r="BQ15">
        <f t="shared" si="7"/>
        <v>0.27499999999999997</v>
      </c>
      <c r="BR15">
        <f>EXP(-KTG1_bac*(BQ15-T_opt_bac)^2)</f>
        <v>0.12672923200435407</v>
      </c>
      <c r="BS15">
        <f>EXP(-KTG2_bac * (T_opt_bac - BQ15)^2)</f>
        <v>2.0353092622753862E-3</v>
      </c>
      <c r="BT15">
        <f>IF(BQ15&lt;=T_opt_bac,BR15,BS15)</f>
        <v>0.12672923200435407</v>
      </c>
      <c r="BU15">
        <f t="shared" si="8"/>
        <v>0.127</v>
      </c>
      <c r="BY15"/>
      <c r="BZ15" s="3" t="s">
        <v>79</v>
      </c>
      <c r="CA15" s="3">
        <v>30</v>
      </c>
      <c r="CC15" s="3"/>
      <c r="CD15" t="s">
        <v>75</v>
      </c>
      <c r="CE15">
        <v>14</v>
      </c>
      <c r="CF15" t="s">
        <v>32</v>
      </c>
      <c r="EM15"/>
      <c r="EN15" s="3"/>
      <c r="EP15"/>
      <c r="EQ15" s="3">
        <f>EQ14+1</f>
        <v>13</v>
      </c>
      <c r="ER15">
        <f>1/tau1_*(A^EQ15*EXP(-B*(EQ15-Topt)^C_)-tau2_)</f>
        <v>0.45502450243679632</v>
      </c>
    </row>
    <row r="16" spans="2:148" x14ac:dyDescent="0.25">
      <c r="B16" t="s">
        <v>65</v>
      </c>
      <c r="C16" t="s">
        <v>100</v>
      </c>
      <c r="D16" t="s">
        <v>67</v>
      </c>
      <c r="E16" t="s">
        <v>68</v>
      </c>
      <c r="F16" t="s">
        <v>70</v>
      </c>
      <c r="G16" t="s">
        <v>101</v>
      </c>
      <c r="AO16">
        <f t="shared" si="0"/>
        <v>13</v>
      </c>
      <c r="AP16">
        <f t="shared" si="1"/>
        <v>0.3</v>
      </c>
      <c r="AQ16">
        <f>EXP(-KTG1_nan*(AP16-T_opt__nan)^2)</f>
        <v>0.21174765921197006</v>
      </c>
      <c r="AR16">
        <f>EXP(-KTG2_nan*(T_opt__nan-AP16)^2)</f>
        <v>9.4941448686557493E-3</v>
      </c>
      <c r="AS16">
        <f>IF(AP16&lt;=T_opt__nan,AQ16,AR16)</f>
        <v>0.21174765921197006</v>
      </c>
      <c r="AT16">
        <f t="shared" si="2"/>
        <v>0.21199999999999999</v>
      </c>
      <c r="BD16">
        <f t="shared" si="3"/>
        <v>13</v>
      </c>
      <c r="BE16">
        <f t="shared" si="4"/>
        <v>0.3</v>
      </c>
      <c r="BF16">
        <f>EXP(-KTG1_pic*(BE16-T_opt_pic)^2)</f>
        <v>0.12730620900762624</v>
      </c>
      <c r="BG16">
        <f>EXP(-KTG2_pic*(T_opt_pic-BE16)^2)</f>
        <v>2.0632352880307504E-3</v>
      </c>
      <c r="BH16">
        <f>IF(BE16&lt;=T_opt_pic,BF16,BG16)</f>
        <v>0.12730620900762624</v>
      </c>
      <c r="BI16">
        <f t="shared" si="5"/>
        <v>0.127</v>
      </c>
      <c r="BP16">
        <f t="shared" si="6"/>
        <v>13</v>
      </c>
      <c r="BQ16">
        <f t="shared" si="7"/>
        <v>0.3</v>
      </c>
      <c r="BR16">
        <f>EXP(-KTG1_bac*(BQ16-T_opt_bac)^2)</f>
        <v>0.12730620900762624</v>
      </c>
      <c r="BS16">
        <f>EXP(-KTG2_bac * (T_opt_bac - BQ16)^2)</f>
        <v>2.0632352880307504E-3</v>
      </c>
      <c r="BT16">
        <f>IF(BQ16&lt;=T_opt_bac,BR16,BS16)</f>
        <v>0.12730620900762624</v>
      </c>
      <c r="BU16">
        <f t="shared" si="8"/>
        <v>0.127</v>
      </c>
      <c r="BY16"/>
      <c r="CC16" s="3"/>
      <c r="CD16" t="s">
        <v>76</v>
      </c>
      <c r="CE16">
        <v>26</v>
      </c>
      <c r="CF16" t="s">
        <v>32</v>
      </c>
      <c r="EM16"/>
      <c r="EN16" s="3"/>
      <c r="EP16"/>
      <c r="EQ16" s="3">
        <f>EQ15+1</f>
        <v>14</v>
      </c>
      <c r="ER16">
        <f>1/tau1_*(A^EQ16*EXP(-B*(EQ16-Topt)^C_)-tau2_)</f>
        <v>0.476648545568295</v>
      </c>
    </row>
    <row r="17" spans="2:148" x14ac:dyDescent="0.25">
      <c r="B17">
        <v>1</v>
      </c>
      <c r="C17">
        <f>0</f>
        <v>0</v>
      </c>
      <c r="D17">
        <f>EXP(-KTG1_dia*(C17-T_opt__dia)^2)</f>
        <v>0.20846168908963153</v>
      </c>
      <c r="E17">
        <f>EXP(-KTG2_dia*(T_opt__dia-C17)^2)</f>
        <v>9.4548862738865416E-18</v>
      </c>
      <c r="F17">
        <f>IF(C17&lt;=T_opt__dia,D17,E17)</f>
        <v>0.20846168908963153</v>
      </c>
      <c r="G17">
        <f>ROUND(F17,3)</f>
        <v>0.20799999999999999</v>
      </c>
      <c r="AO17">
        <f t="shared" si="0"/>
        <v>14</v>
      </c>
      <c r="AP17">
        <f t="shared" si="1"/>
        <v>0.32500000000000001</v>
      </c>
      <c r="AQ17">
        <f>EXP(-KTG1_nan*(AP17-T_opt__nan)^2)</f>
        <v>0.21258305923458162</v>
      </c>
      <c r="AR17">
        <f>EXP(-KTG2_nan*(T_opt__nan-AP17)^2)</f>
        <v>9.6069594542659825E-3</v>
      </c>
      <c r="AS17">
        <f>IF(AP17&lt;=T_opt__nan,AQ17,AR17)</f>
        <v>0.21258305923458162</v>
      </c>
      <c r="AT17">
        <f t="shared" si="2"/>
        <v>0.21299999999999999</v>
      </c>
      <c r="BD17">
        <f t="shared" si="3"/>
        <v>14</v>
      </c>
      <c r="BE17">
        <f t="shared" si="4"/>
        <v>0.32500000000000001</v>
      </c>
      <c r="BF17">
        <f>EXP(-KTG1_pic*(BE17-T_opt_pic)^2)</f>
        <v>0.12788517346325365</v>
      </c>
      <c r="BG17">
        <f>EXP(-KTG2_pic*(T_opt_pic-BE17)^2)</f>
        <v>2.0915131076431211E-3</v>
      </c>
      <c r="BH17">
        <f>IF(BE17&lt;=T_opt_pic,BF17,BG17)</f>
        <v>0.12788517346325365</v>
      </c>
      <c r="BI17">
        <f t="shared" si="5"/>
        <v>0.128</v>
      </c>
      <c r="BP17">
        <f t="shared" si="6"/>
        <v>14</v>
      </c>
      <c r="BQ17">
        <f t="shared" si="7"/>
        <v>0.32500000000000001</v>
      </c>
      <c r="BR17">
        <f>EXP(-KTG1_bac*(BQ17-T_opt_bac)^2)</f>
        <v>0.12788517346325365</v>
      </c>
      <c r="BS17">
        <f>EXP(-KTG2_bac * (T_opt_bac - BQ17)^2)</f>
        <v>2.0915131076431211E-3</v>
      </c>
      <c r="BT17">
        <f>IF(BQ17&lt;=T_opt_bac,BR17,BS17)</f>
        <v>0.12788517346325365</v>
      </c>
      <c r="BU17">
        <f t="shared" si="8"/>
        <v>0.128</v>
      </c>
      <c r="BY17"/>
      <c r="CC17" s="3"/>
      <c r="CD17" t="s">
        <v>77</v>
      </c>
      <c r="CE17">
        <f>O_max_dia2-O_range_dia2</f>
        <v>12</v>
      </c>
      <c r="EM17"/>
      <c r="EN17" s="3"/>
      <c r="EP17"/>
      <c r="EQ17" s="3">
        <f>EQ16+1</f>
        <v>15</v>
      </c>
      <c r="ER17">
        <f>1/tau1_*(A^EQ17*EXP(-B*(EQ17-Topt)^C_)-tau2_)</f>
        <v>0.49078590188183085</v>
      </c>
    </row>
    <row r="18" spans="2:148" x14ac:dyDescent="0.25">
      <c r="B18">
        <f>B17+1</f>
        <v>2</v>
      </c>
      <c r="C18" s="9">
        <f t="shared" ref="C18:C81" si="9">C17+(env_v_max-env_v_min)/1200</f>
        <v>2.5000000000000001E-2</v>
      </c>
      <c r="D18">
        <f>EXP(-KTG1_dia*(C18-T_opt__dia)^2)</f>
        <v>0.20963130117877851</v>
      </c>
      <c r="E18">
        <f>EXP(-KTG2_dia*(T_opt__dia-C18)^2)</f>
        <v>1.0874348573495491E-17</v>
      </c>
      <c r="F18">
        <f>IF(C18&lt;=T_opt__dia,D18,E18)</f>
        <v>0.20963130117877851</v>
      </c>
      <c r="G18">
        <f t="shared" ref="G18:G81" si="10">ROUND(F18,3)</f>
        <v>0.21</v>
      </c>
      <c r="AO18">
        <f t="shared" si="0"/>
        <v>15</v>
      </c>
      <c r="AP18">
        <f t="shared" si="1"/>
        <v>0.35000000000000003</v>
      </c>
      <c r="AQ18">
        <f>EXP(-KTG1_nan*(AP18-T_opt__nan)^2)</f>
        <v>0.21342068802316438</v>
      </c>
      <c r="AR18">
        <f>EXP(-KTG2_nan*(T_opt__nan-AP18)^2)</f>
        <v>9.7209687484273409E-3</v>
      </c>
      <c r="AS18">
        <f>IF(AP18&lt;=T_opt__nan,AQ18,AR18)</f>
        <v>0.21342068802316438</v>
      </c>
      <c r="AT18">
        <f t="shared" si="2"/>
        <v>0.21299999999999999</v>
      </c>
      <c r="BD18">
        <f t="shared" si="3"/>
        <v>15</v>
      </c>
      <c r="BE18">
        <f t="shared" si="4"/>
        <v>0.35000000000000003</v>
      </c>
      <c r="BF18">
        <f>EXP(-KTG1_pic*(BE18-T_opt_pic)^2)</f>
        <v>0.12846612860699702</v>
      </c>
      <c r="BG18">
        <f>EXP(-KTG2_pic*(T_opt_pic-BE18)^2)</f>
        <v>2.1201466885068716E-3</v>
      </c>
      <c r="BH18">
        <f>IF(BE18&lt;=T_opt_pic,BF18,BG18)</f>
        <v>0.12846612860699702</v>
      </c>
      <c r="BI18">
        <f t="shared" si="5"/>
        <v>0.128</v>
      </c>
      <c r="BP18">
        <f t="shared" si="6"/>
        <v>15</v>
      </c>
      <c r="BQ18">
        <f t="shared" si="7"/>
        <v>0.35000000000000003</v>
      </c>
      <c r="BR18">
        <f>EXP(-KTG1_bac*(BQ18-T_opt_bac)^2)</f>
        <v>0.12846612860699702</v>
      </c>
      <c r="BS18">
        <f>EXP(-KTG2_bac * (T_opt_bac - BQ18)^2)</f>
        <v>2.1201466885068716E-3</v>
      </c>
      <c r="BT18">
        <f>IF(BQ18&lt;=T_opt_bac,BR18,BS18)</f>
        <v>0.12846612860699702</v>
      </c>
      <c r="BU18">
        <f t="shared" si="8"/>
        <v>0.128</v>
      </c>
      <c r="BY18"/>
      <c r="CC18" s="3"/>
      <c r="CQ18" s="6" t="s">
        <v>64</v>
      </c>
      <c r="EM18"/>
      <c r="EN18" s="3"/>
      <c r="EP18"/>
      <c r="EQ18" s="3">
        <f>EQ17+1</f>
        <v>16</v>
      </c>
      <c r="ER18">
        <f>1/tau1_*(A^EQ18*EXP(-B*(EQ18-Topt)^C_)-tau2_)</f>
        <v>0.47575049633456035</v>
      </c>
    </row>
    <row r="19" spans="2:148" x14ac:dyDescent="0.25">
      <c r="B19">
        <f t="shared" ref="B19:B82" si="11">B18+1</f>
        <v>3</v>
      </c>
      <c r="C19" s="9">
        <f t="shared" si="9"/>
        <v>0.05</v>
      </c>
      <c r="D19">
        <f>EXP(-KTG1_dia*(C19-T_opt__dia)^2)</f>
        <v>0.21080536752432175</v>
      </c>
      <c r="E19">
        <f>EXP(-KTG2_dia*(T_opt__dia-C19)^2)</f>
        <v>1.2503788443783317E-17</v>
      </c>
      <c r="F19">
        <f>IF(C19&lt;=T_opt__dia,D19,E19)</f>
        <v>0.21080536752432175</v>
      </c>
      <c r="G19">
        <f t="shared" si="10"/>
        <v>0.21099999999999999</v>
      </c>
      <c r="AO19">
        <f t="shared" si="0"/>
        <v>16</v>
      </c>
      <c r="AP19">
        <f t="shared" si="1"/>
        <v>0.37500000000000006</v>
      </c>
      <c r="AQ19">
        <f>EXP(-KTG1_nan*(AP19-T_opt__nan)^2)</f>
        <v>0.21426054596682714</v>
      </c>
      <c r="AR19">
        <f>EXP(-KTG2_nan*(T_opt__nan-AP19)^2)</f>
        <v>9.8361834886343345E-3</v>
      </c>
      <c r="AS19">
        <f>IF(AP19&lt;=T_opt__nan,AQ19,AR19)</f>
        <v>0.21426054596682714</v>
      </c>
      <c r="AT19">
        <f t="shared" si="2"/>
        <v>0.214</v>
      </c>
      <c r="BD19">
        <f t="shared" si="3"/>
        <v>16</v>
      </c>
      <c r="BE19">
        <f t="shared" si="4"/>
        <v>0.37500000000000006</v>
      </c>
      <c r="BF19">
        <f>EXP(-KTG1_pic*(BE19-T_opt_pic)^2)</f>
        <v>0.12904907765939624</v>
      </c>
      <c r="BG19">
        <f>EXP(-KTG2_pic*(T_opt_pic-BE19)^2)</f>
        <v>2.1491400362428936E-3</v>
      </c>
      <c r="BH19">
        <f>IF(BE19&lt;=T_opt_pic,BF19,BG19)</f>
        <v>0.12904907765939624</v>
      </c>
      <c r="BI19">
        <f t="shared" si="5"/>
        <v>0.129</v>
      </c>
      <c r="BP19">
        <f t="shared" si="6"/>
        <v>16</v>
      </c>
      <c r="BQ19">
        <f t="shared" si="7"/>
        <v>0.37500000000000006</v>
      </c>
      <c r="BR19">
        <f>EXP(-KTG1_bac*(BQ19-T_opt_bac)^2)</f>
        <v>0.12904907765939624</v>
      </c>
      <c r="BS19">
        <f>EXP(-KTG2_bac * (T_opt_bac - BQ19)^2)</f>
        <v>2.1491400362428936E-3</v>
      </c>
      <c r="BT19">
        <f>IF(BQ19&lt;=T_opt_bac,BR19,BS19)</f>
        <v>0.12904907765939624</v>
      </c>
      <c r="BU19">
        <f t="shared" si="8"/>
        <v>0.129</v>
      </c>
      <c r="BY19"/>
      <c r="CC19" s="3"/>
      <c r="EM19"/>
      <c r="EN19" s="3"/>
      <c r="EP19"/>
      <c r="EQ19" s="3">
        <f>EQ18+1</f>
        <v>17</v>
      </c>
      <c r="ER19">
        <f>1/tau1_*(A^EQ19*EXP(-B*(EQ19-Topt)^C_)-tau2_)</f>
        <v>0.40265050821377862</v>
      </c>
    </row>
    <row r="20" spans="2:148" x14ac:dyDescent="0.25">
      <c r="B20">
        <f t="shared" si="11"/>
        <v>4</v>
      </c>
      <c r="C20" s="9">
        <f t="shared" si="9"/>
        <v>7.5000000000000011E-2</v>
      </c>
      <c r="D20">
        <f>EXP(-KTG1_dia*(C20-T_opt__dia)^2)</f>
        <v>0.21198388952591743</v>
      </c>
      <c r="E20">
        <f>EXP(-KTG2_dia*(T_opt__dia-C20)^2)</f>
        <v>1.4373793804243534E-17</v>
      </c>
      <c r="F20">
        <f>IF(C20&lt;=T_opt__dia,D20,E20)</f>
        <v>0.21198388952591743</v>
      </c>
      <c r="G20">
        <f t="shared" si="10"/>
        <v>0.21199999999999999</v>
      </c>
      <c r="AO20">
        <f t="shared" si="0"/>
        <v>17</v>
      </c>
      <c r="AP20">
        <f t="shared" si="1"/>
        <v>0.40000000000000008</v>
      </c>
      <c r="AQ20">
        <f>EXP(-KTG1_nan*(AP20-T_opt__nan)^2)</f>
        <v>0.21510263342270816</v>
      </c>
      <c r="AR20">
        <f>EXP(-KTG2_nan*(T_opt__nan-AP20)^2)</f>
        <v>9.9526144851597113E-3</v>
      </c>
      <c r="AS20">
        <f>IF(AP20&lt;=T_opt__nan,AQ20,AR20)</f>
        <v>0.21510263342270816</v>
      </c>
      <c r="AT20">
        <f t="shared" si="2"/>
        <v>0.215</v>
      </c>
      <c r="BD20">
        <f t="shared" si="3"/>
        <v>17</v>
      </c>
      <c r="BE20">
        <f t="shared" si="4"/>
        <v>0.40000000000000008</v>
      </c>
      <c r="BF20">
        <f>EXP(-KTG1_pic*(BE20-T_opt_pic)^2)</f>
        <v>0.1296340238256373</v>
      </c>
      <c r="BG20">
        <f>EXP(-KTG2_pic*(T_opt_pic-BE20)^2)</f>
        <v>2.1784971949799694E-3</v>
      </c>
      <c r="BH20">
        <f>IF(BE20&lt;=T_opt_pic,BF20,BG20)</f>
        <v>0.1296340238256373</v>
      </c>
      <c r="BI20">
        <f t="shared" si="5"/>
        <v>0.13</v>
      </c>
      <c r="BP20">
        <f t="shared" si="6"/>
        <v>17</v>
      </c>
      <c r="BQ20">
        <f t="shared" si="7"/>
        <v>0.40000000000000008</v>
      </c>
      <c r="BR20">
        <f>EXP(-KTG1_bac*(BQ20-T_opt_bac)^2)</f>
        <v>0.1296340238256373</v>
      </c>
      <c r="BS20">
        <f>EXP(-KTG2_bac * (T_opt_bac - BQ20)^2)</f>
        <v>2.1784971949799694E-3</v>
      </c>
      <c r="BT20">
        <f>IF(BQ20&lt;=T_opt_bac,BR20,BS20)</f>
        <v>0.1296340238256373</v>
      </c>
      <c r="BU20">
        <f t="shared" si="8"/>
        <v>0.13</v>
      </c>
      <c r="BY20"/>
      <c r="BZ20" s="7" t="s">
        <v>65</v>
      </c>
      <c r="CA20" s="7" t="s">
        <v>66</v>
      </c>
      <c r="CB20" s="7" t="s">
        <v>67</v>
      </c>
      <c r="CC20" s="7" t="s">
        <v>68</v>
      </c>
      <c r="CD20" s="7" t="s">
        <v>69</v>
      </c>
      <c r="CE20" s="7" t="s">
        <v>70</v>
      </c>
      <c r="CF20" s="7" t="s">
        <v>71</v>
      </c>
      <c r="CG20" s="7" t="s">
        <v>72</v>
      </c>
      <c r="CM20" s="4"/>
      <c r="EM20"/>
      <c r="EN20" s="3"/>
      <c r="EP20"/>
      <c r="EQ20" s="3">
        <f>EQ19+1</f>
        <v>18</v>
      </c>
      <c r="ER20">
        <f>1/tau1_*(A^EQ20*EXP(-B*(EQ20-Topt)^C_)-tau2_)</f>
        <v>0.26144714731295882</v>
      </c>
    </row>
    <row r="21" spans="2:148" x14ac:dyDescent="0.25">
      <c r="B21">
        <f t="shared" si="11"/>
        <v>5</v>
      </c>
      <c r="C21" s="9">
        <f t="shared" si="9"/>
        <v>0.1</v>
      </c>
      <c r="D21">
        <f>EXP(-KTG1_dia*(C21-T_opt__dia)^2)</f>
        <v>0.21316686845701144</v>
      </c>
      <c r="E21">
        <f>EXP(-KTG2_dia*(T_opt__dia-C21)^2)</f>
        <v>1.6519337657093934E-17</v>
      </c>
      <c r="F21">
        <f>IF(C21&lt;=T_opt__dia,D21,E21)</f>
        <v>0.21316686845701144</v>
      </c>
      <c r="G21">
        <f t="shared" si="10"/>
        <v>0.21299999999999999</v>
      </c>
      <c r="AO21">
        <f t="shared" si="0"/>
        <v>18</v>
      </c>
      <c r="AP21">
        <f t="shared" si="1"/>
        <v>0.4250000000000001</v>
      </c>
      <c r="AQ21">
        <f>EXP(-KTG1_nan*(AP21-T_opt__nan)^2)</f>
        <v>0.21594695071584208</v>
      </c>
      <c r="AR21">
        <f>EXP(-KTG2_nan*(T_opt__nan-AP21)^2)</f>
        <v>1.00702726212645E-2</v>
      </c>
      <c r="AS21">
        <f>IF(AP21&lt;=T_opt__nan,AQ21,AR21)</f>
        <v>0.21594695071584208</v>
      </c>
      <c r="AT21">
        <f t="shared" si="2"/>
        <v>0.216</v>
      </c>
      <c r="BD21">
        <f t="shared" si="3"/>
        <v>18</v>
      </c>
      <c r="BE21">
        <f t="shared" si="4"/>
        <v>0.4250000000000001</v>
      </c>
      <c r="BF21">
        <f>EXP(-KTG1_pic*(BE21-T_opt_pic)^2)</f>
        <v>0.13022097029541779</v>
      </c>
      <c r="BG21">
        <f>EXP(-KTG2_pic*(T_opt_pic-BE21)^2)</f>
        <v>2.208222247637062E-3</v>
      </c>
      <c r="BH21">
        <f>IF(BE21&lt;=T_opt_pic,BF21,BG21)</f>
        <v>0.13022097029541779</v>
      </c>
      <c r="BI21">
        <f t="shared" si="5"/>
        <v>0.13</v>
      </c>
      <c r="BP21">
        <f t="shared" si="6"/>
        <v>18</v>
      </c>
      <c r="BQ21">
        <f t="shared" si="7"/>
        <v>0.4250000000000001</v>
      </c>
      <c r="BR21">
        <f>EXP(-KTG1_bac*(BQ21-T_opt_bac)^2)</f>
        <v>0.13022097029541779</v>
      </c>
      <c r="BS21">
        <f>EXP(-KTG2_bac * (T_opt_bac - BQ21)^2)</f>
        <v>2.208222247637062E-3</v>
      </c>
      <c r="BT21">
        <f>IF(BQ21&lt;=T_opt_bac,BR21,BS21)</f>
        <v>0.13022097029541779</v>
      </c>
      <c r="BU21">
        <f t="shared" si="8"/>
        <v>0.13</v>
      </c>
      <c r="BY21"/>
      <c r="BZ21" s="3">
        <v>1</v>
      </c>
      <c r="CA21" s="3">
        <v>0</v>
      </c>
      <c r="CB21" s="3">
        <f>ROUND(EXP(0.07*(CA21-20)),3)</f>
        <v>0.247</v>
      </c>
      <c r="CC21" s="3">
        <f>ROUND((O_max_dia2-CA21)/O_range_dia2 * CB21, 3)</f>
        <v>0.45900000000000002</v>
      </c>
      <c r="CD21">
        <f>IF(CA21&lt;=delt2,CB21,CC21)</f>
        <v>0.247</v>
      </c>
      <c r="CE21">
        <f>IF(CA21&gt;=O_max_dia2, 0, CD21)</f>
        <v>0.247</v>
      </c>
      <c r="CF21">
        <f>MAX(CD21:CD1220)</f>
        <v>0.57099999999999995</v>
      </c>
      <c r="CG21">
        <f>CE21/$CF$21</f>
        <v>0.43257443082311736</v>
      </c>
      <c r="CK21" s="8"/>
      <c r="EM21"/>
      <c r="EN21" s="3"/>
      <c r="EP21"/>
      <c r="EQ21" s="3">
        <f>EQ20+1</f>
        <v>19</v>
      </c>
      <c r="ER21">
        <f>1/tau1_*(A^EQ21*EXP(-B*(EQ21-Topt)^C_)-tau2_)</f>
        <v>9.2161572239317369E-2</v>
      </c>
    </row>
    <row r="22" spans="2:148" x14ac:dyDescent="0.25">
      <c r="B22">
        <f t="shared" si="11"/>
        <v>6</v>
      </c>
      <c r="C22" s="9">
        <f t="shared" si="9"/>
        <v>0.125</v>
      </c>
      <c r="D22">
        <f>EXP(-KTG1_dia*(C22-T_opt__dia)^2)</f>
        <v>0.21435430546408216</v>
      </c>
      <c r="E22">
        <f>EXP(-KTG2_dia*(T_opt__dia-C22)^2)</f>
        <v>1.8980396320033175E-17</v>
      </c>
      <c r="F22">
        <f>IF(C22&lt;=T_opt__dia,D22,E22)</f>
        <v>0.21435430546408216</v>
      </c>
      <c r="G22">
        <f t="shared" si="10"/>
        <v>0.214</v>
      </c>
      <c r="AO22">
        <f t="shared" si="0"/>
        <v>19</v>
      </c>
      <c r="AP22">
        <f t="shared" si="1"/>
        <v>0.45000000000000012</v>
      </c>
      <c r="AQ22">
        <f>EXP(-KTG1_nan*(AP22-T_opt__nan)^2)</f>
        <v>0.21679349813902657</v>
      </c>
      <c r="AR22">
        <f>EXP(-KTG2_nan*(T_opt__nan-AP22)^2)</f>
        <v>1.0189168853405102E-2</v>
      </c>
      <c r="AS22">
        <f>IF(AP22&lt;=T_opt__nan,AQ22,AR22)</f>
        <v>0.21679349813902657</v>
      </c>
      <c r="AT22">
        <f t="shared" si="2"/>
        <v>0.217</v>
      </c>
      <c r="BD22">
        <f t="shared" si="3"/>
        <v>19</v>
      </c>
      <c r="BE22">
        <f t="shared" si="4"/>
        <v>0.45000000000000012</v>
      </c>
      <c r="BF22">
        <f>EXP(-KTG1_pic*(BE22-T_opt_pic)^2)</f>
        <v>0.13080992024281288</v>
      </c>
      <c r="BG22">
        <f>EXP(-KTG2_pic*(T_opt_pic-BE22)^2)</f>
        <v>2.2383193162065322E-3</v>
      </c>
      <c r="BH22">
        <f>IF(BE22&lt;=T_opt_pic,BF22,BG22)</f>
        <v>0.13080992024281288</v>
      </c>
      <c r="BI22">
        <f t="shared" si="5"/>
        <v>0.13100000000000001</v>
      </c>
      <c r="BP22">
        <f t="shared" si="6"/>
        <v>19</v>
      </c>
      <c r="BQ22">
        <f t="shared" si="7"/>
        <v>0.45000000000000012</v>
      </c>
      <c r="BR22">
        <f>EXP(-KTG1_bac*(BQ22-T_opt_bac)^2)</f>
        <v>0.13080992024281288</v>
      </c>
      <c r="BS22">
        <f>EXP(-KTG2_bac * (T_opt_bac - BQ22)^2)</f>
        <v>2.2383193162065322E-3</v>
      </c>
      <c r="BT22">
        <f>IF(BQ22&lt;=T_opt_bac,BR22,BS22)</f>
        <v>0.13080992024281288</v>
      </c>
      <c r="BU22">
        <f t="shared" si="8"/>
        <v>0.13100000000000001</v>
      </c>
      <c r="BW22">
        <f>0.5/0.12</f>
        <v>4.166666666666667</v>
      </c>
      <c r="BY22"/>
      <c r="BZ22" s="3">
        <f>BZ21+1</f>
        <v>2</v>
      </c>
      <c r="CA22" s="3">
        <f>CA21+(env_max2-env_min2)/1200</f>
        <v>2.5000000000000001E-2</v>
      </c>
      <c r="CB22" s="3">
        <f t="shared" ref="CB22:CB85" si="12">ROUND(EXP(0.07*(CA22-20)),3)</f>
        <v>0.247</v>
      </c>
      <c r="CC22" s="3">
        <f>ROUND((O_max_dia2-CA22)/O_range_dia2 * CB22, 3)</f>
        <v>0.45800000000000002</v>
      </c>
      <c r="CD22">
        <f>IF(CA22&lt;=delt2,CB22,CC22)</f>
        <v>0.247</v>
      </c>
      <c r="CE22">
        <f>IF(CA22&gt;=O_max_dia2, 0, CD22)</f>
        <v>0.247</v>
      </c>
      <c r="CG22">
        <f>CE22/$CF$21</f>
        <v>0.43257443082311736</v>
      </c>
      <c r="CK22" s="8"/>
      <c r="EM22"/>
      <c r="EN22" s="3"/>
      <c r="EP22"/>
      <c r="EQ22" s="3">
        <f>EQ21+1</f>
        <v>20</v>
      </c>
      <c r="ER22">
        <f>1/tau1_*(A^EQ22*EXP(-B*(EQ22-Topt)^C_)-tau2_)</f>
        <v>-3.3808155970633913E-2</v>
      </c>
    </row>
    <row r="23" spans="2:148" x14ac:dyDescent="0.25">
      <c r="B23">
        <f t="shared" si="11"/>
        <v>7</v>
      </c>
      <c r="C23" s="9">
        <f t="shared" si="9"/>
        <v>0.15</v>
      </c>
      <c r="D23">
        <f>EXP(-KTG1_dia*(C23-T_opt__dia)^2)</f>
        <v>0.21554620156588603</v>
      </c>
      <c r="E23">
        <f>EXP(-KTG2_dia*(T_opt__dia-C23)^2)</f>
        <v>2.1802653310787714E-17</v>
      </c>
      <c r="F23">
        <f>IF(C23&lt;=T_opt__dia,D23,E23)</f>
        <v>0.21554620156588603</v>
      </c>
      <c r="G23">
        <f t="shared" si="10"/>
        <v>0.216</v>
      </c>
      <c r="AO23">
        <f t="shared" si="0"/>
        <v>20</v>
      </c>
      <c r="AP23">
        <f t="shared" si="1"/>
        <v>0.47500000000000014</v>
      </c>
      <c r="AQ23">
        <f>EXP(-KTG1_nan*(AP23-T_opt__nan)^2)</f>
        <v>0.21764227595269098</v>
      </c>
      <c r="AR23">
        <f>EXP(-KTG2_nan*(T_opt__nan-AP23)^2)</f>
        <v>1.0309314211437465E-2</v>
      </c>
      <c r="AS23">
        <f>IF(AP23&lt;=T_opt__nan,AQ23,AR23)</f>
        <v>0.21764227595269098</v>
      </c>
      <c r="AT23">
        <f t="shared" si="2"/>
        <v>0.218</v>
      </c>
      <c r="BD23">
        <f t="shared" si="3"/>
        <v>20</v>
      </c>
      <c r="BE23">
        <f t="shared" si="4"/>
        <v>0.47500000000000014</v>
      </c>
      <c r="BF23">
        <f>EXP(-KTG1_pic*(BE23-T_opt_pic)^2)</f>
        <v>0.13140087682614127</v>
      </c>
      <c r="BG23">
        <f>EXP(-KTG2_pic*(T_opt_pic-BE23)^2)</f>
        <v>2.2687925620383186E-3</v>
      </c>
      <c r="BH23">
        <f>IF(BE23&lt;=T_opt_pic,BF23,BG23)</f>
        <v>0.13140087682614127</v>
      </c>
      <c r="BI23">
        <f t="shared" si="5"/>
        <v>0.13100000000000001</v>
      </c>
      <c r="BP23">
        <f t="shared" si="6"/>
        <v>20</v>
      </c>
      <c r="BQ23">
        <f t="shared" si="7"/>
        <v>0.47500000000000014</v>
      </c>
      <c r="BR23">
        <f>EXP(-KTG1_bac*(BQ23-T_opt_bac)^2)</f>
        <v>0.13140087682614127</v>
      </c>
      <c r="BS23">
        <f>EXP(-KTG2_bac * (T_opt_bac - BQ23)^2)</f>
        <v>2.2687925620383186E-3</v>
      </c>
      <c r="BT23">
        <f>IF(BQ23&lt;=T_opt_bac,BR23,BS23)</f>
        <v>0.13140087682614127</v>
      </c>
      <c r="BU23">
        <f t="shared" si="8"/>
        <v>0.13100000000000001</v>
      </c>
      <c r="BY23"/>
      <c r="BZ23" s="3">
        <f t="shared" ref="BZ23:BZ86" si="13">BZ22+1</f>
        <v>3</v>
      </c>
      <c r="CA23" s="3">
        <f>CA22+(env_max2-env_min2)/1200</f>
        <v>0.05</v>
      </c>
      <c r="CB23" s="3">
        <f t="shared" si="12"/>
        <v>0.247</v>
      </c>
      <c r="CC23" s="3">
        <f>ROUND((O_max_dia2-CA23)/O_range_dia2 * CB23, 3)</f>
        <v>0.45800000000000002</v>
      </c>
      <c r="CD23">
        <f>IF(CA23&lt;=delt2,CB23,CC23)</f>
        <v>0.247</v>
      </c>
      <c r="CE23">
        <f>IF(CA23&gt;=O_max_dia2, 0, CD23)</f>
        <v>0.247</v>
      </c>
      <c r="CG23">
        <f>CE23/$CF$21</f>
        <v>0.43257443082311736</v>
      </c>
      <c r="CK23" s="8"/>
      <c r="EM23"/>
      <c r="EN23" s="3"/>
      <c r="EP23"/>
      <c r="EQ23" s="3">
        <f>EQ22+1</f>
        <v>21</v>
      </c>
      <c r="ER23">
        <f>1/tau1_*(A^EQ23*EXP(-B*(EQ23-Topt)^C_)-tau2_)</f>
        <v>-8.7361117607016842E-2</v>
      </c>
    </row>
    <row r="24" spans="2:148" x14ac:dyDescent="0.25">
      <c r="B24">
        <f t="shared" si="11"/>
        <v>8</v>
      </c>
      <c r="C24" s="9">
        <f t="shared" si="9"/>
        <v>0.17499999999999999</v>
      </c>
      <c r="D24">
        <f>EXP(-KTG1_dia*(C24-T_opt__dia)^2)</f>
        <v>0.21674255765270553</v>
      </c>
      <c r="E24">
        <f>EXP(-KTG2_dia*(T_opt__dia-C24)^2)</f>
        <v>2.5038300534303654E-17</v>
      </c>
      <c r="F24">
        <f>IF(C24&lt;=T_opt__dia,D24,E24)</f>
        <v>0.21674255765270553</v>
      </c>
      <c r="G24">
        <f t="shared" si="10"/>
        <v>0.217</v>
      </c>
      <c r="AO24">
        <f t="shared" si="0"/>
        <v>21</v>
      </c>
      <c r="AP24">
        <f t="shared" si="1"/>
        <v>0.50000000000000011</v>
      </c>
      <c r="AQ24">
        <f>EXP(-KTG1_nan*(AP24-T_opt__nan)^2)</f>
        <v>0.21849328438476312</v>
      </c>
      <c r="AR24">
        <f>EXP(-KTG2_nan*(T_opt__nan-AP24)^2)</f>
        <v>1.0430719798817789E-2</v>
      </c>
      <c r="AS24">
        <f>IF(AP24&lt;=T_opt__nan,AQ24,AR24)</f>
        <v>0.21849328438476312</v>
      </c>
      <c r="AT24">
        <f t="shared" si="2"/>
        <v>0.218</v>
      </c>
      <c r="BD24">
        <f t="shared" si="3"/>
        <v>21</v>
      </c>
      <c r="BE24">
        <f t="shared" si="4"/>
        <v>0.50000000000000011</v>
      </c>
      <c r="BF24">
        <f>EXP(-KTG1_pic*(BE24-T_opt_pic)^2)</f>
        <v>0.13199384318783022</v>
      </c>
      <c r="BG24">
        <f>EXP(-KTG2_pic*(T_opt_pic-BE24)^2)</f>
        <v>2.299646186124936E-3</v>
      </c>
      <c r="BH24">
        <f>IF(BE24&lt;=T_opt_pic,BF24,BG24)</f>
        <v>0.13199384318783022</v>
      </c>
      <c r="BI24">
        <f t="shared" si="5"/>
        <v>0.13200000000000001</v>
      </c>
      <c r="BP24">
        <f t="shared" si="6"/>
        <v>21</v>
      </c>
      <c r="BQ24">
        <f t="shared" si="7"/>
        <v>0.50000000000000011</v>
      </c>
      <c r="BR24">
        <f>EXP(-KTG1_bac*(BQ24-T_opt_bac)^2)</f>
        <v>0.13199384318783022</v>
      </c>
      <c r="BS24">
        <f>EXP(-KTG2_bac * (T_opt_bac - BQ24)^2)</f>
        <v>2.299646186124936E-3</v>
      </c>
      <c r="BT24">
        <f>IF(BQ24&lt;=T_opt_bac,BR24,BS24)</f>
        <v>0.13199384318783022</v>
      </c>
      <c r="BU24">
        <f t="shared" si="8"/>
        <v>0.13200000000000001</v>
      </c>
      <c r="BY24"/>
      <c r="BZ24" s="3">
        <f t="shared" si="13"/>
        <v>4</v>
      </c>
      <c r="CA24" s="3">
        <f>CA23+(env_max2-env_min2)/1200</f>
        <v>7.5000000000000011E-2</v>
      </c>
      <c r="CB24" s="3">
        <f t="shared" si="12"/>
        <v>0.248</v>
      </c>
      <c r="CC24" s="3">
        <f>ROUND((O_max_dia2-CA24)/O_range_dia2 * CB24, 3)</f>
        <v>0.45900000000000002</v>
      </c>
      <c r="CD24">
        <f>IF(CA24&lt;=delt2,CB24,CC24)</f>
        <v>0.248</v>
      </c>
      <c r="CE24">
        <f>IF(CA24&gt;=O_max_dia2, 0, CD24)</f>
        <v>0.248</v>
      </c>
      <c r="CG24">
        <f>CE24/$CF$21</f>
        <v>0.43432574430823123</v>
      </c>
      <c r="CK24" s="8"/>
      <c r="EM24"/>
      <c r="EN24" s="3"/>
      <c r="EP24"/>
      <c r="EQ24" s="3">
        <f>EQ23+1</f>
        <v>22</v>
      </c>
    </row>
    <row r="25" spans="2:148" x14ac:dyDescent="0.25">
      <c r="B25">
        <f t="shared" si="11"/>
        <v>9</v>
      </c>
      <c r="C25" s="9">
        <f t="shared" si="9"/>
        <v>0.19999999999999998</v>
      </c>
      <c r="D25">
        <f>EXP(-KTG1_dia*(C25-T_opt__dia)^2)</f>
        <v>0.21794337448559875</v>
      </c>
      <c r="E25">
        <f>EXP(-KTG2_dia*(T_opt__dia-C25)^2)</f>
        <v>2.8746949977968217E-17</v>
      </c>
      <c r="F25">
        <f>IF(C25&lt;=T_opt__dia,D25,E25)</f>
        <v>0.21794337448559875</v>
      </c>
      <c r="G25">
        <f t="shared" si="10"/>
        <v>0.218</v>
      </c>
      <c r="AO25">
        <f t="shared" si="0"/>
        <v>22</v>
      </c>
      <c r="AP25">
        <f t="shared" si="1"/>
        <v>0.52500000000000013</v>
      </c>
      <c r="AQ25">
        <f>EXP(-KTG1_nan*(AP25-T_opt__nan)^2)</f>
        <v>0.21934652363053853</v>
      </c>
      <c r="AR25">
        <f>EXP(-KTG2_nan*(T_opt__nan-AP25)^2)</f>
        <v>1.0553396792800478E-2</v>
      </c>
      <c r="AS25">
        <f>IF(AP25&lt;=T_opt__nan,AQ25,AR25)</f>
        <v>0.21934652363053853</v>
      </c>
      <c r="AT25">
        <f t="shared" si="2"/>
        <v>0.219</v>
      </c>
      <c r="BD25">
        <f t="shared" si="3"/>
        <v>22</v>
      </c>
      <c r="BE25">
        <f t="shared" si="4"/>
        <v>0.52500000000000013</v>
      </c>
      <c r="BF25">
        <f>EXP(-KTG1_pic*(BE25-T_opt_pic)^2)</f>
        <v>0.13258882245428094</v>
      </c>
      <c r="BG25">
        <f>EXP(-KTG2_pic*(T_opt_pic-BE25)^2)</f>
        <v>2.3308844293874515E-3</v>
      </c>
      <c r="BH25">
        <f>IF(BE25&lt;=T_opt_pic,BF25,BG25)</f>
        <v>0.13258882245428094</v>
      </c>
      <c r="BI25">
        <f t="shared" si="5"/>
        <v>0.13300000000000001</v>
      </c>
      <c r="BP25">
        <f t="shared" si="6"/>
        <v>22</v>
      </c>
      <c r="BQ25">
        <f t="shared" si="7"/>
        <v>0.52500000000000013</v>
      </c>
      <c r="BR25">
        <f>EXP(-KTG1_bac*(BQ25-T_opt_bac)^2)</f>
        <v>0.13258882245428094</v>
      </c>
      <c r="BS25">
        <f>EXP(-KTG2_bac * (T_opt_bac - BQ25)^2)</f>
        <v>2.3308844293874515E-3</v>
      </c>
      <c r="BT25">
        <f>IF(BQ25&lt;=T_opt_bac,BR25,BS25)</f>
        <v>0.13258882245428094</v>
      </c>
      <c r="BU25">
        <f t="shared" si="8"/>
        <v>0.13300000000000001</v>
      </c>
      <c r="BY25"/>
      <c r="BZ25" s="3">
        <f t="shared" si="13"/>
        <v>5</v>
      </c>
      <c r="CA25" s="3">
        <f>CA24+(env_max2-env_min2)/1200</f>
        <v>0.1</v>
      </c>
      <c r="CB25" s="3">
        <f t="shared" si="12"/>
        <v>0.248</v>
      </c>
      <c r="CC25" s="3">
        <f>ROUND((O_max_dia2-CA25)/O_range_dia2 * CB25, 3)</f>
        <v>0.45900000000000002</v>
      </c>
      <c r="CD25">
        <f>IF(CA25&lt;=delt2,CB25,CC25)</f>
        <v>0.248</v>
      </c>
      <c r="CE25">
        <f>IF(CA25&gt;=O_max_dia2, 0, CD25)</f>
        <v>0.248</v>
      </c>
      <c r="CG25">
        <f>CE25/$CF$21</f>
        <v>0.43432574430823123</v>
      </c>
      <c r="CK25" s="8"/>
      <c r="EM25"/>
      <c r="EN25" s="3"/>
      <c r="EP25"/>
      <c r="EQ25" s="3">
        <f>EQ24+1</f>
        <v>23</v>
      </c>
    </row>
    <row r="26" spans="2:148" x14ac:dyDescent="0.25">
      <c r="B26">
        <f t="shared" si="11"/>
        <v>10</v>
      </c>
      <c r="C26" s="9">
        <f t="shared" si="9"/>
        <v>0.22499999999999998</v>
      </c>
      <c r="D26">
        <f>EXP(-KTG1_dia*(C26-T_opt__dia)^2)</f>
        <v>0.21914865269565195</v>
      </c>
      <c r="E26">
        <f>EXP(-KTG2_dia*(T_opt__dia-C26)^2)</f>
        <v>3.29966708780054E-17</v>
      </c>
      <c r="F26">
        <f>IF(C26&lt;=T_opt__dia,D26,E26)</f>
        <v>0.21914865269565195</v>
      </c>
      <c r="G26">
        <f t="shared" si="10"/>
        <v>0.219</v>
      </c>
      <c r="AO26">
        <f t="shared" si="0"/>
        <v>23</v>
      </c>
      <c r="AP26">
        <f t="shared" si="1"/>
        <v>0.55000000000000016</v>
      </c>
      <c r="AQ26">
        <f>EXP(-KTG1_nan*(AP26-T_opt__nan)^2)</f>
        <v>0.22020199385254821</v>
      </c>
      <c r="AR26">
        <f>EXP(-KTG2_nan*(T_opt__nan-AP26)^2)</f>
        <v>1.0677356444632524E-2</v>
      </c>
      <c r="AS26">
        <f>IF(AP26&lt;=T_opt__nan,AQ26,AR26)</f>
        <v>0.22020199385254821</v>
      </c>
      <c r="AT26">
        <f t="shared" si="2"/>
        <v>0.22</v>
      </c>
      <c r="BD26">
        <f t="shared" si="3"/>
        <v>23</v>
      </c>
      <c r="BE26">
        <f t="shared" si="4"/>
        <v>0.55000000000000016</v>
      </c>
      <c r="BF26">
        <f>EXP(-KTG1_pic*(BE26-T_opt_pic)^2)</f>
        <v>0.13318581773573399</v>
      </c>
      <c r="BG26">
        <f>EXP(-KTG2_pic*(T_opt_pic-BE26)^2)</f>
        <v>2.3625115729622851E-3</v>
      </c>
      <c r="BH26">
        <f>IF(BE26&lt;=T_opt_pic,BF26,BG26)</f>
        <v>0.13318581773573399</v>
      </c>
      <c r="BI26">
        <f t="shared" si="5"/>
        <v>0.13300000000000001</v>
      </c>
      <c r="BP26">
        <f t="shared" si="6"/>
        <v>23</v>
      </c>
      <c r="BQ26">
        <f t="shared" si="7"/>
        <v>0.55000000000000016</v>
      </c>
      <c r="BR26">
        <f>EXP(-KTG1_bac*(BQ26-T_opt_bac)^2)</f>
        <v>0.13318581773573399</v>
      </c>
      <c r="BS26">
        <f>EXP(-KTG2_bac * (T_opt_bac - BQ26)^2)</f>
        <v>2.3625115729622851E-3</v>
      </c>
      <c r="BT26">
        <f>IF(BQ26&lt;=T_opt_bac,BR26,BS26)</f>
        <v>0.13318581773573399</v>
      </c>
      <c r="BU26">
        <f t="shared" si="8"/>
        <v>0.13300000000000001</v>
      </c>
      <c r="BY26"/>
      <c r="BZ26" s="3">
        <f t="shared" si="13"/>
        <v>6</v>
      </c>
      <c r="CA26" s="3">
        <f>CA25+(env_max2-env_min2)/1200</f>
        <v>0.125</v>
      </c>
      <c r="CB26" s="3">
        <f t="shared" si="12"/>
        <v>0.249</v>
      </c>
      <c r="CC26" s="3">
        <f>ROUND((O_max_dia2-CA26)/O_range_dia2 * CB26, 3)</f>
        <v>0.46</v>
      </c>
      <c r="CD26">
        <f>IF(CA26&lt;=delt2,CB26,CC26)</f>
        <v>0.249</v>
      </c>
      <c r="CE26">
        <f>IF(CA26&gt;=O_max_dia2, 0, CD26)</f>
        <v>0.249</v>
      </c>
      <c r="CG26">
        <f>CE26/$CF$21</f>
        <v>0.43607705779334505</v>
      </c>
      <c r="CK26" s="8"/>
      <c r="EM26"/>
      <c r="EN26" s="3"/>
      <c r="EP26"/>
      <c r="EQ26" s="3">
        <f>EQ25+1</f>
        <v>24</v>
      </c>
    </row>
    <row r="27" spans="2:148" x14ac:dyDescent="0.25">
      <c r="B27">
        <f t="shared" si="11"/>
        <v>11</v>
      </c>
      <c r="C27" s="9">
        <f t="shared" si="9"/>
        <v>0.24999999999999997</v>
      </c>
      <c r="D27">
        <f>EXP(-KTG1_dia*(C27-T_opt__dia)^2)</f>
        <v>0.22035839278323385</v>
      </c>
      <c r="E27">
        <f>EXP(-KTG2_dia*(T_opt__dia-C27)^2)</f>
        <v>3.7865169307176741E-17</v>
      </c>
      <c r="F27">
        <f>IF(C27&lt;=T_opt__dia,D27,E27)</f>
        <v>0.22035839278323385</v>
      </c>
      <c r="G27">
        <f t="shared" si="10"/>
        <v>0.22</v>
      </c>
      <c r="AO27">
        <f t="shared" si="0"/>
        <v>24</v>
      </c>
      <c r="AP27">
        <f t="shared" si="1"/>
        <v>0.57500000000000018</v>
      </c>
      <c r="AQ27">
        <f>EXP(-KTG1_nan*(AP27-T_opt__nan)^2)</f>
        <v>0.22105969518042748</v>
      </c>
      <c r="AR27">
        <f>EXP(-KTG2_nan*(T_opt__nan-AP27)^2)</f>
        <v>1.0802610079744658E-2</v>
      </c>
      <c r="AS27">
        <f>IF(AP27&lt;=T_opt__nan,AQ27,AR27)</f>
        <v>0.22105969518042748</v>
      </c>
      <c r="AT27">
        <f t="shared" si="2"/>
        <v>0.221</v>
      </c>
      <c r="BD27">
        <f t="shared" si="3"/>
        <v>24</v>
      </c>
      <c r="BE27">
        <f t="shared" si="4"/>
        <v>0.57500000000000018</v>
      </c>
      <c r="BF27">
        <f>EXP(-KTG1_pic*(BE27-T_opt_pic)^2)</f>
        <v>0.13378483212613301</v>
      </c>
      <c r="BG27">
        <f>EXP(-KTG2_pic*(T_opt_pic-BE27)^2)</f>
        <v>2.3945319384888644E-3</v>
      </c>
      <c r="BH27">
        <f>IF(BE27&lt;=T_opt_pic,BF27,BG27)</f>
        <v>0.13378483212613301</v>
      </c>
      <c r="BI27">
        <f t="shared" si="5"/>
        <v>0.13400000000000001</v>
      </c>
      <c r="BP27">
        <f t="shared" si="6"/>
        <v>24</v>
      </c>
      <c r="BQ27">
        <f t="shared" si="7"/>
        <v>0.57500000000000018</v>
      </c>
      <c r="BR27">
        <f>EXP(-KTG1_bac*(BQ27-T_opt_bac)^2)</f>
        <v>0.13378483212613301</v>
      </c>
      <c r="BS27">
        <f>EXP(-KTG2_bac * (T_opt_bac - BQ27)^2)</f>
        <v>2.3945319384888644E-3</v>
      </c>
      <c r="BT27">
        <f>IF(BQ27&lt;=T_opt_bac,BR27,BS27)</f>
        <v>0.13378483212613301</v>
      </c>
      <c r="BU27">
        <f t="shared" si="8"/>
        <v>0.13400000000000001</v>
      </c>
      <c r="BY27"/>
      <c r="BZ27" s="3">
        <f t="shared" si="13"/>
        <v>7</v>
      </c>
      <c r="CA27" s="3">
        <f>CA26+(env_max2-env_min2)/1200</f>
        <v>0.15</v>
      </c>
      <c r="CB27" s="3">
        <f t="shared" si="12"/>
        <v>0.249</v>
      </c>
      <c r="CC27" s="3">
        <f>ROUND((O_max_dia2-CA27)/O_range_dia2 * CB27, 3)</f>
        <v>0.46</v>
      </c>
      <c r="CD27">
        <f>IF(CA27&lt;=delt2,CB27,CC27)</f>
        <v>0.249</v>
      </c>
      <c r="CE27">
        <f>IF(CA27&gt;=O_max_dia2, 0, CD27)</f>
        <v>0.249</v>
      </c>
      <c r="CG27">
        <f>CE27/$CF$21</f>
        <v>0.43607705779334505</v>
      </c>
      <c r="CK27" s="8"/>
      <c r="EM27"/>
      <c r="EN27" s="3"/>
      <c r="EP27"/>
      <c r="EQ27" s="3">
        <f>EQ26+1</f>
        <v>25</v>
      </c>
    </row>
    <row r="28" spans="2:148" x14ac:dyDescent="0.25">
      <c r="B28">
        <f t="shared" si="11"/>
        <v>12</v>
      </c>
      <c r="C28" s="9">
        <f t="shared" si="9"/>
        <v>0.27499999999999997</v>
      </c>
      <c r="D28">
        <f>EXP(-KTG1_dia*(C28-T_opt__dia)^2)</f>
        <v>0.22157259511725283</v>
      </c>
      <c r="E28">
        <f>EXP(-KTG2_dia*(T_opt__dia-C28)^2)</f>
        <v>4.3441129379405495E-17</v>
      </c>
      <c r="F28">
        <f>IF(C28&lt;=T_opt__dia,D28,E28)</f>
        <v>0.22157259511725283</v>
      </c>
      <c r="G28">
        <f t="shared" si="10"/>
        <v>0.222</v>
      </c>
      <c r="AO28">
        <f t="shared" si="0"/>
        <v>25</v>
      </c>
      <c r="AP28">
        <f t="shared" si="1"/>
        <v>0.6000000000000002</v>
      </c>
      <c r="AQ28">
        <f>EXP(-KTG1_nan*(AP28-T_opt__nan)^2)</f>
        <v>0.22191962771078572</v>
      </c>
      <c r="AR28">
        <f>EXP(-KTG2_nan*(T_opt__nan-AP28)^2)</f>
        <v>1.0929169097939355E-2</v>
      </c>
      <c r="AS28">
        <f>IF(AP28&lt;=T_opt__nan,AQ28,AR28)</f>
        <v>0.22191962771078572</v>
      </c>
      <c r="AT28">
        <f t="shared" si="2"/>
        <v>0.222</v>
      </c>
      <c r="BD28">
        <f t="shared" si="3"/>
        <v>25</v>
      </c>
      <c r="BE28">
        <f t="shared" si="4"/>
        <v>0.6000000000000002</v>
      </c>
      <c r="BF28">
        <f>EXP(-KTG1_pic*(BE28-T_opt_pic)^2)</f>
        <v>0.13438586870299066</v>
      </c>
      <c r="BG28">
        <f>EXP(-KTG2_pic*(T_opt_pic-BE28)^2)</f>
        <v>2.4269498883981821E-3</v>
      </c>
      <c r="BH28">
        <f>IF(BE28&lt;=T_opt_pic,BF28,BG28)</f>
        <v>0.13438586870299066</v>
      </c>
      <c r="BI28">
        <f t="shared" si="5"/>
        <v>0.13400000000000001</v>
      </c>
      <c r="BP28">
        <f t="shared" si="6"/>
        <v>25</v>
      </c>
      <c r="BQ28">
        <f t="shared" si="7"/>
        <v>0.6000000000000002</v>
      </c>
      <c r="BR28">
        <f>EXP(-KTG1_bac*(BQ28-T_opt_bac)^2)</f>
        <v>0.13438586870299066</v>
      </c>
      <c r="BS28">
        <f>EXP(-KTG2_bac * (T_opt_bac - BQ28)^2)</f>
        <v>2.4269498883981821E-3</v>
      </c>
      <c r="BT28">
        <f>IF(BQ28&lt;=T_opt_bac,BR28,BS28)</f>
        <v>0.13438586870299066</v>
      </c>
      <c r="BU28">
        <f t="shared" si="8"/>
        <v>0.13400000000000001</v>
      </c>
      <c r="BY28"/>
      <c r="BZ28" s="3">
        <f t="shared" si="13"/>
        <v>8</v>
      </c>
      <c r="CA28" s="3">
        <f>CA27+(env_max2-env_min2)/1200</f>
        <v>0.17499999999999999</v>
      </c>
      <c r="CB28" s="3">
        <f t="shared" si="12"/>
        <v>0.25</v>
      </c>
      <c r="CC28" s="3">
        <f>ROUND((O_max_dia2-CA28)/O_range_dia2 * CB28, 3)</f>
        <v>0.46100000000000002</v>
      </c>
      <c r="CD28">
        <f>IF(CA28&lt;=delt2,CB28,CC28)</f>
        <v>0.25</v>
      </c>
      <c r="CE28">
        <f>IF(CA28&gt;=O_max_dia2, 0, CD28)</f>
        <v>0.25</v>
      </c>
      <c r="CG28">
        <f>CE28/$CF$21</f>
        <v>0.43782837127845886</v>
      </c>
      <c r="CK28" s="8"/>
      <c r="EM28"/>
      <c r="EN28" s="3"/>
      <c r="EP28"/>
      <c r="EQ28" s="3">
        <f>EQ27+1</f>
        <v>26</v>
      </c>
    </row>
    <row r="29" spans="2:148" x14ac:dyDescent="0.25">
      <c r="B29">
        <f t="shared" si="11"/>
        <v>13</v>
      </c>
      <c r="C29" s="9">
        <f t="shared" si="9"/>
        <v>0.3</v>
      </c>
      <c r="D29">
        <f>EXP(-KTG1_dia*(C29-T_opt__dia)^2)</f>
        <v>0.22279125993441651</v>
      </c>
      <c r="E29">
        <f>EXP(-KTG2_dia*(T_opt__dia-C29)^2)</f>
        <v>4.9825737803797025E-17</v>
      </c>
      <c r="F29">
        <f>IF(C29&lt;=T_opt__dia,D29,E29)</f>
        <v>0.22279125993441651</v>
      </c>
      <c r="G29">
        <f t="shared" si="10"/>
        <v>0.223</v>
      </c>
      <c r="AO29">
        <f t="shared" si="0"/>
        <v>26</v>
      </c>
      <c r="AP29">
        <f t="shared" si="1"/>
        <v>0.62500000000000022</v>
      </c>
      <c r="AQ29">
        <f>EXP(-KTG1_nan*(AP29-T_opt__nan)^2)</f>
        <v>0.22278179150707472</v>
      </c>
      <c r="AR29">
        <f>EXP(-KTG2_nan*(T_opt__nan-AP29)^2)</f>
        <v>1.1057044973575104E-2</v>
      </c>
      <c r="AS29">
        <f>IF(AP29&lt;=T_opt__nan,AQ29,AR29)</f>
        <v>0.22278179150707472</v>
      </c>
      <c r="AT29">
        <f t="shared" si="2"/>
        <v>0.223</v>
      </c>
      <c r="BD29">
        <f t="shared" si="3"/>
        <v>26</v>
      </c>
      <c r="BE29">
        <f t="shared" si="4"/>
        <v>0.62500000000000022</v>
      </c>
      <c r="BF29">
        <f>EXP(-KTG1_pic*(BE29-T_opt_pic)^2)</f>
        <v>0.13498893052725208</v>
      </c>
      <c r="BG29">
        <f>EXP(-KTG2_pic*(T_opt_pic-BE29)^2)</f>
        <v>2.4597698262021086E-3</v>
      </c>
      <c r="BH29">
        <f>IF(BE29&lt;=T_opt_pic,BF29,BG29)</f>
        <v>0.13498893052725208</v>
      </c>
      <c r="BI29">
        <f t="shared" si="5"/>
        <v>0.13500000000000001</v>
      </c>
      <c r="BP29">
        <f t="shared" si="6"/>
        <v>26</v>
      </c>
      <c r="BQ29">
        <f t="shared" si="7"/>
        <v>0.62500000000000022</v>
      </c>
      <c r="BR29">
        <f>EXP(-KTG1_bac*(BQ29-T_opt_bac)^2)</f>
        <v>0.13498893052725208</v>
      </c>
      <c r="BS29">
        <f>EXP(-KTG2_bac * (T_opt_bac - BQ29)^2)</f>
        <v>2.4597698262021086E-3</v>
      </c>
      <c r="BT29">
        <f>IF(BQ29&lt;=T_opt_bac,BR29,BS29)</f>
        <v>0.13498893052725208</v>
      </c>
      <c r="BU29">
        <f t="shared" si="8"/>
        <v>0.13500000000000001</v>
      </c>
      <c r="BY29"/>
      <c r="BZ29" s="3">
        <f t="shared" si="13"/>
        <v>9</v>
      </c>
      <c r="CA29" s="3">
        <f>CA28+(env_max2-env_min2)/1200</f>
        <v>0.19999999999999998</v>
      </c>
      <c r="CB29" s="3">
        <f t="shared" si="12"/>
        <v>0.25</v>
      </c>
      <c r="CC29" s="3">
        <f>ROUND((O_max_dia2-CA29)/O_range_dia2 * CB29, 3)</f>
        <v>0.46100000000000002</v>
      </c>
      <c r="CD29">
        <f>IF(CA29&lt;=delt2,CB29,CC29)</f>
        <v>0.25</v>
      </c>
      <c r="CE29">
        <f>IF(CA29&gt;=O_max_dia2, 0, CD29)</f>
        <v>0.25</v>
      </c>
      <c r="CG29">
        <f>CE29/$CF$21</f>
        <v>0.43782837127845886</v>
      </c>
      <c r="CK29" s="8"/>
      <c r="EM29"/>
      <c r="EN29" s="3"/>
      <c r="EP29"/>
      <c r="EQ29" s="3">
        <f>EQ28+1</f>
        <v>27</v>
      </c>
    </row>
    <row r="30" spans="2:148" x14ac:dyDescent="0.25">
      <c r="B30">
        <f t="shared" si="11"/>
        <v>14</v>
      </c>
      <c r="C30" s="9">
        <f t="shared" si="9"/>
        <v>0.32500000000000001</v>
      </c>
      <c r="D30">
        <f>EXP(-KTG1_dia*(C30-T_opt__dia)^2)</f>
        <v>0.22401438733849352</v>
      </c>
      <c r="E30">
        <f>EXP(-KTG2_dia*(T_opt__dia-C30)^2)</f>
        <v>5.7134416385761689E-17</v>
      </c>
      <c r="F30">
        <f>IF(C30&lt;=T_opt__dia,D30,E30)</f>
        <v>0.22401438733849352</v>
      </c>
      <c r="G30">
        <f t="shared" si="10"/>
        <v>0.224</v>
      </c>
      <c r="AO30">
        <f t="shared" si="0"/>
        <v>27</v>
      </c>
      <c r="AP30">
        <f t="shared" si="1"/>
        <v>0.65000000000000024</v>
      </c>
      <c r="AQ30">
        <f>EXP(-KTG1_nan*(AP30-T_opt__nan)^2)</f>
        <v>0.22364618659945951</v>
      </c>
      <c r="AR30">
        <f>EXP(-KTG2_nan*(T_opt__nan-AP30)^2)</f>
        <v>1.1186249255747545E-2</v>
      </c>
      <c r="AS30">
        <f>IF(AP30&lt;=T_opt__nan,AQ30,AR30)</f>
        <v>0.22364618659945951</v>
      </c>
      <c r="AT30">
        <f t="shared" si="2"/>
        <v>0.224</v>
      </c>
      <c r="BD30">
        <f t="shared" si="3"/>
        <v>27</v>
      </c>
      <c r="BE30">
        <f t="shared" si="4"/>
        <v>0.65000000000000024</v>
      </c>
      <c r="BF30">
        <f>EXP(-KTG1_pic*(BE30-T_opt_pic)^2)</f>
        <v>0.13559402064315954</v>
      </c>
      <c r="BG30">
        <f>EXP(-KTG2_pic*(T_opt_pic-BE30)^2)</f>
        <v>2.4929961967836058E-3</v>
      </c>
      <c r="BH30">
        <f>IF(BE30&lt;=T_opt_pic,BF30,BG30)</f>
        <v>0.13559402064315954</v>
      </c>
      <c r="BI30">
        <f t="shared" si="5"/>
        <v>0.13600000000000001</v>
      </c>
      <c r="BP30">
        <f t="shared" si="6"/>
        <v>27</v>
      </c>
      <c r="BQ30">
        <f t="shared" si="7"/>
        <v>0.65000000000000024</v>
      </c>
      <c r="BR30">
        <f>EXP(-KTG1_bac*(BQ30-T_opt_bac)^2)</f>
        <v>0.13559402064315954</v>
      </c>
      <c r="BS30">
        <f>EXP(-KTG2_bac * (T_opt_bac - BQ30)^2)</f>
        <v>2.4929961967836058E-3</v>
      </c>
      <c r="BT30">
        <f>IF(BQ30&lt;=T_opt_bac,BR30,BS30)</f>
        <v>0.13559402064315954</v>
      </c>
      <c r="BU30">
        <f t="shared" si="8"/>
        <v>0.13600000000000001</v>
      </c>
      <c r="BY30"/>
      <c r="BZ30" s="3">
        <f t="shared" si="13"/>
        <v>10</v>
      </c>
      <c r="CA30" s="3">
        <f>CA29+(env_max2-env_min2)/1200</f>
        <v>0.22499999999999998</v>
      </c>
      <c r="CB30" s="3">
        <f t="shared" si="12"/>
        <v>0.251</v>
      </c>
      <c r="CC30" s="3">
        <f>ROUND((O_max_dia2-CA30)/O_range_dia2 * CB30, 3)</f>
        <v>0.46200000000000002</v>
      </c>
      <c r="CD30">
        <f>IF(CA30&lt;=delt2,CB30,CC30)</f>
        <v>0.251</v>
      </c>
      <c r="CE30">
        <f>IF(CA30&gt;=O_max_dia2, 0, CD30)</f>
        <v>0.251</v>
      </c>
      <c r="CG30">
        <f>CE30/$CF$21</f>
        <v>0.43957968476357273</v>
      </c>
      <c r="CK30" s="8"/>
      <c r="EM30"/>
      <c r="EN30" s="3"/>
      <c r="EP30"/>
      <c r="EQ30" s="3">
        <f>EQ29+1</f>
        <v>28</v>
      </c>
    </row>
    <row r="31" spans="2:148" x14ac:dyDescent="0.25">
      <c r="B31">
        <f t="shared" si="11"/>
        <v>15</v>
      </c>
      <c r="C31" s="9">
        <f t="shared" si="9"/>
        <v>0.35000000000000003</v>
      </c>
      <c r="D31">
        <f>EXP(-KTG1_dia*(C31-T_opt__dia)^2)</f>
        <v>0.22524197729957871</v>
      </c>
      <c r="E31">
        <f>EXP(-KTG2_dia*(T_opt__dia-C31)^2)</f>
        <v>6.5498790308151294E-17</v>
      </c>
      <c r="F31">
        <f>IF(C31&lt;=T_opt__dia,D31,E31)</f>
        <v>0.22524197729957871</v>
      </c>
      <c r="G31">
        <f t="shared" si="10"/>
        <v>0.22500000000000001</v>
      </c>
      <c r="AO31">
        <f t="shared" si="0"/>
        <v>28</v>
      </c>
      <c r="AP31">
        <f t="shared" si="1"/>
        <v>0.67500000000000027</v>
      </c>
      <c r="AQ31">
        <f>EXP(-KTG1_nan*(AP31-T_opt__nan)^2)</f>
        <v>0.22451281298468795</v>
      </c>
      <c r="AR31">
        <f>EXP(-KTG2_nan*(T_opt__nan-AP31)^2)</f>
        <v>1.1316793568466894E-2</v>
      </c>
      <c r="AS31">
        <f>IF(AP31&lt;=T_opt__nan,AQ31,AR31)</f>
        <v>0.22451281298468795</v>
      </c>
      <c r="AT31">
        <f t="shared" si="2"/>
        <v>0.22500000000000001</v>
      </c>
      <c r="BD31">
        <f t="shared" si="3"/>
        <v>28</v>
      </c>
      <c r="BE31">
        <f t="shared" si="4"/>
        <v>0.67500000000000027</v>
      </c>
      <c r="BF31">
        <f>EXP(-KTG1_pic*(BE31-T_opt_pic)^2)</f>
        <v>0.13620114207811626</v>
      </c>
      <c r="BG31">
        <f>EXP(-KTG2_pic*(T_opt_pic-BE31)^2)</f>
        <v>2.5266334866876701E-3</v>
      </c>
      <c r="BH31">
        <f>IF(BE31&lt;=T_opt_pic,BF31,BG31)</f>
        <v>0.13620114207811626</v>
      </c>
      <c r="BI31">
        <f t="shared" si="5"/>
        <v>0.13600000000000001</v>
      </c>
      <c r="BP31">
        <f t="shared" si="6"/>
        <v>28</v>
      </c>
      <c r="BQ31">
        <f t="shared" si="7"/>
        <v>0.67500000000000027</v>
      </c>
      <c r="BR31">
        <f>EXP(-KTG1_bac*(BQ31-T_opt_bac)^2)</f>
        <v>0.13620114207811626</v>
      </c>
      <c r="BS31">
        <f>EXP(-KTG2_bac * (T_opt_bac - BQ31)^2)</f>
        <v>2.5266334866876701E-3</v>
      </c>
      <c r="BT31">
        <f>IF(BQ31&lt;=T_opt_bac,BR31,BS31)</f>
        <v>0.13620114207811626</v>
      </c>
      <c r="BU31">
        <f t="shared" si="8"/>
        <v>0.13600000000000001</v>
      </c>
      <c r="BY31"/>
      <c r="BZ31" s="3">
        <f t="shared" si="13"/>
        <v>11</v>
      </c>
      <c r="CA31" s="3">
        <f>CA30+(env_max2-env_min2)/1200</f>
        <v>0.24999999999999997</v>
      </c>
      <c r="CB31" s="3">
        <f t="shared" si="12"/>
        <v>0.251</v>
      </c>
      <c r="CC31" s="3">
        <f>ROUND((O_max_dia2-CA31)/O_range_dia2 * CB31, 3)</f>
        <v>0.46200000000000002</v>
      </c>
      <c r="CD31">
        <f>IF(CA31&lt;=delt2,CB31,CC31)</f>
        <v>0.251</v>
      </c>
      <c r="CE31">
        <f>IF(CA31&gt;=O_max_dia2, 0, CD31)</f>
        <v>0.251</v>
      </c>
      <c r="CG31">
        <f>CE31/$CF$21</f>
        <v>0.43957968476357273</v>
      </c>
      <c r="CK31" s="8"/>
      <c r="EM31"/>
      <c r="EN31" s="3"/>
      <c r="EP31"/>
      <c r="EQ31" s="3">
        <f>EQ30+1</f>
        <v>29</v>
      </c>
    </row>
    <row r="32" spans="2:148" x14ac:dyDescent="0.25">
      <c r="B32">
        <f t="shared" si="11"/>
        <v>16</v>
      </c>
      <c r="C32" s="9">
        <f t="shared" si="9"/>
        <v>0.37500000000000006</v>
      </c>
      <c r="D32">
        <f>EXP(-KTG1_dia*(C32-T_opt__dia)^2)</f>
        <v>0.22647402965336003</v>
      </c>
      <c r="E32">
        <f>EXP(-KTG2_dia*(T_opt__dia-C32)^2)</f>
        <v>7.5068923677170588E-17</v>
      </c>
      <c r="F32">
        <f>IF(C32&lt;=T_opt__dia,D32,E32)</f>
        <v>0.22647402965336003</v>
      </c>
      <c r="G32">
        <f t="shared" si="10"/>
        <v>0.22600000000000001</v>
      </c>
      <c r="AO32">
        <f t="shared" si="0"/>
        <v>29</v>
      </c>
      <c r="AP32">
        <f t="shared" si="1"/>
        <v>0.70000000000000029</v>
      </c>
      <c r="AQ32">
        <f>EXP(-KTG1_nan*(AP32-T_opt__nan)^2)</f>
        <v>0.22538167062596079</v>
      </c>
      <c r="AR32">
        <f>EXP(-KTG2_nan*(T_opt__nan-AP32)^2)</f>
        <v>1.1448689610831741E-2</v>
      </c>
      <c r="AS32">
        <f>IF(AP32&lt;=T_opt__nan,AQ32,AR32)</f>
        <v>0.22538167062596079</v>
      </c>
      <c r="AT32">
        <f t="shared" si="2"/>
        <v>0.22500000000000001</v>
      </c>
      <c r="BD32">
        <f t="shared" si="3"/>
        <v>29</v>
      </c>
      <c r="BE32">
        <f t="shared" si="4"/>
        <v>0.70000000000000029</v>
      </c>
      <c r="BF32">
        <f>EXP(-KTG1_pic*(BE32-T_opt_pic)^2)</f>
        <v>0.13681029784255036</v>
      </c>
      <c r="BG32">
        <f>EXP(-KTG2_pic*(T_opt_pic-BE32)^2)</f>
        <v>2.5606862244130987E-3</v>
      </c>
      <c r="BH32">
        <f>IF(BE32&lt;=T_opt_pic,BF32,BG32)</f>
        <v>0.13681029784255036</v>
      </c>
      <c r="BI32">
        <f t="shared" si="5"/>
        <v>0.13700000000000001</v>
      </c>
      <c r="BP32">
        <f t="shared" si="6"/>
        <v>29</v>
      </c>
      <c r="BQ32">
        <f t="shared" si="7"/>
        <v>0.70000000000000029</v>
      </c>
      <c r="BR32">
        <f>EXP(-KTG1_bac*(BQ32-T_opt_bac)^2)</f>
        <v>0.13681029784255036</v>
      </c>
      <c r="BS32">
        <f>EXP(-KTG2_bac * (T_opt_bac - BQ32)^2)</f>
        <v>2.5606862244130987E-3</v>
      </c>
      <c r="BT32">
        <f>IF(BQ32&lt;=T_opt_bac,BR32,BS32)</f>
        <v>0.13681029784255036</v>
      </c>
      <c r="BU32">
        <f t="shared" si="8"/>
        <v>0.13700000000000001</v>
      </c>
      <c r="BY32"/>
      <c r="BZ32" s="3">
        <f t="shared" si="13"/>
        <v>12</v>
      </c>
      <c r="CA32" s="3">
        <f>CA31+(env_max2-env_min2)/1200</f>
        <v>0.27499999999999997</v>
      </c>
      <c r="CB32" s="3">
        <f t="shared" si="12"/>
        <v>0.251</v>
      </c>
      <c r="CC32" s="3">
        <f>ROUND((O_max_dia2-CA32)/O_range_dia2 * CB32, 3)</f>
        <v>0.46100000000000002</v>
      </c>
      <c r="CD32">
        <f>IF(CA32&lt;=delt2,CB32,CC32)</f>
        <v>0.251</v>
      </c>
      <c r="CE32">
        <f>IF(CA32&gt;=O_max_dia2, 0, CD32)</f>
        <v>0.251</v>
      </c>
      <c r="CG32">
        <f>CE32/$CF$21</f>
        <v>0.43957968476357273</v>
      </c>
      <c r="CK32" s="8"/>
      <c r="EM32"/>
      <c r="EN32" s="3"/>
      <c r="EP32"/>
      <c r="EQ32" s="3"/>
    </row>
    <row r="33" spans="2:147" x14ac:dyDescent="0.25">
      <c r="B33">
        <f t="shared" si="11"/>
        <v>17</v>
      </c>
      <c r="C33" s="9">
        <f t="shared" si="9"/>
        <v>0.40000000000000008</v>
      </c>
      <c r="D33">
        <f>EXP(-KTG1_dia*(C33-T_opt__dia)^2)</f>
        <v>0.22771054410038855</v>
      </c>
      <c r="E33">
        <f>EXP(-KTG2_dia*(T_opt__dia-C33)^2)</f>
        <v>8.6015857938861031E-17</v>
      </c>
      <c r="F33">
        <f>IF(C33&lt;=T_opt__dia,D33,E33)</f>
        <v>0.22771054410038855</v>
      </c>
      <c r="G33">
        <f t="shared" si="10"/>
        <v>0.22800000000000001</v>
      </c>
      <c r="AO33">
        <f t="shared" si="0"/>
        <v>30</v>
      </c>
      <c r="AP33">
        <f t="shared" si="1"/>
        <v>0.72500000000000031</v>
      </c>
      <c r="AQ33">
        <f>EXP(-KTG1_nan*(AP33-T_opt__nan)^2)</f>
        <v>0.22625275945280321</v>
      </c>
      <c r="AR33">
        <f>EXP(-KTG2_nan*(T_opt__nan-AP33)^2)</f>
        <v>1.1581949157199444E-2</v>
      </c>
      <c r="AS33">
        <f>IF(AP33&lt;=T_opt__nan,AQ33,AR33)</f>
        <v>0.22625275945280321</v>
      </c>
      <c r="AT33">
        <f t="shared" si="2"/>
        <v>0.22600000000000001</v>
      </c>
      <c r="BD33">
        <f t="shared" si="3"/>
        <v>30</v>
      </c>
      <c r="BE33">
        <f t="shared" si="4"/>
        <v>0.72500000000000031</v>
      </c>
      <c r="BF33">
        <f>EXP(-KTG1_pic*(BE33-T_opt_pic)^2)</f>
        <v>0.13742149092977851</v>
      </c>
      <c r="BG33">
        <f>EXP(-KTG2_pic*(T_opt_pic-BE33)^2)</f>
        <v>2.5951589807050391E-3</v>
      </c>
      <c r="BH33">
        <f>IF(BE33&lt;=T_opt_pic,BF33,BG33)</f>
        <v>0.13742149092977851</v>
      </c>
      <c r="BI33">
        <f t="shared" si="5"/>
        <v>0.13700000000000001</v>
      </c>
      <c r="BP33">
        <f t="shared" si="6"/>
        <v>30</v>
      </c>
      <c r="BQ33">
        <f t="shared" si="7"/>
        <v>0.72500000000000031</v>
      </c>
      <c r="BR33">
        <f>EXP(-KTG1_bac*(BQ33-T_opt_bac)^2)</f>
        <v>0.13742149092977851</v>
      </c>
      <c r="BS33">
        <f>EXP(-KTG2_bac * (T_opt_bac - BQ33)^2)</f>
        <v>2.5951589807050391E-3</v>
      </c>
      <c r="BT33">
        <f>IF(BQ33&lt;=T_opt_bac,BR33,BS33)</f>
        <v>0.13742149092977851</v>
      </c>
      <c r="BU33">
        <f t="shared" si="8"/>
        <v>0.13700000000000001</v>
      </c>
      <c r="BY33"/>
      <c r="BZ33" s="3">
        <f t="shared" si="13"/>
        <v>13</v>
      </c>
      <c r="CA33" s="3">
        <f>CA32+(env_max2-env_min2)/1200</f>
        <v>0.3</v>
      </c>
      <c r="CB33" s="3">
        <f t="shared" si="12"/>
        <v>0.252</v>
      </c>
      <c r="CC33" s="3">
        <f>ROUND((O_max_dia2-CA33)/O_range_dia2 * CB33, 3)</f>
        <v>0.46300000000000002</v>
      </c>
      <c r="CD33">
        <f>IF(CA33&lt;=delt2,CB33,CC33)</f>
        <v>0.252</v>
      </c>
      <c r="CE33">
        <f>IF(CA33&gt;=O_max_dia2, 0, CD33)</f>
        <v>0.252</v>
      </c>
      <c r="CG33">
        <f>CE33/$CF$21</f>
        <v>0.44133099824868655</v>
      </c>
      <c r="CK33" s="8"/>
      <c r="EM33"/>
      <c r="EN33" s="3"/>
      <c r="EP33"/>
      <c r="EQ33" s="3"/>
    </row>
    <row r="34" spans="2:147" x14ac:dyDescent="0.25">
      <c r="B34">
        <f t="shared" si="11"/>
        <v>18</v>
      </c>
      <c r="C34" s="9">
        <f t="shared" si="9"/>
        <v>0.4250000000000001</v>
      </c>
      <c r="D34">
        <f>EXP(-KTG1_dia*(C34-T_opt__dia)^2)</f>
        <v>0.22895152020535148</v>
      </c>
      <c r="E34">
        <f>EXP(-KTG2_dia*(T_opt__dia-C34)^2)</f>
        <v>9.8534493421070357E-17</v>
      </c>
      <c r="F34">
        <f>IF(C34&lt;=T_opt__dia,D34,E34)</f>
        <v>0.22895152020535148</v>
      </c>
      <c r="G34">
        <f t="shared" si="10"/>
        <v>0.22900000000000001</v>
      </c>
      <c r="AO34">
        <f t="shared" si="0"/>
        <v>31</v>
      </c>
      <c r="AP34">
        <f t="shared" si="1"/>
        <v>0.75000000000000033</v>
      </c>
      <c r="AQ34">
        <f>EXP(-KTG1_nan*(AP34-T_opt__nan)^2)</f>
        <v>0.22712607936093493</v>
      </c>
      <c r="AR34">
        <f>EXP(-KTG2_nan*(T_opt__nan-AP34)^2)</f>
        <v>1.1716584057352588E-2</v>
      </c>
      <c r="AS34">
        <f>IF(AP34&lt;=T_opt__nan,AQ34,AR34)</f>
        <v>0.22712607936093493</v>
      </c>
      <c r="AT34">
        <f t="shared" si="2"/>
        <v>0.22700000000000001</v>
      </c>
      <c r="BD34">
        <f t="shared" si="3"/>
        <v>31</v>
      </c>
      <c r="BE34">
        <f t="shared" si="4"/>
        <v>0.75000000000000033</v>
      </c>
      <c r="BF34">
        <f>EXP(-KTG1_pic*(BE34-T_opt_pic)^2)</f>
        <v>0.13803472431586922</v>
      </c>
      <c r="BG34">
        <f>EXP(-KTG2_pic*(T_opt_pic-BE34)^2)</f>
        <v>2.6300563688482475E-3</v>
      </c>
      <c r="BH34">
        <f>IF(BE34&lt;=T_opt_pic,BF34,BG34)</f>
        <v>0.13803472431586922</v>
      </c>
      <c r="BI34">
        <f t="shared" si="5"/>
        <v>0.13800000000000001</v>
      </c>
      <c r="BP34">
        <f t="shared" si="6"/>
        <v>31</v>
      </c>
      <c r="BQ34">
        <f t="shared" si="7"/>
        <v>0.75000000000000033</v>
      </c>
      <c r="BR34">
        <f>EXP(-KTG1_bac*(BQ34-T_opt_bac)^2)</f>
        <v>0.13803472431586922</v>
      </c>
      <c r="BS34">
        <f>EXP(-KTG2_bac * (T_opt_bac - BQ34)^2)</f>
        <v>2.6300563688482475E-3</v>
      </c>
      <c r="BT34">
        <f>IF(BQ34&lt;=T_opt_bac,BR34,BS34)</f>
        <v>0.13803472431586922</v>
      </c>
      <c r="BU34">
        <f t="shared" si="8"/>
        <v>0.13800000000000001</v>
      </c>
      <c r="BY34"/>
      <c r="BZ34" s="3">
        <f t="shared" si="13"/>
        <v>14</v>
      </c>
      <c r="CA34" s="3">
        <f>CA33+(env_max2-env_min2)/1200</f>
        <v>0.32500000000000001</v>
      </c>
      <c r="CB34" s="3">
        <f t="shared" si="12"/>
        <v>0.252</v>
      </c>
      <c r="CC34" s="3">
        <f>ROUND((O_max_dia2-CA34)/O_range_dia2 * CB34, 3)</f>
        <v>0.46200000000000002</v>
      </c>
      <c r="CD34">
        <f>IF(CA34&lt;=delt2,CB34,CC34)</f>
        <v>0.252</v>
      </c>
      <c r="CE34">
        <f>IF(CA34&gt;=O_max_dia2, 0, CD34)</f>
        <v>0.252</v>
      </c>
      <c r="CG34">
        <f>CE34/$CF$21</f>
        <v>0.44133099824868655</v>
      </c>
      <c r="CK34" s="8"/>
      <c r="EM34"/>
      <c r="EN34" s="3"/>
      <c r="EP34"/>
      <c r="EQ34" s="3"/>
    </row>
    <row r="35" spans="2:147" x14ac:dyDescent="0.25">
      <c r="B35">
        <f t="shared" si="11"/>
        <v>19</v>
      </c>
      <c r="C35" s="9">
        <f t="shared" si="9"/>
        <v>0.45000000000000012</v>
      </c>
      <c r="D35">
        <f>EXP(-KTG1_dia*(C35-T_opt__dia)^2)</f>
        <v>0.23019695739634796</v>
      </c>
      <c r="E35">
        <f>EXP(-KTG2_dia*(T_opt__dia-C35)^2)</f>
        <v>1.1284685949921231E-16</v>
      </c>
      <c r="F35">
        <f>IF(C35&lt;=T_opt__dia,D35,E35)</f>
        <v>0.23019695739634796</v>
      </c>
      <c r="G35">
        <f t="shared" si="10"/>
        <v>0.23</v>
      </c>
      <c r="AO35">
        <f t="shared" si="0"/>
        <v>32</v>
      </c>
      <c r="AP35">
        <f t="shared" si="1"/>
        <v>0.77500000000000036</v>
      </c>
      <c r="AQ35">
        <f>EXP(-KTG1_nan*(AP35-T_opt__nan)^2)</f>
        <v>0.2280016302121427</v>
      </c>
      <c r="AR35">
        <f>EXP(-KTG2_nan*(T_opt__nan-AP35)^2)</f>
        <v>1.1852606236661879E-2</v>
      </c>
      <c r="AS35">
        <f>IF(AP35&lt;=T_opt__nan,AQ35,AR35)</f>
        <v>0.2280016302121427</v>
      </c>
      <c r="AT35">
        <f t="shared" si="2"/>
        <v>0.22800000000000001</v>
      </c>
      <c r="BD35">
        <f t="shared" si="3"/>
        <v>32</v>
      </c>
      <c r="BE35">
        <f t="shared" si="4"/>
        <v>0.77500000000000036</v>
      </c>
      <c r="BF35">
        <f>EXP(-KTG1_pic*(BE35-T_opt_pic)^2)</f>
        <v>0.13865000095950647</v>
      </c>
      <c r="BG35">
        <f>EXP(-KTG2_pic*(T_opt_pic-BE35)^2)</f>
        <v>2.6653830449611476E-3</v>
      </c>
      <c r="BH35">
        <f>IF(BE35&lt;=T_opt_pic,BF35,BG35)</f>
        <v>0.13865000095950647</v>
      </c>
      <c r="BI35">
        <f t="shared" si="5"/>
        <v>0.13900000000000001</v>
      </c>
      <c r="BP35">
        <f t="shared" si="6"/>
        <v>32</v>
      </c>
      <c r="BQ35">
        <f t="shared" si="7"/>
        <v>0.77500000000000036</v>
      </c>
      <c r="BR35">
        <f>EXP(-KTG1_bac*(BQ35-T_opt_bac)^2)</f>
        <v>0.13865000095950647</v>
      </c>
      <c r="BS35">
        <f>EXP(-KTG2_bac * (T_opt_bac - BQ35)^2)</f>
        <v>2.6653830449611476E-3</v>
      </c>
      <c r="BT35">
        <f>IF(BQ35&lt;=T_opt_bac,BR35,BS35)</f>
        <v>0.13865000095950647</v>
      </c>
      <c r="BU35">
        <f t="shared" si="8"/>
        <v>0.13900000000000001</v>
      </c>
      <c r="BY35"/>
      <c r="BZ35" s="3">
        <f t="shared" si="13"/>
        <v>15</v>
      </c>
      <c r="CA35" s="3">
        <f>CA34+(env_max2-env_min2)/1200</f>
        <v>0.35000000000000003</v>
      </c>
      <c r="CB35" s="3">
        <f t="shared" si="12"/>
        <v>0.253</v>
      </c>
      <c r="CC35" s="3">
        <f>ROUND((O_max_dia2-CA35)/O_range_dia2 * CB35, 3)</f>
        <v>0.46400000000000002</v>
      </c>
      <c r="CD35">
        <f>IF(CA35&lt;=delt2,CB35,CC35)</f>
        <v>0.253</v>
      </c>
      <c r="CE35">
        <f>IF(CA35&gt;=O_max_dia2, 0, CD35)</f>
        <v>0.253</v>
      </c>
      <c r="CG35">
        <f>CE35/$CF$21</f>
        <v>0.44308231173380042</v>
      </c>
      <c r="CK35" s="8"/>
      <c r="EM35"/>
      <c r="EN35" s="3"/>
      <c r="EP35"/>
      <c r="EQ35" s="3"/>
    </row>
    <row r="36" spans="2:147" x14ac:dyDescent="0.25">
      <c r="B36">
        <f t="shared" si="11"/>
        <v>20</v>
      </c>
      <c r="C36" s="9">
        <f t="shared" si="9"/>
        <v>0.47500000000000014</v>
      </c>
      <c r="D36">
        <f>EXP(-KTG1_dia*(C36-T_opt__dia)^2)</f>
        <v>0.23144685496416745</v>
      </c>
      <c r="E36">
        <f>EXP(-KTG2_dia*(T_opt__dia-C36)^2)</f>
        <v>1.2920582479602386E-16</v>
      </c>
      <c r="F36">
        <f>IF(C36&lt;=T_opt__dia,D36,E36)</f>
        <v>0.23144685496416745</v>
      </c>
      <c r="G36">
        <f t="shared" si="10"/>
        <v>0.23100000000000001</v>
      </c>
      <c r="AO36">
        <f t="shared" si="0"/>
        <v>33</v>
      </c>
      <c r="AP36">
        <f t="shared" si="1"/>
        <v>0.80000000000000038</v>
      </c>
      <c r="AQ36">
        <f>EXP(-KTG1_nan*(AP36-T_opt__nan)^2)</f>
        <v>0.22887941183415156</v>
      </c>
      <c r="AR36">
        <f>EXP(-KTG2_nan*(T_opt__nan-AP36)^2)</f>
        <v>1.1990027696245131E-2</v>
      </c>
      <c r="AS36">
        <f>IF(AP36&lt;=T_opt__nan,AQ36,AR36)</f>
        <v>0.22887941183415156</v>
      </c>
      <c r="AT36">
        <f t="shared" si="2"/>
        <v>0.22900000000000001</v>
      </c>
      <c r="BD36">
        <f t="shared" si="3"/>
        <v>33</v>
      </c>
      <c r="BE36">
        <f t="shared" si="4"/>
        <v>0.80000000000000038</v>
      </c>
      <c r="BF36">
        <f>EXP(-KTG1_pic*(BE36-T_opt_pic)^2)</f>
        <v>0.13926732380185269</v>
      </c>
      <c r="BG36">
        <f>EXP(-KTG2_pic*(T_opt_pic-BE36)^2)</f>
        <v>2.7011437082905556E-3</v>
      </c>
      <c r="BH36">
        <f>IF(BE36&lt;=T_opt_pic,BF36,BG36)</f>
        <v>0.13926732380185269</v>
      </c>
      <c r="BI36">
        <f t="shared" si="5"/>
        <v>0.13900000000000001</v>
      </c>
      <c r="BP36">
        <f t="shared" si="6"/>
        <v>33</v>
      </c>
      <c r="BQ36">
        <f t="shared" si="7"/>
        <v>0.80000000000000038</v>
      </c>
      <c r="BR36">
        <f>EXP(-KTG1_bac*(BQ36-T_opt_bac)^2)</f>
        <v>0.13926732380185269</v>
      </c>
      <c r="BS36">
        <f>EXP(-KTG2_bac * (T_opt_bac - BQ36)^2)</f>
        <v>2.7011437082905556E-3</v>
      </c>
      <c r="BT36">
        <f>IF(BQ36&lt;=T_opt_bac,BR36,BS36)</f>
        <v>0.13926732380185269</v>
      </c>
      <c r="BU36">
        <f t="shared" si="8"/>
        <v>0.13900000000000001</v>
      </c>
      <c r="BY36"/>
      <c r="BZ36" s="3">
        <f t="shared" si="13"/>
        <v>16</v>
      </c>
      <c r="CA36" s="3">
        <f>CA35+(env_max2-env_min2)/1200</f>
        <v>0.37500000000000006</v>
      </c>
      <c r="CB36" s="3">
        <f t="shared" si="12"/>
        <v>0.253</v>
      </c>
      <c r="CC36" s="3">
        <f>ROUND((O_max_dia2-CA36)/O_range_dia2 * CB36, 3)</f>
        <v>0.46300000000000002</v>
      </c>
      <c r="CD36">
        <f>IF(CA36&lt;=delt2,CB36,CC36)</f>
        <v>0.253</v>
      </c>
      <c r="CE36">
        <f>IF(CA36&gt;=O_max_dia2, 0, CD36)</f>
        <v>0.253</v>
      </c>
      <c r="CG36">
        <f>CE36/$CF$21</f>
        <v>0.44308231173380042</v>
      </c>
      <c r="CK36" s="8"/>
      <c r="EM36"/>
      <c r="EN36" s="3"/>
      <c r="EP36"/>
      <c r="EQ36" s="3"/>
    </row>
    <row r="37" spans="2:147" x14ac:dyDescent="0.25">
      <c r="B37">
        <f t="shared" si="11"/>
        <v>21</v>
      </c>
      <c r="C37" s="9">
        <f t="shared" si="9"/>
        <v>0.50000000000000011</v>
      </c>
      <c r="D37">
        <f>EXP(-KTG1_dia*(C37-T_opt__dia)^2)</f>
        <v>0.23270121206157107</v>
      </c>
      <c r="E37">
        <f>EXP(-KTG2_dia*(T_opt__dia-C37)^2)</f>
        <v>1.4789930548927071E-16</v>
      </c>
      <c r="F37">
        <f>IF(C37&lt;=T_opt__dia,D37,E37)</f>
        <v>0.23270121206157107</v>
      </c>
      <c r="G37">
        <f t="shared" si="10"/>
        <v>0.23300000000000001</v>
      </c>
      <c r="AO37">
        <f t="shared" si="0"/>
        <v>34</v>
      </c>
      <c r="AP37">
        <f t="shared" si="1"/>
        <v>0.8250000000000004</v>
      </c>
      <c r="AQ37">
        <f>EXP(-KTG1_nan*(AP37-T_opt__nan)^2)</f>
        <v>0.22975942402049646</v>
      </c>
      <c r="AR37">
        <f>EXP(-KTG2_nan*(T_opt__nan-AP37)^2)</f>
        <v>1.2128860513122335E-2</v>
      </c>
      <c r="AS37">
        <f>IF(AP37&lt;=T_opt__nan,AQ37,AR37)</f>
        <v>0.22975942402049646</v>
      </c>
      <c r="AT37">
        <f t="shared" si="2"/>
        <v>0.23</v>
      </c>
      <c r="BD37">
        <f t="shared" si="3"/>
        <v>34</v>
      </c>
      <c r="BE37">
        <f t="shared" si="4"/>
        <v>0.8250000000000004</v>
      </c>
      <c r="BF37">
        <f>EXP(-KTG1_pic*(BE37-T_opt_pic)^2)</f>
        <v>0.13988669576641136</v>
      </c>
      <c r="BG37">
        <f>EXP(-KTG2_pic*(T_opt_pic-BE37)^2)</f>
        <v>2.737343101507131E-3</v>
      </c>
      <c r="BH37">
        <f>IF(BE37&lt;=T_opt_pic,BF37,BG37)</f>
        <v>0.13988669576641136</v>
      </c>
      <c r="BI37">
        <f t="shared" si="5"/>
        <v>0.14000000000000001</v>
      </c>
      <c r="BP37">
        <f t="shared" si="6"/>
        <v>34</v>
      </c>
      <c r="BQ37">
        <f t="shared" si="7"/>
        <v>0.8250000000000004</v>
      </c>
      <c r="BR37">
        <f>EXP(-KTG1_bac*(BQ37-T_opt_bac)^2)</f>
        <v>0.13988669576641136</v>
      </c>
      <c r="BS37">
        <f>EXP(-KTG2_bac * (T_opt_bac - BQ37)^2)</f>
        <v>2.737343101507131E-3</v>
      </c>
      <c r="BT37">
        <f>IF(BQ37&lt;=T_opt_bac,BR37,BS37)</f>
        <v>0.13988669576641136</v>
      </c>
      <c r="BU37">
        <f t="shared" si="8"/>
        <v>0.14000000000000001</v>
      </c>
      <c r="BY37"/>
      <c r="BZ37" s="3">
        <f t="shared" si="13"/>
        <v>17</v>
      </c>
      <c r="CA37" s="3">
        <f>CA36+(env_max2-env_min2)/1200</f>
        <v>0.40000000000000008</v>
      </c>
      <c r="CB37" s="3">
        <f t="shared" si="12"/>
        <v>0.254</v>
      </c>
      <c r="CC37" s="3">
        <f>ROUND((O_max_dia2-CA37)/O_range_dia2 * CB37, 3)</f>
        <v>0.46400000000000002</v>
      </c>
      <c r="CD37">
        <f>IF(CA37&lt;=delt2,CB37,CC37)</f>
        <v>0.254</v>
      </c>
      <c r="CE37">
        <f>IF(CA37&gt;=O_max_dia2, 0, CD37)</f>
        <v>0.254</v>
      </c>
      <c r="CG37">
        <f>CE37/$CF$21</f>
        <v>0.44483362521891423</v>
      </c>
      <c r="CK37" s="8"/>
      <c r="EM37"/>
      <c r="EN37" s="3"/>
      <c r="EP37"/>
      <c r="EQ37" s="3"/>
    </row>
    <row r="38" spans="2:147" x14ac:dyDescent="0.25">
      <c r="B38">
        <f t="shared" si="11"/>
        <v>22</v>
      </c>
      <c r="C38" s="9">
        <f t="shared" si="9"/>
        <v>0.52500000000000013</v>
      </c>
      <c r="D38">
        <f>EXP(-KTG1_dia*(C38-T_opt__dia)^2)</f>
        <v>0.23396002770257632</v>
      </c>
      <c r="E38">
        <f>EXP(-KTG2_dia*(T_opt__dia-C38)^2)</f>
        <v>1.6925503731045891E-16</v>
      </c>
      <c r="F38">
        <f>IF(C38&lt;=T_opt__dia,D38,E38)</f>
        <v>0.23396002770257632</v>
      </c>
      <c r="G38">
        <f t="shared" si="10"/>
        <v>0.23400000000000001</v>
      </c>
      <c r="AO38">
        <f t="shared" si="0"/>
        <v>35</v>
      </c>
      <c r="AP38">
        <f t="shared" si="1"/>
        <v>0.85000000000000042</v>
      </c>
      <c r="AQ38">
        <f>EXP(-KTG1_nan*(AP38-T_opt__nan)^2)</f>
        <v>0.23064166653039597</v>
      </c>
      <c r="AR38">
        <f>EXP(-KTG2_nan*(T_opt__nan-AP38)^2)</f>
        <v>1.2269116840367003E-2</v>
      </c>
      <c r="AS38">
        <f>IF(AP38&lt;=T_opt__nan,AQ38,AR38)</f>
        <v>0.23064166653039597</v>
      </c>
      <c r="AT38">
        <f t="shared" si="2"/>
        <v>0.23100000000000001</v>
      </c>
      <c r="BD38">
        <f t="shared" si="3"/>
        <v>35</v>
      </c>
      <c r="BE38">
        <f t="shared" si="4"/>
        <v>0.85000000000000042</v>
      </c>
      <c r="BF38">
        <f>EXP(-KTG1_pic*(BE38-T_opt_pic)^2)</f>
        <v>0.14050811975889033</v>
      </c>
      <c r="BG38">
        <f>EXP(-KTG2_pic*(T_opt_pic-BE38)^2)</f>
        <v>2.7739860110015391E-3</v>
      </c>
      <c r="BH38">
        <f>IF(BE38&lt;=T_opt_pic,BF38,BG38)</f>
        <v>0.14050811975889033</v>
      </c>
      <c r="BI38">
        <f t="shared" si="5"/>
        <v>0.14099999999999999</v>
      </c>
      <c r="BP38">
        <f t="shared" si="6"/>
        <v>35</v>
      </c>
      <c r="BQ38">
        <f t="shared" si="7"/>
        <v>0.85000000000000042</v>
      </c>
      <c r="BR38">
        <f>EXP(-KTG1_bac*(BQ38-T_opt_bac)^2)</f>
        <v>0.14050811975889033</v>
      </c>
      <c r="BS38">
        <f>EXP(-KTG2_bac * (T_opt_bac - BQ38)^2)</f>
        <v>2.7739860110015391E-3</v>
      </c>
      <c r="BT38">
        <f>IF(BQ38&lt;=T_opt_bac,BR38,BS38)</f>
        <v>0.14050811975889033</v>
      </c>
      <c r="BU38">
        <f t="shared" si="8"/>
        <v>0.14099999999999999</v>
      </c>
      <c r="BY38"/>
      <c r="BZ38" s="3">
        <f t="shared" si="13"/>
        <v>18</v>
      </c>
      <c r="CA38" s="3">
        <f>CA37+(env_max2-env_min2)/1200</f>
        <v>0.4250000000000001</v>
      </c>
      <c r="CB38" s="3">
        <f t="shared" si="12"/>
        <v>0.254</v>
      </c>
      <c r="CC38" s="3">
        <f>ROUND((O_max_dia2-CA38)/O_range_dia2 * CB38, 3)</f>
        <v>0.46400000000000002</v>
      </c>
      <c r="CD38">
        <f>IF(CA38&lt;=delt2,CB38,CC38)</f>
        <v>0.254</v>
      </c>
      <c r="CE38">
        <f>IF(CA38&gt;=O_max_dia2, 0, CD38)</f>
        <v>0.254</v>
      </c>
      <c r="CG38">
        <f>CE38/$CF$21</f>
        <v>0.44483362521891423</v>
      </c>
      <c r="CK38" s="8"/>
      <c r="EM38"/>
      <c r="EN38" s="3"/>
      <c r="EP38"/>
      <c r="EQ38" s="3"/>
    </row>
    <row r="39" spans="2:147" x14ac:dyDescent="0.25">
      <c r="B39">
        <f t="shared" si="11"/>
        <v>23</v>
      </c>
      <c r="C39" s="9">
        <f t="shared" si="9"/>
        <v>0.55000000000000016</v>
      </c>
      <c r="D39">
        <f>EXP(-KTG1_dia*(C39-T_opt__dia)^2)</f>
        <v>0.23522330076174505</v>
      </c>
      <c r="E39">
        <f>EXP(-KTG2_dia*(T_opt__dia-C39)^2)</f>
        <v>1.9364598527666152E-16</v>
      </c>
      <c r="F39">
        <f>IF(C39&lt;=T_opt__dia,D39,E39)</f>
        <v>0.23522330076174505</v>
      </c>
      <c r="G39">
        <f t="shared" si="10"/>
        <v>0.23499999999999999</v>
      </c>
      <c r="AO39">
        <f t="shared" si="0"/>
        <v>36</v>
      </c>
      <c r="AP39">
        <f t="shared" si="1"/>
        <v>0.87500000000000044</v>
      </c>
      <c r="AQ39">
        <f>EXP(-KTG1_nan*(AP39-T_opt__nan)^2)</f>
        <v>0.23152613908862399</v>
      </c>
      <c r="AR39">
        <f>EXP(-KTG2_nan*(T_opt__nan-AP39)^2)</f>
        <v>1.2410808907253263E-2</v>
      </c>
      <c r="AS39">
        <f>IF(AP39&lt;=T_opt__nan,AQ39,AR39)</f>
        <v>0.23152613908862399</v>
      </c>
      <c r="AT39">
        <f t="shared" si="2"/>
        <v>0.23200000000000001</v>
      </c>
      <c r="BD39">
        <f t="shared" si="3"/>
        <v>36</v>
      </c>
      <c r="BE39">
        <f t="shared" si="4"/>
        <v>0.87500000000000044</v>
      </c>
      <c r="BF39">
        <f>EXP(-KTG1_pic*(BE39-T_opt_pic)^2)</f>
        <v>0.14113159866706401</v>
      </c>
      <c r="BG39">
        <f>EXP(-KTG2_pic*(T_opt_pic-BE39)^2)</f>
        <v>2.8110772671812306E-3</v>
      </c>
      <c r="BH39">
        <f>IF(BE39&lt;=T_opt_pic,BF39,BG39)</f>
        <v>0.14113159866706401</v>
      </c>
      <c r="BI39">
        <f t="shared" si="5"/>
        <v>0.14099999999999999</v>
      </c>
      <c r="BP39">
        <f t="shared" si="6"/>
        <v>36</v>
      </c>
      <c r="BQ39">
        <f t="shared" si="7"/>
        <v>0.87500000000000044</v>
      </c>
      <c r="BR39">
        <f>EXP(-KTG1_bac*(BQ39-T_opt_bac)^2)</f>
        <v>0.14113159866706401</v>
      </c>
      <c r="BS39">
        <f>EXP(-KTG2_bac * (T_opt_bac - BQ39)^2)</f>
        <v>2.8110772671812306E-3</v>
      </c>
      <c r="BT39">
        <f>IF(BQ39&lt;=T_opt_bac,BR39,BS39)</f>
        <v>0.14113159866706401</v>
      </c>
      <c r="BU39">
        <f t="shared" si="8"/>
        <v>0.14099999999999999</v>
      </c>
      <c r="BY39"/>
      <c r="BZ39" s="3">
        <f t="shared" si="13"/>
        <v>19</v>
      </c>
      <c r="CA39" s="3">
        <f>CA38+(env_max2-env_min2)/1200</f>
        <v>0.45000000000000012</v>
      </c>
      <c r="CB39" s="3">
        <f t="shared" si="12"/>
        <v>0.254</v>
      </c>
      <c r="CC39" s="3">
        <f>ROUND((O_max_dia2-CA39)/O_range_dia2 * CB39, 3)</f>
        <v>0.46400000000000002</v>
      </c>
      <c r="CD39">
        <f>IF(CA39&lt;=delt2,CB39,CC39)</f>
        <v>0.254</v>
      </c>
      <c r="CE39">
        <f>IF(CA39&gt;=O_max_dia2, 0, CD39)</f>
        <v>0.254</v>
      </c>
      <c r="CG39">
        <f>CE39/$CF$21</f>
        <v>0.44483362521891423</v>
      </c>
      <c r="CK39" s="8"/>
      <c r="EM39"/>
      <c r="EN39" s="3"/>
      <c r="EP39"/>
      <c r="EQ39" s="3"/>
    </row>
    <row r="40" spans="2:147" x14ac:dyDescent="0.25">
      <c r="B40">
        <f t="shared" si="11"/>
        <v>24</v>
      </c>
      <c r="C40" s="9">
        <f t="shared" si="9"/>
        <v>0.57500000000000018</v>
      </c>
      <c r="D40">
        <f>EXP(-KTG1_dia*(C40-T_opt__dia)^2)</f>
        <v>0.23649102997347318</v>
      </c>
      <c r="E40">
        <f>EXP(-KTG2_dia*(T_opt__dia-C40)^2)</f>
        <v>2.2149647472434162E-16</v>
      </c>
      <c r="F40">
        <f>IF(C40&lt;=T_opt__dia,D40,E40)</f>
        <v>0.23649102997347318</v>
      </c>
      <c r="G40">
        <f t="shared" si="10"/>
        <v>0.23599999999999999</v>
      </c>
      <c r="AO40">
        <f t="shared" si="0"/>
        <v>37</v>
      </c>
      <c r="AP40">
        <f t="shared" si="1"/>
        <v>0.90000000000000047</v>
      </c>
      <c r="AQ40">
        <f>EXP(-KTG1_nan*(AP40-T_opt__nan)^2)</f>
        <v>0.23241284138538387</v>
      </c>
      <c r="AR40">
        <f>EXP(-KTG2_nan*(T_opt__nan-AP40)^2)</f>
        <v>1.2553949019399175E-2</v>
      </c>
      <c r="AS40">
        <f>IF(AP40&lt;=T_opt__nan,AQ40,AR40)</f>
        <v>0.23241284138538387</v>
      </c>
      <c r="AT40">
        <f t="shared" si="2"/>
        <v>0.23200000000000001</v>
      </c>
      <c r="BD40">
        <f t="shared" si="3"/>
        <v>37</v>
      </c>
      <c r="BE40">
        <f t="shared" si="4"/>
        <v>0.90000000000000047</v>
      </c>
      <c r="BF40">
        <f>EXP(-KTG1_pic*(BE40-T_opt_pic)^2)</f>
        <v>0.14175713536063622</v>
      </c>
      <c r="BG40">
        <f>EXP(-KTG2_pic*(T_opt_pic-BE40)^2)</f>
        <v>2.8486217447679435E-3</v>
      </c>
      <c r="BH40">
        <f>IF(BE40&lt;=T_opt_pic,BF40,BG40)</f>
        <v>0.14175713536063622</v>
      </c>
      <c r="BI40">
        <f t="shared" si="5"/>
        <v>0.14199999999999999</v>
      </c>
      <c r="BP40">
        <f t="shared" si="6"/>
        <v>37</v>
      </c>
      <c r="BQ40">
        <f t="shared" si="7"/>
        <v>0.90000000000000047</v>
      </c>
      <c r="BR40">
        <f>EXP(-KTG1_bac*(BQ40-T_opt_bac)^2)</f>
        <v>0.14175713536063622</v>
      </c>
      <c r="BS40">
        <f>EXP(-KTG2_bac * (T_opt_bac - BQ40)^2)</f>
        <v>2.8486217447679435E-3</v>
      </c>
      <c r="BT40">
        <f>IF(BQ40&lt;=T_opt_bac,BR40,BS40)</f>
        <v>0.14175713536063622</v>
      </c>
      <c r="BU40">
        <f t="shared" si="8"/>
        <v>0.14199999999999999</v>
      </c>
      <c r="BY40"/>
      <c r="BZ40" s="3">
        <f t="shared" si="13"/>
        <v>20</v>
      </c>
      <c r="CA40" s="3">
        <f>CA39+(env_max2-env_min2)/1200</f>
        <v>0.47500000000000014</v>
      </c>
      <c r="CB40" s="3">
        <f t="shared" si="12"/>
        <v>0.255</v>
      </c>
      <c r="CC40" s="3">
        <f>ROUND((O_max_dia2-CA40)/O_range_dia2 * CB40, 3)</f>
        <v>0.46500000000000002</v>
      </c>
      <c r="CD40">
        <f>IF(CA40&lt;=delt2,CB40,CC40)</f>
        <v>0.255</v>
      </c>
      <c r="CE40">
        <f>IF(CA40&gt;=O_max_dia2, 0, CD40)</f>
        <v>0.255</v>
      </c>
      <c r="CG40">
        <f>CE40/$CF$21</f>
        <v>0.44658493870402804</v>
      </c>
      <c r="CK40" s="8"/>
      <c r="EM40"/>
      <c r="EN40" s="3"/>
      <c r="EP40"/>
      <c r="EQ40" s="3"/>
    </row>
    <row r="41" spans="2:147" x14ac:dyDescent="0.25">
      <c r="B41">
        <f t="shared" si="11"/>
        <v>25</v>
      </c>
      <c r="C41" s="9">
        <f t="shared" si="9"/>
        <v>0.6000000000000002</v>
      </c>
      <c r="D41">
        <f>EXP(-KTG1_dia*(C41-T_opt__dia)^2)</f>
        <v>0.23776321393128613</v>
      </c>
      <c r="E41">
        <f>EXP(-KTG2_dia*(T_opt__dia-C41)^2)</f>
        <v>2.5328913793992074E-16</v>
      </c>
      <c r="F41">
        <f>IF(C41&lt;=T_opt__dia,D41,E41)</f>
        <v>0.23776321393128613</v>
      </c>
      <c r="G41">
        <f t="shared" si="10"/>
        <v>0.23799999999999999</v>
      </c>
      <c r="AO41">
        <f t="shared" si="0"/>
        <v>38</v>
      </c>
      <c r="AP41">
        <f t="shared" si="1"/>
        <v>0.92500000000000049</v>
      </c>
      <c r="AQ41">
        <f>EXP(-KTG1_nan*(AP41-T_opt__nan)^2)</f>
        <v>0.2333017730761815</v>
      </c>
      <c r="AR41">
        <f>EXP(-KTG2_nan*(T_opt__nan-AP41)^2)</f>
        <v>1.2698549558905675E-2</v>
      </c>
      <c r="AS41">
        <f>IF(AP41&lt;=T_opt__nan,AQ41,AR41)</f>
        <v>0.2333017730761815</v>
      </c>
      <c r="AT41">
        <f t="shared" si="2"/>
        <v>0.23300000000000001</v>
      </c>
      <c r="BD41">
        <f t="shared" si="3"/>
        <v>38</v>
      </c>
      <c r="BE41">
        <f t="shared" si="4"/>
        <v>0.92500000000000049</v>
      </c>
      <c r="BF41">
        <f>EXP(-KTG1_pic*(BE41-T_opt_pic)^2)</f>
        <v>0.14238473269110191</v>
      </c>
      <c r="BG41">
        <f>EXP(-KTG2_pic*(T_opt_pic-BE41)^2)</f>
        <v>2.8866243630957518E-3</v>
      </c>
      <c r="BH41">
        <f>IF(BE41&lt;=T_opt_pic,BF41,BG41)</f>
        <v>0.14238473269110191</v>
      </c>
      <c r="BI41">
        <f t="shared" si="5"/>
        <v>0.14199999999999999</v>
      </c>
      <c r="BP41">
        <f t="shared" si="6"/>
        <v>38</v>
      </c>
      <c r="BQ41">
        <f t="shared" si="7"/>
        <v>0.92500000000000049</v>
      </c>
      <c r="BR41">
        <f>EXP(-KTG1_bac*(BQ41-T_opt_bac)^2)</f>
        <v>0.14238473269110191</v>
      </c>
      <c r="BS41">
        <f>EXP(-KTG2_bac * (T_opt_bac - BQ41)^2)</f>
        <v>2.8866243630957518E-3</v>
      </c>
      <c r="BT41">
        <f>IF(BQ41&lt;=T_opt_bac,BR41,BS41)</f>
        <v>0.14238473269110191</v>
      </c>
      <c r="BU41">
        <f t="shared" si="8"/>
        <v>0.14199999999999999</v>
      </c>
      <c r="BY41"/>
      <c r="BZ41" s="3">
        <f t="shared" si="13"/>
        <v>21</v>
      </c>
      <c r="CA41" s="3">
        <f>CA40+(env_max2-env_min2)/1200</f>
        <v>0.50000000000000011</v>
      </c>
      <c r="CB41" s="3">
        <f t="shared" si="12"/>
        <v>0.255</v>
      </c>
      <c r="CC41" s="3">
        <f>ROUND((O_max_dia2-CA41)/O_range_dia2 * CB41, 3)</f>
        <v>0.46400000000000002</v>
      </c>
      <c r="CD41">
        <f>IF(CA41&lt;=delt2,CB41,CC41)</f>
        <v>0.255</v>
      </c>
      <c r="CE41">
        <f>IF(CA41&gt;=O_max_dia2, 0, CD41)</f>
        <v>0.255</v>
      </c>
      <c r="CG41">
        <f>CE41/$CF$21</f>
        <v>0.44658493870402804</v>
      </c>
      <c r="CK41" s="8"/>
      <c r="EM41"/>
      <c r="EN41" s="3"/>
      <c r="EP41"/>
      <c r="EQ41" s="3"/>
    </row>
    <row r="42" spans="2:147" x14ac:dyDescent="0.25">
      <c r="B42">
        <f t="shared" si="11"/>
        <v>26</v>
      </c>
      <c r="C42" s="9">
        <f t="shared" si="9"/>
        <v>0.62500000000000022</v>
      </c>
      <c r="D42">
        <f>EXP(-KTG1_dia*(C42-T_opt__dia)^2)</f>
        <v>0.23903985108713452</v>
      </c>
      <c r="E42">
        <f>EXP(-KTG2_dia*(T_opt__dia-C42)^2)</f>
        <v>2.8957278275426085E-16</v>
      </c>
      <c r="F42">
        <f>IF(C42&lt;=T_opt__dia,D42,E42)</f>
        <v>0.23903985108713452</v>
      </c>
      <c r="G42">
        <f t="shared" si="10"/>
        <v>0.23899999999999999</v>
      </c>
      <c r="AO42">
        <f t="shared" si="0"/>
        <v>39</v>
      </c>
      <c r="AP42">
        <f t="shared" si="1"/>
        <v>0.95000000000000051</v>
      </c>
      <c r="AQ42">
        <f>EXP(-KTG1_nan*(AP42-T_opt__nan)^2)</f>
        <v>0.23419293378169953</v>
      </c>
      <c r="AR42">
        <f>EXP(-KTG2_nan*(T_opt__nan-AP42)^2)</f>
        <v>1.2844622984491646E-2</v>
      </c>
      <c r="AS42">
        <f>IF(AP42&lt;=T_opt__nan,AQ42,AR42)</f>
        <v>0.23419293378169953</v>
      </c>
      <c r="AT42">
        <f t="shared" si="2"/>
        <v>0.23400000000000001</v>
      </c>
      <c r="BD42">
        <f t="shared" si="3"/>
        <v>39</v>
      </c>
      <c r="BE42">
        <f t="shared" si="4"/>
        <v>0.95000000000000051</v>
      </c>
      <c r="BF42">
        <f>EXP(-KTG1_pic*(BE42-T_opt_pic)^2)</f>
        <v>0.14301439349160996</v>
      </c>
      <c r="BG42">
        <f>EXP(-KTG2_pic*(T_opt_pic-BE42)^2)</f>
        <v>2.9250900864098242E-3</v>
      </c>
      <c r="BH42">
        <f>IF(BE42&lt;=T_opt_pic,BF42,BG42)</f>
        <v>0.14301439349160996</v>
      </c>
      <c r="BI42">
        <f t="shared" si="5"/>
        <v>0.14299999999999999</v>
      </c>
      <c r="BP42">
        <f t="shared" si="6"/>
        <v>39</v>
      </c>
      <c r="BQ42">
        <f t="shared" si="7"/>
        <v>0.95000000000000051</v>
      </c>
      <c r="BR42">
        <f>EXP(-KTG1_bac*(BQ42-T_opt_bac)^2)</f>
        <v>0.14301439349160996</v>
      </c>
      <c r="BS42">
        <f>EXP(-KTG2_bac * (T_opt_bac - BQ42)^2)</f>
        <v>2.9250900864098242E-3</v>
      </c>
      <c r="BT42">
        <f>IF(BQ42&lt;=T_opt_bac,BR42,BS42)</f>
        <v>0.14301439349160996</v>
      </c>
      <c r="BU42">
        <f t="shared" si="8"/>
        <v>0.14299999999999999</v>
      </c>
      <c r="BY42"/>
      <c r="BZ42" s="3">
        <f t="shared" si="13"/>
        <v>22</v>
      </c>
      <c r="CA42" s="3">
        <f>CA41+(env_max2-env_min2)/1200</f>
        <v>0.52500000000000013</v>
      </c>
      <c r="CB42" s="3">
        <f t="shared" si="12"/>
        <v>0.25600000000000001</v>
      </c>
      <c r="CC42" s="3">
        <f>ROUND((O_max_dia2-CA42)/O_range_dia2 * CB42, 3)</f>
        <v>0.46600000000000003</v>
      </c>
      <c r="CD42">
        <f>IF(CA42&lt;=delt2,CB42,CC42)</f>
        <v>0.25600000000000001</v>
      </c>
      <c r="CE42">
        <f>IF(CA42&gt;=O_max_dia2, 0, CD42)</f>
        <v>0.25600000000000001</v>
      </c>
      <c r="CG42">
        <f>CE42/$CF$21</f>
        <v>0.44833625218914192</v>
      </c>
      <c r="CK42" s="8"/>
      <c r="EM42"/>
      <c r="EN42" s="3"/>
      <c r="EP42"/>
      <c r="EQ42" s="3"/>
    </row>
    <row r="43" spans="2:147" x14ac:dyDescent="0.25">
      <c r="B43">
        <f t="shared" si="11"/>
        <v>27</v>
      </c>
      <c r="C43" s="9">
        <f t="shared" si="9"/>
        <v>0.65000000000000024</v>
      </c>
      <c r="D43">
        <f>EXP(-KTG1_dia*(C43-T_opt__dia)^2)</f>
        <v>0.24032093975069554</v>
      </c>
      <c r="E43">
        <f>EXP(-KTG2_dia*(T_opt__dia-C43)^2)</f>
        <v>3.3097130305276804E-16</v>
      </c>
      <c r="F43">
        <f>IF(C43&lt;=T_opt__dia,D43,E43)</f>
        <v>0.24032093975069554</v>
      </c>
      <c r="G43">
        <f t="shared" si="10"/>
        <v>0.24</v>
      </c>
      <c r="AO43">
        <f t="shared" si="0"/>
        <v>40</v>
      </c>
      <c r="AP43">
        <f t="shared" si="1"/>
        <v>0.97500000000000053</v>
      </c>
      <c r="AQ43">
        <f>EXP(-KTG1_nan*(AP43-T_opt__nan)^2)</f>
        <v>0.23508632308767199</v>
      </c>
      <c r="AR43">
        <f>EXP(-KTG2_nan*(T_opt__nan-AP43)^2)</f>
        <v>1.2992181831624511E-2</v>
      </c>
      <c r="AS43">
        <f>IF(AP43&lt;=T_opt__nan,AQ43,AR43)</f>
        <v>0.23508632308767199</v>
      </c>
      <c r="AT43">
        <f t="shared" si="2"/>
        <v>0.23499999999999999</v>
      </c>
      <c r="BD43">
        <f t="shared" si="3"/>
        <v>40</v>
      </c>
      <c r="BE43">
        <f t="shared" si="4"/>
        <v>0.97500000000000053</v>
      </c>
      <c r="BF43">
        <f>EXP(-KTG1_pic*(BE43-T_opt_pic)^2)</f>
        <v>0.14364612057682483</v>
      </c>
      <c r="BG43">
        <f>EXP(-KTG2_pic*(T_opt_pic-BE43)^2)</f>
        <v>2.9640239241657067E-3</v>
      </c>
      <c r="BH43">
        <f>IF(BE43&lt;=T_opt_pic,BF43,BG43)</f>
        <v>0.14364612057682483</v>
      </c>
      <c r="BI43">
        <f t="shared" si="5"/>
        <v>0.14399999999999999</v>
      </c>
      <c r="BP43">
        <f t="shared" si="6"/>
        <v>40</v>
      </c>
      <c r="BQ43">
        <f t="shared" si="7"/>
        <v>0.97500000000000053</v>
      </c>
      <c r="BR43">
        <f>EXP(-KTG1_bac*(BQ43-T_opt_bac)^2)</f>
        <v>0.14364612057682483</v>
      </c>
      <c r="BS43">
        <f>EXP(-KTG2_bac * (T_opt_bac - BQ43)^2)</f>
        <v>2.9640239241657067E-3</v>
      </c>
      <c r="BT43">
        <f>IF(BQ43&lt;=T_opt_bac,BR43,BS43)</f>
        <v>0.14364612057682483</v>
      </c>
      <c r="BU43">
        <f t="shared" si="8"/>
        <v>0.14399999999999999</v>
      </c>
      <c r="BY43"/>
      <c r="BZ43" s="3">
        <f t="shared" si="13"/>
        <v>23</v>
      </c>
      <c r="CA43" s="3">
        <f>CA42+(env_max2-env_min2)/1200</f>
        <v>0.55000000000000016</v>
      </c>
      <c r="CB43" s="3">
        <f t="shared" si="12"/>
        <v>0.25600000000000001</v>
      </c>
      <c r="CC43" s="3">
        <f>ROUND((O_max_dia2-CA43)/O_range_dia2 * CB43, 3)</f>
        <v>0.46500000000000002</v>
      </c>
      <c r="CD43">
        <f>IF(CA43&lt;=delt2,CB43,CC43)</f>
        <v>0.25600000000000001</v>
      </c>
      <c r="CE43">
        <f>IF(CA43&gt;=O_max_dia2, 0, CD43)</f>
        <v>0.25600000000000001</v>
      </c>
      <c r="CG43">
        <f>CE43/$CF$21</f>
        <v>0.44833625218914192</v>
      </c>
      <c r="CK43" s="8"/>
      <c r="EM43"/>
      <c r="EN43" s="3"/>
      <c r="EP43"/>
      <c r="EQ43" s="3"/>
    </row>
    <row r="44" spans="2:147" x14ac:dyDescent="0.25">
      <c r="B44">
        <f t="shared" si="11"/>
        <v>28</v>
      </c>
      <c r="C44" s="9">
        <f t="shared" si="9"/>
        <v>0.67500000000000027</v>
      </c>
      <c r="D44">
        <f>EXP(-KTG1_dia*(C44-T_opt__dia)^2)</f>
        <v>0.24160647808867675</v>
      </c>
      <c r="E44">
        <f>EXP(-KTG2_dia*(T_opt__dia-C44)^2)</f>
        <v>3.7819376643358558E-16</v>
      </c>
      <c r="F44">
        <f>IF(C44&lt;=T_opt__dia,D44,E44)</f>
        <v>0.24160647808867675</v>
      </c>
      <c r="G44">
        <f t="shared" si="10"/>
        <v>0.24199999999999999</v>
      </c>
      <c r="AO44">
        <f t="shared" si="0"/>
        <v>41</v>
      </c>
      <c r="AP44">
        <f t="shared" si="1"/>
        <v>1.0000000000000004</v>
      </c>
      <c r="AQ44">
        <f>EXP(-KTG1_nan*(AP44-T_opt__nan)^2)</f>
        <v>0.23598194054475852</v>
      </c>
      <c r="AR44">
        <f>EXP(-KTG2_nan*(T_opt__nan-AP44)^2)</f>
        <v>1.314123871264662E-2</v>
      </c>
      <c r="AS44">
        <f>IF(AP44&lt;=T_opt__nan,AQ44,AR44)</f>
        <v>0.23598194054475852</v>
      </c>
      <c r="AT44">
        <f t="shared" si="2"/>
        <v>0.23599999999999999</v>
      </c>
      <c r="BD44">
        <f t="shared" si="3"/>
        <v>41</v>
      </c>
      <c r="BE44">
        <f t="shared" si="4"/>
        <v>1.0000000000000004</v>
      </c>
      <c r="BF44">
        <f>EXP(-KTG1_pic*(BE44-T_opt_pic)^2)</f>
        <v>0.14427991674278817</v>
      </c>
      <c r="BG44">
        <f>EXP(-KTG2_pic*(T_opt_pic-BE44)^2)</f>
        <v>3.0034309313291996E-3</v>
      </c>
      <c r="BH44">
        <f>IF(BE44&lt;=T_opt_pic,BF44,BG44)</f>
        <v>0.14427991674278817</v>
      </c>
      <c r="BI44">
        <f t="shared" si="5"/>
        <v>0.14399999999999999</v>
      </c>
      <c r="BP44">
        <f t="shared" si="6"/>
        <v>41</v>
      </c>
      <c r="BQ44">
        <f t="shared" si="7"/>
        <v>1.0000000000000004</v>
      </c>
      <c r="BR44">
        <f>EXP(-KTG1_bac*(BQ44-T_opt_bac)^2)</f>
        <v>0.14427991674278817</v>
      </c>
      <c r="BS44">
        <f>EXP(-KTG2_bac * (T_opt_bac - BQ44)^2)</f>
        <v>3.0034309313291996E-3</v>
      </c>
      <c r="BT44">
        <f>IF(BQ44&lt;=T_opt_bac,BR44,BS44)</f>
        <v>0.14427991674278817</v>
      </c>
      <c r="BU44">
        <f t="shared" si="8"/>
        <v>0.14399999999999999</v>
      </c>
      <c r="BY44"/>
      <c r="BZ44" s="3">
        <f t="shared" si="13"/>
        <v>24</v>
      </c>
      <c r="CA44" s="3">
        <f>CA43+(env_max2-env_min2)/1200</f>
        <v>0.57500000000000018</v>
      </c>
      <c r="CB44" s="3">
        <f t="shared" si="12"/>
        <v>0.25700000000000001</v>
      </c>
      <c r="CC44" s="3">
        <f>ROUND((O_max_dia2-CA44)/O_range_dia2 * CB44, 3)</f>
        <v>0.46700000000000003</v>
      </c>
      <c r="CD44">
        <f>IF(CA44&lt;=delt2,CB44,CC44)</f>
        <v>0.25700000000000001</v>
      </c>
      <c r="CE44">
        <f>IF(CA44&gt;=O_max_dia2, 0, CD44)</f>
        <v>0.25700000000000001</v>
      </c>
      <c r="CG44">
        <f>CE44/$CF$21</f>
        <v>0.45008756567425573</v>
      </c>
      <c r="CK44" s="8"/>
      <c r="EM44"/>
      <c r="EN44" s="3"/>
      <c r="EP44"/>
      <c r="EQ44" s="3"/>
    </row>
    <row r="45" spans="2:147" x14ac:dyDescent="0.25">
      <c r="B45">
        <f t="shared" si="11"/>
        <v>29</v>
      </c>
      <c r="C45" s="9">
        <f t="shared" si="9"/>
        <v>0.70000000000000029</v>
      </c>
      <c r="D45">
        <f>EXP(-KTG1_dia*(C45-T_opt__dia)^2)</f>
        <v>0.24289646412412313</v>
      </c>
      <c r="E45">
        <f>EXP(-KTG2_dia*(T_opt__dia-C45)^2)</f>
        <v>4.3204583143123217E-16</v>
      </c>
      <c r="F45">
        <f>IF(C45&lt;=T_opt__dia,D45,E45)</f>
        <v>0.24289646412412313</v>
      </c>
      <c r="G45">
        <f t="shared" si="10"/>
        <v>0.24299999999999999</v>
      </c>
      <c r="AO45">
        <f t="shared" si="0"/>
        <v>42</v>
      </c>
      <c r="AP45">
        <f t="shared" si="1"/>
        <v>1.0250000000000004</v>
      </c>
      <c r="AQ45">
        <f>EXP(-KTG1_nan*(AP45-T_opt__nan)^2)</f>
        <v>0.23687978566842013</v>
      </c>
      <c r="AR45">
        <f>EXP(-KTG2_nan*(T_opt__nan-AP45)^2)</f>
        <v>1.3291806316897392E-2</v>
      </c>
      <c r="AS45">
        <f>IF(AP45&lt;=T_opt__nan,AQ45,AR45)</f>
        <v>0.23687978566842013</v>
      </c>
      <c r="AT45">
        <f t="shared" si="2"/>
        <v>0.23699999999999999</v>
      </c>
      <c r="BD45">
        <f t="shared" si="3"/>
        <v>42</v>
      </c>
      <c r="BE45">
        <f t="shared" si="4"/>
        <v>1.0250000000000004</v>
      </c>
      <c r="BF45">
        <f>EXP(-KTG1_pic*(BE45-T_opt_pic)^2)</f>
        <v>0.14491578476678094</v>
      </c>
      <c r="BG45">
        <f>EXP(-KTG2_pic*(T_opt_pic-BE45)^2)</f>
        <v>3.0433162086768318E-3</v>
      </c>
      <c r="BH45">
        <f>IF(BE45&lt;=T_opt_pic,BF45,BG45)</f>
        <v>0.14491578476678094</v>
      </c>
      <c r="BI45">
        <f t="shared" si="5"/>
        <v>0.14499999999999999</v>
      </c>
      <c r="BP45">
        <f t="shared" si="6"/>
        <v>42</v>
      </c>
      <c r="BQ45">
        <f t="shared" si="7"/>
        <v>1.0250000000000004</v>
      </c>
      <c r="BR45">
        <f>EXP(-KTG1_bac*(BQ45-T_opt_bac)^2)</f>
        <v>0.14491578476678094</v>
      </c>
      <c r="BS45">
        <f>EXP(-KTG2_bac * (T_opt_bac - BQ45)^2)</f>
        <v>3.0433162086768318E-3</v>
      </c>
      <c r="BT45">
        <f>IF(BQ45&lt;=T_opt_bac,BR45,BS45)</f>
        <v>0.14491578476678094</v>
      </c>
      <c r="BU45">
        <f t="shared" si="8"/>
        <v>0.14499999999999999</v>
      </c>
      <c r="BY45"/>
      <c r="BZ45" s="3">
        <f t="shared" si="13"/>
        <v>25</v>
      </c>
      <c r="CA45" s="3">
        <f>CA44+(env_max2-env_min2)/1200</f>
        <v>0.6000000000000002</v>
      </c>
      <c r="CB45" s="3">
        <f t="shared" si="12"/>
        <v>0.25700000000000001</v>
      </c>
      <c r="CC45" s="3">
        <f>ROUND((O_max_dia2-CA45)/O_range_dia2 * CB45, 3)</f>
        <v>0.46600000000000003</v>
      </c>
      <c r="CD45">
        <f>IF(CA45&lt;=delt2,CB45,CC45)</f>
        <v>0.25700000000000001</v>
      </c>
      <c r="CE45">
        <f>IF(CA45&gt;=O_max_dia2, 0, CD45)</f>
        <v>0.25700000000000001</v>
      </c>
      <c r="CG45">
        <f>CE45/$CF$21</f>
        <v>0.45008756567425573</v>
      </c>
      <c r="CK45" s="8"/>
      <c r="EM45"/>
      <c r="EN45" s="3"/>
      <c r="EP45"/>
      <c r="EQ45" s="3"/>
    </row>
    <row r="46" spans="2:147" x14ac:dyDescent="0.25">
      <c r="B46">
        <f t="shared" si="11"/>
        <v>30</v>
      </c>
      <c r="C46" s="9">
        <f t="shared" si="9"/>
        <v>0.72500000000000031</v>
      </c>
      <c r="D46">
        <f>EXP(-KTG1_dia*(C46-T_opt__dia)^2)</f>
        <v>0.24419089573572786</v>
      </c>
      <c r="E46">
        <f>EXP(-KTG2_dia*(T_opt__dia-C46)^2)</f>
        <v>4.9344266604275372E-16</v>
      </c>
      <c r="F46">
        <f>IF(C46&lt;=T_opt__dia,D46,E46)</f>
        <v>0.24419089573572786</v>
      </c>
      <c r="G46">
        <f t="shared" si="10"/>
        <v>0.24399999999999999</v>
      </c>
      <c r="AO46">
        <f t="shared" si="0"/>
        <v>43</v>
      </c>
      <c r="AP46">
        <f t="shared" si="1"/>
        <v>1.0500000000000003</v>
      </c>
      <c r="AQ46">
        <f>EXP(-KTG1_nan*(AP46-T_opt__nan)^2)</f>
        <v>0.2377798579387948</v>
      </c>
      <c r="AR46">
        <f>EXP(-KTG2_nan*(T_opt__nan-AP46)^2)</f>
        <v>1.3443897410831001E-2</v>
      </c>
      <c r="AS46">
        <f>IF(AP46&lt;=T_opt__nan,AQ46,AR46)</f>
        <v>0.2377798579387948</v>
      </c>
      <c r="AT46">
        <f t="shared" si="2"/>
        <v>0.23799999999999999</v>
      </c>
      <c r="BD46">
        <f t="shared" si="3"/>
        <v>43</v>
      </c>
      <c r="BE46">
        <f t="shared" si="4"/>
        <v>1.0500000000000003</v>
      </c>
      <c r="BF46">
        <f>EXP(-KTG1_pic*(BE46-T_opt_pic)^2)</f>
        <v>0.14555372740718497</v>
      </c>
      <c r="BG46">
        <f>EXP(-KTG2_pic*(T_opt_pic-BE46)^2)</f>
        <v>3.0836849030968293E-3</v>
      </c>
      <c r="BH46">
        <f>IF(BE46&lt;=T_opt_pic,BF46,BG46)</f>
        <v>0.14555372740718497</v>
      </c>
      <c r="BI46">
        <f t="shared" si="5"/>
        <v>0.14599999999999999</v>
      </c>
      <c r="BP46">
        <f t="shared" si="6"/>
        <v>43</v>
      </c>
      <c r="BQ46">
        <f t="shared" si="7"/>
        <v>1.0500000000000003</v>
      </c>
      <c r="BR46">
        <f>EXP(-KTG1_bac*(BQ46-T_opt_bac)^2)</f>
        <v>0.14555372740718497</v>
      </c>
      <c r="BS46">
        <f>EXP(-KTG2_bac * (T_opt_bac - BQ46)^2)</f>
        <v>3.0836849030968293E-3</v>
      </c>
      <c r="BT46">
        <f>IF(BQ46&lt;=T_opt_bac,BR46,BS46)</f>
        <v>0.14555372740718497</v>
      </c>
      <c r="BU46">
        <f t="shared" si="8"/>
        <v>0.14599999999999999</v>
      </c>
      <c r="BY46"/>
      <c r="BZ46" s="3">
        <f t="shared" si="13"/>
        <v>26</v>
      </c>
      <c r="CA46" s="3">
        <f>CA45+(env_max2-env_min2)/1200</f>
        <v>0.62500000000000022</v>
      </c>
      <c r="CB46" s="3">
        <f t="shared" si="12"/>
        <v>0.25800000000000001</v>
      </c>
      <c r="CC46" s="3">
        <f>ROUND((O_max_dia2-CA46)/O_range_dia2 * CB46, 3)</f>
        <v>0.46800000000000003</v>
      </c>
      <c r="CD46">
        <f>IF(CA46&lt;=delt2,CB46,CC46)</f>
        <v>0.25800000000000001</v>
      </c>
      <c r="CE46">
        <f>IF(CA46&gt;=O_max_dia2, 0, CD46)</f>
        <v>0.25800000000000001</v>
      </c>
      <c r="CG46">
        <f>CE46/$CF$21</f>
        <v>0.4518388791593696</v>
      </c>
      <c r="CK46" s="8"/>
      <c r="EM46"/>
      <c r="EN46" s="3"/>
      <c r="EP46"/>
      <c r="EQ46" s="3"/>
    </row>
    <row r="47" spans="2:147" x14ac:dyDescent="0.25">
      <c r="B47">
        <f t="shared" si="11"/>
        <v>31</v>
      </c>
      <c r="C47" s="9">
        <f t="shared" si="9"/>
        <v>0.75000000000000033</v>
      </c>
      <c r="D47">
        <f>EXP(-KTG1_dia*(C47-T_opt__dia)^2)</f>
        <v>0.2454897706571473</v>
      </c>
      <c r="E47">
        <f>EXP(-KTG2_dia*(T_opt__dia-C47)^2)</f>
        <v>5.6342356100767647E-16</v>
      </c>
      <c r="F47">
        <f>IF(C47&lt;=T_opt__dia,D47,E47)</f>
        <v>0.2454897706571473</v>
      </c>
      <c r="G47">
        <f t="shared" si="10"/>
        <v>0.245</v>
      </c>
      <c r="AO47">
        <f t="shared" si="0"/>
        <v>44</v>
      </c>
      <c r="AP47">
        <f t="shared" si="1"/>
        <v>1.0750000000000002</v>
      </c>
      <c r="AQ47">
        <f>EXP(-KTG1_nan*(AP47-T_opt__nan)^2)</f>
        <v>0.23868215680057286</v>
      </c>
      <c r="AR47">
        <f>EXP(-KTG2_nan*(T_opt__nan-AP47)^2)</f>
        <v>1.3597524838129363E-2</v>
      </c>
      <c r="AS47">
        <f>IF(AP47&lt;=T_opt__nan,AQ47,AR47)</f>
        <v>0.23868215680057286</v>
      </c>
      <c r="AT47">
        <f t="shared" si="2"/>
        <v>0.23899999999999999</v>
      </c>
      <c r="BD47">
        <f t="shared" si="3"/>
        <v>44</v>
      </c>
      <c r="BE47">
        <f t="shared" si="4"/>
        <v>1.0750000000000002</v>
      </c>
      <c r="BF47">
        <f>EXP(-KTG1_pic*(BE47-T_opt_pic)^2)</f>
        <v>0.14619374740334376</v>
      </c>
      <c r="BG47">
        <f>EXP(-KTG2_pic*(T_opt_pic-BE47)^2)</f>
        <v>3.1245422078905894E-3</v>
      </c>
      <c r="BH47">
        <f>IF(BE47&lt;=T_opt_pic,BF47,BG47)</f>
        <v>0.14619374740334376</v>
      </c>
      <c r="BI47">
        <f t="shared" si="5"/>
        <v>0.14599999999999999</v>
      </c>
      <c r="BP47">
        <f t="shared" si="6"/>
        <v>44</v>
      </c>
      <c r="BQ47">
        <f t="shared" si="7"/>
        <v>1.0750000000000002</v>
      </c>
      <c r="BR47">
        <f>EXP(-KTG1_bac*(BQ47-T_opt_bac)^2)</f>
        <v>0.14619374740334376</v>
      </c>
      <c r="BS47">
        <f>EXP(-KTG2_bac * (T_opt_bac - BQ47)^2)</f>
        <v>3.1245422078905894E-3</v>
      </c>
      <c r="BT47">
        <f>IF(BQ47&lt;=T_opt_bac,BR47,BS47)</f>
        <v>0.14619374740334376</v>
      </c>
      <c r="BU47">
        <f t="shared" si="8"/>
        <v>0.14599999999999999</v>
      </c>
      <c r="BY47"/>
      <c r="BZ47" s="3">
        <f t="shared" si="13"/>
        <v>27</v>
      </c>
      <c r="CA47" s="3">
        <f>CA46+(env_max2-env_min2)/1200</f>
        <v>0.65000000000000024</v>
      </c>
      <c r="CB47" s="3">
        <f t="shared" si="12"/>
        <v>0.25800000000000001</v>
      </c>
      <c r="CC47" s="3">
        <f>ROUND((O_max_dia2-CA47)/O_range_dia2 * CB47, 3)</f>
        <v>0.46700000000000003</v>
      </c>
      <c r="CD47">
        <f>IF(CA47&lt;=delt2,CB47,CC47)</f>
        <v>0.25800000000000001</v>
      </c>
      <c r="CE47">
        <f>IF(CA47&gt;=O_max_dia2, 0, CD47)</f>
        <v>0.25800000000000001</v>
      </c>
      <c r="CG47">
        <f>CE47/$CF$21</f>
        <v>0.4518388791593696</v>
      </c>
      <c r="CK47" s="8"/>
      <c r="EM47"/>
      <c r="EN47" s="3"/>
      <c r="EP47"/>
      <c r="EQ47" s="3"/>
    </row>
    <row r="48" spans="2:147" x14ac:dyDescent="0.25">
      <c r="B48">
        <f t="shared" si="11"/>
        <v>32</v>
      </c>
      <c r="C48" s="9">
        <f t="shared" si="9"/>
        <v>0.77500000000000036</v>
      </c>
      <c r="D48">
        <f>EXP(-KTG1_dia*(C48-T_opt__dia)^2)</f>
        <v>0.24679308647631806</v>
      </c>
      <c r="E48">
        <f>EXP(-KTG2_dia*(T_opt__dia-C48)^2)</f>
        <v>6.431684556907866E-16</v>
      </c>
      <c r="F48">
        <f>IF(C48&lt;=T_opt__dia,D48,E48)</f>
        <v>0.24679308647631806</v>
      </c>
      <c r="G48">
        <f t="shared" si="10"/>
        <v>0.247</v>
      </c>
      <c r="AO48">
        <f t="shared" si="0"/>
        <v>45</v>
      </c>
      <c r="AP48">
        <f t="shared" si="1"/>
        <v>1.1000000000000001</v>
      </c>
      <c r="AQ48">
        <f>EXP(-KTG1_nan*(AP48-T_opt__nan)^2)</f>
        <v>0.23958668166287436</v>
      </c>
      <c r="AR48">
        <f>EXP(-KTG2_nan*(T_opt__nan-AP48)^2)</f>
        <v>1.3752701519811086E-2</v>
      </c>
      <c r="AS48">
        <f>IF(AP48&lt;=T_opt__nan,AQ48,AR48)</f>
        <v>0.23958668166287436</v>
      </c>
      <c r="AT48">
        <f t="shared" si="2"/>
        <v>0.24</v>
      </c>
      <c r="BD48">
        <f t="shared" si="3"/>
        <v>45</v>
      </c>
      <c r="BE48">
        <f t="shared" si="4"/>
        <v>1.1000000000000001</v>
      </c>
      <c r="BF48">
        <f>EXP(-KTG1_pic*(BE48-T_opt_pic)^2)</f>
        <v>0.14683584747542472</v>
      </c>
      <c r="BG48">
        <f>EXP(-KTG2_pic*(T_opt_pic-BE48)^2)</f>
        <v>3.1658933630747308E-3</v>
      </c>
      <c r="BH48">
        <f>IF(BE48&lt;=T_opt_pic,BF48,BG48)</f>
        <v>0.14683584747542472</v>
      </c>
      <c r="BI48">
        <f t="shared" si="5"/>
        <v>0.14699999999999999</v>
      </c>
      <c r="BP48">
        <f t="shared" si="6"/>
        <v>45</v>
      </c>
      <c r="BQ48">
        <f t="shared" si="7"/>
        <v>1.1000000000000001</v>
      </c>
      <c r="BR48">
        <f>EXP(-KTG1_bac*(BQ48-T_opt_bac)^2)</f>
        <v>0.14683584747542472</v>
      </c>
      <c r="BS48">
        <f>EXP(-KTG2_bac * (T_opt_bac - BQ48)^2)</f>
        <v>3.1658933630747308E-3</v>
      </c>
      <c r="BT48">
        <f>IF(BQ48&lt;=T_opt_bac,BR48,BS48)</f>
        <v>0.14683584747542472</v>
      </c>
      <c r="BU48">
        <f t="shared" si="8"/>
        <v>0.14699999999999999</v>
      </c>
      <c r="BY48"/>
      <c r="BZ48" s="3">
        <f t="shared" si="13"/>
        <v>28</v>
      </c>
      <c r="CA48" s="3">
        <f>CA47+(env_max2-env_min2)/1200</f>
        <v>0.67500000000000027</v>
      </c>
      <c r="CB48" s="3">
        <f t="shared" si="12"/>
        <v>0.25900000000000001</v>
      </c>
      <c r="CC48" s="3">
        <f>ROUND((O_max_dia2-CA48)/O_range_dia2 * CB48, 3)</f>
        <v>0.46899999999999997</v>
      </c>
      <c r="CD48">
        <f>IF(CA48&lt;=delt2,CB48,CC48)</f>
        <v>0.25900000000000001</v>
      </c>
      <c r="CE48">
        <f>IF(CA48&gt;=O_max_dia2, 0, CD48)</f>
        <v>0.25900000000000001</v>
      </c>
      <c r="CG48">
        <f>CE48/$CF$21</f>
        <v>0.45359019264448341</v>
      </c>
      <c r="CK48" s="8"/>
      <c r="EM48"/>
      <c r="EN48" s="3"/>
      <c r="EP48"/>
      <c r="EQ48" s="3"/>
    </row>
    <row r="49" spans="2:147" x14ac:dyDescent="0.25">
      <c r="B49">
        <f t="shared" si="11"/>
        <v>33</v>
      </c>
      <c r="C49" s="9">
        <f t="shared" si="9"/>
        <v>0.80000000000000038</v>
      </c>
      <c r="D49">
        <f>EXP(-KTG1_dia*(C49-T_opt__dia)^2)</f>
        <v>0.2481008406347793</v>
      </c>
      <c r="E49">
        <f>EXP(-KTG2_dia*(T_opt__dia-C49)^2)</f>
        <v>7.3401662182248007E-16</v>
      </c>
      <c r="F49">
        <f>IF(C49&lt;=T_opt__dia,D49,E49)</f>
        <v>0.2481008406347793</v>
      </c>
      <c r="G49">
        <f t="shared" si="10"/>
        <v>0.248</v>
      </c>
      <c r="AO49">
        <f t="shared" si="0"/>
        <v>46</v>
      </c>
      <c r="AP49">
        <f t="shared" si="1"/>
        <v>1.125</v>
      </c>
      <c r="AQ49">
        <f>EXP(-KTG1_nan*(AP49-T_opt__nan)^2)</f>
        <v>0.24049343189912489</v>
      </c>
      <c r="AR49">
        <f>EXP(-KTG2_nan*(T_opt__nan-AP49)^2)</f>
        <v>1.3909440454335266E-2</v>
      </c>
      <c r="AS49">
        <f>IF(AP49&lt;=T_opt__nan,AQ49,AR49)</f>
        <v>0.24049343189912489</v>
      </c>
      <c r="AT49">
        <f t="shared" si="2"/>
        <v>0.24</v>
      </c>
      <c r="BD49">
        <f t="shared" si="3"/>
        <v>46</v>
      </c>
      <c r="BE49">
        <f t="shared" si="4"/>
        <v>1.125</v>
      </c>
      <c r="BF49">
        <f>EXP(-KTG1_pic*(BE49-T_opt_pic)^2)</f>
        <v>0.14748003032427931</v>
      </c>
      <c r="BG49">
        <f>EXP(-KTG2_pic*(T_opt_pic-BE49)^2)</f>
        <v>3.2077436556835082E-3</v>
      </c>
      <c r="BH49">
        <f>IF(BE49&lt;=T_opt_pic,BF49,BG49)</f>
        <v>0.14748003032427931</v>
      </c>
      <c r="BI49">
        <f t="shared" si="5"/>
        <v>0.14699999999999999</v>
      </c>
      <c r="BP49">
        <f t="shared" si="6"/>
        <v>46</v>
      </c>
      <c r="BQ49">
        <f t="shared" si="7"/>
        <v>1.125</v>
      </c>
      <c r="BR49">
        <f>EXP(-KTG1_bac*(BQ49-T_opt_bac)^2)</f>
        <v>0.14748003032427931</v>
      </c>
      <c r="BS49">
        <f>EXP(-KTG2_bac * (T_opt_bac - BQ49)^2)</f>
        <v>3.2077436556835082E-3</v>
      </c>
      <c r="BT49">
        <f>IF(BQ49&lt;=T_opt_bac,BR49,BS49)</f>
        <v>0.14748003032427931</v>
      </c>
      <c r="BU49">
        <f t="shared" si="8"/>
        <v>0.14699999999999999</v>
      </c>
      <c r="BY49"/>
      <c r="BZ49" s="3">
        <f t="shared" si="13"/>
        <v>29</v>
      </c>
      <c r="CA49" s="3">
        <f>CA48+(env_max2-env_min2)/1200</f>
        <v>0.70000000000000029</v>
      </c>
      <c r="CB49" s="3">
        <f t="shared" si="12"/>
        <v>0.25900000000000001</v>
      </c>
      <c r="CC49" s="3">
        <f>ROUND((O_max_dia2-CA49)/O_range_dia2 * CB49, 3)</f>
        <v>0.46800000000000003</v>
      </c>
      <c r="CD49">
        <f>IF(CA49&lt;=delt2,CB49,CC49)</f>
        <v>0.25900000000000001</v>
      </c>
      <c r="CE49">
        <f>IF(CA49&gt;=O_max_dia2, 0, CD49)</f>
        <v>0.25900000000000001</v>
      </c>
      <c r="CG49">
        <f>CE49/$CF$21</f>
        <v>0.45359019264448341</v>
      </c>
      <c r="CK49" s="8"/>
      <c r="CP49" t="s">
        <v>73</v>
      </c>
      <c r="EM49"/>
      <c r="EN49" s="3"/>
      <c r="EP49"/>
      <c r="EQ49" s="3"/>
    </row>
    <row r="50" spans="2:147" x14ac:dyDescent="0.25">
      <c r="B50">
        <f t="shared" si="11"/>
        <v>34</v>
      </c>
      <c r="C50" s="9">
        <f t="shared" si="9"/>
        <v>0.8250000000000004</v>
      </c>
      <c r="D50">
        <f>EXP(-KTG1_dia*(C50-T_opt__dia)^2)</f>
        <v>0.24941303042699775</v>
      </c>
      <c r="E50">
        <f>EXP(-KTG2_dia*(T_opt__dia-C50)^2)</f>
        <v>8.3748778112627795E-16</v>
      </c>
      <c r="F50">
        <f>IF(C50&lt;=T_opt__dia,D50,E50)</f>
        <v>0.24941303042699775</v>
      </c>
      <c r="G50">
        <f t="shared" si="10"/>
        <v>0.249</v>
      </c>
      <c r="AO50">
        <f t="shared" si="0"/>
        <v>47</v>
      </c>
      <c r="AP50">
        <f t="shared" si="1"/>
        <v>1.1499999999999999</v>
      </c>
      <c r="AQ50">
        <f>EXP(-KTG1_nan*(AP50-T_opt__nan)^2)</f>
        <v>0.24140240684693406</v>
      </c>
      <c r="AR50">
        <f>EXP(-KTG2_nan*(T_opt__nan-AP50)^2)</f>
        <v>1.4067754717701124E-2</v>
      </c>
      <c r="AS50">
        <f>IF(AP50&lt;=T_opt__nan,AQ50,AR50)</f>
        <v>0.24140240684693406</v>
      </c>
      <c r="AT50">
        <f t="shared" si="2"/>
        <v>0.24099999999999999</v>
      </c>
      <c r="BD50">
        <f t="shared" si="3"/>
        <v>47</v>
      </c>
      <c r="BE50">
        <f t="shared" si="4"/>
        <v>1.1499999999999999</v>
      </c>
      <c r="BF50">
        <f>EXP(-KTG1_pic*(BE50-T_opt_pic)^2)</f>
        <v>0.14812629863130489</v>
      </c>
      <c r="BG50">
        <f>EXP(-KTG2_pic*(T_opt_pic-BE50)^2)</f>
        <v>3.2500984200717945E-3</v>
      </c>
      <c r="BH50">
        <f>IF(BE50&lt;=T_opt_pic,BF50,BG50)</f>
        <v>0.14812629863130489</v>
      </c>
      <c r="BI50">
        <f t="shared" si="5"/>
        <v>0.14799999999999999</v>
      </c>
      <c r="BP50">
        <f t="shared" si="6"/>
        <v>47</v>
      </c>
      <c r="BQ50">
        <f t="shared" si="7"/>
        <v>1.1499999999999999</v>
      </c>
      <c r="BR50">
        <f>EXP(-KTG1_bac*(BQ50-T_opt_bac)^2)</f>
        <v>0.14812629863130489</v>
      </c>
      <c r="BS50">
        <f>EXP(-KTG2_bac * (T_opt_bac - BQ50)^2)</f>
        <v>3.2500984200717945E-3</v>
      </c>
      <c r="BT50">
        <f>IF(BQ50&lt;=T_opt_bac,BR50,BS50)</f>
        <v>0.14812629863130489</v>
      </c>
      <c r="BU50">
        <f t="shared" si="8"/>
        <v>0.14799999999999999</v>
      </c>
      <c r="BY50"/>
      <c r="BZ50" s="3">
        <f t="shared" si="13"/>
        <v>30</v>
      </c>
      <c r="CA50" s="3">
        <f>CA49+(env_max2-env_min2)/1200</f>
        <v>0.72500000000000031</v>
      </c>
      <c r="CB50" s="3">
        <f t="shared" si="12"/>
        <v>0.25900000000000001</v>
      </c>
      <c r="CC50" s="3">
        <f>ROUND((O_max_dia2-CA50)/O_range_dia2 * CB50, 3)</f>
        <v>0.46800000000000003</v>
      </c>
      <c r="CD50">
        <f>IF(CA50&lt;=delt2,CB50,CC50)</f>
        <v>0.25900000000000001</v>
      </c>
      <c r="CE50">
        <f>IF(CA50&gt;=O_max_dia2, 0, CD50)</f>
        <v>0.25900000000000001</v>
      </c>
      <c r="CG50">
        <f>CE50/$CF$21</f>
        <v>0.45359019264448341</v>
      </c>
      <c r="CK50" s="8"/>
      <c r="EM50"/>
      <c r="EN50" s="3"/>
      <c r="EP50"/>
      <c r="EQ50" s="3"/>
    </row>
    <row r="51" spans="2:147" x14ac:dyDescent="0.25">
      <c r="B51">
        <f t="shared" si="11"/>
        <v>35</v>
      </c>
      <c r="C51" s="9">
        <f t="shared" si="9"/>
        <v>0.85000000000000042</v>
      </c>
      <c r="D51">
        <f>EXP(-KTG1_dia*(C51-T_opt__dia)^2)</f>
        <v>0.25072965299969702</v>
      </c>
      <c r="E51">
        <f>EXP(-KTG2_dia*(T_opt__dia-C51)^2)</f>
        <v>9.5530596741171865E-16</v>
      </c>
      <c r="F51">
        <f>IF(C51&lt;=T_opt__dia,D51,E51)</f>
        <v>0.25072965299969702</v>
      </c>
      <c r="G51">
        <f t="shared" si="10"/>
        <v>0.251</v>
      </c>
      <c r="AO51">
        <f t="shared" si="0"/>
        <v>48</v>
      </c>
      <c r="AP51">
        <f t="shared" si="1"/>
        <v>1.1749999999999998</v>
      </c>
      <c r="AQ51">
        <f>EXP(-KTG1_nan*(AP51-T_opt__nan)^2)</f>
        <v>0.24231360580797232</v>
      </c>
      <c r="AR51">
        <f>EXP(-KTG2_nan*(T_opt__nan-AP51)^2)</f>
        <v>1.4227657463542591E-2</v>
      </c>
      <c r="AS51">
        <f>IF(AP51&lt;=T_opt__nan,AQ51,AR51)</f>
        <v>0.24231360580797232</v>
      </c>
      <c r="AT51">
        <f t="shared" si="2"/>
        <v>0.24199999999999999</v>
      </c>
      <c r="BD51">
        <f t="shared" si="3"/>
        <v>48</v>
      </c>
      <c r="BE51">
        <f t="shared" si="4"/>
        <v>1.1749999999999998</v>
      </c>
      <c r="BF51">
        <f>EXP(-KTG1_pic*(BE51-T_opt_pic)^2)</f>
        <v>0.14877465505830537</v>
      </c>
      <c r="BG51">
        <f>EXP(-KTG2_pic*(T_opt_pic-BE51)^2)</f>
        <v>3.2929630382184257E-3</v>
      </c>
      <c r="BH51">
        <f>IF(BE51&lt;=T_opt_pic,BF51,BG51)</f>
        <v>0.14877465505830537</v>
      </c>
      <c r="BI51">
        <f t="shared" si="5"/>
        <v>0.14899999999999999</v>
      </c>
      <c r="BP51">
        <f t="shared" si="6"/>
        <v>48</v>
      </c>
      <c r="BQ51">
        <f t="shared" si="7"/>
        <v>1.1749999999999998</v>
      </c>
      <c r="BR51">
        <f>EXP(-KTG1_bac*(BQ51-T_opt_bac)^2)</f>
        <v>0.14877465505830537</v>
      </c>
      <c r="BS51">
        <f>EXP(-KTG2_bac * (T_opt_bac - BQ51)^2)</f>
        <v>3.2929630382184257E-3</v>
      </c>
      <c r="BT51">
        <f>IF(BQ51&lt;=T_opt_bac,BR51,BS51)</f>
        <v>0.14877465505830537</v>
      </c>
      <c r="BU51">
        <f t="shared" si="8"/>
        <v>0.14899999999999999</v>
      </c>
      <c r="BY51"/>
      <c r="BZ51" s="3">
        <f t="shared" si="13"/>
        <v>31</v>
      </c>
      <c r="CA51" s="3">
        <f>CA50+(env_max2-env_min2)/1200</f>
        <v>0.75000000000000033</v>
      </c>
      <c r="CB51" s="3">
        <f t="shared" si="12"/>
        <v>0.26</v>
      </c>
      <c r="CC51" s="3">
        <f>ROUND((O_max_dia2-CA51)/O_range_dia2 * CB51, 3)</f>
        <v>0.46899999999999997</v>
      </c>
      <c r="CD51">
        <f>IF(CA51&lt;=delt2,CB51,CC51)</f>
        <v>0.26</v>
      </c>
      <c r="CE51">
        <f>IF(CA51&gt;=O_max_dia2, 0, CD51)</f>
        <v>0.26</v>
      </c>
      <c r="CG51">
        <f>CE51/$CF$21</f>
        <v>0.45534150612959723</v>
      </c>
      <c r="CK51" s="8"/>
      <c r="EM51"/>
      <c r="EN51" s="3"/>
      <c r="EP51"/>
      <c r="EQ51" s="3"/>
    </row>
    <row r="52" spans="2:147" x14ac:dyDescent="0.25">
      <c r="B52">
        <f t="shared" si="11"/>
        <v>36</v>
      </c>
      <c r="C52" s="9">
        <f t="shared" si="9"/>
        <v>0.87500000000000044</v>
      </c>
      <c r="D52">
        <f>EXP(-KTG1_dia*(C52-T_opt__dia)^2)</f>
        <v>0.2520507053511909</v>
      </c>
      <c r="E52">
        <f>EXP(-KTG2_dia*(T_opt__dia-C52)^2)</f>
        <v>1.089426482484654E-15</v>
      </c>
      <c r="F52">
        <f>IF(C52&lt;=T_opt__dia,D52,E52)</f>
        <v>0.2520507053511909</v>
      </c>
      <c r="G52">
        <f t="shared" si="10"/>
        <v>0.252</v>
      </c>
      <c r="AO52">
        <f t="shared" si="0"/>
        <v>49</v>
      </c>
      <c r="AP52">
        <f t="shared" si="1"/>
        <v>1.1999999999999997</v>
      </c>
      <c r="AQ52">
        <f>EXP(-KTG1_nan*(AP52-T_opt__nan)^2)</f>
        <v>0.24322702804784901</v>
      </c>
      <c r="AR52">
        <f>EXP(-KTG2_nan*(T_opt__nan-AP52)^2)</f>
        <v>1.4389161923218192E-2</v>
      </c>
      <c r="AS52">
        <f>IF(AP52&lt;=T_opt__nan,AQ52,AR52)</f>
        <v>0.24322702804784901</v>
      </c>
      <c r="AT52">
        <f t="shared" si="2"/>
        <v>0.24299999999999999</v>
      </c>
      <c r="BD52">
        <f t="shared" si="3"/>
        <v>49</v>
      </c>
      <c r="BE52">
        <f t="shared" si="4"/>
        <v>1.1999999999999997</v>
      </c>
      <c r="BF52">
        <f>EXP(-KTG1_pic*(BE52-T_opt_pic)^2)</f>
        <v>0.14942510224735156</v>
      </c>
      <c r="BG52">
        <f>EXP(-KTG2_pic*(T_opt_pic-BE52)^2)</f>
        <v>3.3363429400299527E-3</v>
      </c>
      <c r="BH52">
        <f>IF(BE52&lt;=T_opt_pic,BF52,BG52)</f>
        <v>0.14942510224735156</v>
      </c>
      <c r="BI52">
        <f t="shared" si="5"/>
        <v>0.14899999999999999</v>
      </c>
      <c r="BP52">
        <f t="shared" si="6"/>
        <v>49</v>
      </c>
      <c r="BQ52">
        <f t="shared" si="7"/>
        <v>1.1999999999999997</v>
      </c>
      <c r="BR52">
        <f>EXP(-KTG1_bac*(BQ52-T_opt_bac)^2)</f>
        <v>0.14942510224735156</v>
      </c>
      <c r="BS52">
        <f>EXP(-KTG2_bac * (T_opt_bac - BQ52)^2)</f>
        <v>3.3363429400299527E-3</v>
      </c>
      <c r="BT52">
        <f>IF(BQ52&lt;=T_opt_bac,BR52,BS52)</f>
        <v>0.14942510224735156</v>
      </c>
      <c r="BU52">
        <f t="shared" si="8"/>
        <v>0.14899999999999999</v>
      </c>
      <c r="BY52"/>
      <c r="BZ52" s="3">
        <f t="shared" si="13"/>
        <v>32</v>
      </c>
      <c r="CA52" s="3">
        <f>CA51+(env_max2-env_min2)/1200</f>
        <v>0.77500000000000036</v>
      </c>
      <c r="CB52" s="3">
        <f t="shared" si="12"/>
        <v>0.26</v>
      </c>
      <c r="CC52" s="3">
        <f>ROUND((O_max_dia2-CA52)/O_range_dia2 * CB52, 3)</f>
        <v>0.46800000000000003</v>
      </c>
      <c r="CD52">
        <f>IF(CA52&lt;=delt2,CB52,CC52)</f>
        <v>0.26</v>
      </c>
      <c r="CE52">
        <f>IF(CA52&gt;=O_max_dia2, 0, CD52)</f>
        <v>0.26</v>
      </c>
      <c r="CG52">
        <f>CE52/$CF$21</f>
        <v>0.45534150612959723</v>
      </c>
      <c r="CK52" s="8"/>
      <c r="EM52"/>
      <c r="EN52" s="3"/>
      <c r="EP52"/>
      <c r="EQ52" s="3"/>
    </row>
    <row r="53" spans="2:147" x14ac:dyDescent="0.25">
      <c r="B53">
        <f t="shared" si="11"/>
        <v>37</v>
      </c>
      <c r="C53" s="9">
        <f t="shared" si="9"/>
        <v>0.90000000000000047</v>
      </c>
      <c r="D53">
        <f>EXP(-KTG1_dia*(C53-T_opt__dia)^2)</f>
        <v>0.25337618433071984</v>
      </c>
      <c r="E53">
        <f>EXP(-KTG2_dia*(T_opt__dia-C53)^2)</f>
        <v>1.2420663387296645E-15</v>
      </c>
      <c r="F53">
        <f>IF(C53&lt;=T_opt__dia,D53,E53)</f>
        <v>0.25337618433071984</v>
      </c>
      <c r="G53">
        <f t="shared" si="10"/>
        <v>0.253</v>
      </c>
      <c r="AO53">
        <f t="shared" si="0"/>
        <v>50</v>
      </c>
      <c r="AP53">
        <f t="shared" si="1"/>
        <v>1.2249999999999996</v>
      </c>
      <c r="AQ53">
        <f>EXP(-KTG1_nan*(AP53-T_opt__nan)^2)</f>
        <v>0.24414267279599219</v>
      </c>
      <c r="AR53">
        <f>EXP(-KTG2_nan*(T_opt__nan-AP53)^2)</f>
        <v>1.4552281405896312E-2</v>
      </c>
      <c r="AS53">
        <f>IF(AP53&lt;=T_opt__nan,AQ53,AR53)</f>
        <v>0.24414267279599219</v>
      </c>
      <c r="AT53">
        <f t="shared" si="2"/>
        <v>0.24399999999999999</v>
      </c>
      <c r="BD53">
        <f t="shared" si="3"/>
        <v>50</v>
      </c>
      <c r="BE53">
        <f t="shared" si="4"/>
        <v>1.2249999999999996</v>
      </c>
      <c r="BF53">
        <f>EXP(-KTG1_pic*(BE53-T_opt_pic)^2)</f>
        <v>0.15007764282064265</v>
      </c>
      <c r="BG53">
        <f>EXP(-KTG2_pic*(T_opt_pic-BE53)^2)</f>
        <v>3.3802436036448591E-3</v>
      </c>
      <c r="BH53">
        <f>IF(BE53&lt;=T_opt_pic,BF53,BG53)</f>
        <v>0.15007764282064265</v>
      </c>
      <c r="BI53">
        <f t="shared" si="5"/>
        <v>0.15</v>
      </c>
      <c r="BP53">
        <f t="shared" si="6"/>
        <v>50</v>
      </c>
      <c r="BQ53">
        <f t="shared" si="7"/>
        <v>1.2249999999999996</v>
      </c>
      <c r="BR53">
        <f>EXP(-KTG1_bac*(BQ53-T_opt_bac)^2)</f>
        <v>0.15007764282064265</v>
      </c>
      <c r="BS53">
        <f>EXP(-KTG2_bac * (T_opt_bac - BQ53)^2)</f>
        <v>3.3802436036448591E-3</v>
      </c>
      <c r="BT53">
        <f>IF(BQ53&lt;=T_opt_bac,BR53,BS53)</f>
        <v>0.15007764282064265</v>
      </c>
      <c r="BU53">
        <f t="shared" si="8"/>
        <v>0.15</v>
      </c>
      <c r="BY53"/>
      <c r="BZ53" s="3">
        <f t="shared" si="13"/>
        <v>33</v>
      </c>
      <c r="CA53" s="3">
        <f>CA52+(env_max2-env_min2)/1200</f>
        <v>0.80000000000000038</v>
      </c>
      <c r="CB53" s="3">
        <f t="shared" si="12"/>
        <v>0.26100000000000001</v>
      </c>
      <c r="CC53" s="3">
        <f>ROUND((O_max_dia2-CA53)/O_range_dia2 * CB53, 3)</f>
        <v>0.47</v>
      </c>
      <c r="CD53">
        <f>IF(CA53&lt;=delt2,CB53,CC53)</f>
        <v>0.26100000000000001</v>
      </c>
      <c r="CE53">
        <f>IF(CA53&gt;=O_max_dia2, 0, CD53)</f>
        <v>0.26100000000000001</v>
      </c>
      <c r="CG53">
        <f>CE53/$CF$21</f>
        <v>0.4570928196147111</v>
      </c>
      <c r="CK53" s="8"/>
      <c r="EM53"/>
      <c r="EN53" s="3"/>
      <c r="EP53"/>
      <c r="EQ53" s="3"/>
    </row>
    <row r="54" spans="2:147" x14ac:dyDescent="0.25">
      <c r="B54">
        <f t="shared" si="11"/>
        <v>38</v>
      </c>
      <c r="C54" s="9">
        <f t="shared" si="9"/>
        <v>0.92500000000000049</v>
      </c>
      <c r="D54">
        <f>EXP(-KTG1_dia*(C54-T_opt__dia)^2)</f>
        <v>0.25470608663779198</v>
      </c>
      <c r="E54">
        <f>EXP(-KTG2_dia*(T_opt__dia-C54)^2)</f>
        <v>1.4157386300142964E-15</v>
      </c>
      <c r="F54">
        <f>IF(C54&lt;=T_opt__dia,D54,E54)</f>
        <v>0.25470608663779198</v>
      </c>
      <c r="G54">
        <f t="shared" si="10"/>
        <v>0.255</v>
      </c>
      <c r="AO54">
        <f t="shared" si="0"/>
        <v>51</v>
      </c>
      <c r="AP54">
        <f t="shared" si="1"/>
        <v>1.2499999999999996</v>
      </c>
      <c r="AQ54">
        <f>EXP(-KTG1_nan*(AP54-T_opt__nan)^2)</f>
        <v>0.2450605392455259</v>
      </c>
      <c r="AR54">
        <f>EXP(-KTG2_nan*(T_opt__nan-AP54)^2)</f>
        <v>1.4717029298635137E-2</v>
      </c>
      <c r="AS54">
        <f>IF(AP54&lt;=T_opt__nan,AQ54,AR54)</f>
        <v>0.2450605392455259</v>
      </c>
      <c r="AT54">
        <f t="shared" si="2"/>
        <v>0.245</v>
      </c>
      <c r="BD54">
        <f t="shared" si="3"/>
        <v>51</v>
      </c>
      <c r="BE54">
        <f t="shared" si="4"/>
        <v>1.2499999999999996</v>
      </c>
      <c r="BF54">
        <f>EXP(-KTG1_pic*(BE54-T_opt_pic)^2)</f>
        <v>0.15073227938036599</v>
      </c>
      <c r="BG54">
        <f>EXP(-KTG2_pic*(T_opt_pic-BE54)^2)</f>
        <v>3.4246705557380488E-3</v>
      </c>
      <c r="BH54">
        <f>IF(BE54&lt;=T_opt_pic,BF54,BG54)</f>
        <v>0.15073227938036599</v>
      </c>
      <c r="BI54">
        <f t="shared" si="5"/>
        <v>0.151</v>
      </c>
      <c r="BP54">
        <f t="shared" si="6"/>
        <v>51</v>
      </c>
      <c r="BQ54">
        <f t="shared" si="7"/>
        <v>1.2499999999999996</v>
      </c>
      <c r="BR54">
        <f>EXP(-KTG1_bac*(BQ54-T_opt_bac)^2)</f>
        <v>0.15073227938036599</v>
      </c>
      <c r="BS54">
        <f>EXP(-KTG2_bac * (T_opt_bac - BQ54)^2)</f>
        <v>3.4246705557380488E-3</v>
      </c>
      <c r="BT54">
        <f>IF(BQ54&lt;=T_opt_bac,BR54,BS54)</f>
        <v>0.15073227938036599</v>
      </c>
      <c r="BU54">
        <f t="shared" si="8"/>
        <v>0.151</v>
      </c>
      <c r="BY54"/>
      <c r="BZ54" s="3">
        <f t="shared" si="13"/>
        <v>34</v>
      </c>
      <c r="CA54" s="3">
        <f>CA53+(env_max2-env_min2)/1200</f>
        <v>0.8250000000000004</v>
      </c>
      <c r="CB54" s="3">
        <f t="shared" si="12"/>
        <v>0.26100000000000001</v>
      </c>
      <c r="CC54" s="3">
        <f>ROUND((O_max_dia2-CA54)/O_range_dia2 * CB54, 3)</f>
        <v>0.46899999999999997</v>
      </c>
      <c r="CD54">
        <f>IF(CA54&lt;=delt2,CB54,CC54)</f>
        <v>0.26100000000000001</v>
      </c>
      <c r="CE54">
        <f>IF(CA54&gt;=O_max_dia2, 0, CD54)</f>
        <v>0.26100000000000001</v>
      </c>
      <c r="CG54">
        <f>CE54/$CF$21</f>
        <v>0.4570928196147111</v>
      </c>
      <c r="CK54" s="8"/>
      <c r="EM54"/>
      <c r="EN54" s="3"/>
      <c r="EP54"/>
      <c r="EQ54" s="3"/>
    </row>
    <row r="55" spans="2:147" x14ac:dyDescent="0.25">
      <c r="B55">
        <f t="shared" si="11"/>
        <v>39</v>
      </c>
      <c r="C55" s="9">
        <f t="shared" si="9"/>
        <v>0.95000000000000051</v>
      </c>
      <c r="D55">
        <f>EXP(-KTG1_dia*(C55-T_opt__dia)^2)</f>
        <v>0.25604040882152834</v>
      </c>
      <c r="E55">
        <f>EXP(-KTG2_dia*(T_opt__dia-C55)^2)</f>
        <v>1.6132913272786093E-15</v>
      </c>
      <c r="F55">
        <f>IF(C55&lt;=T_opt__dia,D55,E55)</f>
        <v>0.25604040882152834</v>
      </c>
      <c r="G55">
        <f t="shared" si="10"/>
        <v>0.25600000000000001</v>
      </c>
      <c r="AO55">
        <f t="shared" si="0"/>
        <v>52</v>
      </c>
      <c r="AP55">
        <f t="shared" si="1"/>
        <v>1.2749999999999995</v>
      </c>
      <c r="AQ55">
        <f>EXP(-KTG1_nan*(AP55-T_opt__nan)^2)</f>
        <v>0.24598062655315123</v>
      </c>
      <c r="AR55">
        <f>EXP(-KTG2_nan*(T_opt__nan-AP55)^2)</f>
        <v>1.4883419066458087E-2</v>
      </c>
      <c r="AS55">
        <f>IF(AP55&lt;=T_opt__nan,AQ55,AR55)</f>
        <v>0.24598062655315123</v>
      </c>
      <c r="AT55">
        <f t="shared" si="2"/>
        <v>0.246</v>
      </c>
      <c r="BD55">
        <f t="shared" si="3"/>
        <v>52</v>
      </c>
      <c r="BE55">
        <f t="shared" si="4"/>
        <v>1.2749999999999995</v>
      </c>
      <c r="BF55">
        <f>EXP(-KTG1_pic*(BE55-T_opt_pic)^2)</f>
        <v>0.1513890145085581</v>
      </c>
      <c r="BG55">
        <f>EXP(-KTG2_pic*(T_opt_pic-BE55)^2)</f>
        <v>3.469629371825763E-3</v>
      </c>
      <c r="BH55">
        <f>IF(BE55&lt;=T_opt_pic,BF55,BG55)</f>
        <v>0.1513890145085581</v>
      </c>
      <c r="BI55">
        <f t="shared" si="5"/>
        <v>0.151</v>
      </c>
      <c r="BP55">
        <f t="shared" si="6"/>
        <v>52</v>
      </c>
      <c r="BQ55">
        <f t="shared" si="7"/>
        <v>1.2749999999999995</v>
      </c>
      <c r="BR55">
        <f>EXP(-KTG1_bac*(BQ55-T_opt_bac)^2)</f>
        <v>0.1513890145085581</v>
      </c>
      <c r="BS55">
        <f>EXP(-KTG2_bac * (T_opt_bac - BQ55)^2)</f>
        <v>3.469629371825763E-3</v>
      </c>
      <c r="BT55">
        <f>IF(BQ55&lt;=T_opt_bac,BR55,BS55)</f>
        <v>0.1513890145085581</v>
      </c>
      <c r="BU55">
        <f t="shared" si="8"/>
        <v>0.151</v>
      </c>
      <c r="BY55"/>
      <c r="BZ55" s="3">
        <f t="shared" si="13"/>
        <v>35</v>
      </c>
      <c r="CA55" s="3">
        <f>CA54+(env_max2-env_min2)/1200</f>
        <v>0.85000000000000042</v>
      </c>
      <c r="CB55" s="3">
        <f t="shared" si="12"/>
        <v>0.26200000000000001</v>
      </c>
      <c r="CC55" s="3">
        <f>ROUND((O_max_dia2-CA55)/O_range_dia2 * CB55, 3)</f>
        <v>0.47099999999999997</v>
      </c>
      <c r="CD55">
        <f>IF(CA55&lt;=delt2,CB55,CC55)</f>
        <v>0.26200000000000001</v>
      </c>
      <c r="CE55">
        <f>IF(CA55&gt;=O_max_dia2, 0, CD55)</f>
        <v>0.26200000000000001</v>
      </c>
      <c r="CG55">
        <f>CE55/$CF$21</f>
        <v>0.45884413309982491</v>
      </c>
      <c r="CK55" s="8"/>
      <c r="EM55"/>
      <c r="EN55" s="3"/>
      <c r="EP55"/>
      <c r="EQ55" s="3"/>
    </row>
    <row r="56" spans="2:147" x14ac:dyDescent="0.25">
      <c r="B56">
        <f t="shared" si="11"/>
        <v>40</v>
      </c>
      <c r="C56" s="9">
        <f t="shared" si="9"/>
        <v>0.97500000000000053</v>
      </c>
      <c r="D56">
        <f>EXP(-KTG1_dia*(C56-T_opt__dia)^2)</f>
        <v>0.25737914728001182</v>
      </c>
      <c r="E56">
        <f>EXP(-KTG2_dia*(T_opt__dia-C56)^2)</f>
        <v>1.8379510565077428E-15</v>
      </c>
      <c r="F56">
        <f>IF(C56&lt;=T_opt__dia,D56,E56)</f>
        <v>0.25737914728001182</v>
      </c>
      <c r="G56">
        <f t="shared" si="10"/>
        <v>0.25700000000000001</v>
      </c>
      <c r="AO56">
        <f t="shared" si="0"/>
        <v>53</v>
      </c>
      <c r="AP56">
        <f t="shared" si="1"/>
        <v>1.2999999999999994</v>
      </c>
      <c r="AQ56">
        <f>EXP(-KTG1_nan*(AP56-T_opt__nan)^2)</f>
        <v>0.24690293383902553</v>
      </c>
      <c r="AR56">
        <f>EXP(-KTG2_nan*(T_opt__nan-AP56)^2)</f>
        <v>1.5051464252423935E-2</v>
      </c>
      <c r="AS56">
        <f>IF(AP56&lt;=T_opt__nan,AQ56,AR56)</f>
        <v>0.24690293383902553</v>
      </c>
      <c r="AT56">
        <f t="shared" si="2"/>
        <v>0.247</v>
      </c>
      <c r="BD56">
        <f t="shared" si="3"/>
        <v>53</v>
      </c>
      <c r="BE56">
        <f t="shared" si="4"/>
        <v>1.2999999999999994</v>
      </c>
      <c r="BF56">
        <f>EXP(-KTG1_pic*(BE56-T_opt_pic)^2)</f>
        <v>0.15204785076696489</v>
      </c>
      <c r="BG56">
        <f>EXP(-KTG2_pic*(T_opt_pic-BE56)^2)</f>
        <v>3.5151256765707612E-3</v>
      </c>
      <c r="BH56">
        <f>IF(BE56&lt;=T_opt_pic,BF56,BG56)</f>
        <v>0.15204785076696489</v>
      </c>
      <c r="BI56">
        <f t="shared" si="5"/>
        <v>0.152</v>
      </c>
      <c r="BP56">
        <f t="shared" si="6"/>
        <v>53</v>
      </c>
      <c r="BQ56">
        <f t="shared" si="7"/>
        <v>1.2999999999999994</v>
      </c>
      <c r="BR56">
        <f>EXP(-KTG1_bac*(BQ56-T_opt_bac)^2)</f>
        <v>0.15204785076696489</v>
      </c>
      <c r="BS56">
        <f>EXP(-KTG2_bac * (T_opt_bac - BQ56)^2)</f>
        <v>3.5151256765707612E-3</v>
      </c>
      <c r="BT56">
        <f>IF(BQ56&lt;=T_opt_bac,BR56,BS56)</f>
        <v>0.15204785076696489</v>
      </c>
      <c r="BU56">
        <f t="shared" si="8"/>
        <v>0.152</v>
      </c>
      <c r="BY56"/>
      <c r="BZ56" s="3">
        <f t="shared" si="13"/>
        <v>36</v>
      </c>
      <c r="CA56" s="3">
        <f>CA55+(env_max2-env_min2)/1200</f>
        <v>0.87500000000000044</v>
      </c>
      <c r="CB56" s="3">
        <f t="shared" si="12"/>
        <v>0.26200000000000001</v>
      </c>
      <c r="CC56" s="3">
        <f>ROUND((O_max_dia2-CA56)/O_range_dia2 * CB56, 3)</f>
        <v>0.47</v>
      </c>
      <c r="CD56">
        <f>IF(CA56&lt;=delt2,CB56,CC56)</f>
        <v>0.26200000000000001</v>
      </c>
      <c r="CE56">
        <f>IF(CA56&gt;=O_max_dia2, 0, CD56)</f>
        <v>0.26200000000000001</v>
      </c>
      <c r="CG56">
        <f>CE56/$CF$21</f>
        <v>0.45884413309982491</v>
      </c>
      <c r="CK56" s="8"/>
      <c r="EM56"/>
      <c r="EN56" s="3"/>
      <c r="EP56"/>
      <c r="EQ56" s="3"/>
    </row>
    <row r="57" spans="2:147" x14ac:dyDescent="0.25">
      <c r="B57">
        <f t="shared" si="11"/>
        <v>41</v>
      </c>
      <c r="C57" s="9">
        <f t="shared" si="9"/>
        <v>1.0000000000000004</v>
      </c>
      <c r="D57">
        <f>EXP(-KTG1_dia*(C57-T_opt__dia)^2)</f>
        <v>0.25872229825964005</v>
      </c>
      <c r="E57">
        <f>EXP(-KTG2_dia*(T_opt__dia-C57)^2)</f>
        <v>2.0933724855193764E-15</v>
      </c>
      <c r="F57">
        <f>IF(C57&lt;=T_opt__dia,D57,E57)</f>
        <v>0.25872229825964005</v>
      </c>
      <c r="G57">
        <f t="shared" si="10"/>
        <v>0.25900000000000001</v>
      </c>
      <c r="AO57">
        <f t="shared" si="0"/>
        <v>54</v>
      </c>
      <c r="AP57">
        <f t="shared" si="1"/>
        <v>1.3249999999999993</v>
      </c>
      <c r="AQ57">
        <f>EXP(-KTG1_nan*(AP57-T_opt__nan)^2)</f>
        <v>0.24782746018664273</v>
      </c>
      <c r="AR57">
        <f>EXP(-KTG2_nan*(T_opt__nan-AP57)^2)</f>
        <v>1.5221178477691782E-2</v>
      </c>
      <c r="AS57">
        <f>IF(AP57&lt;=T_opt__nan,AQ57,AR57)</f>
        <v>0.24782746018664273</v>
      </c>
      <c r="AT57">
        <f t="shared" si="2"/>
        <v>0.248</v>
      </c>
      <c r="BD57">
        <f t="shared" si="3"/>
        <v>54</v>
      </c>
      <c r="BE57">
        <f t="shared" si="4"/>
        <v>1.3249999999999993</v>
      </c>
      <c r="BF57">
        <f>EXP(-KTG1_pic*(BE57-T_opt_pic)^2)</f>
        <v>0.15270879069690146</v>
      </c>
      <c r="BG57">
        <f>EXP(-KTG2_pic*(T_opt_pic-BE57)^2)</f>
        <v>3.5611651440878365E-3</v>
      </c>
      <c r="BH57">
        <f>IF(BE57&lt;=T_opt_pic,BF57,BG57)</f>
        <v>0.15270879069690146</v>
      </c>
      <c r="BI57">
        <f t="shared" si="5"/>
        <v>0.153</v>
      </c>
      <c r="BP57">
        <f t="shared" si="6"/>
        <v>54</v>
      </c>
      <c r="BQ57">
        <f t="shared" si="7"/>
        <v>1.3249999999999993</v>
      </c>
      <c r="BR57">
        <f>EXP(-KTG1_bac*(BQ57-T_opt_bac)^2)</f>
        <v>0.15270879069690146</v>
      </c>
      <c r="BS57">
        <f>EXP(-KTG2_bac * (T_opt_bac - BQ57)^2)</f>
        <v>3.5611651440878365E-3</v>
      </c>
      <c r="BT57">
        <f>IF(BQ57&lt;=T_opt_bac,BR57,BS57)</f>
        <v>0.15270879069690146</v>
      </c>
      <c r="BU57">
        <f t="shared" si="8"/>
        <v>0.153</v>
      </c>
      <c r="BY57"/>
      <c r="BZ57" s="3">
        <f t="shared" si="13"/>
        <v>37</v>
      </c>
      <c r="CA57" s="3">
        <f>CA56+(env_max2-env_min2)/1200</f>
        <v>0.90000000000000047</v>
      </c>
      <c r="CB57" s="3">
        <f t="shared" si="12"/>
        <v>0.26300000000000001</v>
      </c>
      <c r="CC57" s="3">
        <f>ROUND((O_max_dia2-CA57)/O_range_dia2 * CB57, 3)</f>
        <v>0.47199999999999998</v>
      </c>
      <c r="CD57">
        <f>IF(CA57&lt;=delt2,CB57,CC57)</f>
        <v>0.26300000000000001</v>
      </c>
      <c r="CE57">
        <f>IF(CA57&gt;=O_max_dia2, 0, CD57)</f>
        <v>0.26300000000000001</v>
      </c>
      <c r="CG57">
        <f>CE57/$CF$21</f>
        <v>0.46059544658493878</v>
      </c>
      <c r="CK57" s="8"/>
      <c r="EM57"/>
      <c r="EN57" s="3"/>
      <c r="EP57"/>
      <c r="EQ57" s="3"/>
    </row>
    <row r="58" spans="2:147" x14ac:dyDescent="0.25">
      <c r="B58">
        <f t="shared" si="11"/>
        <v>42</v>
      </c>
      <c r="C58" s="9">
        <f t="shared" si="9"/>
        <v>1.0250000000000004</v>
      </c>
      <c r="D58">
        <f>EXP(-KTG1_dia*(C58-T_opt__dia)^2)</f>
        <v>0.26006985785448361</v>
      </c>
      <c r="E58">
        <f>EXP(-KTG2_dia*(T_opt__dia-C58)^2)</f>
        <v>2.3836940230040288E-15</v>
      </c>
      <c r="F58">
        <f>IF(C58&lt;=T_opt__dia,D58,E58)</f>
        <v>0.26006985785448361</v>
      </c>
      <c r="G58">
        <f t="shared" si="10"/>
        <v>0.26</v>
      </c>
      <c r="AO58">
        <f t="shared" si="0"/>
        <v>55</v>
      </c>
      <c r="AP58">
        <f t="shared" si="1"/>
        <v>1.3499999999999992</v>
      </c>
      <c r="AQ58">
        <f>EXP(-KTG1_nan*(AP58-T_opt__nan)^2)</f>
        <v>0.24875420464271467</v>
      </c>
      <c r="AR58">
        <f>EXP(-KTG2_nan*(T_opt__nan-AP58)^2)</f>
        <v>1.5392575441581204E-2</v>
      </c>
      <c r="AS58">
        <f>IF(AP58&lt;=T_opt__nan,AQ58,AR58)</f>
        <v>0.24875420464271467</v>
      </c>
      <c r="AT58">
        <f t="shared" si="2"/>
        <v>0.249</v>
      </c>
      <c r="BD58">
        <f t="shared" si="3"/>
        <v>55</v>
      </c>
      <c r="BE58">
        <f t="shared" si="4"/>
        <v>1.3499999999999992</v>
      </c>
      <c r="BF58">
        <f>EXP(-KTG1_pic*(BE58-T_opt_pic)^2)</f>
        <v>0.15337183681911293</v>
      </c>
      <c r="BG58">
        <f>EXP(-KTG2_pic*(T_opt_pic-BE58)^2)</f>
        <v>3.6077534982495783E-3</v>
      </c>
      <c r="BH58">
        <f>IF(BE58&lt;=T_opt_pic,BF58,BG58)</f>
        <v>0.15337183681911293</v>
      </c>
      <c r="BI58">
        <f t="shared" si="5"/>
        <v>0.153</v>
      </c>
      <c r="BP58">
        <f t="shared" si="6"/>
        <v>55</v>
      </c>
      <c r="BQ58">
        <f t="shared" si="7"/>
        <v>1.3499999999999992</v>
      </c>
      <c r="BR58">
        <f>EXP(-KTG1_bac*(BQ58-T_opt_bac)^2)</f>
        <v>0.15337183681911293</v>
      </c>
      <c r="BS58">
        <f>EXP(-KTG2_bac * (T_opt_bac - BQ58)^2)</f>
        <v>3.6077534982495783E-3</v>
      </c>
      <c r="BT58">
        <f>IF(BQ58&lt;=T_opt_bac,BR58,BS58)</f>
        <v>0.15337183681911293</v>
      </c>
      <c r="BU58">
        <f t="shared" si="8"/>
        <v>0.153</v>
      </c>
      <c r="BY58"/>
      <c r="BZ58" s="3">
        <f t="shared" si="13"/>
        <v>38</v>
      </c>
      <c r="CA58" s="3">
        <f>CA57+(env_max2-env_min2)/1200</f>
        <v>0.92500000000000049</v>
      </c>
      <c r="CB58" s="3">
        <f t="shared" si="12"/>
        <v>0.26300000000000001</v>
      </c>
      <c r="CC58" s="3">
        <f>ROUND((O_max_dia2-CA58)/O_range_dia2 * CB58, 3)</f>
        <v>0.47099999999999997</v>
      </c>
      <c r="CD58">
        <f>IF(CA58&lt;=delt2,CB58,CC58)</f>
        <v>0.26300000000000001</v>
      </c>
      <c r="CE58">
        <f>IF(CA58&gt;=O_max_dia2, 0, CD58)</f>
        <v>0.26300000000000001</v>
      </c>
      <c r="CG58">
        <f>CE58/$CF$21</f>
        <v>0.46059544658493878</v>
      </c>
      <c r="CK58" s="8"/>
      <c r="EM58"/>
      <c r="EN58" s="3"/>
      <c r="EP58"/>
      <c r="EQ58" s="3"/>
    </row>
    <row r="59" spans="2:147" x14ac:dyDescent="0.25">
      <c r="B59">
        <f t="shared" si="11"/>
        <v>43</v>
      </c>
      <c r="C59" s="9">
        <f t="shared" si="9"/>
        <v>1.0500000000000003</v>
      </c>
      <c r="D59">
        <f>EXP(-KTG1_dia*(C59-T_opt__dia)^2)</f>
        <v>0.26142182200564662</v>
      </c>
      <c r="E59">
        <f>EXP(-KTG2_dia*(T_opt__dia-C59)^2)</f>
        <v>2.7136006195020253E-15</v>
      </c>
      <c r="F59">
        <f>IF(C59&lt;=T_opt__dia,D59,E59)</f>
        <v>0.26142182200564662</v>
      </c>
      <c r="G59">
        <f t="shared" si="10"/>
        <v>0.26100000000000001</v>
      </c>
      <c r="AO59">
        <f t="shared" si="0"/>
        <v>56</v>
      </c>
      <c r="AP59">
        <f t="shared" si="1"/>
        <v>1.3749999999999991</v>
      </c>
      <c r="AQ59">
        <f>EXP(-KTG1_nan*(AP59-T_opt__nan)^2)</f>
        <v>0.24968316621705236</v>
      </c>
      <c r="AR59">
        <f>EXP(-KTG2_nan*(T_opt__nan-AP59)^2)</f>
        <v>1.5565668921626908E-2</v>
      </c>
      <c r="AS59">
        <f>IF(AP59&lt;=T_opt__nan,AQ59,AR59)</f>
        <v>0.24968316621705236</v>
      </c>
      <c r="AT59">
        <f t="shared" si="2"/>
        <v>0.25</v>
      </c>
      <c r="BD59">
        <f t="shared" si="3"/>
        <v>56</v>
      </c>
      <c r="BE59">
        <f t="shared" si="4"/>
        <v>1.3749999999999991</v>
      </c>
      <c r="BF59">
        <f>EXP(-KTG1_pic*(BE59-T_opt_pic)^2)</f>
        <v>0.15403699163363418</v>
      </c>
      <c r="BG59">
        <f>EXP(-KTG2_pic*(T_opt_pic-BE59)^2)</f>
        <v>3.6548965129924271E-3</v>
      </c>
      <c r="BH59">
        <f>IF(BE59&lt;=T_opt_pic,BF59,BG59)</f>
        <v>0.15403699163363418</v>
      </c>
      <c r="BI59">
        <f t="shared" si="5"/>
        <v>0.154</v>
      </c>
      <c r="BP59">
        <f t="shared" si="6"/>
        <v>56</v>
      </c>
      <c r="BQ59">
        <f t="shared" si="7"/>
        <v>1.3749999999999991</v>
      </c>
      <c r="BR59">
        <f>EXP(-KTG1_bac*(BQ59-T_opt_bac)^2)</f>
        <v>0.15403699163363418</v>
      </c>
      <c r="BS59">
        <f>EXP(-KTG2_bac * (T_opt_bac - BQ59)^2)</f>
        <v>3.6548965129924271E-3</v>
      </c>
      <c r="BT59">
        <f>IF(BQ59&lt;=T_opt_bac,BR59,BS59)</f>
        <v>0.15403699163363418</v>
      </c>
      <c r="BU59">
        <f t="shared" si="8"/>
        <v>0.154</v>
      </c>
      <c r="BY59"/>
      <c r="BZ59" s="3">
        <f t="shared" si="13"/>
        <v>39</v>
      </c>
      <c r="CA59" s="3">
        <f>CA58+(env_max2-env_min2)/1200</f>
        <v>0.95000000000000051</v>
      </c>
      <c r="CB59" s="3">
        <f t="shared" si="12"/>
        <v>0.26400000000000001</v>
      </c>
      <c r="CC59" s="3">
        <f>ROUND((O_max_dia2-CA59)/O_range_dia2 * CB59, 3)</f>
        <v>0.47199999999999998</v>
      </c>
      <c r="CD59">
        <f>IF(CA59&lt;=delt2,CB59,CC59)</f>
        <v>0.26400000000000001</v>
      </c>
      <c r="CE59">
        <f>IF(CA59&gt;=O_max_dia2, 0, CD59)</f>
        <v>0.26400000000000001</v>
      </c>
      <c r="CG59">
        <f>CE59/$CF$21</f>
        <v>0.4623467600700526</v>
      </c>
      <c r="CK59" s="8"/>
      <c r="EM59"/>
      <c r="EN59" s="3"/>
      <c r="EP59"/>
      <c r="EQ59" s="3"/>
    </row>
    <row r="60" spans="2:147" x14ac:dyDescent="0.25">
      <c r="B60">
        <f t="shared" si="11"/>
        <v>44</v>
      </c>
      <c r="C60" s="9">
        <f t="shared" si="9"/>
        <v>1.0750000000000002</v>
      </c>
      <c r="D60">
        <f>EXP(-KTG1_dia*(C60-T_opt__dia)^2)</f>
        <v>0.26277818650063384</v>
      </c>
      <c r="E60">
        <f>EXP(-KTG2_dia*(T_opt__dia-C60)^2)</f>
        <v>3.0883945565705665E-15</v>
      </c>
      <c r="F60">
        <f>IF(C60&lt;=T_opt__dia,D60,E60)</f>
        <v>0.26277818650063384</v>
      </c>
      <c r="G60">
        <f t="shared" si="10"/>
        <v>0.26300000000000001</v>
      </c>
      <c r="AO60">
        <f t="shared" si="0"/>
        <v>57</v>
      </c>
      <c r="AP60">
        <f t="shared" si="1"/>
        <v>1.399999999999999</v>
      </c>
      <c r="AQ60">
        <f>EXP(-KTG1_nan*(AP60-T_opt__nan)^2)</f>
        <v>0.25061434388244735</v>
      </c>
      <c r="AR60">
        <f>EXP(-KTG2_nan*(T_opt__nan-AP60)^2)</f>
        <v>1.5740472773627997E-2</v>
      </c>
      <c r="AS60">
        <f>IF(AP60&lt;=T_opt__nan,AQ60,AR60)</f>
        <v>0.25061434388244735</v>
      </c>
      <c r="AT60">
        <f t="shared" si="2"/>
        <v>0.251</v>
      </c>
      <c r="BD60">
        <f t="shared" si="3"/>
        <v>57</v>
      </c>
      <c r="BE60">
        <f t="shared" si="4"/>
        <v>1.399999999999999</v>
      </c>
      <c r="BF60">
        <f>EXP(-KTG1_pic*(BE60-T_opt_pic)^2)</f>
        <v>0.15470425761964965</v>
      </c>
      <c r="BG60">
        <f>EXP(-KTG2_pic*(T_opt_pic-BE60)^2)</f>
        <v>3.7026000126228927E-3</v>
      </c>
      <c r="BH60">
        <f>IF(BE60&lt;=T_opt_pic,BF60,BG60)</f>
        <v>0.15470425761964965</v>
      </c>
      <c r="BI60">
        <f t="shared" si="5"/>
        <v>0.155</v>
      </c>
      <c r="BP60">
        <f t="shared" si="6"/>
        <v>57</v>
      </c>
      <c r="BQ60">
        <f t="shared" si="7"/>
        <v>1.399999999999999</v>
      </c>
      <c r="BR60">
        <f>EXP(-KTG1_bac*(BQ60-T_opt_bac)^2)</f>
        <v>0.15470425761964965</v>
      </c>
      <c r="BS60">
        <f>EXP(-KTG2_bac * (T_opt_bac - BQ60)^2)</f>
        <v>3.7026000126228927E-3</v>
      </c>
      <c r="BT60">
        <f>IF(BQ60&lt;=T_opt_bac,BR60,BS60)</f>
        <v>0.15470425761964965</v>
      </c>
      <c r="BU60">
        <f t="shared" si="8"/>
        <v>0.155</v>
      </c>
      <c r="BY60"/>
      <c r="BZ60" s="3">
        <f t="shared" si="13"/>
        <v>40</v>
      </c>
      <c r="CA60" s="3">
        <f>CA59+(env_max2-env_min2)/1200</f>
        <v>0.97500000000000053</v>
      </c>
      <c r="CB60" s="3">
        <f t="shared" si="12"/>
        <v>0.26400000000000001</v>
      </c>
      <c r="CC60" s="3">
        <f>ROUND((O_max_dia2-CA60)/O_range_dia2 * CB60, 3)</f>
        <v>0.47199999999999998</v>
      </c>
      <c r="CD60">
        <f>IF(CA60&lt;=delt2,CB60,CC60)</f>
        <v>0.26400000000000001</v>
      </c>
      <c r="CE60">
        <f>IF(CA60&gt;=O_max_dia2, 0, CD60)</f>
        <v>0.26400000000000001</v>
      </c>
      <c r="CG60">
        <f>CE60/$CF$21</f>
        <v>0.4623467600700526</v>
      </c>
      <c r="CK60" s="8"/>
      <c r="EM60"/>
      <c r="EN60" s="3"/>
      <c r="EP60"/>
      <c r="EQ60" s="3"/>
    </row>
    <row r="61" spans="2:147" x14ac:dyDescent="0.25">
      <c r="B61">
        <f t="shared" si="11"/>
        <v>45</v>
      </c>
      <c r="C61" s="9">
        <f t="shared" si="9"/>
        <v>1.1000000000000001</v>
      </c>
      <c r="D61">
        <f>EXP(-KTG1_dia*(C61-T_opt__dia)^2)</f>
        <v>0.26413894697272072</v>
      </c>
      <c r="E61">
        <f>EXP(-KTG2_dia*(T_opt__dia-C61)^2)</f>
        <v>3.514075218487286E-15</v>
      </c>
      <c r="F61">
        <f>IF(C61&lt;=T_opt__dia,D61,E61)</f>
        <v>0.26413894697272072</v>
      </c>
      <c r="G61">
        <f t="shared" si="10"/>
        <v>0.26400000000000001</v>
      </c>
      <c r="AO61">
        <f t="shared" si="0"/>
        <v>58</v>
      </c>
      <c r="AP61">
        <f t="shared" si="1"/>
        <v>1.4249999999999989</v>
      </c>
      <c r="AQ61">
        <f>EXP(-KTG1_nan*(AP61-T_opt__nan)^2)</f>
        <v>0.25154773657455487</v>
      </c>
      <c r="AR61">
        <f>EXP(-KTG2_nan*(T_opt__nan-AP61)^2)</f>
        <v>1.5917000931692373E-2</v>
      </c>
      <c r="AS61">
        <f>IF(AP61&lt;=T_opt__nan,AQ61,AR61)</f>
        <v>0.25154773657455487</v>
      </c>
      <c r="AT61">
        <f t="shared" si="2"/>
        <v>0.252</v>
      </c>
      <c r="BD61">
        <f t="shared" si="3"/>
        <v>58</v>
      </c>
      <c r="BE61">
        <f t="shared" si="4"/>
        <v>1.4249999999999989</v>
      </c>
      <c r="BF61">
        <f>EXP(-KTG1_pic*(BE61-T_opt_pic)^2)</f>
        <v>0.15537363723535352</v>
      </c>
      <c r="BG61">
        <f>EXP(-KTG2_pic*(T_opt_pic-BE61)^2)</f>
        <v>3.750869872124044E-3</v>
      </c>
      <c r="BH61">
        <f>IF(BE61&lt;=T_opt_pic,BF61,BG61)</f>
        <v>0.15537363723535352</v>
      </c>
      <c r="BI61">
        <f t="shared" si="5"/>
        <v>0.155</v>
      </c>
      <c r="BP61">
        <f t="shared" si="6"/>
        <v>58</v>
      </c>
      <c r="BQ61">
        <f t="shared" si="7"/>
        <v>1.4249999999999989</v>
      </c>
      <c r="BR61">
        <f>EXP(-KTG1_bac*(BQ61-T_opt_bac)^2)</f>
        <v>0.15537363723535352</v>
      </c>
      <c r="BS61">
        <f>EXP(-KTG2_bac * (T_opt_bac - BQ61)^2)</f>
        <v>3.750869872124044E-3</v>
      </c>
      <c r="BT61">
        <f>IF(BQ61&lt;=T_opt_bac,BR61,BS61)</f>
        <v>0.15537363723535352</v>
      </c>
      <c r="BU61">
        <f t="shared" si="8"/>
        <v>0.155</v>
      </c>
      <c r="BY61"/>
      <c r="BZ61" s="3">
        <f t="shared" si="13"/>
        <v>41</v>
      </c>
      <c r="CA61" s="3">
        <f>CA60+(env_max2-env_min2)/1200</f>
        <v>1.0000000000000004</v>
      </c>
      <c r="CB61" s="3">
        <f t="shared" si="12"/>
        <v>0.26400000000000001</v>
      </c>
      <c r="CC61" s="3">
        <f>ROUND((O_max_dia2-CA61)/O_range_dia2 * CB61, 3)</f>
        <v>0.47099999999999997</v>
      </c>
      <c r="CD61">
        <f>IF(CA61&lt;=delt2,CB61,CC61)</f>
        <v>0.26400000000000001</v>
      </c>
      <c r="CE61">
        <f>IF(CA61&gt;=O_max_dia2, 0, CD61)</f>
        <v>0.26400000000000001</v>
      </c>
      <c r="CG61">
        <f>CE61/$CF$21</f>
        <v>0.4623467600700526</v>
      </c>
      <c r="CK61" s="8"/>
      <c r="EM61"/>
      <c r="EN61" s="3"/>
      <c r="EP61"/>
      <c r="EQ61" s="3"/>
    </row>
    <row r="62" spans="2:147" x14ac:dyDescent="0.25">
      <c r="B62">
        <f t="shared" si="11"/>
        <v>46</v>
      </c>
      <c r="C62" s="9">
        <f t="shared" si="9"/>
        <v>1.125</v>
      </c>
      <c r="D62">
        <f>EXP(-KTG1_dia*(C62-T_opt__dia)^2)</f>
        <v>0.26550409890032806</v>
      </c>
      <c r="E62">
        <f>EXP(-KTG2_dia*(T_opt__dia-C62)^2)</f>
        <v>3.9974289617970844E-15</v>
      </c>
      <c r="F62">
        <f>IF(C62&lt;=T_opt__dia,D62,E62)</f>
        <v>0.26550409890032806</v>
      </c>
      <c r="G62">
        <f t="shared" si="10"/>
        <v>0.26600000000000001</v>
      </c>
      <c r="AO62">
        <f t="shared" si="0"/>
        <v>59</v>
      </c>
      <c r="AP62">
        <f t="shared" si="1"/>
        <v>1.4499999999999988</v>
      </c>
      <c r="AQ62">
        <f>EXP(-KTG1_nan*(AP62-T_opt__nan)^2)</f>
        <v>0.25248334319177607</v>
      </c>
      <c r="AR62">
        <f>EXP(-KTG2_nan*(T_opt__nan-AP62)^2)</f>
        <v>1.6095267408275205E-2</v>
      </c>
      <c r="AS62">
        <f>IF(AP62&lt;=T_opt__nan,AQ62,AR62)</f>
        <v>0.25248334319177607</v>
      </c>
      <c r="AT62">
        <f t="shared" si="2"/>
        <v>0.252</v>
      </c>
      <c r="BD62">
        <f t="shared" si="3"/>
        <v>59</v>
      </c>
      <c r="BE62">
        <f t="shared" si="4"/>
        <v>1.4499999999999988</v>
      </c>
      <c r="BF62">
        <f>EXP(-KTG1_pic*(BE62-T_opt_pic)^2)</f>
        <v>0.15604513291780953</v>
      </c>
      <c r="BG62">
        <f>EXP(-KTG2_pic*(T_opt_pic-BE62)^2)</f>
        <v>3.7997120174621383E-3</v>
      </c>
      <c r="BH62">
        <f>IF(BE62&lt;=T_opt_pic,BF62,BG62)</f>
        <v>0.15604513291780953</v>
      </c>
      <c r="BI62">
        <f t="shared" si="5"/>
        <v>0.156</v>
      </c>
      <c r="BP62">
        <f t="shared" si="6"/>
        <v>59</v>
      </c>
      <c r="BQ62">
        <f t="shared" si="7"/>
        <v>1.4499999999999988</v>
      </c>
      <c r="BR62">
        <f>EXP(-KTG1_bac*(BQ62-T_opt_bac)^2)</f>
        <v>0.15604513291780953</v>
      </c>
      <c r="BS62">
        <f>EXP(-KTG2_bac * (T_opt_bac - BQ62)^2)</f>
        <v>3.7997120174621383E-3</v>
      </c>
      <c r="BT62">
        <f>IF(BQ62&lt;=T_opt_bac,BR62,BS62)</f>
        <v>0.15604513291780953</v>
      </c>
      <c r="BU62">
        <f t="shared" si="8"/>
        <v>0.156</v>
      </c>
      <c r="BY62"/>
      <c r="BZ62" s="3">
        <f t="shared" si="13"/>
        <v>42</v>
      </c>
      <c r="CA62" s="3">
        <f>CA61+(env_max2-env_min2)/1200</f>
        <v>1.0250000000000004</v>
      </c>
      <c r="CB62" s="3">
        <f t="shared" si="12"/>
        <v>0.26500000000000001</v>
      </c>
      <c r="CC62" s="3">
        <f>ROUND((O_max_dia2-CA62)/O_range_dia2 * CB62, 3)</f>
        <v>0.47299999999999998</v>
      </c>
      <c r="CD62">
        <f>IF(CA62&lt;=delt2,CB62,CC62)</f>
        <v>0.26500000000000001</v>
      </c>
      <c r="CE62">
        <f>IF(CA62&gt;=O_max_dia2, 0, CD62)</f>
        <v>0.26500000000000001</v>
      </c>
      <c r="CG62">
        <f>CE62/$CF$21</f>
        <v>0.46409807355516641</v>
      </c>
      <c r="CK62" s="8"/>
      <c r="EM62"/>
      <c r="EN62" s="3"/>
      <c r="EP62"/>
      <c r="EQ62" s="3"/>
    </row>
    <row r="63" spans="2:147" x14ac:dyDescent="0.25">
      <c r="B63">
        <f t="shared" si="11"/>
        <v>47</v>
      </c>
      <c r="C63" s="9">
        <f t="shared" si="9"/>
        <v>1.1499999999999999</v>
      </c>
      <c r="D63">
        <f>EXP(-KTG1_dia*(C63-T_opt__dia)^2)</f>
        <v>0.26687363760640181</v>
      </c>
      <c r="E63">
        <f>EXP(-KTG2_dia*(T_opt__dia-C63)^2)</f>
        <v>4.5461303333258679E-15</v>
      </c>
      <c r="F63">
        <f>IF(C63&lt;=T_opt__dia,D63,E63)</f>
        <v>0.26687363760640181</v>
      </c>
      <c r="G63">
        <f t="shared" si="10"/>
        <v>0.26700000000000002</v>
      </c>
      <c r="AO63">
        <f t="shared" si="0"/>
        <v>60</v>
      </c>
      <c r="AP63">
        <f t="shared" si="1"/>
        <v>1.4749999999999988</v>
      </c>
      <c r="AQ63">
        <f>EXP(-KTG1_nan*(AP63-T_opt__nan)^2)</f>
        <v>0.2534211625951413</v>
      </c>
      <c r="AR63">
        <f>EXP(-KTG2_nan*(T_opt__nan-AP63)^2)</f>
        <v>1.6275286294212196E-2</v>
      </c>
      <c r="AS63">
        <f>IF(AP63&lt;=T_opt__nan,AQ63,AR63)</f>
        <v>0.2534211625951413</v>
      </c>
      <c r="AT63">
        <f t="shared" si="2"/>
        <v>0.253</v>
      </c>
      <c r="BD63">
        <f t="shared" si="3"/>
        <v>60</v>
      </c>
      <c r="BE63">
        <f t="shared" si="4"/>
        <v>1.4749999999999988</v>
      </c>
      <c r="BF63">
        <f>EXP(-KTG1_pic*(BE63-T_opt_pic)^2)</f>
        <v>0.15671874708281014</v>
      </c>
      <c r="BG63">
        <f>EXP(-KTG2_pic*(T_opt_pic-BE63)^2)</f>
        <v>3.8491324258933691E-3</v>
      </c>
      <c r="BH63">
        <f>IF(BE63&lt;=T_opt_pic,BF63,BG63)</f>
        <v>0.15671874708281014</v>
      </c>
      <c r="BI63">
        <f t="shared" si="5"/>
        <v>0.157</v>
      </c>
      <c r="BP63">
        <f t="shared" si="6"/>
        <v>60</v>
      </c>
      <c r="BQ63">
        <f t="shared" si="7"/>
        <v>1.4749999999999988</v>
      </c>
      <c r="BR63">
        <f>EXP(-KTG1_bac*(BQ63-T_opt_bac)^2)</f>
        <v>0.15671874708281014</v>
      </c>
      <c r="BS63">
        <f>EXP(-KTG2_bac * (T_opt_bac - BQ63)^2)</f>
        <v>3.8491324258933691E-3</v>
      </c>
      <c r="BT63">
        <f>IF(BQ63&lt;=T_opt_bac,BR63,BS63)</f>
        <v>0.15671874708281014</v>
      </c>
      <c r="BU63">
        <f t="shared" si="8"/>
        <v>0.157</v>
      </c>
      <c r="BY63"/>
      <c r="BZ63" s="3">
        <f t="shared" si="13"/>
        <v>43</v>
      </c>
      <c r="CA63" s="3">
        <f>CA62+(env_max2-env_min2)/1200</f>
        <v>1.0500000000000003</v>
      </c>
      <c r="CB63" s="3">
        <f t="shared" si="12"/>
        <v>0.26500000000000001</v>
      </c>
      <c r="CC63" s="3">
        <f>ROUND((O_max_dia2-CA63)/O_range_dia2 * CB63, 3)</f>
        <v>0.47199999999999998</v>
      </c>
      <c r="CD63">
        <f>IF(CA63&lt;=delt2,CB63,CC63)</f>
        <v>0.26500000000000001</v>
      </c>
      <c r="CE63">
        <f>IF(CA63&gt;=O_max_dia2, 0, CD63)</f>
        <v>0.26500000000000001</v>
      </c>
      <c r="CG63">
        <f>CE63/$CF$21</f>
        <v>0.46409807355516641</v>
      </c>
      <c r="CK63" s="8"/>
      <c r="EM63"/>
      <c r="EN63" s="3"/>
      <c r="EP63"/>
      <c r="EQ63" s="3"/>
    </row>
    <row r="64" spans="2:147" x14ac:dyDescent="0.25">
      <c r="B64">
        <f t="shared" si="11"/>
        <v>48</v>
      </c>
      <c r="C64" s="9">
        <f t="shared" si="9"/>
        <v>1.1749999999999998</v>
      </c>
      <c r="D64">
        <f>EXP(-KTG1_dia*(C64-T_opt__dia)^2)</f>
        <v>0.26824755825779711</v>
      </c>
      <c r="E64">
        <f>EXP(-KTG2_dia*(T_opt__dia-C64)^2)</f>
        <v>5.1688560386184474E-15</v>
      </c>
      <c r="F64">
        <f>IF(C64&lt;=T_opt__dia,D64,E64)</f>
        <v>0.26824755825779711</v>
      </c>
      <c r="G64">
        <f t="shared" si="10"/>
        <v>0.26800000000000002</v>
      </c>
      <c r="AO64">
        <f t="shared" si="0"/>
        <v>61</v>
      </c>
      <c r="AP64">
        <f t="shared" si="1"/>
        <v>1.4999999999999987</v>
      </c>
      <c r="AQ64">
        <f>EXP(-KTG1_nan*(AP64-T_opt__nan)^2)</f>
        <v>0.25436119360819465</v>
      </c>
      <c r="AR64">
        <f>EXP(-KTG2_nan*(T_opt__nan-AP64)^2)</f>
        <v>1.6457071758747287E-2</v>
      </c>
      <c r="AS64">
        <f>IF(AP64&lt;=T_opt__nan,AQ64,AR64)</f>
        <v>0.25436119360819465</v>
      </c>
      <c r="AT64">
        <f t="shared" si="2"/>
        <v>0.254</v>
      </c>
      <c r="BD64">
        <f t="shared" si="3"/>
        <v>61</v>
      </c>
      <c r="BE64">
        <f t="shared" si="4"/>
        <v>1.4999999999999987</v>
      </c>
      <c r="BF64">
        <f>EXP(-KTG1_pic*(BE64-T_opt_pic)^2)</f>
        <v>0.15739448212473714</v>
      </c>
      <c r="BG64">
        <f>EXP(-KTG2_pic*(T_opt_pic-BE64)^2)</f>
        <v>3.8991371262708406E-3</v>
      </c>
      <c r="BH64">
        <f>IF(BE64&lt;=T_opt_pic,BF64,BG64)</f>
        <v>0.15739448212473714</v>
      </c>
      <c r="BI64">
        <f t="shared" si="5"/>
        <v>0.157</v>
      </c>
      <c r="BP64">
        <f t="shared" si="6"/>
        <v>61</v>
      </c>
      <c r="BQ64">
        <f t="shared" si="7"/>
        <v>1.4999999999999987</v>
      </c>
      <c r="BR64">
        <f>EXP(-KTG1_bac*(BQ64-T_opt_bac)^2)</f>
        <v>0.15739448212473714</v>
      </c>
      <c r="BS64">
        <f>EXP(-KTG2_bac * (T_opt_bac - BQ64)^2)</f>
        <v>3.8991371262708406E-3</v>
      </c>
      <c r="BT64">
        <f>IF(BQ64&lt;=T_opt_bac,BR64,BS64)</f>
        <v>0.15739448212473714</v>
      </c>
      <c r="BU64">
        <f t="shared" si="8"/>
        <v>0.157</v>
      </c>
      <c r="BY64"/>
      <c r="BZ64" s="3">
        <f t="shared" si="13"/>
        <v>44</v>
      </c>
      <c r="CA64" s="3">
        <f>CA63+(env_max2-env_min2)/1200</f>
        <v>1.0750000000000002</v>
      </c>
      <c r="CB64" s="3">
        <f t="shared" si="12"/>
        <v>0.26600000000000001</v>
      </c>
      <c r="CC64" s="3">
        <f>ROUND((O_max_dia2-CA64)/O_range_dia2 * CB64, 3)</f>
        <v>0.47399999999999998</v>
      </c>
      <c r="CD64">
        <f>IF(CA64&lt;=delt2,CB64,CC64)</f>
        <v>0.26600000000000001</v>
      </c>
      <c r="CE64">
        <f>IF(CA64&gt;=O_max_dia2, 0, CD64)</f>
        <v>0.26600000000000001</v>
      </c>
      <c r="CG64">
        <f>CE64/$CF$21</f>
        <v>0.46584938704028028</v>
      </c>
      <c r="CK64" s="8"/>
      <c r="EM64"/>
      <c r="EN64" s="3"/>
      <c r="EP64"/>
      <c r="EQ64" s="3"/>
    </row>
    <row r="65" spans="2:147" x14ac:dyDescent="0.25">
      <c r="B65">
        <f t="shared" si="11"/>
        <v>49</v>
      </c>
      <c r="C65" s="9">
        <f t="shared" si="9"/>
        <v>1.1999999999999997</v>
      </c>
      <c r="D65">
        <f>EXP(-KTG1_dia*(C65-T_opt__dia)^2)</f>
        <v>0.26962585586466647</v>
      </c>
      <c r="E65">
        <f>EXP(-KTG2_dia*(T_opt__dia-C65)^2)</f>
        <v>5.8754132319548115E-15</v>
      </c>
      <c r="F65">
        <f>IF(C65&lt;=T_opt__dia,D65,E65)</f>
        <v>0.26962585586466647</v>
      </c>
      <c r="G65">
        <f t="shared" si="10"/>
        <v>0.27</v>
      </c>
      <c r="AO65">
        <f t="shared" si="0"/>
        <v>62</v>
      </c>
      <c r="AP65">
        <f t="shared" si="1"/>
        <v>1.5249999999999986</v>
      </c>
      <c r="AQ65">
        <f>EXP(-KTG1_nan*(AP65-T_opt__nan)^2)</f>
        <v>0.25530343501687713</v>
      </c>
      <c r="AR65">
        <f>EXP(-KTG2_nan*(T_opt__nan-AP65)^2)</f>
        <v>1.6640638049554662E-2</v>
      </c>
      <c r="AS65">
        <f>IF(AP65&lt;=T_opt__nan,AQ65,AR65)</f>
        <v>0.25530343501687713</v>
      </c>
      <c r="AT65">
        <f t="shared" si="2"/>
        <v>0.255</v>
      </c>
      <c r="BD65">
        <f t="shared" si="3"/>
        <v>62</v>
      </c>
      <c r="BE65">
        <f t="shared" si="4"/>
        <v>1.5249999999999986</v>
      </c>
      <c r="BF65">
        <f>EXP(-KTG1_pic*(BE65-T_opt_pic)^2)</f>
        <v>0.15807234041642021</v>
      </c>
      <c r="BG65">
        <f>EXP(-KTG2_pic*(T_opt_pic-BE65)^2)</f>
        <v>3.9497321993515024E-3</v>
      </c>
      <c r="BH65">
        <f>IF(BE65&lt;=T_opt_pic,BF65,BG65)</f>
        <v>0.15807234041642021</v>
      </c>
      <c r="BI65">
        <f t="shared" si="5"/>
        <v>0.158</v>
      </c>
      <c r="BP65">
        <f t="shared" si="6"/>
        <v>62</v>
      </c>
      <c r="BQ65">
        <f t="shared" si="7"/>
        <v>1.5249999999999986</v>
      </c>
      <c r="BR65">
        <f>EXP(-KTG1_bac*(BQ65-T_opt_bac)^2)</f>
        <v>0.15807234041642021</v>
      </c>
      <c r="BS65">
        <f>EXP(-KTG2_bac * (T_opt_bac - BQ65)^2)</f>
        <v>3.9497321993515024E-3</v>
      </c>
      <c r="BT65">
        <f>IF(BQ65&lt;=T_opt_bac,BR65,BS65)</f>
        <v>0.15807234041642021</v>
      </c>
      <c r="BU65">
        <f t="shared" si="8"/>
        <v>0.158</v>
      </c>
      <c r="BY65"/>
      <c r="BZ65" s="3">
        <f t="shared" si="13"/>
        <v>45</v>
      </c>
      <c r="CA65" s="3">
        <f>CA64+(env_max2-env_min2)/1200</f>
        <v>1.1000000000000001</v>
      </c>
      <c r="CB65" s="3">
        <f t="shared" si="12"/>
        <v>0.26600000000000001</v>
      </c>
      <c r="CC65" s="3">
        <f>ROUND((O_max_dia2-CA65)/O_range_dia2 * CB65, 3)</f>
        <v>0.47299999999999998</v>
      </c>
      <c r="CD65">
        <f>IF(CA65&lt;=delt2,CB65,CC65)</f>
        <v>0.26600000000000001</v>
      </c>
      <c r="CE65">
        <f>IF(CA65&gt;=O_max_dia2, 0, CD65)</f>
        <v>0.26600000000000001</v>
      </c>
      <c r="CG65">
        <f>CE65/$CF$21</f>
        <v>0.46584938704028028</v>
      </c>
      <c r="CK65" s="8"/>
      <c r="EM65"/>
      <c r="EN65" s="3"/>
      <c r="EP65"/>
      <c r="EQ65" s="3"/>
    </row>
    <row r="66" spans="2:147" x14ac:dyDescent="0.25">
      <c r="B66">
        <f t="shared" si="11"/>
        <v>50</v>
      </c>
      <c r="C66" s="9">
        <f t="shared" si="9"/>
        <v>1.2249999999999996</v>
      </c>
      <c r="D66">
        <f>EXP(-KTG1_dia*(C66-T_opt__dia)^2)</f>
        <v>0.27100852527985403</v>
      </c>
      <c r="E66">
        <f>EXP(-KTG2_dia*(T_opt__dia-C66)^2)</f>
        <v>6.6768838882129459E-15</v>
      </c>
      <c r="F66">
        <f>IF(C66&lt;=T_opt__dia,D66,E66)</f>
        <v>0.27100852527985403</v>
      </c>
      <c r="G66">
        <f t="shared" si="10"/>
        <v>0.27100000000000002</v>
      </c>
      <c r="AO66">
        <f t="shared" si="0"/>
        <v>63</v>
      </c>
      <c r="AP66">
        <f t="shared" si="1"/>
        <v>1.5499999999999985</v>
      </c>
      <c r="AQ66">
        <f>EXP(-KTG1_nan*(AP66-T_opt__nan)^2)</f>
        <v>0.25624788556941275</v>
      </c>
      <c r="AR66">
        <f>EXP(-KTG2_nan*(T_opt__nan-AP66)^2)</f>
        <v>1.6825999492755237E-2</v>
      </c>
      <c r="AS66">
        <f>IF(AP66&lt;=T_opt__nan,AQ66,AR66)</f>
        <v>0.25624788556941275</v>
      </c>
      <c r="AT66">
        <f t="shared" si="2"/>
        <v>0.25600000000000001</v>
      </c>
      <c r="BD66">
        <f t="shared" si="3"/>
        <v>63</v>
      </c>
      <c r="BE66">
        <f t="shared" si="4"/>
        <v>1.5499999999999985</v>
      </c>
      <c r="BF66">
        <f>EXP(-KTG1_pic*(BE66-T_opt_pic)^2)</f>
        <v>0.1587523243089973</v>
      </c>
      <c r="BG66">
        <f>EXP(-KTG2_pic*(T_opt_pic-BE66)^2)</f>
        <v>4.0009237781033057E-3</v>
      </c>
      <c r="BH66">
        <f>IF(BE66&lt;=T_opt_pic,BF66,BG66)</f>
        <v>0.1587523243089973</v>
      </c>
      <c r="BI66">
        <f t="shared" si="5"/>
        <v>0.159</v>
      </c>
      <c r="BP66">
        <f t="shared" si="6"/>
        <v>63</v>
      </c>
      <c r="BQ66">
        <f t="shared" si="7"/>
        <v>1.5499999999999985</v>
      </c>
      <c r="BR66">
        <f>EXP(-KTG1_bac*(BQ66-T_opt_bac)^2)</f>
        <v>0.1587523243089973</v>
      </c>
      <c r="BS66">
        <f>EXP(-KTG2_bac * (T_opt_bac - BQ66)^2)</f>
        <v>4.0009237781033057E-3</v>
      </c>
      <c r="BT66">
        <f>IF(BQ66&lt;=T_opt_bac,BR66,BS66)</f>
        <v>0.1587523243089973</v>
      </c>
      <c r="BU66">
        <f t="shared" si="8"/>
        <v>0.159</v>
      </c>
      <c r="BY66"/>
      <c r="BZ66" s="3">
        <f t="shared" si="13"/>
        <v>46</v>
      </c>
      <c r="CA66" s="3">
        <f>CA65+(env_max2-env_min2)/1200</f>
        <v>1.125</v>
      </c>
      <c r="CB66" s="3">
        <f t="shared" si="12"/>
        <v>0.26700000000000002</v>
      </c>
      <c r="CC66" s="3">
        <f>ROUND((O_max_dia2-CA66)/O_range_dia2 * CB66, 3)</f>
        <v>0.47399999999999998</v>
      </c>
      <c r="CD66">
        <f>IF(CA66&lt;=delt2,CB66,CC66)</f>
        <v>0.26700000000000002</v>
      </c>
      <c r="CE66">
        <f>IF(CA66&gt;=O_max_dia2, 0, CD66)</f>
        <v>0.26700000000000002</v>
      </c>
      <c r="CG66">
        <f>CE66/$CF$21</f>
        <v>0.4676007005253941</v>
      </c>
      <c r="CK66" s="8"/>
      <c r="EM66"/>
      <c r="EN66" s="3"/>
      <c r="EP66"/>
      <c r="EQ66" s="3"/>
    </row>
    <row r="67" spans="2:147" x14ac:dyDescent="0.25">
      <c r="B67">
        <f t="shared" si="11"/>
        <v>51</v>
      </c>
      <c r="C67" s="9">
        <f t="shared" si="9"/>
        <v>1.2499999999999996</v>
      </c>
      <c r="D67">
        <f>EXP(-KTG1_dia*(C67-T_opt__dia)^2)</f>
        <v>0.27239556119829267</v>
      </c>
      <c r="E67">
        <f>EXP(-KTG2_dia*(T_opt__dia-C67)^2)</f>
        <v>7.5857872281551607E-15</v>
      </c>
      <c r="F67">
        <f>IF(C67&lt;=T_opt__dia,D67,E67)</f>
        <v>0.27239556119829267</v>
      </c>
      <c r="G67">
        <f t="shared" si="10"/>
        <v>0.27200000000000002</v>
      </c>
      <c r="AO67">
        <f t="shared" si="0"/>
        <v>64</v>
      </c>
      <c r="AP67">
        <f t="shared" si="1"/>
        <v>1.5749999999999984</v>
      </c>
      <c r="AQ67">
        <f>EXP(-KTG1_nan*(AP67-T_opt__nan)^2)</f>
        <v>0.25719454397619312</v>
      </c>
      <c r="AR67">
        <f>EXP(-KTG2_nan*(T_opt__nan-AP67)^2)</f>
        <v>1.7013170492927252E-2</v>
      </c>
      <c r="AS67">
        <f>IF(AP67&lt;=T_opt__nan,AQ67,AR67)</f>
        <v>0.25719454397619312</v>
      </c>
      <c r="AT67">
        <f t="shared" si="2"/>
        <v>0.25700000000000001</v>
      </c>
      <c r="BD67">
        <f t="shared" si="3"/>
        <v>64</v>
      </c>
      <c r="BE67">
        <f t="shared" si="4"/>
        <v>1.5749999999999984</v>
      </c>
      <c r="BF67">
        <f>EXP(-KTG1_pic*(BE67-T_opt_pic)^2)</f>
        <v>0.15943443613177369</v>
      </c>
      <c r="BG67">
        <f>EXP(-KTG2_pic*(T_opt_pic-BE67)^2)</f>
        <v>4.0527180480122924E-3</v>
      </c>
      <c r="BH67">
        <f>IF(BE67&lt;=T_opt_pic,BF67,BG67)</f>
        <v>0.15943443613177369</v>
      </c>
      <c r="BI67">
        <f t="shared" si="5"/>
        <v>0.159</v>
      </c>
      <c r="BP67">
        <f t="shared" si="6"/>
        <v>64</v>
      </c>
      <c r="BQ67">
        <f t="shared" si="7"/>
        <v>1.5749999999999984</v>
      </c>
      <c r="BR67">
        <f>EXP(-KTG1_bac*(BQ67-T_opt_bac)^2)</f>
        <v>0.15943443613177369</v>
      </c>
      <c r="BS67">
        <f>EXP(-KTG2_bac * (T_opt_bac - BQ67)^2)</f>
        <v>4.0527180480122924E-3</v>
      </c>
      <c r="BT67">
        <f>IF(BQ67&lt;=T_opt_bac,BR67,BS67)</f>
        <v>0.15943443613177369</v>
      </c>
      <c r="BU67">
        <f t="shared" si="8"/>
        <v>0.159</v>
      </c>
      <c r="BY67"/>
      <c r="BZ67" s="3">
        <f t="shared" si="13"/>
        <v>47</v>
      </c>
      <c r="CA67" s="3">
        <f>CA66+(env_max2-env_min2)/1200</f>
        <v>1.1499999999999999</v>
      </c>
      <c r="CB67" s="3">
        <f t="shared" si="12"/>
        <v>0.26700000000000002</v>
      </c>
      <c r="CC67" s="3">
        <f>ROUND((O_max_dia2-CA67)/O_range_dia2 * CB67, 3)</f>
        <v>0.47399999999999998</v>
      </c>
      <c r="CD67">
        <f>IF(CA67&lt;=delt2,CB67,CC67)</f>
        <v>0.26700000000000002</v>
      </c>
      <c r="CE67">
        <f>IF(CA67&gt;=O_max_dia2, 0, CD67)</f>
        <v>0.26700000000000002</v>
      </c>
      <c r="CG67">
        <f>CE67/$CF$21</f>
        <v>0.4676007005253941</v>
      </c>
      <c r="CK67" s="8"/>
      <c r="EM67"/>
      <c r="EN67" s="3"/>
      <c r="EP67"/>
      <c r="EQ67" s="3"/>
    </row>
    <row r="68" spans="2:147" x14ac:dyDescent="0.25">
      <c r="B68">
        <f t="shared" si="11"/>
        <v>52</v>
      </c>
      <c r="C68" s="9">
        <f t="shared" si="9"/>
        <v>1.2749999999999995</v>
      </c>
      <c r="D68">
        <f>EXP(-KTG1_dia*(C68-T_opt__dia)^2)</f>
        <v>0.27378695815640769</v>
      </c>
      <c r="E68">
        <f>EXP(-KTG2_dia*(T_opt__dia-C68)^2)</f>
        <v>8.6162624047633233E-15</v>
      </c>
      <c r="F68">
        <f>IF(C68&lt;=T_opt__dia,D68,E68)</f>
        <v>0.27378695815640769</v>
      </c>
      <c r="G68">
        <f t="shared" si="10"/>
        <v>0.27400000000000002</v>
      </c>
      <c r="AO68">
        <f t="shared" si="0"/>
        <v>65</v>
      </c>
      <c r="AP68">
        <f t="shared" si="1"/>
        <v>1.5999999999999983</v>
      </c>
      <c r="AQ68">
        <f>EXP(-KTG1_nan*(AP68-T_opt__nan)^2)</f>
        <v>0.25814340890966331</v>
      </c>
      <c r="AR68">
        <f>EXP(-KTG2_nan*(T_opt__nan-AP68)^2)</f>
        <v>1.7202165533111154E-2</v>
      </c>
      <c r="AS68">
        <f>IF(AP68&lt;=T_opt__nan,AQ68,AR68)</f>
        <v>0.25814340890966331</v>
      </c>
      <c r="AT68">
        <f t="shared" si="2"/>
        <v>0.25800000000000001</v>
      </c>
      <c r="BD68">
        <f t="shared" si="3"/>
        <v>65</v>
      </c>
      <c r="BE68">
        <f t="shared" si="4"/>
        <v>1.5999999999999983</v>
      </c>
      <c r="BF68">
        <f>EXP(-KTG1_pic*(BE68-T_opt_pic)^2)</f>
        <v>0.160118678192081</v>
      </c>
      <c r="BG68">
        <f>EXP(-KTG2_pic*(T_opt_pic-BE68)^2)</f>
        <v>4.1051212473897196E-3</v>
      </c>
      <c r="BH68">
        <f>IF(BE68&lt;=T_opt_pic,BF68,BG68)</f>
        <v>0.160118678192081</v>
      </c>
      <c r="BI68">
        <f t="shared" si="5"/>
        <v>0.16</v>
      </c>
      <c r="BP68">
        <f t="shared" si="6"/>
        <v>65</v>
      </c>
      <c r="BQ68">
        <f t="shared" si="7"/>
        <v>1.5999999999999983</v>
      </c>
      <c r="BR68">
        <f>EXP(-KTG1_bac*(BQ68-T_opt_bac)^2)</f>
        <v>0.160118678192081</v>
      </c>
      <c r="BS68">
        <f>EXP(-KTG2_bac * (T_opt_bac - BQ68)^2)</f>
        <v>4.1051212473897196E-3</v>
      </c>
      <c r="BT68">
        <f>IF(BQ68&lt;=T_opt_bac,BR68,BS68)</f>
        <v>0.160118678192081</v>
      </c>
      <c r="BU68">
        <f t="shared" si="8"/>
        <v>0.16</v>
      </c>
      <c r="BY68"/>
      <c r="BZ68" s="3">
        <f t="shared" si="13"/>
        <v>48</v>
      </c>
      <c r="CA68" s="3">
        <f>CA67+(env_max2-env_min2)/1200</f>
        <v>1.1749999999999998</v>
      </c>
      <c r="CB68" s="3">
        <f t="shared" si="12"/>
        <v>0.26800000000000002</v>
      </c>
      <c r="CC68" s="3">
        <f>ROUND((O_max_dia2-CA68)/O_range_dia2 * CB68, 3)</f>
        <v>0.47499999999999998</v>
      </c>
      <c r="CD68">
        <f>IF(CA68&lt;=delt2,CB68,CC68)</f>
        <v>0.26800000000000002</v>
      </c>
      <c r="CE68">
        <f>IF(CA68&gt;=O_max_dia2, 0, CD68)</f>
        <v>0.26800000000000002</v>
      </c>
      <c r="CG68">
        <f>CE68/$CF$21</f>
        <v>0.46935201401050797</v>
      </c>
      <c r="CK68" s="8"/>
      <c r="EM68"/>
      <c r="EN68" s="3"/>
      <c r="EP68"/>
      <c r="EQ68" s="3"/>
    </row>
    <row r="69" spans="2:147" x14ac:dyDescent="0.25">
      <c r="B69">
        <f t="shared" si="11"/>
        <v>53</v>
      </c>
      <c r="C69" s="9">
        <f t="shared" si="9"/>
        <v>1.2999999999999994</v>
      </c>
      <c r="D69">
        <f>EXP(-KTG1_dia*(C69-T_opt__dia)^2)</f>
        <v>0.27518271053152443</v>
      </c>
      <c r="E69">
        <f>EXP(-KTG2_dia*(T_opt__dia-C69)^2)</f>
        <v>9.7842739218429503E-15</v>
      </c>
      <c r="F69">
        <f>IF(C69&lt;=T_opt__dia,D69,E69)</f>
        <v>0.27518271053152443</v>
      </c>
      <c r="G69">
        <f t="shared" si="10"/>
        <v>0.27500000000000002</v>
      </c>
      <c r="AO69">
        <f t="shared" ref="AO69:AO132" si="14">B82</f>
        <v>66</v>
      </c>
      <c r="AP69">
        <f t="shared" ref="AP69:AP132" si="15">C82</f>
        <v>1.6249999999999982</v>
      </c>
      <c r="AQ69">
        <f>EXP(-KTG1_nan*(AP69-T_opt__nan)^2)</f>
        <v>0.25909447900420873</v>
      </c>
      <c r="AR69">
        <f>EXP(-KTG2_nan*(T_opt__nan-AP69)^2)</f>
        <v>1.7392999174808632E-2</v>
      </c>
      <c r="AS69">
        <f>IF(AP69&lt;=T_opt__nan,AQ69,AR69)</f>
        <v>0.25909447900420873</v>
      </c>
      <c r="AT69">
        <f t="shared" ref="AT69:AT132" si="16">ROUND(AS69,3)</f>
        <v>0.25900000000000001</v>
      </c>
      <c r="BD69">
        <f t="shared" ref="BD69:BD132" si="17">B82</f>
        <v>66</v>
      </c>
      <c r="BE69">
        <f t="shared" ref="BE69:BE132" si="18">C82</f>
        <v>1.6249999999999982</v>
      </c>
      <c r="BF69">
        <f>EXP(-KTG1_pic*(BE69-T_opt_pic)^2)</f>
        <v>0.16080505277513751</v>
      </c>
      <c r="BG69">
        <f>EXP(-KTG2_pic*(T_opt_pic-BE69)^2)</f>
        <v>4.1581396676792556E-3</v>
      </c>
      <c r="BH69">
        <f>IF(BE69&lt;=T_opt_pic,BF69,BG69)</f>
        <v>0.16080505277513751</v>
      </c>
      <c r="BI69">
        <f t="shared" ref="BI69:BI132" si="19">ROUND(BH69,3)</f>
        <v>0.161</v>
      </c>
      <c r="BP69">
        <f t="shared" ref="BP69:BP132" si="20">BD69</f>
        <v>66</v>
      </c>
      <c r="BQ69">
        <f t="shared" ref="BQ69:BQ132" si="21">BE69</f>
        <v>1.6249999999999982</v>
      </c>
      <c r="BR69">
        <f>EXP(-KTG1_bac*(BQ69-T_opt_bac)^2)</f>
        <v>0.16080505277513751</v>
      </c>
      <c r="BS69">
        <f>EXP(-KTG2_bac * (T_opt_bac - BQ69)^2)</f>
        <v>4.1581396676792556E-3</v>
      </c>
      <c r="BT69">
        <f>IF(BQ69&lt;=T_opt_bac,BR69,BS69)</f>
        <v>0.16080505277513751</v>
      </c>
      <c r="BU69">
        <f t="shared" ref="BU69:BU132" si="22">ROUND(BT69,3)</f>
        <v>0.161</v>
      </c>
      <c r="BY69"/>
      <c r="BZ69" s="3">
        <f t="shared" si="13"/>
        <v>49</v>
      </c>
      <c r="CA69" s="3">
        <f>CA68+(env_max2-env_min2)/1200</f>
        <v>1.1999999999999997</v>
      </c>
      <c r="CB69" s="3">
        <f t="shared" si="12"/>
        <v>0.26800000000000002</v>
      </c>
      <c r="CC69" s="3">
        <f>ROUND((O_max_dia2-CA69)/O_range_dia2 * CB69, 3)</f>
        <v>0.47499999999999998</v>
      </c>
      <c r="CD69">
        <f>IF(CA69&lt;=delt2,CB69,CC69)</f>
        <v>0.26800000000000002</v>
      </c>
      <c r="CE69">
        <f>IF(CA69&gt;=O_max_dia2, 0, CD69)</f>
        <v>0.26800000000000002</v>
      </c>
      <c r="CG69">
        <f>CE69/$CF$21</f>
        <v>0.46935201401050797</v>
      </c>
      <c r="CK69" s="8"/>
      <c r="EM69"/>
      <c r="EN69" s="3"/>
      <c r="EP69"/>
      <c r="EQ69" s="3"/>
    </row>
    <row r="70" spans="2:147" x14ac:dyDescent="0.25">
      <c r="B70">
        <f t="shared" si="11"/>
        <v>54</v>
      </c>
      <c r="C70" s="9">
        <f t="shared" si="9"/>
        <v>1.3249999999999993</v>
      </c>
      <c r="D70">
        <f>EXP(-KTG1_dia*(C70-T_opt__dia)^2)</f>
        <v>0.27658281254128109</v>
      </c>
      <c r="E70">
        <f>EXP(-KTG2_dia*(T_opt__dia-C70)^2)</f>
        <v>1.1107842550393637E-14</v>
      </c>
      <c r="F70">
        <f>IF(C70&lt;=T_opt__dia,D70,E70)</f>
        <v>0.27658281254128109</v>
      </c>
      <c r="G70">
        <f t="shared" si="10"/>
        <v>0.27700000000000002</v>
      </c>
      <c r="AO70">
        <f t="shared" si="14"/>
        <v>67</v>
      </c>
      <c r="AP70">
        <f t="shared" si="15"/>
        <v>1.6499999999999981</v>
      </c>
      <c r="AQ70">
        <f>EXP(-KTG1_nan*(AP70-T_opt__nan)^2)</f>
        <v>0.26004775285604165</v>
      </c>
      <c r="AR70">
        <f>EXP(-KTG2_nan*(T_opt__nan-AP70)^2)</f>
        <v>1.7585686057975638E-2</v>
      </c>
      <c r="AS70">
        <f>IF(AP70&lt;=T_opt__nan,AQ70,AR70)</f>
        <v>0.26004775285604165</v>
      </c>
      <c r="AT70">
        <f t="shared" si="16"/>
        <v>0.26</v>
      </c>
      <c r="BD70">
        <f t="shared" si="17"/>
        <v>67</v>
      </c>
      <c r="BE70">
        <f t="shared" si="18"/>
        <v>1.6499999999999981</v>
      </c>
      <c r="BF70">
        <f>EXP(-KTG1_pic*(BE70-T_opt_pic)^2)</f>
        <v>0.16149356214390639</v>
      </c>
      <c r="BG70">
        <f>EXP(-KTG2_pic*(T_opt_pic-BE70)^2)</f>
        <v>4.2117796537640226E-3</v>
      </c>
      <c r="BH70">
        <f>IF(BE70&lt;=T_opt_pic,BF70,BG70)</f>
        <v>0.16149356214390639</v>
      </c>
      <c r="BI70">
        <f t="shared" si="19"/>
        <v>0.161</v>
      </c>
      <c r="BP70">
        <f t="shared" si="20"/>
        <v>67</v>
      </c>
      <c r="BQ70">
        <f t="shared" si="21"/>
        <v>1.6499999999999981</v>
      </c>
      <c r="BR70">
        <f>EXP(-KTG1_bac*(BQ70-T_opt_bac)^2)</f>
        <v>0.16149356214390639</v>
      </c>
      <c r="BS70">
        <f>EXP(-KTG2_bac * (T_opt_bac - BQ70)^2)</f>
        <v>4.2117796537640226E-3</v>
      </c>
      <c r="BT70">
        <f>IF(BQ70&lt;=T_opt_bac,BR70,BS70)</f>
        <v>0.16149356214390639</v>
      </c>
      <c r="BU70">
        <f t="shared" si="22"/>
        <v>0.161</v>
      </c>
      <c r="BY70"/>
      <c r="BZ70" s="3">
        <f t="shared" si="13"/>
        <v>50</v>
      </c>
      <c r="CA70" s="3">
        <f>CA69+(env_max2-env_min2)/1200</f>
        <v>1.2249999999999996</v>
      </c>
      <c r="CB70" s="3">
        <f t="shared" si="12"/>
        <v>0.26900000000000002</v>
      </c>
      <c r="CC70" s="3">
        <f>ROUND((O_max_dia2-CA70)/O_range_dia2 * CB70, 3)</f>
        <v>0.47599999999999998</v>
      </c>
      <c r="CD70">
        <f>IF(CA70&lt;=delt2,CB70,CC70)</f>
        <v>0.26900000000000002</v>
      </c>
      <c r="CE70">
        <f>IF(CA70&gt;=O_max_dia2, 0, CD70)</f>
        <v>0.26900000000000002</v>
      </c>
      <c r="CG70">
        <f>CE70/$CF$21</f>
        <v>0.47110332749562178</v>
      </c>
      <c r="CK70" s="8"/>
      <c r="EM70"/>
      <c r="EN70" s="3"/>
      <c r="EP70"/>
      <c r="EQ70" s="3"/>
    </row>
    <row r="71" spans="2:147" x14ac:dyDescent="0.25">
      <c r="B71">
        <f t="shared" si="11"/>
        <v>55</v>
      </c>
      <c r="C71" s="9">
        <f t="shared" si="9"/>
        <v>1.3499999999999992</v>
      </c>
      <c r="D71">
        <f>EXP(-KTG1_dia*(C71-T_opt__dia)^2)</f>
        <v>0.27798725824304654</v>
      </c>
      <c r="E71">
        <f>EXP(-KTG2_dia*(T_opt__dia-C71)^2)</f>
        <v>1.2607304836678604E-14</v>
      </c>
      <c r="F71">
        <f>IF(C71&lt;=T_opt__dia,D71,E71)</f>
        <v>0.27798725824304654</v>
      </c>
      <c r="G71">
        <f t="shared" si="10"/>
        <v>0.27800000000000002</v>
      </c>
      <c r="AO71">
        <f t="shared" si="14"/>
        <v>68</v>
      </c>
      <c r="AP71">
        <f t="shared" si="15"/>
        <v>1.674999999999998</v>
      </c>
      <c r="AQ71">
        <f>EXP(-KTG1_nan*(AP71-T_opt__nan)^2)</f>
        <v>0.26100322902308881</v>
      </c>
      <c r="AR71">
        <f>EXP(-KTG2_nan*(T_opt__nan-AP71)^2)</f>
        <v>1.7780240901009554E-2</v>
      </c>
      <c r="AS71">
        <f>IF(AP71&lt;=T_opt__nan,AQ71,AR71)</f>
        <v>0.26100322902308881</v>
      </c>
      <c r="AT71">
        <f t="shared" si="16"/>
        <v>0.26100000000000001</v>
      </c>
      <c r="BD71">
        <f t="shared" si="17"/>
        <v>68</v>
      </c>
      <c r="BE71">
        <f t="shared" si="18"/>
        <v>1.674999999999998</v>
      </c>
      <c r="BF71">
        <f>EXP(-KTG1_pic*(BE71-T_opt_pic)^2)</f>
        <v>0.16218420853895577</v>
      </c>
      <c r="BG71">
        <f>EXP(-KTG2_pic*(T_opt_pic-BE71)^2)</f>
        <v>4.2660476042736834E-3</v>
      </c>
      <c r="BH71">
        <f>IF(BE71&lt;=T_opt_pic,BF71,BG71)</f>
        <v>0.16218420853895577</v>
      </c>
      <c r="BI71">
        <f t="shared" si="19"/>
        <v>0.16200000000000001</v>
      </c>
      <c r="BP71">
        <f t="shared" si="20"/>
        <v>68</v>
      </c>
      <c r="BQ71">
        <f t="shared" si="21"/>
        <v>1.674999999999998</v>
      </c>
      <c r="BR71">
        <f>EXP(-KTG1_bac*(BQ71-T_opt_bac)^2)</f>
        <v>0.16218420853895577</v>
      </c>
      <c r="BS71">
        <f>EXP(-KTG2_bac * (T_opt_bac - BQ71)^2)</f>
        <v>4.2660476042736834E-3</v>
      </c>
      <c r="BT71">
        <f>IF(BQ71&lt;=T_opt_bac,BR71,BS71)</f>
        <v>0.16218420853895577</v>
      </c>
      <c r="BU71">
        <f t="shared" si="22"/>
        <v>0.16200000000000001</v>
      </c>
      <c r="BY71"/>
      <c r="BZ71" s="3">
        <f t="shared" si="13"/>
        <v>51</v>
      </c>
      <c r="CA71" s="3">
        <f>CA70+(env_max2-env_min2)/1200</f>
        <v>1.2499999999999996</v>
      </c>
      <c r="CB71" s="3">
        <f t="shared" si="12"/>
        <v>0.26900000000000002</v>
      </c>
      <c r="CC71" s="3">
        <f>ROUND((O_max_dia2-CA71)/O_range_dia2 * CB71, 3)</f>
        <v>0.47599999999999998</v>
      </c>
      <c r="CD71">
        <f>IF(CA71&lt;=delt2,CB71,CC71)</f>
        <v>0.26900000000000002</v>
      </c>
      <c r="CE71">
        <f>IF(CA71&gt;=O_max_dia2, 0, CD71)</f>
        <v>0.26900000000000002</v>
      </c>
      <c r="CG71">
        <f>CE71/$CF$21</f>
        <v>0.47110332749562178</v>
      </c>
      <c r="CK71" s="8"/>
      <c r="EM71"/>
      <c r="EN71" s="3"/>
      <c r="EP71"/>
      <c r="EQ71" s="3"/>
    </row>
    <row r="72" spans="2:147" x14ac:dyDescent="0.25">
      <c r="B72">
        <f t="shared" si="11"/>
        <v>56</v>
      </c>
      <c r="C72" s="9">
        <f t="shared" si="9"/>
        <v>1.3749999999999991</v>
      </c>
      <c r="D72">
        <f>EXP(-KTG1_dia*(C72-T_opt__dia)^2)</f>
        <v>0.27939604153334313</v>
      </c>
      <c r="E72">
        <f>EXP(-KTG2_dia*(T_opt__dia-C72)^2)</f>
        <v>1.4305604662364147E-14</v>
      </c>
      <c r="F72">
        <f>IF(C72&lt;=T_opt__dia,D72,E72)</f>
        <v>0.27939604153334313</v>
      </c>
      <c r="G72">
        <f t="shared" si="10"/>
        <v>0.27900000000000003</v>
      </c>
      <c r="AO72">
        <f t="shared" si="14"/>
        <v>69</v>
      </c>
      <c r="AP72">
        <f t="shared" si="15"/>
        <v>1.699999999999998</v>
      </c>
      <c r="AQ72">
        <f>EXP(-KTG1_nan*(AP72-T_opt__nan)^2)</f>
        <v>0.26196090602487987</v>
      </c>
      <c r="AR72">
        <f>EXP(-KTG2_nan*(T_opt__nan-AP72)^2)</f>
        <v>1.7976678500730189E-2</v>
      </c>
      <c r="AS72">
        <f>IF(AP72&lt;=T_opt__nan,AQ72,AR72)</f>
        <v>0.26196090602487987</v>
      </c>
      <c r="AT72">
        <f t="shared" si="16"/>
        <v>0.26200000000000001</v>
      </c>
      <c r="BD72">
        <f t="shared" si="17"/>
        <v>69</v>
      </c>
      <c r="BE72">
        <f t="shared" si="18"/>
        <v>1.699999999999998</v>
      </c>
      <c r="BF72">
        <f>EXP(-KTG1_pic*(BE72-T_opt_pic)^2)</f>
        <v>0.16287699417831755</v>
      </c>
      <c r="BG72">
        <f>EXP(-KTG2_pic*(T_opt_pic-BE72)^2)</f>
        <v>4.320949971891354E-3</v>
      </c>
      <c r="BH72">
        <f>IF(BE72&lt;=T_opt_pic,BF72,BG72)</f>
        <v>0.16287699417831755</v>
      </c>
      <c r="BI72">
        <f t="shared" si="19"/>
        <v>0.16300000000000001</v>
      </c>
      <c r="BP72">
        <f t="shared" si="20"/>
        <v>69</v>
      </c>
      <c r="BQ72">
        <f t="shared" si="21"/>
        <v>1.699999999999998</v>
      </c>
      <c r="BR72">
        <f>EXP(-KTG1_bac*(BQ72-T_opt_bac)^2)</f>
        <v>0.16287699417831755</v>
      </c>
      <c r="BS72">
        <f>EXP(-KTG2_bac * (T_opt_bac - BQ72)^2)</f>
        <v>4.320949971891354E-3</v>
      </c>
      <c r="BT72">
        <f>IF(BQ72&lt;=T_opt_bac,BR72,BS72)</f>
        <v>0.16287699417831755</v>
      </c>
      <c r="BU72">
        <f t="shared" si="22"/>
        <v>0.16300000000000001</v>
      </c>
      <c r="BY72"/>
      <c r="BZ72" s="3">
        <f t="shared" si="13"/>
        <v>52</v>
      </c>
      <c r="CA72" s="3">
        <f>CA71+(env_max2-env_min2)/1200</f>
        <v>1.2749999999999995</v>
      </c>
      <c r="CB72" s="3">
        <f t="shared" si="12"/>
        <v>0.27</v>
      </c>
      <c r="CC72" s="3">
        <f>ROUND((O_max_dia2-CA72)/O_range_dia2 * CB72, 3)</f>
        <v>0.47699999999999998</v>
      </c>
      <c r="CD72">
        <f>IF(CA72&lt;=delt2,CB72,CC72)</f>
        <v>0.27</v>
      </c>
      <c r="CE72">
        <f>IF(CA72&gt;=O_max_dia2, 0, CD72)</f>
        <v>0.27</v>
      </c>
      <c r="CG72">
        <f>CE72/$CF$21</f>
        <v>0.4728546409807356</v>
      </c>
      <c r="CK72" s="8"/>
      <c r="EM72"/>
      <c r="EN72" s="3"/>
      <c r="EP72"/>
      <c r="EQ72" s="3"/>
    </row>
    <row r="73" spans="2:147" x14ac:dyDescent="0.25">
      <c r="B73">
        <f t="shared" si="11"/>
        <v>57</v>
      </c>
      <c r="C73" s="9">
        <f t="shared" si="9"/>
        <v>1.399999999999999</v>
      </c>
      <c r="D73">
        <f>EXP(-KTG1_dia*(C73-T_opt__dia)^2)</f>
        <v>0.28080915614727464</v>
      </c>
      <c r="E73">
        <f>EXP(-KTG2_dia*(T_opt__dia-C73)^2)</f>
        <v>1.6228620725835926E-14</v>
      </c>
      <c r="F73">
        <f>IF(C73&lt;=T_opt__dia,D73,E73)</f>
        <v>0.28080915614727464</v>
      </c>
      <c r="G73">
        <f t="shared" si="10"/>
        <v>0.28100000000000003</v>
      </c>
      <c r="AO73">
        <f t="shared" si="14"/>
        <v>70</v>
      </c>
      <c r="AP73">
        <f t="shared" si="15"/>
        <v>1.7249999999999979</v>
      </c>
      <c r="AQ73">
        <f>EXP(-KTG1_nan*(AP73-T_opt__nan)^2)</f>
        <v>0.26292078234243521</v>
      </c>
      <c r="AR73">
        <f>EXP(-KTG2_nan*(T_opt__nan-AP73)^2)</f>
        <v>1.8175013732354584E-2</v>
      </c>
      <c r="AS73">
        <f>IF(AP73&lt;=T_opt__nan,AQ73,AR73)</f>
        <v>0.26292078234243521</v>
      </c>
      <c r="AT73">
        <f t="shared" si="16"/>
        <v>0.26300000000000001</v>
      </c>
      <c r="BD73">
        <f t="shared" si="17"/>
        <v>70</v>
      </c>
      <c r="BE73">
        <f t="shared" si="18"/>
        <v>1.7249999999999979</v>
      </c>
      <c r="BF73">
        <f>EXP(-KTG1_pic*(BE73-T_opt_pic)^2)</f>
        <v>0.1635719212573464</v>
      </c>
      <c r="BG73">
        <f>EXP(-KTG2_pic*(T_opt_pic-BE73)^2)</f>
        <v>4.3764932636604099E-3</v>
      </c>
      <c r="BH73">
        <f>IF(BE73&lt;=T_opt_pic,BF73,BG73)</f>
        <v>0.1635719212573464</v>
      </c>
      <c r="BI73">
        <f t="shared" si="19"/>
        <v>0.16400000000000001</v>
      </c>
      <c r="BP73">
        <f t="shared" si="20"/>
        <v>70</v>
      </c>
      <c r="BQ73">
        <f t="shared" si="21"/>
        <v>1.7249999999999979</v>
      </c>
      <c r="BR73">
        <f>EXP(-KTG1_bac*(BQ73-T_opt_bac)^2)</f>
        <v>0.1635719212573464</v>
      </c>
      <c r="BS73">
        <f>EXP(-KTG2_bac * (T_opt_bac - BQ73)^2)</f>
        <v>4.3764932636604099E-3</v>
      </c>
      <c r="BT73">
        <f>IF(BQ73&lt;=T_opt_bac,BR73,BS73)</f>
        <v>0.1635719212573464</v>
      </c>
      <c r="BU73">
        <f t="shared" si="22"/>
        <v>0.16400000000000001</v>
      </c>
      <c r="BY73"/>
      <c r="BZ73" s="3">
        <f t="shared" si="13"/>
        <v>53</v>
      </c>
      <c r="CA73" s="3">
        <f>CA72+(env_max2-env_min2)/1200</f>
        <v>1.2999999999999994</v>
      </c>
      <c r="CB73" s="3">
        <f t="shared" si="12"/>
        <v>0.27</v>
      </c>
      <c r="CC73" s="3">
        <f>ROUND((O_max_dia2-CA73)/O_range_dia2 * CB73, 3)</f>
        <v>0.47599999999999998</v>
      </c>
      <c r="CD73">
        <f>IF(CA73&lt;=delt2,CB73,CC73)</f>
        <v>0.27</v>
      </c>
      <c r="CE73">
        <f>IF(CA73&gt;=O_max_dia2, 0, CD73)</f>
        <v>0.27</v>
      </c>
      <c r="CG73">
        <f>CE73/$CF$21</f>
        <v>0.4728546409807356</v>
      </c>
      <c r="CK73" s="8"/>
      <c r="EM73"/>
      <c r="EN73" s="3"/>
      <c r="EP73"/>
      <c r="EQ73" s="3"/>
    </row>
    <row r="74" spans="2:147" x14ac:dyDescent="0.25">
      <c r="B74">
        <f t="shared" si="11"/>
        <v>58</v>
      </c>
      <c r="C74" s="9">
        <f t="shared" si="9"/>
        <v>1.4249999999999989</v>
      </c>
      <c r="D74">
        <f>EXP(-KTG1_dia*(C74-T_opt__dia)^2)</f>
        <v>0.28222659565795988</v>
      </c>
      <c r="E74">
        <f>EXP(-KTG2_dia*(T_opt__dia-C74)^2)</f>
        <v>1.8405534269561101E-14</v>
      </c>
      <c r="F74">
        <f>IF(C74&lt;=T_opt__dia,D74,E74)</f>
        <v>0.28222659565795988</v>
      </c>
      <c r="G74">
        <f t="shared" si="10"/>
        <v>0.28199999999999997</v>
      </c>
      <c r="AO74">
        <f t="shared" si="14"/>
        <v>71</v>
      </c>
      <c r="AP74">
        <f t="shared" si="15"/>
        <v>1.7499999999999978</v>
      </c>
      <c r="AQ74">
        <f>EXP(-KTG1_nan*(AP74-T_opt__nan)^2)</f>
        <v>0.26388285641815568</v>
      </c>
      <c r="AR74">
        <f>EXP(-KTG2_nan*(T_opt__nan-AP74)^2)</f>
        <v>1.8375261549465876E-2</v>
      </c>
      <c r="AS74">
        <f>IF(AP74&lt;=T_opt__nan,AQ74,AR74)</f>
        <v>0.26388285641815568</v>
      </c>
      <c r="AT74">
        <f t="shared" si="16"/>
        <v>0.26400000000000001</v>
      </c>
      <c r="BD74">
        <f t="shared" si="17"/>
        <v>71</v>
      </c>
      <c r="BE74">
        <f t="shared" si="18"/>
        <v>1.7499999999999978</v>
      </c>
      <c r="BF74">
        <f>EXP(-KTG1_pic*(BE74-T_opt_pic)^2)</f>
        <v>0.16426899194857938</v>
      </c>
      <c r="BG74">
        <f>EXP(-KTG2_pic*(T_opt_pic-BE74)^2)</f>
        <v>4.4326840412911893E-3</v>
      </c>
      <c r="BH74">
        <f>IF(BE74&lt;=T_opt_pic,BF74,BG74)</f>
        <v>0.16426899194857938</v>
      </c>
      <c r="BI74">
        <f t="shared" si="19"/>
        <v>0.16400000000000001</v>
      </c>
      <c r="BP74">
        <f t="shared" si="20"/>
        <v>71</v>
      </c>
      <c r="BQ74">
        <f t="shared" si="21"/>
        <v>1.7499999999999978</v>
      </c>
      <c r="BR74">
        <f>EXP(-KTG1_bac*(BQ74-T_opt_bac)^2)</f>
        <v>0.16426899194857938</v>
      </c>
      <c r="BS74">
        <f>EXP(-KTG2_bac * (T_opt_bac - BQ74)^2)</f>
        <v>4.4326840412911893E-3</v>
      </c>
      <c r="BT74">
        <f>IF(BQ74&lt;=T_opt_bac,BR74,BS74)</f>
        <v>0.16426899194857938</v>
      </c>
      <c r="BU74">
        <f t="shared" si="22"/>
        <v>0.16400000000000001</v>
      </c>
      <c r="BY74"/>
      <c r="BZ74" s="3">
        <f t="shared" si="13"/>
        <v>54</v>
      </c>
      <c r="CA74" s="3">
        <f>CA73+(env_max2-env_min2)/1200</f>
        <v>1.3249999999999993</v>
      </c>
      <c r="CB74" s="3">
        <f t="shared" si="12"/>
        <v>0.27100000000000002</v>
      </c>
      <c r="CC74" s="3">
        <f>ROUND((O_max_dia2-CA74)/O_range_dia2 * CB74, 3)</f>
        <v>0.47799999999999998</v>
      </c>
      <c r="CD74">
        <f>IF(CA74&lt;=delt2,CB74,CC74)</f>
        <v>0.27100000000000002</v>
      </c>
      <c r="CE74">
        <f>IF(CA74&gt;=O_max_dia2, 0, CD74)</f>
        <v>0.27100000000000002</v>
      </c>
      <c r="CG74">
        <f>CE74/$CF$21</f>
        <v>0.47460595446584947</v>
      </c>
      <c r="CK74" s="8"/>
      <c r="EM74"/>
      <c r="EN74" s="3"/>
      <c r="EP74"/>
      <c r="EQ74" s="3"/>
    </row>
    <row r="75" spans="2:147" x14ac:dyDescent="0.25">
      <c r="B75">
        <f t="shared" si="11"/>
        <v>59</v>
      </c>
      <c r="C75" s="9">
        <f t="shared" si="9"/>
        <v>1.4499999999999988</v>
      </c>
      <c r="D75">
        <f>EXP(-KTG1_dia*(C75-T_opt__dia)^2)</f>
        <v>0.28364835347597078</v>
      </c>
      <c r="E75">
        <f>EXP(-KTG2_dia*(T_opt__dia-C75)^2)</f>
        <v>2.0869241886425933E-14</v>
      </c>
      <c r="F75">
        <f>IF(C75&lt;=T_opt__dia,D75,E75)</f>
        <v>0.28364835347597078</v>
      </c>
      <c r="G75">
        <f t="shared" si="10"/>
        <v>0.28399999999999997</v>
      </c>
      <c r="AO75">
        <f t="shared" si="14"/>
        <v>72</v>
      </c>
      <c r="AP75">
        <f t="shared" si="15"/>
        <v>1.7749999999999977</v>
      </c>
      <c r="AQ75">
        <f>EXP(-KTG1_nan*(AP75-T_opt__nan)^2)</f>
        <v>0.26484712665571208</v>
      </c>
      <c r="AR75">
        <f>EXP(-KTG2_nan*(T_opt__nan-AP75)^2)</f>
        <v>1.8577436983975664E-2</v>
      </c>
      <c r="AS75">
        <f>IF(AP75&lt;=T_opt__nan,AQ75,AR75)</f>
        <v>0.26484712665571208</v>
      </c>
      <c r="AT75">
        <f t="shared" si="16"/>
        <v>0.26500000000000001</v>
      </c>
      <c r="BD75">
        <f t="shared" si="17"/>
        <v>72</v>
      </c>
      <c r="BE75">
        <f t="shared" si="18"/>
        <v>1.7749999999999977</v>
      </c>
      <c r="BF75">
        <f>EXP(-KTG1_pic*(BE75-T_opt_pic)^2)</f>
        <v>0.16496820840159485</v>
      </c>
      <c r="BG75">
        <f>EXP(-KTG2_pic*(T_opt_pic-BE75)^2)</f>
        <v>4.4895289214674635E-3</v>
      </c>
      <c r="BH75">
        <f>IF(BE75&lt;=T_opt_pic,BF75,BG75)</f>
        <v>0.16496820840159485</v>
      </c>
      <c r="BI75">
        <f t="shared" si="19"/>
        <v>0.16500000000000001</v>
      </c>
      <c r="BP75">
        <f t="shared" si="20"/>
        <v>72</v>
      </c>
      <c r="BQ75">
        <f t="shared" si="21"/>
        <v>1.7749999999999977</v>
      </c>
      <c r="BR75">
        <f>EXP(-KTG1_bac*(BQ75-T_opt_bac)^2)</f>
        <v>0.16496820840159485</v>
      </c>
      <c r="BS75">
        <f>EXP(-KTG2_bac * (T_opt_bac - BQ75)^2)</f>
        <v>4.4895289214674635E-3</v>
      </c>
      <c r="BT75">
        <f>IF(BQ75&lt;=T_opt_bac,BR75,BS75)</f>
        <v>0.16496820840159485</v>
      </c>
      <c r="BU75">
        <f t="shared" si="22"/>
        <v>0.16500000000000001</v>
      </c>
      <c r="BY75"/>
      <c r="BZ75" s="3">
        <f t="shared" si="13"/>
        <v>55</v>
      </c>
      <c r="CA75" s="3">
        <f>CA74+(env_max2-env_min2)/1200</f>
        <v>1.3499999999999992</v>
      </c>
      <c r="CB75" s="3">
        <f t="shared" si="12"/>
        <v>0.27100000000000002</v>
      </c>
      <c r="CC75" s="3">
        <f>ROUND((O_max_dia2-CA75)/O_range_dia2 * CB75, 3)</f>
        <v>0.47699999999999998</v>
      </c>
      <c r="CD75">
        <f>IF(CA75&lt;=delt2,CB75,CC75)</f>
        <v>0.27100000000000002</v>
      </c>
      <c r="CE75">
        <f>IF(CA75&gt;=O_max_dia2, 0, CD75)</f>
        <v>0.27100000000000002</v>
      </c>
      <c r="CG75">
        <f>CE75/$CF$21</f>
        <v>0.47460595446584947</v>
      </c>
      <c r="CK75" s="8"/>
      <c r="EM75"/>
      <c r="EN75" s="3"/>
      <c r="EP75"/>
      <c r="EQ75" s="3"/>
    </row>
    <row r="76" spans="2:147" x14ac:dyDescent="0.25">
      <c r="B76">
        <f t="shared" si="11"/>
        <v>60</v>
      </c>
      <c r="C76" s="9">
        <f t="shared" si="9"/>
        <v>1.4749999999999988</v>
      </c>
      <c r="D76">
        <f>EXP(-KTG1_dia*(C76-T_opt__dia)^2)</f>
        <v>0.28507442284877577</v>
      </c>
      <c r="E76">
        <f>EXP(-KTG2_dia*(T_opt__dia-C76)^2)</f>
        <v>2.365681880417023E-14</v>
      </c>
      <c r="F76">
        <f>IF(C76&lt;=T_opt__dia,D76,E76)</f>
        <v>0.28507442284877577</v>
      </c>
      <c r="G76">
        <f t="shared" si="10"/>
        <v>0.28499999999999998</v>
      </c>
      <c r="AO76">
        <f t="shared" si="14"/>
        <v>73</v>
      </c>
      <c r="AP76">
        <f t="shared" si="15"/>
        <v>1.7999999999999976</v>
      </c>
      <c r="AQ76">
        <f>EXP(-KTG1_nan*(AP76-T_opt__nan)^2)</f>
        <v>0.26581359141993521</v>
      </c>
      <c r="AR76">
        <f>EXP(-KTG2_nan*(T_opt__nan-AP76)^2)</f>
        <v>1.8781555146080115E-2</v>
      </c>
      <c r="AS76">
        <f>IF(AP76&lt;=T_opt__nan,AQ76,AR76)</f>
        <v>0.26581359141993521</v>
      </c>
      <c r="AT76">
        <f t="shared" si="16"/>
        <v>0.26600000000000001</v>
      </c>
      <c r="BD76">
        <f t="shared" si="17"/>
        <v>73</v>
      </c>
      <c r="BE76">
        <f t="shared" si="18"/>
        <v>1.7999999999999976</v>
      </c>
      <c r="BF76">
        <f>EXP(-KTG1_pic*(BE76-T_opt_pic)^2)</f>
        <v>0.16566957274287111</v>
      </c>
      <c r="BG76">
        <f>EXP(-KTG2_pic*(T_opt_pic-BE76)^2)</f>
        <v>4.5470345761526847E-3</v>
      </c>
      <c r="BH76">
        <f>IF(BE76&lt;=T_opt_pic,BF76,BG76)</f>
        <v>0.16566957274287111</v>
      </c>
      <c r="BI76">
        <f t="shared" si="19"/>
        <v>0.16600000000000001</v>
      </c>
      <c r="BP76">
        <f t="shared" si="20"/>
        <v>73</v>
      </c>
      <c r="BQ76">
        <f t="shared" si="21"/>
        <v>1.7999999999999976</v>
      </c>
      <c r="BR76">
        <f>EXP(-KTG1_bac*(BQ76-T_opt_bac)^2)</f>
        <v>0.16566957274287111</v>
      </c>
      <c r="BS76">
        <f>EXP(-KTG2_bac * (T_opt_bac - BQ76)^2)</f>
        <v>4.5470345761526847E-3</v>
      </c>
      <c r="BT76">
        <f>IF(BQ76&lt;=T_opt_bac,BR76,BS76)</f>
        <v>0.16566957274287111</v>
      </c>
      <c r="BU76">
        <f t="shared" si="22"/>
        <v>0.16600000000000001</v>
      </c>
      <c r="BY76"/>
      <c r="BZ76" s="3">
        <f t="shared" si="13"/>
        <v>56</v>
      </c>
      <c r="CA76" s="3">
        <f>CA75+(env_max2-env_min2)/1200</f>
        <v>1.3749999999999991</v>
      </c>
      <c r="CB76" s="3">
        <f t="shared" si="12"/>
        <v>0.27200000000000002</v>
      </c>
      <c r="CC76" s="3">
        <f>ROUND((O_max_dia2-CA76)/O_range_dia2 * CB76, 3)</f>
        <v>0.47799999999999998</v>
      </c>
      <c r="CD76">
        <f>IF(CA76&lt;=delt2,CB76,CC76)</f>
        <v>0.27200000000000002</v>
      </c>
      <c r="CE76">
        <f>IF(CA76&gt;=O_max_dia2, 0, CD76)</f>
        <v>0.27200000000000002</v>
      </c>
      <c r="CG76">
        <f>CE76/$CF$21</f>
        <v>0.47635726795096328</v>
      </c>
      <c r="CK76" s="8"/>
      <c r="EM76"/>
      <c r="EN76" s="3"/>
      <c r="EP76"/>
      <c r="EQ76" s="3"/>
    </row>
    <row r="77" spans="2:147" x14ac:dyDescent="0.25">
      <c r="B77">
        <f t="shared" si="11"/>
        <v>61</v>
      </c>
      <c r="C77" s="9">
        <f t="shared" si="9"/>
        <v>1.4999999999999987</v>
      </c>
      <c r="D77">
        <f>EXP(-KTG1_dia*(C77-T_opt__dia)^2)</f>
        <v>0.28650479686018998</v>
      </c>
      <c r="E77">
        <f>EXP(-KTG2_dia*(T_opt__dia-C77)^2)</f>
        <v>2.6810038677817652E-14</v>
      </c>
      <c r="F77">
        <f>IF(C77&lt;=T_opt__dia,D77,E77)</f>
        <v>0.28650479686018998</v>
      </c>
      <c r="G77">
        <f t="shared" si="10"/>
        <v>0.28699999999999998</v>
      </c>
      <c r="AO77">
        <f t="shared" si="14"/>
        <v>74</v>
      </c>
      <c r="AP77">
        <f t="shared" si="15"/>
        <v>1.8249999999999975</v>
      </c>
      <c r="AQ77">
        <f>EXP(-KTG1_nan*(AP77-T_opt__nan)^2)</f>
        <v>0.26678224903670739</v>
      </c>
      <c r="AR77">
        <f>EXP(-KTG2_nan*(T_opt__nan-AP77)^2)</f>
        <v>1.8987631224209826E-2</v>
      </c>
      <c r="AS77">
        <f>IF(AP77&lt;=T_opt__nan,AQ77,AR77)</f>
        <v>0.26678224903670739</v>
      </c>
      <c r="AT77">
        <f t="shared" si="16"/>
        <v>0.26700000000000002</v>
      </c>
      <c r="BD77">
        <f t="shared" si="17"/>
        <v>74</v>
      </c>
      <c r="BE77">
        <f t="shared" si="18"/>
        <v>1.8249999999999975</v>
      </c>
      <c r="BF77">
        <f>EXP(-KTG1_pic*(BE77-T_opt_pic)^2)</f>
        <v>0.1663730870756461</v>
      </c>
      <c r="BG77">
        <f>EXP(-KTG2_pic*(T_opt_pic-BE77)^2)</f>
        <v>4.6052077328960555E-3</v>
      </c>
      <c r="BH77">
        <f>IF(BE77&lt;=T_opt_pic,BF77,BG77)</f>
        <v>0.1663730870756461</v>
      </c>
      <c r="BI77">
        <f t="shared" si="19"/>
        <v>0.16600000000000001</v>
      </c>
      <c r="BP77">
        <f t="shared" si="20"/>
        <v>74</v>
      </c>
      <c r="BQ77">
        <f t="shared" si="21"/>
        <v>1.8249999999999975</v>
      </c>
      <c r="BR77">
        <f>EXP(-KTG1_bac*(BQ77-T_opt_bac)^2)</f>
        <v>0.1663730870756461</v>
      </c>
      <c r="BS77">
        <f>EXP(-KTG2_bac * (T_opt_bac - BQ77)^2)</f>
        <v>4.6052077328960555E-3</v>
      </c>
      <c r="BT77">
        <f>IF(BQ77&lt;=T_opt_bac,BR77,BS77)</f>
        <v>0.1663730870756461</v>
      </c>
      <c r="BU77">
        <f t="shared" si="22"/>
        <v>0.16600000000000001</v>
      </c>
      <c r="BY77"/>
      <c r="BZ77" s="3">
        <f t="shared" si="13"/>
        <v>57</v>
      </c>
      <c r="CA77" s="3">
        <f>CA76+(env_max2-env_min2)/1200</f>
        <v>1.399999999999999</v>
      </c>
      <c r="CB77" s="3">
        <f t="shared" si="12"/>
        <v>0.27200000000000002</v>
      </c>
      <c r="CC77" s="3">
        <f>ROUND((O_max_dia2-CA77)/O_range_dia2 * CB77, 3)</f>
        <v>0.47799999999999998</v>
      </c>
      <c r="CD77">
        <f>IF(CA77&lt;=delt2,CB77,CC77)</f>
        <v>0.27200000000000002</v>
      </c>
      <c r="CE77">
        <f>IF(CA77&gt;=O_max_dia2, 0, CD77)</f>
        <v>0.27200000000000002</v>
      </c>
      <c r="CG77">
        <f>CE77/$CF$21</f>
        <v>0.47635726795096328</v>
      </c>
      <c r="CK77" s="8"/>
      <c r="EM77"/>
      <c r="EN77" s="3"/>
      <c r="EP77"/>
      <c r="EQ77" s="3"/>
    </row>
    <row r="78" spans="2:147" x14ac:dyDescent="0.25">
      <c r="B78">
        <f t="shared" si="11"/>
        <v>62</v>
      </c>
      <c r="C78" s="9">
        <f t="shared" si="9"/>
        <v>1.5249999999999986</v>
      </c>
      <c r="D78">
        <f>EXP(-KTG1_dia*(C78-T_opt__dia)^2)</f>
        <v>0.28793946842982876</v>
      </c>
      <c r="E78">
        <f>EXP(-KTG2_dia*(T_opt__dia-C78)^2)</f>
        <v>3.0375956622531074E-14</v>
      </c>
      <c r="F78">
        <f>IF(C78&lt;=T_opt__dia,D78,E78)</f>
        <v>0.28793946842982876</v>
      </c>
      <c r="G78">
        <f t="shared" si="10"/>
        <v>0.28799999999999998</v>
      </c>
      <c r="AO78">
        <f t="shared" si="14"/>
        <v>75</v>
      </c>
      <c r="AP78">
        <f t="shared" si="15"/>
        <v>1.8499999999999974</v>
      </c>
      <c r="AQ78">
        <f>EXP(-KTG1_nan*(AP78-T_opt__nan)^2)</f>
        <v>0.26775309779285328</v>
      </c>
      <c r="AR78">
        <f>EXP(-KTG2_nan*(T_opt__nan-AP78)^2)</f>
        <v>1.9195680484973065E-2</v>
      </c>
      <c r="AS78">
        <f>IF(AP78&lt;=T_opt__nan,AQ78,AR78)</f>
        <v>0.26775309779285328</v>
      </c>
      <c r="AT78">
        <f t="shared" si="16"/>
        <v>0.26800000000000002</v>
      </c>
      <c r="BD78">
        <f t="shared" si="17"/>
        <v>75</v>
      </c>
      <c r="BE78">
        <f t="shared" si="18"/>
        <v>1.8499999999999974</v>
      </c>
      <c r="BF78">
        <f>EXP(-KTG1_pic*(BE78-T_opt_pic)^2)</f>
        <v>0.16707875347977624</v>
      </c>
      <c r="BG78">
        <f>EXP(-KTG2_pic*(T_opt_pic-BE78)^2)</f>
        <v>4.664055175138274E-3</v>
      </c>
      <c r="BH78">
        <f>IF(BE78&lt;=T_opt_pic,BF78,BG78)</f>
        <v>0.16707875347977624</v>
      </c>
      <c r="BI78">
        <f t="shared" si="19"/>
        <v>0.16700000000000001</v>
      </c>
      <c r="BP78">
        <f t="shared" si="20"/>
        <v>75</v>
      </c>
      <c r="BQ78">
        <f t="shared" si="21"/>
        <v>1.8499999999999974</v>
      </c>
      <c r="BR78">
        <f>EXP(-KTG1_bac*(BQ78-T_opt_bac)^2)</f>
        <v>0.16707875347977624</v>
      </c>
      <c r="BS78">
        <f>EXP(-KTG2_bac * (T_opt_bac - BQ78)^2)</f>
        <v>4.664055175138274E-3</v>
      </c>
      <c r="BT78">
        <f>IF(BQ78&lt;=T_opt_bac,BR78,BS78)</f>
        <v>0.16707875347977624</v>
      </c>
      <c r="BU78">
        <f t="shared" si="22"/>
        <v>0.16700000000000001</v>
      </c>
      <c r="BY78"/>
      <c r="BZ78" s="3">
        <f t="shared" si="13"/>
        <v>58</v>
      </c>
      <c r="CA78" s="3">
        <f>CA77+(env_max2-env_min2)/1200</f>
        <v>1.4249999999999989</v>
      </c>
      <c r="CB78" s="3">
        <f t="shared" si="12"/>
        <v>0.27200000000000002</v>
      </c>
      <c r="CC78" s="3">
        <f>ROUND((O_max_dia2-CA78)/O_range_dia2 * CB78, 3)</f>
        <v>0.47699999999999998</v>
      </c>
      <c r="CD78">
        <f>IF(CA78&lt;=delt2,CB78,CC78)</f>
        <v>0.27200000000000002</v>
      </c>
      <c r="CE78">
        <f>IF(CA78&gt;=O_max_dia2, 0, CD78)</f>
        <v>0.27200000000000002</v>
      </c>
      <c r="CG78">
        <f>CE78/$CF$21</f>
        <v>0.47635726795096328</v>
      </c>
      <c r="CK78" s="8"/>
      <c r="EM78"/>
      <c r="EN78" s="3"/>
      <c r="EP78"/>
      <c r="EQ78" s="3"/>
    </row>
    <row r="79" spans="2:147" x14ac:dyDescent="0.25">
      <c r="B79">
        <f t="shared" si="11"/>
        <v>63</v>
      </c>
      <c r="C79" s="9">
        <f t="shared" si="9"/>
        <v>1.5499999999999985</v>
      </c>
      <c r="D79">
        <f>EXP(-KTG1_dia*(C79-T_opt__dia)^2)</f>
        <v>0.28937843031256821</v>
      </c>
      <c r="E79">
        <f>EXP(-KTG2_dia*(T_opt__dia-C79)^2)</f>
        <v>3.4407563001536504E-14</v>
      </c>
      <c r="F79">
        <f>IF(C79&lt;=T_opt__dia,D79,E79)</f>
        <v>0.28937843031256821</v>
      </c>
      <c r="G79">
        <f t="shared" si="10"/>
        <v>0.28899999999999998</v>
      </c>
      <c r="AO79">
        <f t="shared" si="14"/>
        <v>76</v>
      </c>
      <c r="AP79">
        <f t="shared" si="15"/>
        <v>1.8749999999999973</v>
      </c>
      <c r="AQ79">
        <f>EXP(-KTG1_nan*(AP79-T_opt__nan)^2)</f>
        <v>0.26872613593603156</v>
      </c>
      <c r="AR79">
        <f>EXP(-KTG2_nan*(T_opt__nan-AP79)^2)</f>
        <v>1.9405718273092423E-2</v>
      </c>
      <c r="AS79">
        <f>IF(AP79&lt;=T_opt__nan,AQ79,AR79)</f>
        <v>0.26872613593603156</v>
      </c>
      <c r="AT79">
        <f t="shared" si="16"/>
        <v>0.26900000000000002</v>
      </c>
      <c r="BD79">
        <f t="shared" si="17"/>
        <v>76</v>
      </c>
      <c r="BE79">
        <f t="shared" si="18"/>
        <v>1.8749999999999973</v>
      </c>
      <c r="BF79">
        <f>EXP(-KTG1_pic*(BE79-T_opt_pic)^2)</f>
        <v>0.16778657401159508</v>
      </c>
      <c r="BG79">
        <f>EXP(-KTG2_pic*(T_opt_pic-BE79)^2)</f>
        <v>4.7235837425169567E-3</v>
      </c>
      <c r="BH79">
        <f>IF(BE79&lt;=T_opt_pic,BF79,BG79)</f>
        <v>0.16778657401159508</v>
      </c>
      <c r="BI79">
        <f t="shared" si="19"/>
        <v>0.16800000000000001</v>
      </c>
      <c r="BP79">
        <f t="shared" si="20"/>
        <v>76</v>
      </c>
      <c r="BQ79">
        <f t="shared" si="21"/>
        <v>1.8749999999999973</v>
      </c>
      <c r="BR79">
        <f>EXP(-KTG1_bac*(BQ79-T_opt_bac)^2)</f>
        <v>0.16778657401159508</v>
      </c>
      <c r="BS79">
        <f>EXP(-KTG2_bac * (T_opt_bac - BQ79)^2)</f>
        <v>4.7235837425169567E-3</v>
      </c>
      <c r="BT79">
        <f>IF(BQ79&lt;=T_opt_bac,BR79,BS79)</f>
        <v>0.16778657401159508</v>
      </c>
      <c r="BU79">
        <f t="shared" si="22"/>
        <v>0.16800000000000001</v>
      </c>
      <c r="BY79"/>
      <c r="BZ79" s="3">
        <f t="shared" si="13"/>
        <v>59</v>
      </c>
      <c r="CA79" s="3">
        <f>CA78+(env_max2-env_min2)/1200</f>
        <v>1.4499999999999988</v>
      </c>
      <c r="CB79" s="3">
        <f t="shared" si="12"/>
        <v>0.27300000000000002</v>
      </c>
      <c r="CC79" s="3">
        <f>ROUND((O_max_dia2-CA79)/O_range_dia2 * CB79, 3)</f>
        <v>0.47899999999999998</v>
      </c>
      <c r="CD79">
        <f>IF(CA79&lt;=delt2,CB79,CC79)</f>
        <v>0.27300000000000002</v>
      </c>
      <c r="CE79">
        <f>IF(CA79&gt;=O_max_dia2, 0, CD79)</f>
        <v>0.27300000000000002</v>
      </c>
      <c r="CG79">
        <f>CE79/$CF$21</f>
        <v>0.47810858143607715</v>
      </c>
      <c r="CK79" s="8"/>
      <c r="EM79"/>
      <c r="EN79" s="3"/>
      <c r="EP79"/>
      <c r="EQ79" s="3"/>
    </row>
    <row r="80" spans="2:147" x14ac:dyDescent="0.25">
      <c r="B80">
        <f t="shared" si="11"/>
        <v>64</v>
      </c>
      <c r="C80" s="9">
        <f t="shared" si="9"/>
        <v>1.5749999999999984</v>
      </c>
      <c r="D80">
        <f>EXP(-KTG1_dia*(C80-T_opt__dia)^2)</f>
        <v>0.29082167509801077</v>
      </c>
      <c r="E80">
        <f>EXP(-KTG2_dia*(T_opt__dia-C80)^2)</f>
        <v>3.8964516354426281E-14</v>
      </c>
      <c r="F80">
        <f>IF(C80&lt;=T_opt__dia,D80,E80)</f>
        <v>0.29082167509801077</v>
      </c>
      <c r="G80">
        <f t="shared" si="10"/>
        <v>0.29099999999999998</v>
      </c>
      <c r="AO80">
        <f t="shared" si="14"/>
        <v>77</v>
      </c>
      <c r="AP80">
        <f t="shared" si="15"/>
        <v>1.8999999999999972</v>
      </c>
      <c r="AQ80">
        <f>EXP(-KTG1_nan*(AP80-T_opt__nan)^2)</f>
        <v>0.26970136167462866</v>
      </c>
      <c r="AR80">
        <f>EXP(-KTG2_nan*(T_opt__nan-AP80)^2)</f>
        <v>1.9617760011335274E-2</v>
      </c>
      <c r="AS80">
        <f>IF(AP80&lt;=T_opt__nan,AQ80,AR80)</f>
        <v>0.26970136167462866</v>
      </c>
      <c r="AT80">
        <f t="shared" si="16"/>
        <v>0.27</v>
      </c>
      <c r="BD80">
        <f t="shared" si="17"/>
        <v>77</v>
      </c>
      <c r="BE80">
        <f t="shared" si="18"/>
        <v>1.8999999999999972</v>
      </c>
      <c r="BF80">
        <f>EXP(-KTG1_pic*(BE80-T_opt_pic)^2)</f>
        <v>0.16849655070377295</v>
      </c>
      <c r="BG80">
        <f>EXP(-KTG2_pic*(T_opt_pic-BE80)^2)</f>
        <v>4.7838003311718126E-3</v>
      </c>
      <c r="BH80">
        <f>IF(BE80&lt;=T_opt_pic,BF80,BG80)</f>
        <v>0.16849655070377295</v>
      </c>
      <c r="BI80">
        <f t="shared" si="19"/>
        <v>0.16800000000000001</v>
      </c>
      <c r="BP80">
        <f t="shared" si="20"/>
        <v>77</v>
      </c>
      <c r="BQ80">
        <f t="shared" si="21"/>
        <v>1.8999999999999972</v>
      </c>
      <c r="BR80">
        <f>EXP(-KTG1_bac*(BQ80-T_opt_bac)^2)</f>
        <v>0.16849655070377295</v>
      </c>
      <c r="BS80">
        <f>EXP(-KTG2_bac * (T_opt_bac - BQ80)^2)</f>
        <v>4.7838003311718126E-3</v>
      </c>
      <c r="BT80">
        <f>IF(BQ80&lt;=T_opt_bac,BR80,BS80)</f>
        <v>0.16849655070377295</v>
      </c>
      <c r="BU80">
        <f t="shared" si="22"/>
        <v>0.16800000000000001</v>
      </c>
      <c r="BY80"/>
      <c r="BZ80" s="3">
        <f t="shared" si="13"/>
        <v>60</v>
      </c>
      <c r="CA80" s="3">
        <f>CA79+(env_max2-env_min2)/1200</f>
        <v>1.4749999999999988</v>
      </c>
      <c r="CB80" s="3">
        <f t="shared" si="12"/>
        <v>0.27300000000000002</v>
      </c>
      <c r="CC80" s="3">
        <f>ROUND((O_max_dia2-CA80)/O_range_dia2 * CB80, 3)</f>
        <v>0.47799999999999998</v>
      </c>
      <c r="CD80">
        <f>IF(CA80&lt;=delt2,CB80,CC80)</f>
        <v>0.27300000000000002</v>
      </c>
      <c r="CE80">
        <f>IF(CA80&gt;=O_max_dia2, 0, CD80)</f>
        <v>0.27300000000000002</v>
      </c>
      <c r="CG80">
        <f>CE80/$CF$21</f>
        <v>0.47810858143607715</v>
      </c>
      <c r="CK80" s="8"/>
      <c r="EM80"/>
      <c r="EN80" s="3"/>
      <c r="EP80"/>
      <c r="EQ80" s="3"/>
    </row>
    <row r="81" spans="2:147" x14ac:dyDescent="0.25">
      <c r="B81">
        <f t="shared" si="11"/>
        <v>65</v>
      </c>
      <c r="C81" s="9">
        <f t="shared" si="9"/>
        <v>1.5999999999999983</v>
      </c>
      <c r="D81">
        <f>EXP(-KTG1_dia*(C81-T_opt__dia)^2)</f>
        <v>0.29226919520995609</v>
      </c>
      <c r="E81">
        <f>EXP(-KTG2_dia*(T_opt__dia-C81)^2)</f>
        <v>4.4113964819993642E-14</v>
      </c>
      <c r="F81">
        <f>IF(C81&lt;=T_opt__dia,D81,E81)</f>
        <v>0.29226919520995609</v>
      </c>
      <c r="G81">
        <f t="shared" si="10"/>
        <v>0.29199999999999998</v>
      </c>
      <c r="AO81">
        <f t="shared" si="14"/>
        <v>78</v>
      </c>
      <c r="AP81">
        <f t="shared" si="15"/>
        <v>1.9249999999999972</v>
      </c>
      <c r="AQ81">
        <f>EXP(-KTG1_nan*(AP81-T_opt__nan)^2)</f>
        <v>0.27067877317765071</v>
      </c>
      <c r="AR81">
        <f>EXP(-KTG2_nan*(T_opt__nan-AP81)^2)</f>
        <v>1.9831821200437062E-2</v>
      </c>
      <c r="AS81">
        <f>IF(AP81&lt;=T_opt__nan,AQ81,AR81)</f>
        <v>0.27067877317765071</v>
      </c>
      <c r="AT81">
        <f t="shared" si="16"/>
        <v>0.27100000000000002</v>
      </c>
      <c r="BD81">
        <f t="shared" si="17"/>
        <v>78</v>
      </c>
      <c r="BE81">
        <f t="shared" si="18"/>
        <v>1.9249999999999972</v>
      </c>
      <c r="BF81">
        <f>EXP(-KTG1_pic*(BE81-T_opt_pic)^2)</f>
        <v>0.16920868556517529</v>
      </c>
      <c r="BG81">
        <f>EXP(-KTG2_pic*(T_opt_pic-BE81)^2)</f>
        <v>4.8447118940493127E-3</v>
      </c>
      <c r="BH81">
        <f>IF(BE81&lt;=T_opt_pic,BF81,BG81)</f>
        <v>0.16920868556517529</v>
      </c>
      <c r="BI81">
        <f t="shared" si="19"/>
        <v>0.16900000000000001</v>
      </c>
      <c r="BP81">
        <f t="shared" si="20"/>
        <v>78</v>
      </c>
      <c r="BQ81">
        <f t="shared" si="21"/>
        <v>1.9249999999999972</v>
      </c>
      <c r="BR81">
        <f>EXP(-KTG1_bac*(BQ81-T_opt_bac)^2)</f>
        <v>0.16920868556517529</v>
      </c>
      <c r="BS81">
        <f>EXP(-KTG2_bac * (T_opt_bac - BQ81)^2)</f>
        <v>4.8447118940493127E-3</v>
      </c>
      <c r="BT81">
        <f>IF(BQ81&lt;=T_opt_bac,BR81,BS81)</f>
        <v>0.16920868556517529</v>
      </c>
      <c r="BU81">
        <f t="shared" si="22"/>
        <v>0.16900000000000001</v>
      </c>
      <c r="BY81"/>
      <c r="BZ81" s="3">
        <f t="shared" si="13"/>
        <v>61</v>
      </c>
      <c r="CA81" s="3">
        <f>CA80+(env_max2-env_min2)/1200</f>
        <v>1.4999999999999987</v>
      </c>
      <c r="CB81" s="3">
        <f t="shared" si="12"/>
        <v>0.27400000000000002</v>
      </c>
      <c r="CC81" s="3">
        <f>ROUND((O_max_dia2-CA81)/O_range_dia2 * CB81, 3)</f>
        <v>0.48</v>
      </c>
      <c r="CD81">
        <f>IF(CA81&lt;=delt2,CB81,CC81)</f>
        <v>0.27400000000000002</v>
      </c>
      <c r="CE81">
        <f>IF(CA81&gt;=O_max_dia2, 0, CD81)</f>
        <v>0.27400000000000002</v>
      </c>
      <c r="CG81">
        <f>CE81/$CF$21</f>
        <v>0.47985989492119097</v>
      </c>
      <c r="CK81" s="8"/>
      <c r="EM81"/>
      <c r="EN81" s="3"/>
      <c r="EP81"/>
      <c r="EQ81" s="3"/>
    </row>
    <row r="82" spans="2:147" x14ac:dyDescent="0.25">
      <c r="B82">
        <f t="shared" si="11"/>
        <v>66</v>
      </c>
      <c r="C82" s="9">
        <f t="shared" ref="C82:C145" si="23">C81+(env_v_max-env_v_min)/1200</f>
        <v>1.6249999999999982</v>
      </c>
      <c r="D82">
        <f>EXP(-KTG1_dia*(C82-T_opt__dia)^2)</f>
        <v>0.29372098290587867</v>
      </c>
      <c r="E82">
        <f>EXP(-KTG2_dia*(T_opt__dia-C82)^2)</f>
        <v>4.9931466485515453E-14</v>
      </c>
      <c r="F82">
        <f>IF(C82&lt;=T_opt__dia,D82,E82)</f>
        <v>0.29372098290587867</v>
      </c>
      <c r="G82">
        <f t="shared" ref="G82:G145" si="24">ROUND(F82,3)</f>
        <v>0.29399999999999998</v>
      </c>
      <c r="AO82">
        <f t="shared" si="14"/>
        <v>79</v>
      </c>
      <c r="AP82">
        <f t="shared" si="15"/>
        <v>1.9499999999999971</v>
      </c>
      <c r="AQ82">
        <f>EXP(-KTG1_nan*(AP82-T_opt__nan)^2)</f>
        <v>0.27165836857461817</v>
      </c>
      <c r="AR82">
        <f>EXP(-KTG2_nan*(T_opt__nan-AP82)^2)</f>
        <v>2.0047917419018294E-2</v>
      </c>
      <c r="AS82">
        <f>IF(AP82&lt;=T_opt__nan,AQ82,AR82)</f>
        <v>0.27165836857461817</v>
      </c>
      <c r="AT82">
        <f t="shared" si="16"/>
        <v>0.27200000000000002</v>
      </c>
      <c r="BD82">
        <f t="shared" si="17"/>
        <v>79</v>
      </c>
      <c r="BE82">
        <f t="shared" si="18"/>
        <v>1.9499999999999971</v>
      </c>
      <c r="BF82">
        <f>EXP(-KTG1_pic*(BE82-T_opt_pic)^2)</f>
        <v>0.1699229805807223</v>
      </c>
      <c r="BG82">
        <f>EXP(-KTG2_pic*(T_opt_pic-BE82)^2)</f>
        <v>4.9063254412071286E-3</v>
      </c>
      <c r="BH82">
        <f>IF(BE82&lt;=T_opt_pic,BF82,BG82)</f>
        <v>0.1699229805807223</v>
      </c>
      <c r="BI82">
        <f t="shared" si="19"/>
        <v>0.17</v>
      </c>
      <c r="BP82">
        <f t="shared" si="20"/>
        <v>79</v>
      </c>
      <c r="BQ82">
        <f t="shared" si="21"/>
        <v>1.9499999999999971</v>
      </c>
      <c r="BR82">
        <f>EXP(-KTG1_bac*(BQ82-T_opt_bac)^2)</f>
        <v>0.1699229805807223</v>
      </c>
      <c r="BS82">
        <f>EXP(-KTG2_bac * (T_opt_bac - BQ82)^2)</f>
        <v>4.9063254412071286E-3</v>
      </c>
      <c r="BT82">
        <f>IF(BQ82&lt;=T_opt_bac,BR82,BS82)</f>
        <v>0.1699229805807223</v>
      </c>
      <c r="BU82">
        <f t="shared" si="22"/>
        <v>0.17</v>
      </c>
      <c r="BY82"/>
      <c r="BZ82" s="3">
        <f t="shared" si="13"/>
        <v>62</v>
      </c>
      <c r="CA82" s="3">
        <f>CA81+(env_max2-env_min2)/1200</f>
        <v>1.5249999999999986</v>
      </c>
      <c r="CB82" s="3">
        <f t="shared" si="12"/>
        <v>0.27400000000000002</v>
      </c>
      <c r="CC82" s="3">
        <f>ROUND((O_max_dia2-CA82)/O_range_dia2 * CB82, 3)</f>
        <v>0.47899999999999998</v>
      </c>
      <c r="CD82">
        <f>IF(CA82&lt;=delt2,CB82,CC82)</f>
        <v>0.27400000000000002</v>
      </c>
      <c r="CE82">
        <f>IF(CA82&gt;=O_max_dia2, 0, CD82)</f>
        <v>0.27400000000000002</v>
      </c>
      <c r="CG82">
        <f>CE82/$CF$21</f>
        <v>0.47985989492119097</v>
      </c>
      <c r="CK82" s="8"/>
      <c r="CP82" t="s">
        <v>74</v>
      </c>
      <c r="EM82"/>
      <c r="EN82" s="3"/>
      <c r="EP82"/>
      <c r="EQ82" s="3"/>
    </row>
    <row r="83" spans="2:147" x14ac:dyDescent="0.25">
      <c r="B83">
        <f t="shared" ref="B83:B146" si="25">B82+1</f>
        <v>67</v>
      </c>
      <c r="C83" s="9">
        <f t="shared" si="23"/>
        <v>1.6499999999999981</v>
      </c>
      <c r="D83">
        <f>EXP(-KTG1_dia*(C83-T_opt__dia)^2)</f>
        <v>0.29517703027640957</v>
      </c>
      <c r="E83">
        <f>EXP(-KTG2_dia*(T_opt__dia-C83)^2)</f>
        <v>5.6502020292962324E-14</v>
      </c>
      <c r="F83">
        <f>IF(C83&lt;=T_opt__dia,D83,E83)</f>
        <v>0.29517703027640957</v>
      </c>
      <c r="G83">
        <f t="shared" si="24"/>
        <v>0.29499999999999998</v>
      </c>
      <c r="AO83">
        <f t="shared" si="14"/>
        <v>80</v>
      </c>
      <c r="AP83">
        <f t="shared" si="15"/>
        <v>1.974999999999997</v>
      </c>
      <c r="AQ83">
        <f>EXP(-KTG1_nan*(AP83-T_opt__nan)^2)</f>
        <v>0.27264014595545993</v>
      </c>
      <c r="AR83">
        <f>EXP(-KTG2_nan*(T_opt__nan-AP83)^2)</f>
        <v>2.0266064323494572E-2</v>
      </c>
      <c r="AS83">
        <f>IF(AP83&lt;=T_opt__nan,AQ83,AR83)</f>
        <v>0.27264014595545993</v>
      </c>
      <c r="AT83">
        <f t="shared" si="16"/>
        <v>0.27300000000000002</v>
      </c>
      <c r="BD83">
        <f t="shared" si="17"/>
        <v>80</v>
      </c>
      <c r="BE83">
        <f t="shared" si="18"/>
        <v>1.974999999999997</v>
      </c>
      <c r="BF83">
        <f>EXP(-KTG1_pic*(BE83-T_opt_pic)^2)</f>
        <v>0.17063943771124768</v>
      </c>
      <c r="BG83">
        <f>EXP(-KTG2_pic*(T_opt_pic-BE83)^2)</f>
        <v>4.968648040117987E-3</v>
      </c>
      <c r="BH83">
        <f>IF(BE83&lt;=T_opt_pic,BF83,BG83)</f>
        <v>0.17063943771124768</v>
      </c>
      <c r="BI83">
        <f t="shared" si="19"/>
        <v>0.17100000000000001</v>
      </c>
      <c r="BP83">
        <f t="shared" si="20"/>
        <v>80</v>
      </c>
      <c r="BQ83">
        <f t="shared" si="21"/>
        <v>1.974999999999997</v>
      </c>
      <c r="BR83">
        <f>EXP(-KTG1_bac*(BQ83-T_opt_bac)^2)</f>
        <v>0.17063943771124768</v>
      </c>
      <c r="BS83">
        <f>EXP(-KTG2_bac * (T_opt_bac - BQ83)^2)</f>
        <v>4.968648040117987E-3</v>
      </c>
      <c r="BT83">
        <f>IF(BQ83&lt;=T_opt_bac,BR83,BS83)</f>
        <v>0.17063943771124768</v>
      </c>
      <c r="BU83">
        <f t="shared" si="22"/>
        <v>0.17100000000000001</v>
      </c>
      <c r="BY83"/>
      <c r="BZ83" s="3">
        <f t="shared" si="13"/>
        <v>63</v>
      </c>
      <c r="CA83" s="3">
        <f>CA82+(env_max2-env_min2)/1200</f>
        <v>1.5499999999999985</v>
      </c>
      <c r="CB83" s="3">
        <f t="shared" si="12"/>
        <v>0.27500000000000002</v>
      </c>
      <c r="CC83" s="3">
        <f>ROUND((O_max_dia2-CA83)/O_range_dia2 * CB83, 3)</f>
        <v>0.48</v>
      </c>
      <c r="CD83">
        <f>IF(CA83&lt;=delt2,CB83,CC83)</f>
        <v>0.27500000000000002</v>
      </c>
      <c r="CE83">
        <f>IF(CA83&gt;=O_max_dia2, 0, CD83)</f>
        <v>0.27500000000000002</v>
      </c>
      <c r="CG83">
        <f>CE83/$CF$21</f>
        <v>0.48161120840630478</v>
      </c>
      <c r="CK83" s="8"/>
      <c r="EM83"/>
      <c r="EN83" s="3"/>
      <c r="EP83"/>
      <c r="EQ83" s="3"/>
    </row>
    <row r="84" spans="2:147" x14ac:dyDescent="0.25">
      <c r="B84">
        <f t="shared" si="25"/>
        <v>68</v>
      </c>
      <c r="C84" s="9">
        <f t="shared" si="23"/>
        <v>1.674999999999998</v>
      </c>
      <c r="D84">
        <f>EXP(-KTG1_dia*(C84-T_opt__dia)^2)</f>
        <v>0.29663732924482517</v>
      </c>
      <c r="E84">
        <f>EXP(-KTG2_dia*(T_opt__dia-C84)^2)</f>
        <v>6.3921220465144867E-14</v>
      </c>
      <c r="F84">
        <f>IF(C84&lt;=T_opt__dia,D84,E84)</f>
        <v>0.29663732924482517</v>
      </c>
      <c r="G84">
        <f t="shared" si="24"/>
        <v>0.29699999999999999</v>
      </c>
      <c r="AO84">
        <f t="shared" si="14"/>
        <v>81</v>
      </c>
      <c r="AP84">
        <f t="shared" si="15"/>
        <v>1.9999999999999969</v>
      </c>
      <c r="AQ84">
        <f>EXP(-KTG1_nan*(AP84-T_opt__nan)^2)</f>
        <v>0.27362410337040793</v>
      </c>
      <c r="AR84">
        <f>EXP(-KTG2_nan*(T_opt__nan-AP84)^2)</f>
        <v>2.0486277647979681E-2</v>
      </c>
      <c r="AS84">
        <f>IF(AP84&lt;=T_opt__nan,AQ84,AR84)</f>
        <v>0.27362410337040793</v>
      </c>
      <c r="AT84">
        <f t="shared" si="16"/>
        <v>0.27400000000000002</v>
      </c>
      <c r="BD84">
        <f t="shared" si="17"/>
        <v>81</v>
      </c>
      <c r="BE84">
        <f t="shared" si="18"/>
        <v>1.9999999999999969</v>
      </c>
      <c r="BF84">
        <f>EXP(-KTG1_pic*(BE84-T_opt_pic)^2)</f>
        <v>0.17135805889335726</v>
      </c>
      <c r="BG84">
        <f>EXP(-KTG2_pic*(T_opt_pic-BE84)^2)</f>
        <v>5.0316868159731168E-3</v>
      </c>
      <c r="BH84">
        <f>IF(BE84&lt;=T_opt_pic,BF84,BG84)</f>
        <v>0.17135805889335726</v>
      </c>
      <c r="BI84">
        <f t="shared" si="19"/>
        <v>0.17100000000000001</v>
      </c>
      <c r="BP84">
        <f t="shared" si="20"/>
        <v>81</v>
      </c>
      <c r="BQ84">
        <f t="shared" si="21"/>
        <v>1.9999999999999969</v>
      </c>
      <c r="BR84">
        <f>EXP(-KTG1_bac*(BQ84-T_opt_bac)^2)</f>
        <v>0.17135805889335726</v>
      </c>
      <c r="BS84">
        <f>EXP(-KTG2_bac * (T_opt_bac - BQ84)^2)</f>
        <v>5.0316868159731168E-3</v>
      </c>
      <c r="BT84">
        <f>IF(BQ84&lt;=T_opt_bac,BR84,BS84)</f>
        <v>0.17135805889335726</v>
      </c>
      <c r="BU84">
        <f t="shared" si="22"/>
        <v>0.17100000000000001</v>
      </c>
      <c r="BY84"/>
      <c r="BZ84" s="3">
        <f t="shared" si="13"/>
        <v>64</v>
      </c>
      <c r="CA84" s="3">
        <f>CA83+(env_max2-env_min2)/1200</f>
        <v>1.5749999999999984</v>
      </c>
      <c r="CB84" s="3">
        <f t="shared" si="12"/>
        <v>0.27500000000000002</v>
      </c>
      <c r="CC84" s="3">
        <f>ROUND((O_max_dia2-CA84)/O_range_dia2 * CB84, 3)</f>
        <v>0.48</v>
      </c>
      <c r="CD84">
        <f>IF(CA84&lt;=delt2,CB84,CC84)</f>
        <v>0.27500000000000002</v>
      </c>
      <c r="CE84">
        <f>IF(CA84&gt;=O_max_dia2, 0, CD84)</f>
        <v>0.27500000000000002</v>
      </c>
      <c r="CG84">
        <f>CE84/$CF$21</f>
        <v>0.48161120840630478</v>
      </c>
      <c r="CK84" s="8"/>
      <c r="EM84"/>
      <c r="EN84" s="3"/>
      <c r="EP84"/>
      <c r="EQ84" s="3"/>
    </row>
    <row r="85" spans="2:147" x14ac:dyDescent="0.25">
      <c r="B85">
        <f t="shared" si="25"/>
        <v>69</v>
      </c>
      <c r="C85" s="9">
        <f t="shared" si="23"/>
        <v>1.699999999999998</v>
      </c>
      <c r="D85">
        <f>EXP(-KTG1_dia*(C85-T_opt__dia)^2)</f>
        <v>0.29810187156654194</v>
      </c>
      <c r="E85">
        <f>EXP(-KTG2_dia*(T_opt__dia-C85)^2)</f>
        <v>7.2296548895801245E-14</v>
      </c>
      <c r="F85">
        <f>IF(C85&lt;=T_opt__dia,D85,E85)</f>
        <v>0.29810187156654194</v>
      </c>
      <c r="G85">
        <f t="shared" si="24"/>
        <v>0.29799999999999999</v>
      </c>
      <c r="AO85">
        <f t="shared" si="14"/>
        <v>82</v>
      </c>
      <c r="AP85">
        <f t="shared" si="15"/>
        <v>2.0249999999999968</v>
      </c>
      <c r="AQ85">
        <f>EXP(-KTG1_nan*(AP85-T_opt__nan)^2)</f>
        <v>0.27461023882989344</v>
      </c>
      <c r="AR85">
        <f>EXP(-KTG2_nan*(T_opt__nan-AP85)^2)</f>
        <v>2.0708573204182006E-2</v>
      </c>
      <c r="AS85">
        <f>IF(AP85&lt;=T_opt__nan,AQ85,AR85)</f>
        <v>0.27461023882989344</v>
      </c>
      <c r="AT85">
        <f t="shared" si="16"/>
        <v>0.27500000000000002</v>
      </c>
      <c r="BD85">
        <f t="shared" si="17"/>
        <v>82</v>
      </c>
      <c r="BE85">
        <f t="shared" si="18"/>
        <v>2.0249999999999968</v>
      </c>
      <c r="BF85">
        <f>EXP(-KTG1_pic*(BE85-T_opt_pic)^2)</f>
        <v>0.17207884603928891</v>
      </c>
      <c r="BG85">
        <f>EXP(-KTG2_pic*(T_opt_pic-BE85)^2)</f>
        <v>5.0954489519852569E-3</v>
      </c>
      <c r="BH85">
        <f>IF(BE85&lt;=T_opt_pic,BF85,BG85)</f>
        <v>0.17207884603928891</v>
      </c>
      <c r="BI85">
        <f t="shared" si="19"/>
        <v>0.17199999999999999</v>
      </c>
      <c r="BP85">
        <f t="shared" si="20"/>
        <v>82</v>
      </c>
      <c r="BQ85">
        <f t="shared" si="21"/>
        <v>2.0249999999999968</v>
      </c>
      <c r="BR85">
        <f>EXP(-KTG1_bac*(BQ85-T_opt_bac)^2)</f>
        <v>0.17207884603928891</v>
      </c>
      <c r="BS85">
        <f>EXP(-KTG2_bac * (T_opt_bac - BQ85)^2)</f>
        <v>5.0954489519852569E-3</v>
      </c>
      <c r="BT85">
        <f>IF(BQ85&lt;=T_opt_bac,BR85,BS85)</f>
        <v>0.17207884603928891</v>
      </c>
      <c r="BU85">
        <f t="shared" si="22"/>
        <v>0.17199999999999999</v>
      </c>
      <c r="BY85"/>
      <c r="BZ85" s="3">
        <f t="shared" si="13"/>
        <v>65</v>
      </c>
      <c r="CA85" s="3">
        <f>CA84+(env_max2-env_min2)/1200</f>
        <v>1.5999999999999983</v>
      </c>
      <c r="CB85" s="3">
        <f t="shared" si="12"/>
        <v>0.27600000000000002</v>
      </c>
      <c r="CC85" s="3">
        <f>ROUND((O_max_dia2-CA85)/O_range_dia2 * CB85, 3)</f>
        <v>0.48099999999999998</v>
      </c>
      <c r="CD85">
        <f>IF(CA85&lt;=delt2,CB85,CC85)</f>
        <v>0.27600000000000002</v>
      </c>
      <c r="CE85">
        <f>IF(CA85&gt;=O_max_dia2, 0, CD85)</f>
        <v>0.27600000000000002</v>
      </c>
      <c r="CG85">
        <f>CE85/$CF$21</f>
        <v>0.48336252189141865</v>
      </c>
      <c r="CK85" s="8"/>
      <c r="EM85"/>
      <c r="EN85" s="3"/>
      <c r="EP85"/>
      <c r="EQ85" s="3"/>
    </row>
    <row r="86" spans="2:147" x14ac:dyDescent="0.25">
      <c r="B86">
        <f t="shared" si="25"/>
        <v>70</v>
      </c>
      <c r="C86" s="9">
        <f t="shared" si="23"/>
        <v>1.7249999999999979</v>
      </c>
      <c r="D86">
        <f>EXP(-KTG1_dia*(C86-T_opt__dia)^2)</f>
        <v>0.29957064882861567</v>
      </c>
      <c r="E86">
        <f>EXP(-KTG2_dia*(T_opt__dia-C86)^2)</f>
        <v>8.1748821593141381E-14</v>
      </c>
      <c r="F86">
        <f>IF(C86&lt;=T_opt__dia,D86,E86)</f>
        <v>0.29957064882861567</v>
      </c>
      <c r="G86">
        <f t="shared" si="24"/>
        <v>0.3</v>
      </c>
      <c r="AO86">
        <f t="shared" si="14"/>
        <v>83</v>
      </c>
      <c r="AP86">
        <f t="shared" si="15"/>
        <v>2.0499999999999967</v>
      </c>
      <c r="AQ86">
        <f>EXP(-KTG1_nan*(AP86-T_opt__nan)^2)</f>
        <v>0.27559855030444252</v>
      </c>
      <c r="AR86">
        <f>EXP(-KTG2_nan*(T_opt__nan-AP86)^2)</f>
        <v>2.0932966881293737E-2</v>
      </c>
      <c r="AS86">
        <f>IF(AP86&lt;=T_opt__nan,AQ86,AR86)</f>
        <v>0.27559855030444252</v>
      </c>
      <c r="AT86">
        <f t="shared" si="16"/>
        <v>0.27600000000000002</v>
      </c>
      <c r="BD86">
        <f t="shared" si="17"/>
        <v>83</v>
      </c>
      <c r="BE86">
        <f t="shared" si="18"/>
        <v>2.0499999999999967</v>
      </c>
      <c r="BF86">
        <f>EXP(-KTG1_pic*(BE86-T_opt_pic)^2)</f>
        <v>0.17280180103677065</v>
      </c>
      <c r="BG86">
        <f>EXP(-KTG2_pic*(T_opt_pic-BE86)^2)</f>
        <v>5.1599416896909766E-3</v>
      </c>
      <c r="BH86">
        <f>IF(BE86&lt;=T_opt_pic,BF86,BG86)</f>
        <v>0.17280180103677065</v>
      </c>
      <c r="BI86">
        <f t="shared" si="19"/>
        <v>0.17299999999999999</v>
      </c>
      <c r="BP86">
        <f t="shared" si="20"/>
        <v>83</v>
      </c>
      <c r="BQ86">
        <f t="shared" si="21"/>
        <v>2.0499999999999967</v>
      </c>
      <c r="BR86">
        <f>EXP(-KTG1_bac*(BQ86-T_opt_bac)^2)</f>
        <v>0.17280180103677065</v>
      </c>
      <c r="BS86">
        <f>EXP(-KTG2_bac * (T_opt_bac - BQ86)^2)</f>
        <v>5.1599416896909766E-3</v>
      </c>
      <c r="BT86">
        <f>IF(BQ86&lt;=T_opt_bac,BR86,BS86)</f>
        <v>0.17280180103677065</v>
      </c>
      <c r="BU86">
        <f t="shared" si="22"/>
        <v>0.17299999999999999</v>
      </c>
      <c r="BY86"/>
      <c r="BZ86" s="3">
        <f t="shared" si="13"/>
        <v>66</v>
      </c>
      <c r="CA86" s="3">
        <f>CA85+(env_max2-env_min2)/1200</f>
        <v>1.6249999999999982</v>
      </c>
      <c r="CB86" s="3">
        <f t="shared" ref="CB86:CB149" si="26">ROUND(EXP(0.07*(CA86-20)),3)</f>
        <v>0.27600000000000002</v>
      </c>
      <c r="CC86" s="3">
        <f>ROUND((O_max_dia2-CA86)/O_range_dia2 * CB86, 3)</f>
        <v>0.48099999999999998</v>
      </c>
      <c r="CD86">
        <f>IF(CA86&lt;=delt2,CB86,CC86)</f>
        <v>0.27600000000000002</v>
      </c>
      <c r="CE86">
        <f>IF(CA86&gt;=O_max_dia2, 0, CD86)</f>
        <v>0.27600000000000002</v>
      </c>
      <c r="CG86">
        <f>CE86/$CF$21</f>
        <v>0.48336252189141865</v>
      </c>
      <c r="CK86" s="8"/>
      <c r="EM86"/>
      <c r="EN86" s="3"/>
      <c r="EP86"/>
      <c r="EQ86" s="3"/>
    </row>
    <row r="87" spans="2:147" x14ac:dyDescent="0.25">
      <c r="B87">
        <f t="shared" si="25"/>
        <v>71</v>
      </c>
      <c r="C87" s="9">
        <f t="shared" si="23"/>
        <v>1.7499999999999978</v>
      </c>
      <c r="D87">
        <f>EXP(-KTG1_dia*(C87-T_opt__dia)^2)</f>
        <v>0.30104365244924824</v>
      </c>
      <c r="E87">
        <f>EXP(-KTG2_dia*(T_opt__dia-C87)^2)</f>
        <v>9.24138070941808E-14</v>
      </c>
      <c r="F87">
        <f>IF(C87&lt;=T_opt__dia,D87,E87)</f>
        <v>0.30104365244924824</v>
      </c>
      <c r="G87">
        <f t="shared" si="24"/>
        <v>0.30099999999999999</v>
      </c>
      <c r="AO87">
        <f t="shared" si="14"/>
        <v>84</v>
      </c>
      <c r="AP87">
        <f t="shared" si="15"/>
        <v>2.0749999999999966</v>
      </c>
      <c r="AQ87">
        <f>EXP(-KTG1_nan*(AP87-T_opt__nan)^2)</f>
        <v>0.27658903572457372</v>
      </c>
      <c r="AR87">
        <f>EXP(-KTG2_nan*(T_opt__nan-AP87)^2)</f>
        <v>2.1159474645873269E-2</v>
      </c>
      <c r="AS87">
        <f>IF(AP87&lt;=T_opt__nan,AQ87,AR87)</f>
        <v>0.27658903572457372</v>
      </c>
      <c r="AT87">
        <f t="shared" si="16"/>
        <v>0.27700000000000002</v>
      </c>
      <c r="BD87">
        <f t="shared" si="17"/>
        <v>84</v>
      </c>
      <c r="BE87">
        <f t="shared" si="18"/>
        <v>2.0749999999999966</v>
      </c>
      <c r="BF87">
        <f>EXP(-KTG1_pic*(BE87-T_opt_pic)^2)</f>
        <v>0.17352692574888046</v>
      </c>
      <c r="BG87">
        <f>EXP(-KTG2_pic*(T_opt_pic-BE87)^2)</f>
        <v>5.2251723292526227E-3</v>
      </c>
      <c r="BH87">
        <f>IF(BE87&lt;=T_opt_pic,BF87,BG87)</f>
        <v>0.17352692574888046</v>
      </c>
      <c r="BI87">
        <f t="shared" si="19"/>
        <v>0.17399999999999999</v>
      </c>
      <c r="BP87">
        <f t="shared" si="20"/>
        <v>84</v>
      </c>
      <c r="BQ87">
        <f t="shared" si="21"/>
        <v>2.0749999999999966</v>
      </c>
      <c r="BR87">
        <f>EXP(-KTG1_bac*(BQ87-T_opt_bac)^2)</f>
        <v>0.17352692574888046</v>
      </c>
      <c r="BS87">
        <f>EXP(-KTG2_bac * (T_opt_bac - BQ87)^2)</f>
        <v>5.2251723292526227E-3</v>
      </c>
      <c r="BT87">
        <f>IF(BQ87&lt;=T_opt_bac,BR87,BS87)</f>
        <v>0.17352692574888046</v>
      </c>
      <c r="BU87">
        <f t="shared" si="22"/>
        <v>0.17399999999999999</v>
      </c>
      <c r="BY87"/>
      <c r="BZ87" s="3">
        <f t="shared" ref="BZ87:BZ150" si="27">BZ86+1</f>
        <v>67</v>
      </c>
      <c r="CA87" s="3">
        <f>CA86+(env_max2-env_min2)/1200</f>
        <v>1.6499999999999981</v>
      </c>
      <c r="CB87" s="3">
        <f t="shared" si="26"/>
        <v>0.27700000000000002</v>
      </c>
      <c r="CC87" s="3">
        <f>ROUND((O_max_dia2-CA87)/O_range_dia2 * CB87, 3)</f>
        <v>0.48199999999999998</v>
      </c>
      <c r="CD87">
        <f>IF(CA87&lt;=delt2,CB87,CC87)</f>
        <v>0.27700000000000002</v>
      </c>
      <c r="CE87">
        <f>IF(CA87&gt;=O_max_dia2, 0, CD87)</f>
        <v>0.27700000000000002</v>
      </c>
      <c r="CG87">
        <f>CE87/$CF$21</f>
        <v>0.48511383537653247</v>
      </c>
      <c r="CK87" s="8"/>
      <c r="EM87"/>
      <c r="EN87" s="3"/>
      <c r="EP87"/>
      <c r="EQ87" s="3"/>
    </row>
    <row r="88" spans="2:147" x14ac:dyDescent="0.25">
      <c r="B88">
        <f t="shared" si="25"/>
        <v>72</v>
      </c>
      <c r="C88" s="9">
        <f t="shared" si="23"/>
        <v>1.7749999999999977</v>
      </c>
      <c r="D88">
        <f>EXP(-KTG1_dia*(C88-T_opt__dia)^2)</f>
        <v>0.30252087367729963</v>
      </c>
      <c r="E88">
        <f>EXP(-KTG2_dia*(T_opt__dia-C88)^2)</f>
        <v>1.0444403679678175E-13</v>
      </c>
      <c r="F88">
        <f>IF(C88&lt;=T_opt__dia,D88,E88)</f>
        <v>0.30252087367729963</v>
      </c>
      <c r="G88">
        <f t="shared" si="24"/>
        <v>0.30299999999999999</v>
      </c>
      <c r="AO88">
        <f t="shared" si="14"/>
        <v>85</v>
      </c>
      <c r="AP88">
        <f t="shared" si="15"/>
        <v>2.0999999999999965</v>
      </c>
      <c r="AQ88">
        <f>EXP(-KTG1_nan*(AP88-T_opt__nan)^2)</f>
        <v>0.27758169298069507</v>
      </c>
      <c r="AR88">
        <f>EXP(-KTG2_nan*(T_opt__nan-AP88)^2)</f>
        <v>2.1388112541720274E-2</v>
      </c>
      <c r="AS88">
        <f>IF(AP88&lt;=T_opt__nan,AQ88,AR88)</f>
        <v>0.27758169298069507</v>
      </c>
      <c r="AT88">
        <f t="shared" si="16"/>
        <v>0.27800000000000002</v>
      </c>
      <c r="BD88">
        <f t="shared" si="17"/>
        <v>85</v>
      </c>
      <c r="BE88">
        <f t="shared" si="18"/>
        <v>2.0999999999999965</v>
      </c>
      <c r="BF88">
        <f>EXP(-KTG1_pic*(BE88-T_opt_pic)^2)</f>
        <v>0.17425422201390503</v>
      </c>
      <c r="BG88">
        <f>EXP(-KTG2_pic*(T_opt_pic-BE88)^2)</f>
        <v>5.2911482297595272E-3</v>
      </c>
      <c r="BH88">
        <f>IF(BE88&lt;=T_opt_pic,BF88,BG88)</f>
        <v>0.17425422201390503</v>
      </c>
      <c r="BI88">
        <f t="shared" si="19"/>
        <v>0.17399999999999999</v>
      </c>
      <c r="BP88">
        <f t="shared" si="20"/>
        <v>85</v>
      </c>
      <c r="BQ88">
        <f t="shared" si="21"/>
        <v>2.0999999999999965</v>
      </c>
      <c r="BR88">
        <f>EXP(-KTG1_bac*(BQ88-T_opt_bac)^2)</f>
        <v>0.17425422201390503</v>
      </c>
      <c r="BS88">
        <f>EXP(-KTG2_bac * (T_opt_bac - BQ88)^2)</f>
        <v>5.2911482297595272E-3</v>
      </c>
      <c r="BT88">
        <f>IF(BQ88&lt;=T_opt_bac,BR88,BS88)</f>
        <v>0.17425422201390503</v>
      </c>
      <c r="BU88">
        <f t="shared" si="22"/>
        <v>0.17399999999999999</v>
      </c>
      <c r="BY88"/>
      <c r="BZ88" s="3">
        <f t="shared" si="27"/>
        <v>68</v>
      </c>
      <c r="CA88" s="3">
        <f>CA87+(env_max2-env_min2)/1200</f>
        <v>1.674999999999998</v>
      </c>
      <c r="CB88" s="3">
        <f t="shared" si="26"/>
        <v>0.27700000000000002</v>
      </c>
      <c r="CC88" s="3">
        <f>ROUND((O_max_dia2-CA88)/O_range_dia2 * CB88, 3)</f>
        <v>0.48099999999999998</v>
      </c>
      <c r="CD88">
        <f>IF(CA88&lt;=delt2,CB88,CC88)</f>
        <v>0.27700000000000002</v>
      </c>
      <c r="CE88">
        <f>IF(CA88&gt;=O_max_dia2, 0, CD88)</f>
        <v>0.27700000000000002</v>
      </c>
      <c r="CG88">
        <f>CE88/$CF$21</f>
        <v>0.48511383537653247</v>
      </c>
      <c r="CK88" s="8"/>
      <c r="EM88"/>
      <c r="EN88" s="3"/>
      <c r="EP88"/>
      <c r="EQ88" s="3"/>
    </row>
    <row r="89" spans="2:147" x14ac:dyDescent="0.25">
      <c r="B89">
        <f t="shared" si="25"/>
        <v>73</v>
      </c>
      <c r="C89" s="9">
        <f t="shared" si="23"/>
        <v>1.7999999999999976</v>
      </c>
      <c r="D89">
        <f>EXP(-KTG1_dia*(C89-T_opt__dia)^2)</f>
        <v>0.30400230359180597</v>
      </c>
      <c r="E89">
        <f>EXP(-KTG2_dia*(T_opt__dia-C89)^2)</f>
        <v>1.1801082940941292E-13</v>
      </c>
      <c r="F89">
        <f>IF(C89&lt;=T_opt__dia,D89,E89)</f>
        <v>0.30400230359180597</v>
      </c>
      <c r="G89">
        <f t="shared" si="24"/>
        <v>0.30399999999999999</v>
      </c>
      <c r="AO89">
        <f t="shared" si="14"/>
        <v>86</v>
      </c>
      <c r="AP89">
        <f t="shared" si="15"/>
        <v>2.1249999999999964</v>
      </c>
      <c r="AQ89">
        <f>EXP(-KTG1_nan*(AP89-T_opt__nan)^2)</f>
        <v>0.27857651992300181</v>
      </c>
      <c r="AR89">
        <f>EXP(-KTG2_nan*(T_opt__nan-AP89)^2)</f>
        <v>2.1618896689743591E-2</v>
      </c>
      <c r="AS89">
        <f>IF(AP89&lt;=T_opt__nan,AQ89,AR89)</f>
        <v>0.27857651992300181</v>
      </c>
      <c r="AT89">
        <f t="shared" si="16"/>
        <v>0.27900000000000003</v>
      </c>
      <c r="BD89">
        <f t="shared" si="17"/>
        <v>86</v>
      </c>
      <c r="BE89">
        <f t="shared" si="18"/>
        <v>2.1249999999999964</v>
      </c>
      <c r="BF89">
        <f>EXP(-KTG1_pic*(BE89-T_opt_pic)^2)</f>
        <v>0.17498369164519881</v>
      </c>
      <c r="BG89">
        <f>EXP(-KTG2_pic*(T_opt_pic-BE89)^2)</f>
        <v>5.3578768095285815E-3</v>
      </c>
      <c r="BH89">
        <f>IF(BE89&lt;=T_opt_pic,BF89,BG89)</f>
        <v>0.17498369164519881</v>
      </c>
      <c r="BI89">
        <f t="shared" si="19"/>
        <v>0.17499999999999999</v>
      </c>
      <c r="BP89">
        <f t="shared" si="20"/>
        <v>86</v>
      </c>
      <c r="BQ89">
        <f t="shared" si="21"/>
        <v>2.1249999999999964</v>
      </c>
      <c r="BR89">
        <f>EXP(-KTG1_bac*(BQ89-T_opt_bac)^2)</f>
        <v>0.17498369164519881</v>
      </c>
      <c r="BS89">
        <f>EXP(-KTG2_bac * (T_opt_bac - BQ89)^2)</f>
        <v>5.3578768095285815E-3</v>
      </c>
      <c r="BT89">
        <f>IF(BQ89&lt;=T_opt_bac,BR89,BS89)</f>
        <v>0.17498369164519881</v>
      </c>
      <c r="BU89">
        <f t="shared" si="22"/>
        <v>0.17499999999999999</v>
      </c>
      <c r="BY89"/>
      <c r="BZ89" s="3">
        <f t="shared" si="27"/>
        <v>69</v>
      </c>
      <c r="CA89" s="3">
        <f>CA88+(env_max2-env_min2)/1200</f>
        <v>1.699999999999998</v>
      </c>
      <c r="CB89" s="3">
        <f t="shared" si="26"/>
        <v>0.27800000000000002</v>
      </c>
      <c r="CC89" s="3">
        <f>ROUND((O_max_dia2-CA89)/O_range_dia2 * CB89, 3)</f>
        <v>0.48299999999999998</v>
      </c>
      <c r="CD89">
        <f>IF(CA89&lt;=delt2,CB89,CC89)</f>
        <v>0.27800000000000002</v>
      </c>
      <c r="CE89">
        <f>IF(CA89&gt;=O_max_dia2, 0, CD89)</f>
        <v>0.27800000000000002</v>
      </c>
      <c r="CG89">
        <f>CE89/$CF$21</f>
        <v>0.48686514886164634</v>
      </c>
      <c r="CK89" s="8"/>
      <c r="EM89"/>
      <c r="EN89" s="3"/>
      <c r="EP89"/>
      <c r="EQ89" s="3"/>
    </row>
    <row r="90" spans="2:147" x14ac:dyDescent="0.25">
      <c r="B90">
        <f t="shared" si="25"/>
        <v>74</v>
      </c>
      <c r="C90" s="9">
        <f t="shared" si="23"/>
        <v>1.8249999999999975</v>
      </c>
      <c r="D90">
        <f>EXP(-KTG1_dia*(C90-T_opt__dia)^2)</f>
        <v>0.30548793310150424</v>
      </c>
      <c r="E90">
        <f>EXP(-KTG2_dia*(T_opt__dia-C90)^2)</f>
        <v>1.3330655421900386E-13</v>
      </c>
      <c r="F90">
        <f>IF(C90&lt;=T_opt__dia,D90,E90)</f>
        <v>0.30548793310150424</v>
      </c>
      <c r="G90">
        <f t="shared" si="24"/>
        <v>0.30499999999999999</v>
      </c>
      <c r="AO90">
        <f t="shared" si="14"/>
        <v>87</v>
      </c>
      <c r="AP90">
        <f t="shared" si="15"/>
        <v>2.1499999999999964</v>
      </c>
      <c r="AQ90">
        <f>EXP(-KTG1_nan*(AP90-T_opt__nan)^2)</f>
        <v>0.27957351436137601</v>
      </c>
      <c r="AR90">
        <f>EXP(-KTG2_nan*(T_opt__nan-AP90)^2)</f>
        <v>2.1851843287822133E-2</v>
      </c>
      <c r="AS90">
        <f>IF(AP90&lt;=T_opt__nan,AQ90,AR90)</f>
        <v>0.27957351436137601</v>
      </c>
      <c r="AT90">
        <f t="shared" si="16"/>
        <v>0.28000000000000003</v>
      </c>
      <c r="BD90">
        <f t="shared" si="17"/>
        <v>87</v>
      </c>
      <c r="BE90">
        <f t="shared" si="18"/>
        <v>2.1499999999999964</v>
      </c>
      <c r="BF90">
        <f>EXP(-KTG1_pic*(BE90-T_opt_pic)^2)</f>
        <v>0.17571533643104337</v>
      </c>
      <c r="BG90">
        <f>EXP(-KTG2_pic*(T_opt_pic-BE90)^2)</f>
        <v>5.4253655464042306E-3</v>
      </c>
      <c r="BH90">
        <f>IF(BE90&lt;=T_opt_pic,BF90,BG90)</f>
        <v>0.17571533643104337</v>
      </c>
      <c r="BI90">
        <f t="shared" si="19"/>
        <v>0.17599999999999999</v>
      </c>
      <c r="BP90">
        <f t="shared" si="20"/>
        <v>87</v>
      </c>
      <c r="BQ90">
        <f t="shared" si="21"/>
        <v>2.1499999999999964</v>
      </c>
      <c r="BR90">
        <f>EXP(-KTG1_bac*(BQ90-T_opt_bac)^2)</f>
        <v>0.17571533643104337</v>
      </c>
      <c r="BS90">
        <f>EXP(-KTG2_bac * (T_opt_bac - BQ90)^2)</f>
        <v>5.4253655464042306E-3</v>
      </c>
      <c r="BT90">
        <f>IF(BQ90&lt;=T_opt_bac,BR90,BS90)</f>
        <v>0.17571533643104337</v>
      </c>
      <c r="BU90">
        <f t="shared" si="22"/>
        <v>0.17599999999999999</v>
      </c>
      <c r="BY90"/>
      <c r="BZ90" s="3">
        <f t="shared" si="27"/>
        <v>70</v>
      </c>
      <c r="CA90" s="3">
        <f>CA89+(env_max2-env_min2)/1200</f>
        <v>1.7249999999999979</v>
      </c>
      <c r="CB90" s="3">
        <f t="shared" si="26"/>
        <v>0.27800000000000002</v>
      </c>
      <c r="CC90" s="3">
        <f>ROUND((O_max_dia2-CA90)/O_range_dia2 * CB90, 3)</f>
        <v>0.48199999999999998</v>
      </c>
      <c r="CD90">
        <f>IF(CA90&lt;=delt2,CB90,CC90)</f>
        <v>0.27800000000000002</v>
      </c>
      <c r="CE90">
        <f>IF(CA90&gt;=O_max_dia2, 0, CD90)</f>
        <v>0.27800000000000002</v>
      </c>
      <c r="CG90">
        <f>CE90/$CF$21</f>
        <v>0.48686514886164634</v>
      </c>
      <c r="CK90" s="8"/>
      <c r="EM90"/>
      <c r="EN90" s="3"/>
      <c r="EP90"/>
      <c r="EQ90" s="3"/>
    </row>
    <row r="91" spans="2:147" x14ac:dyDescent="0.25">
      <c r="B91">
        <f t="shared" si="25"/>
        <v>75</v>
      </c>
      <c r="C91" s="9">
        <f t="shared" si="23"/>
        <v>1.8499999999999974</v>
      </c>
      <c r="D91">
        <f>EXP(-KTG1_dia*(C91-T_opt__dia)^2)</f>
        <v>0.30697775294436264</v>
      </c>
      <c r="E91">
        <f>EXP(-KTG2_dia*(T_opt__dia-C91)^2)</f>
        <v>1.5054716065120504E-13</v>
      </c>
      <c r="F91">
        <f>IF(C91&lt;=T_opt__dia,D91,E91)</f>
        <v>0.30697775294436264</v>
      </c>
      <c r="G91">
        <f t="shared" si="24"/>
        <v>0.307</v>
      </c>
      <c r="AO91">
        <f t="shared" si="14"/>
        <v>88</v>
      </c>
      <c r="AP91">
        <f t="shared" si="15"/>
        <v>2.1749999999999963</v>
      </c>
      <c r="AQ91">
        <f>EXP(-KTG1_nan*(AP91-T_opt__nan)^2)</f>
        <v>0.28057267406528563</v>
      </c>
      <c r="AR91">
        <f>EXP(-KTG2_nan*(T_opt__nan-AP91)^2)</f>
        <v>2.2086968610658279E-2</v>
      </c>
      <c r="AS91">
        <f>IF(AP91&lt;=T_opt__nan,AQ91,AR91)</f>
        <v>0.28057267406528563</v>
      </c>
      <c r="AT91">
        <f t="shared" si="16"/>
        <v>0.28100000000000003</v>
      </c>
      <c r="BD91">
        <f t="shared" si="17"/>
        <v>88</v>
      </c>
      <c r="BE91">
        <f t="shared" si="18"/>
        <v>2.1749999999999963</v>
      </c>
      <c r="BF91">
        <f>EXP(-KTG1_pic*(BE91-T_opt_pic)^2)</f>
        <v>0.17644915813450662</v>
      </c>
      <c r="BG91">
        <f>EXP(-KTG2_pic*(T_opt_pic-BE91)^2)</f>
        <v>5.4936219780576867E-3</v>
      </c>
      <c r="BH91">
        <f>IF(BE91&lt;=T_opt_pic,BF91,BG91)</f>
        <v>0.17644915813450662</v>
      </c>
      <c r="BI91">
        <f t="shared" si="19"/>
        <v>0.17599999999999999</v>
      </c>
      <c r="BP91">
        <f t="shared" si="20"/>
        <v>88</v>
      </c>
      <c r="BQ91">
        <f t="shared" si="21"/>
        <v>2.1749999999999963</v>
      </c>
      <c r="BR91">
        <f>EXP(-KTG1_bac*(BQ91-T_opt_bac)^2)</f>
        <v>0.17644915813450662</v>
      </c>
      <c r="BS91">
        <f>EXP(-KTG2_bac * (T_opt_bac - BQ91)^2)</f>
        <v>5.4936219780576867E-3</v>
      </c>
      <c r="BT91">
        <f>IF(BQ91&lt;=T_opt_bac,BR91,BS91)</f>
        <v>0.17644915813450662</v>
      </c>
      <c r="BU91">
        <f t="shared" si="22"/>
        <v>0.17599999999999999</v>
      </c>
      <c r="BY91"/>
      <c r="BZ91" s="3">
        <f t="shared" si="27"/>
        <v>71</v>
      </c>
      <c r="CA91" s="3">
        <f>CA90+(env_max2-env_min2)/1200</f>
        <v>1.7499999999999978</v>
      </c>
      <c r="CB91" s="3">
        <f t="shared" si="26"/>
        <v>0.27900000000000003</v>
      </c>
      <c r="CC91" s="3">
        <f>ROUND((O_max_dia2-CA91)/O_range_dia2 * CB91, 3)</f>
        <v>0.48299999999999998</v>
      </c>
      <c r="CD91">
        <f>IF(CA91&lt;=delt2,CB91,CC91)</f>
        <v>0.27900000000000003</v>
      </c>
      <c r="CE91">
        <f>IF(CA91&gt;=O_max_dia2, 0, CD91)</f>
        <v>0.27900000000000003</v>
      </c>
      <c r="CG91">
        <f>CE91/$CF$21</f>
        <v>0.48861646234676015</v>
      </c>
      <c r="CK91" s="8"/>
      <c r="EM91"/>
      <c r="EN91" s="3"/>
      <c r="EP91"/>
      <c r="EQ91" s="3"/>
    </row>
    <row r="92" spans="2:147" x14ac:dyDescent="0.25">
      <c r="B92">
        <f t="shared" si="25"/>
        <v>76</v>
      </c>
      <c r="C92" s="9">
        <f t="shared" si="23"/>
        <v>1.8749999999999973</v>
      </c>
      <c r="D92">
        <f>EXP(-KTG1_dia*(C92-T_opt__dia)^2)</f>
        <v>0.3084717536871176</v>
      </c>
      <c r="E92">
        <f>EXP(-KTG2_dia*(T_opt__dia-C92)^2)</f>
        <v>1.6997500467399724E-13</v>
      </c>
      <c r="F92">
        <f>IF(C92&lt;=T_opt__dia,D92,E92)</f>
        <v>0.3084717536871176</v>
      </c>
      <c r="G92">
        <f t="shared" si="24"/>
        <v>0.308</v>
      </c>
      <c r="AO92">
        <f t="shared" si="14"/>
        <v>89</v>
      </c>
      <c r="AP92">
        <f t="shared" si="15"/>
        <v>2.1999999999999962</v>
      </c>
      <c r="AQ92">
        <f>EXP(-KTG1_nan*(AP92-T_opt__nan)^2)</f>
        <v>0.28157399676368378</v>
      </c>
      <c r="AR92">
        <f>EXP(-KTG2_nan*(T_opt__nan-AP92)^2)</f>
        <v>2.2324289009623747E-2</v>
      </c>
      <c r="AS92">
        <f>IF(AP92&lt;=T_opt__nan,AQ92,AR92)</f>
        <v>0.28157399676368378</v>
      </c>
      <c r="AT92">
        <f t="shared" si="16"/>
        <v>0.28199999999999997</v>
      </c>
      <c r="BD92">
        <f t="shared" si="17"/>
        <v>89</v>
      </c>
      <c r="BE92">
        <f t="shared" si="18"/>
        <v>2.1999999999999962</v>
      </c>
      <c r="BF92">
        <f>EXP(-KTG1_pic*(BE92-T_opt_pic)^2)</f>
        <v>0.17718515849330174</v>
      </c>
      <c r="BG92">
        <f>EXP(-KTG2_pic*(T_opt_pic-BE92)^2)</f>
        <v>5.5626537022853851E-3</v>
      </c>
      <c r="BH92">
        <f>IF(BE92&lt;=T_opt_pic,BF92,BG92)</f>
        <v>0.17718515849330174</v>
      </c>
      <c r="BI92">
        <f t="shared" si="19"/>
        <v>0.17699999999999999</v>
      </c>
      <c r="BP92">
        <f t="shared" si="20"/>
        <v>89</v>
      </c>
      <c r="BQ92">
        <f t="shared" si="21"/>
        <v>2.1999999999999962</v>
      </c>
      <c r="BR92">
        <f>EXP(-KTG1_bac*(BQ92-T_opt_bac)^2)</f>
        <v>0.17718515849330174</v>
      </c>
      <c r="BS92">
        <f>EXP(-KTG2_bac * (T_opt_bac - BQ92)^2)</f>
        <v>5.5626537022853851E-3</v>
      </c>
      <c r="BT92">
        <f>IF(BQ92&lt;=T_opt_bac,BR92,BS92)</f>
        <v>0.17718515849330174</v>
      </c>
      <c r="BU92">
        <f t="shared" si="22"/>
        <v>0.17699999999999999</v>
      </c>
      <c r="BY92"/>
      <c r="BZ92" s="3">
        <f t="shared" si="27"/>
        <v>72</v>
      </c>
      <c r="CA92" s="3">
        <f>CA91+(env_max2-env_min2)/1200</f>
        <v>1.7749999999999977</v>
      </c>
      <c r="CB92" s="3">
        <f t="shared" si="26"/>
        <v>0.27900000000000003</v>
      </c>
      <c r="CC92" s="3">
        <f>ROUND((O_max_dia2-CA92)/O_range_dia2 * CB92, 3)</f>
        <v>0.48299999999999998</v>
      </c>
      <c r="CD92">
        <f>IF(CA92&lt;=delt2,CB92,CC92)</f>
        <v>0.27900000000000003</v>
      </c>
      <c r="CE92">
        <f>IF(CA92&gt;=O_max_dia2, 0, CD92)</f>
        <v>0.27900000000000003</v>
      </c>
      <c r="CG92">
        <f>CE92/$CF$21</f>
        <v>0.48861646234676015</v>
      </c>
      <c r="CK92" s="8"/>
      <c r="EM92"/>
      <c r="EN92" s="3"/>
      <c r="EP92"/>
      <c r="EQ92" s="3"/>
    </row>
    <row r="93" spans="2:147" x14ac:dyDescent="0.25">
      <c r="B93">
        <f t="shared" si="25"/>
        <v>77</v>
      </c>
      <c r="C93" s="9">
        <f t="shared" si="23"/>
        <v>1.8999999999999972</v>
      </c>
      <c r="D93">
        <f>EXP(-KTG1_dia*(C93-T_opt__dia)^2)</f>
        <v>0.30996992572481685</v>
      </c>
      <c r="E93">
        <f>EXP(-KTG2_dia*(T_opt__dia-C93)^2)</f>
        <v>1.9186200600672024E-13</v>
      </c>
      <c r="F93">
        <f>IF(C93&lt;=T_opt__dia,D93,E93)</f>
        <v>0.30996992572481685</v>
      </c>
      <c r="G93">
        <f t="shared" si="24"/>
        <v>0.31</v>
      </c>
      <c r="AO93">
        <f t="shared" si="14"/>
        <v>90</v>
      </c>
      <c r="AP93">
        <f t="shared" si="15"/>
        <v>2.2249999999999961</v>
      </c>
      <c r="AQ93">
        <f>EXP(-KTG1_nan*(AP93-T_opt__nan)^2)</f>
        <v>0.2825774801449108</v>
      </c>
      <c r="AR93">
        <f>EXP(-KTG2_nan*(T_opt__nan-AP93)^2)</f>
        <v>2.2563820912598488E-2</v>
      </c>
      <c r="AS93">
        <f>IF(AP93&lt;=T_opt__nan,AQ93,AR93)</f>
        <v>0.2825774801449108</v>
      </c>
      <c r="AT93">
        <f t="shared" si="16"/>
        <v>0.28299999999999997</v>
      </c>
      <c r="BD93">
        <f t="shared" si="17"/>
        <v>90</v>
      </c>
      <c r="BE93">
        <f t="shared" si="18"/>
        <v>2.2249999999999961</v>
      </c>
      <c r="BF93">
        <f>EXP(-KTG1_pic*(BE93-T_opt_pic)^2)</f>
        <v>0.17792333921964687</v>
      </c>
      <c r="BG93">
        <f>EXP(-KTG2_pic*(T_opt_pic-BE93)^2)</f>
        <v>5.6324683773067317E-3</v>
      </c>
      <c r="BH93">
        <f>IF(BE93&lt;=T_opt_pic,BF93,BG93)</f>
        <v>0.17792333921964687</v>
      </c>
      <c r="BI93">
        <f t="shared" si="19"/>
        <v>0.17799999999999999</v>
      </c>
      <c r="BP93">
        <f t="shared" si="20"/>
        <v>90</v>
      </c>
      <c r="BQ93">
        <f t="shared" si="21"/>
        <v>2.2249999999999961</v>
      </c>
      <c r="BR93">
        <f>EXP(-KTG1_bac*(BQ93-T_opt_bac)^2)</f>
        <v>0.17792333921964687</v>
      </c>
      <c r="BS93">
        <f>EXP(-KTG2_bac * (T_opt_bac - BQ93)^2)</f>
        <v>5.6324683773067317E-3</v>
      </c>
      <c r="BT93">
        <f>IF(BQ93&lt;=T_opt_bac,BR93,BS93)</f>
        <v>0.17792333921964687</v>
      </c>
      <c r="BU93">
        <f t="shared" si="22"/>
        <v>0.17799999999999999</v>
      </c>
      <c r="BY93"/>
      <c r="BZ93" s="3">
        <f t="shared" si="27"/>
        <v>73</v>
      </c>
      <c r="CA93" s="3">
        <f>CA92+(env_max2-env_min2)/1200</f>
        <v>1.7999999999999976</v>
      </c>
      <c r="CB93" s="3">
        <f t="shared" si="26"/>
        <v>0.28000000000000003</v>
      </c>
      <c r="CC93" s="3">
        <f>ROUND((O_max_dia2-CA93)/O_range_dia2 * CB93, 3)</f>
        <v>0.48399999999999999</v>
      </c>
      <c r="CD93">
        <f>IF(CA93&lt;=delt2,CB93,CC93)</f>
        <v>0.28000000000000003</v>
      </c>
      <c r="CE93">
        <f>IF(CA93&gt;=O_max_dia2, 0, CD93)</f>
        <v>0.28000000000000003</v>
      </c>
      <c r="CG93">
        <f>CE93/$CF$21</f>
        <v>0.49036777583187402</v>
      </c>
      <c r="CK93" s="8"/>
      <c r="EM93"/>
      <c r="EN93" s="3"/>
      <c r="EP93"/>
      <c r="EQ93" s="3"/>
    </row>
    <row r="94" spans="2:147" x14ac:dyDescent="0.25">
      <c r="B94">
        <f t="shared" si="25"/>
        <v>78</v>
      </c>
      <c r="C94" s="9">
        <f t="shared" si="23"/>
        <v>1.9249999999999972</v>
      </c>
      <c r="D94">
        <f>EXP(-KTG1_dia*(C94-T_opt__dia)^2)</f>
        <v>0.31147225928036892</v>
      </c>
      <c r="E94">
        <f>EXP(-KTG2_dia*(T_opt__dia-C94)^2)</f>
        <v>2.1651317387764346E-13</v>
      </c>
      <c r="F94">
        <f>IF(C94&lt;=T_opt__dia,D94,E94)</f>
        <v>0.31147225928036892</v>
      </c>
      <c r="G94">
        <f t="shared" si="24"/>
        <v>0.311</v>
      </c>
      <c r="AO94">
        <f t="shared" si="14"/>
        <v>91</v>
      </c>
      <c r="AP94">
        <f t="shared" si="15"/>
        <v>2.249999999999996</v>
      </c>
      <c r="AQ94">
        <f>EXP(-KTG1_nan*(AP94-T_opt__nan)^2)</f>
        <v>0.28358312185659496</v>
      </c>
      <c r="AR94">
        <f>EXP(-KTG2_nan*(T_opt__nan-AP94)^2)</f>
        <v>2.2805580823801665E-2</v>
      </c>
      <c r="AS94">
        <f>IF(AP94&lt;=T_opt__nan,AQ94,AR94)</f>
        <v>0.28358312185659496</v>
      </c>
      <c r="AT94">
        <f t="shared" si="16"/>
        <v>0.28399999999999997</v>
      </c>
      <c r="BD94">
        <f t="shared" si="17"/>
        <v>91</v>
      </c>
      <c r="BE94">
        <f t="shared" si="18"/>
        <v>2.249999999999996</v>
      </c>
      <c r="BF94">
        <f>EXP(-KTG1_pic*(BE94-T_opt_pic)^2)</f>
        <v>0.17866370200012438</v>
      </c>
      <c r="BG94">
        <f>EXP(-KTG2_pic*(T_opt_pic-BE94)^2)</f>
        <v>5.7030737220609964E-3</v>
      </c>
      <c r="BH94">
        <f>IF(BE94&lt;=T_opt_pic,BF94,BG94)</f>
        <v>0.17866370200012438</v>
      </c>
      <c r="BI94">
        <f t="shared" si="19"/>
        <v>0.17899999999999999</v>
      </c>
      <c r="BP94">
        <f t="shared" si="20"/>
        <v>91</v>
      </c>
      <c r="BQ94">
        <f t="shared" si="21"/>
        <v>2.249999999999996</v>
      </c>
      <c r="BR94">
        <f>EXP(-KTG1_bac*(BQ94-T_opt_bac)^2)</f>
        <v>0.17866370200012438</v>
      </c>
      <c r="BS94">
        <f>EXP(-KTG2_bac * (T_opt_bac - BQ94)^2)</f>
        <v>5.7030737220609964E-3</v>
      </c>
      <c r="BT94">
        <f>IF(BQ94&lt;=T_opt_bac,BR94,BS94)</f>
        <v>0.17866370200012438</v>
      </c>
      <c r="BU94">
        <f t="shared" si="22"/>
        <v>0.17899999999999999</v>
      </c>
      <c r="BY94"/>
      <c r="BZ94" s="3">
        <f t="shared" si="27"/>
        <v>74</v>
      </c>
      <c r="CA94" s="3">
        <f>CA93+(env_max2-env_min2)/1200</f>
        <v>1.8249999999999975</v>
      </c>
      <c r="CB94" s="3">
        <f t="shared" si="26"/>
        <v>0.28000000000000003</v>
      </c>
      <c r="CC94" s="3">
        <f>ROUND((O_max_dia2-CA94)/O_range_dia2 * CB94, 3)</f>
        <v>0.48399999999999999</v>
      </c>
      <c r="CD94">
        <f>IF(CA94&lt;=delt2,CB94,CC94)</f>
        <v>0.28000000000000003</v>
      </c>
      <c r="CE94">
        <f>IF(CA94&gt;=O_max_dia2, 0, CD94)</f>
        <v>0.28000000000000003</v>
      </c>
      <c r="CG94">
        <f>CE94/$CF$21</f>
        <v>0.49036777583187402</v>
      </c>
      <c r="CK94" s="8"/>
      <c r="EM94"/>
      <c r="EN94" s="3"/>
      <c r="EP94"/>
      <c r="EQ94" s="3"/>
    </row>
    <row r="95" spans="2:147" x14ac:dyDescent="0.25">
      <c r="B95">
        <f t="shared" si="25"/>
        <v>79</v>
      </c>
      <c r="C95" s="9">
        <f t="shared" si="23"/>
        <v>1.9499999999999971</v>
      </c>
      <c r="D95">
        <f>EXP(-KTG1_dia*(C95-T_opt__dia)^2)</f>
        <v>0.31297874440409928</v>
      </c>
      <c r="E95">
        <f>EXP(-KTG2_dia*(T_opt__dia-C95)^2)</f>
        <v>2.4427054326288769E-13</v>
      </c>
      <c r="F95">
        <f>IF(C95&lt;=T_opt__dia,D95,E95)</f>
        <v>0.31297874440409928</v>
      </c>
      <c r="G95">
        <f t="shared" si="24"/>
        <v>0.313</v>
      </c>
      <c r="AO95">
        <f t="shared" si="14"/>
        <v>92</v>
      </c>
      <c r="AP95">
        <f t="shared" si="15"/>
        <v>2.2749999999999959</v>
      </c>
      <c r="AQ95">
        <f>EXP(-KTG1_nan*(AP95-T_opt__nan)^2)</f>
        <v>0.28459091950555393</v>
      </c>
      <c r="AR95">
        <f>EXP(-KTG2_nan*(T_opt__nan-AP95)^2)</f>
        <v>2.3049585323615063E-2</v>
      </c>
      <c r="AS95">
        <f>IF(AP95&lt;=T_opt__nan,AQ95,AR95)</f>
        <v>0.28459091950555393</v>
      </c>
      <c r="AT95">
        <f t="shared" si="16"/>
        <v>0.28499999999999998</v>
      </c>
      <c r="BD95">
        <f t="shared" si="17"/>
        <v>92</v>
      </c>
      <c r="BE95">
        <f t="shared" si="18"/>
        <v>2.2749999999999959</v>
      </c>
      <c r="BF95">
        <f>EXP(-KTG1_pic*(BE95-T_opt_pic)^2)</f>
        <v>0.17940624849553971</v>
      </c>
      <c r="BG95">
        <f>EXP(-KTG2_pic*(T_opt_pic-BE95)^2)</f>
        <v>5.774477516503289E-3</v>
      </c>
      <c r="BH95">
        <f>IF(BE95&lt;=T_opt_pic,BF95,BG95)</f>
        <v>0.17940624849553971</v>
      </c>
      <c r="BI95">
        <f t="shared" si="19"/>
        <v>0.17899999999999999</v>
      </c>
      <c r="BP95">
        <f t="shared" si="20"/>
        <v>92</v>
      </c>
      <c r="BQ95">
        <f t="shared" si="21"/>
        <v>2.2749999999999959</v>
      </c>
      <c r="BR95">
        <f>EXP(-KTG1_bac*(BQ95-T_opt_bac)^2)</f>
        <v>0.17940624849553971</v>
      </c>
      <c r="BS95">
        <f>EXP(-KTG2_bac * (T_opt_bac - BQ95)^2)</f>
        <v>5.774477516503289E-3</v>
      </c>
      <c r="BT95">
        <f>IF(BQ95&lt;=T_opt_bac,BR95,BS95)</f>
        <v>0.17940624849553971</v>
      </c>
      <c r="BU95">
        <f t="shared" si="22"/>
        <v>0.17899999999999999</v>
      </c>
      <c r="BY95"/>
      <c r="BZ95" s="3">
        <f t="shared" si="27"/>
        <v>75</v>
      </c>
      <c r="CA95" s="3">
        <f>CA94+(env_max2-env_min2)/1200</f>
        <v>1.8499999999999974</v>
      </c>
      <c r="CB95" s="3">
        <f t="shared" si="26"/>
        <v>0.28100000000000003</v>
      </c>
      <c r="CC95" s="3">
        <f>ROUND((O_max_dia2-CA95)/O_range_dia2 * CB95, 3)</f>
        <v>0.48499999999999999</v>
      </c>
      <c r="CD95">
        <f>IF(CA95&lt;=delt2,CB95,CC95)</f>
        <v>0.28100000000000003</v>
      </c>
      <c r="CE95">
        <f>IF(CA95&gt;=O_max_dia2, 0, CD95)</f>
        <v>0.28100000000000003</v>
      </c>
      <c r="CG95">
        <f>CE95/$CF$21</f>
        <v>0.49211908931698783</v>
      </c>
      <c r="CK95" s="8"/>
      <c r="EM95"/>
      <c r="EN95" s="3"/>
      <c r="EP95"/>
      <c r="EQ95" s="3"/>
    </row>
    <row r="96" spans="2:147" x14ac:dyDescent="0.25">
      <c r="B96">
        <f t="shared" si="25"/>
        <v>80</v>
      </c>
      <c r="C96" s="9">
        <f t="shared" si="23"/>
        <v>1.974999999999997</v>
      </c>
      <c r="D96">
        <f>EXP(-KTG1_dia*(C96-T_opt__dia)^2)</f>
        <v>0.31448937097331264</v>
      </c>
      <c r="E96">
        <f>EXP(-KTG2_dia*(T_opt__dia-C96)^2)</f>
        <v>2.7551756818065036E-13</v>
      </c>
      <c r="F96">
        <f>IF(C96&lt;=T_opt__dia,D96,E96)</f>
        <v>0.31448937097331264</v>
      </c>
      <c r="G96">
        <f t="shared" si="24"/>
        <v>0.314</v>
      </c>
      <c r="AO96">
        <f t="shared" si="14"/>
        <v>93</v>
      </c>
      <c r="AP96">
        <f t="shared" si="15"/>
        <v>2.2999999999999958</v>
      </c>
      <c r="AQ96">
        <f>EXP(-KTG1_nan*(AP96-T_opt__nan)^2)</f>
        <v>0.28560087065769874</v>
      </c>
      <c r="AR96">
        <f>EXP(-KTG2_nan*(T_opt__nan-AP96)^2)</f>
        <v>2.3295851068399348E-2</v>
      </c>
      <c r="AS96">
        <f>IF(AP96&lt;=T_opt__nan,AQ96,AR96)</f>
        <v>0.28560087065769874</v>
      </c>
      <c r="AT96">
        <f t="shared" si="16"/>
        <v>0.28599999999999998</v>
      </c>
      <c r="BD96">
        <f t="shared" si="17"/>
        <v>93</v>
      </c>
      <c r="BE96">
        <f t="shared" si="18"/>
        <v>2.2999999999999958</v>
      </c>
      <c r="BF96">
        <f>EXP(-KTG1_pic*(BE96-T_opt_pic)^2)</f>
        <v>0.18015098034078175</v>
      </c>
      <c r="BG96">
        <f>EXP(-KTG2_pic*(T_opt_pic-BE96)^2)</f>
        <v>5.8466876018997797E-3</v>
      </c>
      <c r="BH96">
        <f>IF(BE96&lt;=T_opt_pic,BF96,BG96)</f>
        <v>0.18015098034078175</v>
      </c>
      <c r="BI96">
        <f t="shared" si="19"/>
        <v>0.18</v>
      </c>
      <c r="BP96">
        <f t="shared" si="20"/>
        <v>93</v>
      </c>
      <c r="BQ96">
        <f t="shared" si="21"/>
        <v>2.2999999999999958</v>
      </c>
      <c r="BR96">
        <f>EXP(-KTG1_bac*(BQ96-T_opt_bac)^2)</f>
        <v>0.18015098034078175</v>
      </c>
      <c r="BS96">
        <f>EXP(-KTG2_bac * (T_opt_bac - BQ96)^2)</f>
        <v>5.8466876018997797E-3</v>
      </c>
      <c r="BT96">
        <f>IF(BQ96&lt;=T_opt_bac,BR96,BS96)</f>
        <v>0.18015098034078175</v>
      </c>
      <c r="BU96">
        <f t="shared" si="22"/>
        <v>0.18</v>
      </c>
      <c r="BY96"/>
      <c r="BZ96" s="3">
        <f t="shared" si="27"/>
        <v>76</v>
      </c>
      <c r="CA96" s="3">
        <f>CA95+(env_max2-env_min2)/1200</f>
        <v>1.8749999999999973</v>
      </c>
      <c r="CB96" s="3">
        <f t="shared" si="26"/>
        <v>0.28100000000000003</v>
      </c>
      <c r="CC96" s="3">
        <f>ROUND((O_max_dia2-CA96)/O_range_dia2 * CB96, 3)</f>
        <v>0.48399999999999999</v>
      </c>
      <c r="CD96">
        <f>IF(CA96&lt;=delt2,CB96,CC96)</f>
        <v>0.28100000000000003</v>
      </c>
      <c r="CE96">
        <f>IF(CA96&gt;=O_max_dia2, 0, CD96)</f>
        <v>0.28100000000000003</v>
      </c>
      <c r="CG96">
        <f>CE96/$CF$21</f>
        <v>0.49211908931698783</v>
      </c>
      <c r="CK96" s="8"/>
      <c r="EM96"/>
      <c r="EN96" s="3"/>
      <c r="EP96"/>
      <c r="EQ96" s="3"/>
    </row>
    <row r="97" spans="2:147" x14ac:dyDescent="0.25">
      <c r="B97">
        <f t="shared" si="25"/>
        <v>81</v>
      </c>
      <c r="C97" s="9">
        <f t="shared" si="23"/>
        <v>1.9999999999999969</v>
      </c>
      <c r="D97">
        <f>EXP(-KTG1_dia*(C97-T_opt__dia)^2)</f>
        <v>0.31600412869186228</v>
      </c>
      <c r="E97">
        <f>EXP(-KTG2_dia*(T_opt__dia-C97)^2)</f>
        <v>3.10684023754339E-13</v>
      </c>
      <c r="F97">
        <f>IF(C97&lt;=T_opt__dia,D97,E97)</f>
        <v>0.31600412869186228</v>
      </c>
      <c r="G97">
        <f t="shared" si="24"/>
        <v>0.316</v>
      </c>
      <c r="AO97">
        <f t="shared" si="14"/>
        <v>94</v>
      </c>
      <c r="AP97">
        <f t="shared" si="15"/>
        <v>2.3249999999999957</v>
      </c>
      <c r="AQ97">
        <f>EXP(-KTG1_nan*(AP97-T_opt__nan)^2)</f>
        <v>0.28661297283793574</v>
      </c>
      <c r="AR97">
        <f>EXP(-KTG2_nan*(T_opt__nan-AP97)^2)</f>
        <v>2.3544394790301803E-2</v>
      </c>
      <c r="AS97">
        <f>IF(AP97&lt;=T_opt__nan,AQ97,AR97)</f>
        <v>0.28661297283793574</v>
      </c>
      <c r="AT97">
        <f t="shared" si="16"/>
        <v>0.28699999999999998</v>
      </c>
      <c r="BD97">
        <f t="shared" si="17"/>
        <v>94</v>
      </c>
      <c r="BE97">
        <f t="shared" si="18"/>
        <v>2.3249999999999957</v>
      </c>
      <c r="BF97">
        <f>EXP(-KTG1_pic*(BE97-T_opt_pic)^2)</f>
        <v>0.18089789914468152</v>
      </c>
      <c r="BG97">
        <f>EXP(-KTG2_pic*(T_opt_pic-BE97)^2)</f>
        <v>5.9197118811218424E-3</v>
      </c>
      <c r="BH97">
        <f>IF(BE97&lt;=T_opt_pic,BF97,BG97)</f>
        <v>0.18089789914468152</v>
      </c>
      <c r="BI97">
        <f t="shared" si="19"/>
        <v>0.18099999999999999</v>
      </c>
      <c r="BP97">
        <f t="shared" si="20"/>
        <v>94</v>
      </c>
      <c r="BQ97">
        <f t="shared" si="21"/>
        <v>2.3249999999999957</v>
      </c>
      <c r="BR97">
        <f>EXP(-KTG1_bac*(BQ97-T_opt_bac)^2)</f>
        <v>0.18089789914468152</v>
      </c>
      <c r="BS97">
        <f>EXP(-KTG2_bac * (T_opt_bac - BQ97)^2)</f>
        <v>5.9197118811218424E-3</v>
      </c>
      <c r="BT97">
        <f>IF(BQ97&lt;=T_opt_bac,BR97,BS97)</f>
        <v>0.18089789914468152</v>
      </c>
      <c r="BU97">
        <f t="shared" si="22"/>
        <v>0.18099999999999999</v>
      </c>
      <c r="BY97"/>
      <c r="BZ97" s="3">
        <f t="shared" si="27"/>
        <v>77</v>
      </c>
      <c r="CA97" s="3">
        <f>CA96+(env_max2-env_min2)/1200</f>
        <v>1.8999999999999972</v>
      </c>
      <c r="CB97" s="3">
        <f t="shared" si="26"/>
        <v>0.28199999999999997</v>
      </c>
      <c r="CC97" s="3">
        <f>ROUND((O_max_dia2-CA97)/O_range_dia2 * CB97, 3)</f>
        <v>0.48499999999999999</v>
      </c>
      <c r="CD97">
        <f>IF(CA97&lt;=delt2,CB97,CC97)</f>
        <v>0.28199999999999997</v>
      </c>
      <c r="CE97">
        <f>IF(CA97&gt;=O_max_dia2, 0, CD97)</f>
        <v>0.28199999999999997</v>
      </c>
      <c r="CG97">
        <f>CE97/$CF$21</f>
        <v>0.49387040280210159</v>
      </c>
      <c r="CK97" s="8"/>
      <c r="EM97"/>
      <c r="EN97" s="3"/>
      <c r="EP97"/>
      <c r="EQ97" s="3"/>
    </row>
    <row r="98" spans="2:147" x14ac:dyDescent="0.25">
      <c r="B98">
        <f t="shared" si="25"/>
        <v>82</v>
      </c>
      <c r="C98" s="9">
        <f t="shared" si="23"/>
        <v>2.0249999999999968</v>
      </c>
      <c r="D98">
        <f>EXP(-KTG1_dia*(C98-T_opt__dia)^2)</f>
        <v>0.31752300708972558</v>
      </c>
      <c r="E98">
        <f>EXP(-KTG2_dia*(T_opt__dia-C98)^2)</f>
        <v>3.5025147444826966E-13</v>
      </c>
      <c r="F98">
        <f>IF(C98&lt;=T_opt__dia,D98,E98)</f>
        <v>0.31752300708972558</v>
      </c>
      <c r="G98">
        <f t="shared" si="24"/>
        <v>0.318</v>
      </c>
      <c r="AO98">
        <f t="shared" si="14"/>
        <v>95</v>
      </c>
      <c r="AP98">
        <f t="shared" si="15"/>
        <v>2.3499999999999956</v>
      </c>
      <c r="AQ98">
        <f>EXP(-KTG1_nan*(AP98-T_opt__nan)^2)</f>
        <v>0.28762722353007225</v>
      </c>
      <c r="AR98">
        <f>EXP(-KTG2_nan*(T_opt__nan-AP98)^2)</f>
        <v>2.3795233297057267E-2</v>
      </c>
      <c r="AS98">
        <f>IF(AP98&lt;=T_opt__nan,AQ98,AR98)</f>
        <v>0.28762722353007225</v>
      </c>
      <c r="AT98">
        <f t="shared" si="16"/>
        <v>0.28799999999999998</v>
      </c>
      <c r="BD98">
        <f t="shared" si="17"/>
        <v>95</v>
      </c>
      <c r="BE98">
        <f t="shared" si="18"/>
        <v>2.3499999999999956</v>
      </c>
      <c r="BF98">
        <f>EXP(-KTG1_pic*(BE98-T_opt_pic)^2)</f>
        <v>0.18164700648987225</v>
      </c>
      <c r="BG98">
        <f>EXP(-KTG2_pic*(T_opt_pic-BE98)^2)</f>
        <v>5.993558318939371E-3</v>
      </c>
      <c r="BH98">
        <f>IF(BE98&lt;=T_opt_pic,BF98,BG98)</f>
        <v>0.18164700648987225</v>
      </c>
      <c r="BI98">
        <f t="shared" si="19"/>
        <v>0.182</v>
      </c>
      <c r="BP98">
        <f t="shared" si="20"/>
        <v>95</v>
      </c>
      <c r="BQ98">
        <f t="shared" si="21"/>
        <v>2.3499999999999956</v>
      </c>
      <c r="BR98">
        <f>EXP(-KTG1_bac*(BQ98-T_opt_bac)^2)</f>
        <v>0.18164700648987225</v>
      </c>
      <c r="BS98">
        <f>EXP(-KTG2_bac * (T_opt_bac - BQ98)^2)</f>
        <v>5.993558318939371E-3</v>
      </c>
      <c r="BT98">
        <f>IF(BQ98&lt;=T_opt_bac,BR98,BS98)</f>
        <v>0.18164700648987225</v>
      </c>
      <c r="BU98">
        <f t="shared" si="22"/>
        <v>0.182</v>
      </c>
      <c r="BY98"/>
      <c r="BZ98" s="3">
        <f t="shared" si="27"/>
        <v>78</v>
      </c>
      <c r="CA98" s="3">
        <f>CA97+(env_max2-env_min2)/1200</f>
        <v>1.9249999999999972</v>
      </c>
      <c r="CB98" s="3">
        <f t="shared" si="26"/>
        <v>0.28199999999999997</v>
      </c>
      <c r="CC98" s="3">
        <f>ROUND((O_max_dia2-CA98)/O_range_dia2 * CB98, 3)</f>
        <v>0.48499999999999999</v>
      </c>
      <c r="CD98">
        <f>IF(CA98&lt;=delt2,CB98,CC98)</f>
        <v>0.28199999999999997</v>
      </c>
      <c r="CE98">
        <f>IF(CA98&gt;=O_max_dia2, 0, CD98)</f>
        <v>0.28199999999999997</v>
      </c>
      <c r="CG98">
        <f>CE98/$CF$21</f>
        <v>0.49387040280210159</v>
      </c>
      <c r="CK98" s="8"/>
      <c r="EM98"/>
      <c r="EN98" s="3"/>
      <c r="EP98"/>
      <c r="EQ98" s="3"/>
    </row>
    <row r="99" spans="2:147" x14ac:dyDescent="0.25">
      <c r="B99">
        <f t="shared" si="25"/>
        <v>83</v>
      </c>
      <c r="C99" s="9">
        <f t="shared" si="23"/>
        <v>2.0499999999999967</v>
      </c>
      <c r="D99">
        <f>EXP(-KTG1_dia*(C99-T_opt__dia)^2)</f>
        <v>0.31904599552258617</v>
      </c>
      <c r="E99">
        <f>EXP(-KTG2_dia*(T_opt__dia-C99)^2)</f>
        <v>3.9475937217690468E-13</v>
      </c>
      <c r="F99">
        <f>IF(C99&lt;=T_opt__dia,D99,E99)</f>
        <v>0.31904599552258617</v>
      </c>
      <c r="G99">
        <f t="shared" si="24"/>
        <v>0.31900000000000001</v>
      </c>
      <c r="AO99">
        <f t="shared" si="14"/>
        <v>96</v>
      </c>
      <c r="AP99">
        <f t="shared" si="15"/>
        <v>2.3749999999999956</v>
      </c>
      <c r="AQ99">
        <f>EXP(-KTG1_nan*(AP99-T_opt__nan)^2)</f>
        <v>0.28864362017672013</v>
      </c>
      <c r="AR99">
        <f>EXP(-KTG2_nan*(T_opt__nan-AP99)^2)</f>
        <v>2.4048383471780448E-2</v>
      </c>
      <c r="AS99">
        <f>IF(AP99&lt;=T_opt__nan,AQ99,AR99)</f>
        <v>0.28864362017672013</v>
      </c>
      <c r="AT99">
        <f t="shared" si="16"/>
        <v>0.28899999999999998</v>
      </c>
      <c r="BD99">
        <f t="shared" si="17"/>
        <v>96</v>
      </c>
      <c r="BE99">
        <f t="shared" si="18"/>
        <v>2.3749999999999956</v>
      </c>
      <c r="BF99">
        <f>EXP(-KTG1_pic*(BE99-T_opt_pic)^2)</f>
        <v>0.18239830393264911</v>
      </c>
      <c r="BG99">
        <f>EXP(-KTG2_pic*(T_opt_pic-BE99)^2)</f>
        <v>6.0682349423129694E-3</v>
      </c>
      <c r="BH99">
        <f>IF(BE99&lt;=T_opt_pic,BF99,BG99)</f>
        <v>0.18239830393264911</v>
      </c>
      <c r="BI99">
        <f t="shared" si="19"/>
        <v>0.182</v>
      </c>
      <c r="BP99">
        <f t="shared" si="20"/>
        <v>96</v>
      </c>
      <c r="BQ99">
        <f t="shared" si="21"/>
        <v>2.3749999999999956</v>
      </c>
      <c r="BR99">
        <f>EXP(-KTG1_bac*(BQ99-T_opt_bac)^2)</f>
        <v>0.18239830393264911</v>
      </c>
      <c r="BS99">
        <f>EXP(-KTG2_bac * (T_opt_bac - BQ99)^2)</f>
        <v>6.0682349423129694E-3</v>
      </c>
      <c r="BT99">
        <f>IF(BQ99&lt;=T_opt_bac,BR99,BS99)</f>
        <v>0.18239830393264911</v>
      </c>
      <c r="BU99">
        <f t="shared" si="22"/>
        <v>0.182</v>
      </c>
      <c r="BY99"/>
      <c r="BZ99" s="3">
        <f t="shared" si="27"/>
        <v>79</v>
      </c>
      <c r="CA99" s="3">
        <f>CA98+(env_max2-env_min2)/1200</f>
        <v>1.9499999999999971</v>
      </c>
      <c r="CB99" s="3">
        <f t="shared" si="26"/>
        <v>0.28299999999999997</v>
      </c>
      <c r="CC99" s="3">
        <f>ROUND((O_max_dia2-CA99)/O_range_dia2 * CB99, 3)</f>
        <v>0.48599999999999999</v>
      </c>
      <c r="CD99">
        <f>IF(CA99&lt;=delt2,CB99,CC99)</f>
        <v>0.28299999999999997</v>
      </c>
      <c r="CE99">
        <f>IF(CA99&gt;=O_max_dia2, 0, CD99)</f>
        <v>0.28299999999999997</v>
      </c>
      <c r="CG99">
        <f>CE99/$CF$21</f>
        <v>0.49562171628721541</v>
      </c>
      <c r="CK99" s="8"/>
      <c r="EM99"/>
      <c r="EN99" s="3"/>
      <c r="EP99"/>
      <c r="EQ99" s="3"/>
    </row>
    <row r="100" spans="2:147" x14ac:dyDescent="0.25">
      <c r="B100">
        <f t="shared" si="25"/>
        <v>84</v>
      </c>
      <c r="C100" s="9">
        <f t="shared" si="23"/>
        <v>2.0749999999999966</v>
      </c>
      <c r="D100">
        <f>EXP(-KTG1_dia*(C100-T_opt__dia)^2)</f>
        <v>0.32057308317142308</v>
      </c>
      <c r="E100">
        <f>EXP(-KTG2_dia*(T_opt__dia-C100)^2)</f>
        <v>4.4481185495614171E-13</v>
      </c>
      <c r="F100">
        <f>IF(C100&lt;=T_opt__dia,D100,E100)</f>
        <v>0.32057308317142308</v>
      </c>
      <c r="G100">
        <f t="shared" si="24"/>
        <v>0.32100000000000001</v>
      </c>
      <c r="AO100">
        <f t="shared" si="14"/>
        <v>97</v>
      </c>
      <c r="AP100">
        <f t="shared" si="15"/>
        <v>2.3999999999999955</v>
      </c>
      <c r="AQ100">
        <f>EXP(-KTG1_nan*(AP100-T_opt__nan)^2)</f>
        <v>0.28966216017920127</v>
      </c>
      <c r="AR100">
        <f>EXP(-KTG2_nan*(T_opt__nan-AP100)^2)</f>
        <v>2.4303862272750599E-2</v>
      </c>
      <c r="AS100">
        <f>IF(AP100&lt;=T_opt__nan,AQ100,AR100)</f>
        <v>0.28966216017920127</v>
      </c>
      <c r="AT100">
        <f t="shared" si="16"/>
        <v>0.28999999999999998</v>
      </c>
      <c r="BD100">
        <f t="shared" si="17"/>
        <v>97</v>
      </c>
      <c r="BE100">
        <f t="shared" si="18"/>
        <v>2.3999999999999955</v>
      </c>
      <c r="BF100">
        <f>EXP(-KTG1_pic*(BE100-T_opt_pic)^2)</f>
        <v>0.18315179300282838</v>
      </c>
      <c r="BG100">
        <f>EXP(-KTG2_pic*(T_opt_pic-BE100)^2)</f>
        <v>6.1437498406851599E-3</v>
      </c>
      <c r="BH100">
        <f>IF(BE100&lt;=T_opt_pic,BF100,BG100)</f>
        <v>0.18315179300282838</v>
      </c>
      <c r="BI100">
        <f t="shared" si="19"/>
        <v>0.183</v>
      </c>
      <c r="BP100">
        <f t="shared" si="20"/>
        <v>97</v>
      </c>
      <c r="BQ100">
        <f t="shared" si="21"/>
        <v>2.3999999999999955</v>
      </c>
      <c r="BR100">
        <f>EXP(-KTG1_bac*(BQ100-T_opt_bac)^2)</f>
        <v>0.18315179300282838</v>
      </c>
      <c r="BS100">
        <f>EXP(-KTG2_bac * (T_opt_bac - BQ100)^2)</f>
        <v>6.1437498406851599E-3</v>
      </c>
      <c r="BT100">
        <f>IF(BQ100&lt;=T_opt_bac,BR100,BS100)</f>
        <v>0.18315179300282838</v>
      </c>
      <c r="BU100">
        <f t="shared" si="22"/>
        <v>0.183</v>
      </c>
      <c r="BY100"/>
      <c r="BZ100" s="3">
        <f t="shared" si="27"/>
        <v>80</v>
      </c>
      <c r="CA100" s="3">
        <f>CA99+(env_max2-env_min2)/1200</f>
        <v>1.974999999999997</v>
      </c>
      <c r="CB100" s="3">
        <f t="shared" si="26"/>
        <v>0.28299999999999997</v>
      </c>
      <c r="CC100" s="3">
        <f>ROUND((O_max_dia2-CA100)/O_range_dia2 * CB100, 3)</f>
        <v>0.48599999999999999</v>
      </c>
      <c r="CD100">
        <f>IF(CA100&lt;=delt2,CB100,CC100)</f>
        <v>0.28299999999999997</v>
      </c>
      <c r="CE100">
        <f>IF(CA100&gt;=O_max_dia2, 0, CD100)</f>
        <v>0.28299999999999997</v>
      </c>
      <c r="CG100">
        <f>CE100/$CF$21</f>
        <v>0.49562171628721541</v>
      </c>
      <c r="CK100" s="8"/>
      <c r="EM100"/>
      <c r="EN100" s="3"/>
      <c r="EP100"/>
      <c r="EQ100" s="3"/>
    </row>
    <row r="101" spans="2:147" x14ac:dyDescent="0.25">
      <c r="B101">
        <f t="shared" si="25"/>
        <v>85</v>
      </c>
      <c r="C101" s="9">
        <f t="shared" si="23"/>
        <v>2.0999999999999965</v>
      </c>
      <c r="D101">
        <f>EXP(-KTG1_dia*(C101-T_opt__dia)^2)</f>
        <v>0.32210425904210693</v>
      </c>
      <c r="E101">
        <f>EXP(-KTG2_dia*(T_opt__dia-C101)^2)</f>
        <v>5.0108532447163492E-13</v>
      </c>
      <c r="F101">
        <f>IF(C101&lt;=T_opt__dia,D101,E101)</f>
        <v>0.32210425904210693</v>
      </c>
      <c r="G101">
        <f t="shared" si="24"/>
        <v>0.32200000000000001</v>
      </c>
      <c r="AO101">
        <f t="shared" si="14"/>
        <v>98</v>
      </c>
      <c r="AP101">
        <f t="shared" si="15"/>
        <v>2.4249999999999954</v>
      </c>
      <c r="AQ101">
        <f>EXP(-KTG1_nan*(AP101-T_opt__nan)^2)</f>
        <v>0.29068284089745466</v>
      </c>
      <c r="AR101">
        <f>EXP(-KTG2_nan*(T_opt__nan-AP101)^2)</f>
        <v>2.4561686733188572E-2</v>
      </c>
      <c r="AS101">
        <f>IF(AP101&lt;=T_opt__nan,AQ101,AR101)</f>
        <v>0.29068284089745466</v>
      </c>
      <c r="AT101">
        <f t="shared" si="16"/>
        <v>0.29099999999999998</v>
      </c>
      <c r="BD101">
        <f t="shared" si="17"/>
        <v>98</v>
      </c>
      <c r="BE101">
        <f t="shared" si="18"/>
        <v>2.4249999999999954</v>
      </c>
      <c r="BF101">
        <f>EXP(-KTG1_pic*(BE101-T_opt_pic)^2)</f>
        <v>0.18390747520360792</v>
      </c>
      <c r="BG101">
        <f>EXP(-KTG2_pic*(T_opt_pic-BE101)^2)</f>
        <v>6.2201111662705082E-3</v>
      </c>
      <c r="BH101">
        <f>IF(BE101&lt;=T_opt_pic,BF101,BG101)</f>
        <v>0.18390747520360792</v>
      </c>
      <c r="BI101">
        <f t="shared" si="19"/>
        <v>0.184</v>
      </c>
      <c r="BP101">
        <f t="shared" si="20"/>
        <v>98</v>
      </c>
      <c r="BQ101">
        <f t="shared" si="21"/>
        <v>2.4249999999999954</v>
      </c>
      <c r="BR101">
        <f>EXP(-KTG1_bac*(BQ101-T_opt_bac)^2)</f>
        <v>0.18390747520360792</v>
      </c>
      <c r="BS101">
        <f>EXP(-KTG2_bac * (T_opt_bac - BQ101)^2)</f>
        <v>6.2201111662705082E-3</v>
      </c>
      <c r="BT101">
        <f>IF(BQ101&lt;=T_opt_bac,BR101,BS101)</f>
        <v>0.18390747520360792</v>
      </c>
      <c r="BU101">
        <f t="shared" si="22"/>
        <v>0.184</v>
      </c>
      <c r="BY101"/>
      <c r="BZ101" s="3">
        <f t="shared" si="27"/>
        <v>81</v>
      </c>
      <c r="CA101" s="3">
        <f>CA100+(env_max2-env_min2)/1200</f>
        <v>1.9999999999999969</v>
      </c>
      <c r="CB101" s="3">
        <f t="shared" si="26"/>
        <v>0.28399999999999997</v>
      </c>
      <c r="CC101" s="3">
        <f>ROUND((O_max_dia2-CA101)/O_range_dia2 * CB101, 3)</f>
        <v>0.48699999999999999</v>
      </c>
      <c r="CD101">
        <f>IF(CA101&lt;=delt2,CB101,CC101)</f>
        <v>0.28399999999999997</v>
      </c>
      <c r="CE101">
        <f>IF(CA101&gt;=O_max_dia2, 0, CD101)</f>
        <v>0.28399999999999997</v>
      </c>
      <c r="CG101">
        <f>CE101/$CF$21</f>
        <v>0.49737302977232922</v>
      </c>
      <c r="CK101" s="8"/>
      <c r="EM101"/>
      <c r="EN101" s="3"/>
      <c r="EP101"/>
      <c r="EQ101" s="3"/>
    </row>
    <row r="102" spans="2:147" x14ac:dyDescent="0.25">
      <c r="B102">
        <f t="shared" si="25"/>
        <v>86</v>
      </c>
      <c r="C102" s="9">
        <f t="shared" si="23"/>
        <v>2.1249999999999964</v>
      </c>
      <c r="D102">
        <f>EXP(-KTG1_dia*(C102-T_opt__dia)^2)</f>
        <v>0.32363951196500185</v>
      </c>
      <c r="E102">
        <f>EXP(-KTG2_dia*(T_opt__dia-C102)^2)</f>
        <v>5.6433688946036162E-13</v>
      </c>
      <c r="F102">
        <f>IF(C102&lt;=T_opt__dia,D102,E102)</f>
        <v>0.32363951196500185</v>
      </c>
      <c r="G102">
        <f t="shared" si="24"/>
        <v>0.32400000000000001</v>
      </c>
      <c r="AO102">
        <f t="shared" si="14"/>
        <v>99</v>
      </c>
      <c r="AP102">
        <f t="shared" si="15"/>
        <v>2.4499999999999953</v>
      </c>
      <c r="AQ102">
        <f>EXP(-KTG1_nan*(AP102-T_opt__nan)^2)</f>
        <v>0.29170565964994233</v>
      </c>
      <c r="AR102">
        <f>EXP(-KTG2_nan*(T_opt__nan-AP102)^2)</f>
        <v>2.4821873961025216E-2</v>
      </c>
      <c r="AS102">
        <f>IF(AP102&lt;=T_opt__nan,AQ102,AR102)</f>
        <v>0.29170565964994233</v>
      </c>
      <c r="AT102">
        <f t="shared" si="16"/>
        <v>0.29199999999999998</v>
      </c>
      <c r="BD102">
        <f t="shared" si="17"/>
        <v>99</v>
      </c>
      <c r="BE102">
        <f t="shared" si="18"/>
        <v>2.4499999999999953</v>
      </c>
      <c r="BF102">
        <f>EXP(-KTG1_pic*(BE102-T_opt_pic)^2)</f>
        <v>0.18466535201142659</v>
      </c>
      <c r="BG102">
        <f>EXP(-KTG2_pic*(T_opt_pic-BE102)^2)</f>
        <v>6.2973271343445634E-3</v>
      </c>
      <c r="BH102">
        <f>IF(BE102&lt;=T_opt_pic,BF102,BG102)</f>
        <v>0.18466535201142659</v>
      </c>
      <c r="BI102">
        <f t="shared" si="19"/>
        <v>0.185</v>
      </c>
      <c r="BP102">
        <f t="shared" si="20"/>
        <v>99</v>
      </c>
      <c r="BQ102">
        <f t="shared" si="21"/>
        <v>2.4499999999999953</v>
      </c>
      <c r="BR102">
        <f>EXP(-KTG1_bac*(BQ102-T_opt_bac)^2)</f>
        <v>0.18466535201142659</v>
      </c>
      <c r="BS102">
        <f>EXP(-KTG2_bac * (T_opt_bac - BQ102)^2)</f>
        <v>6.2973271343445634E-3</v>
      </c>
      <c r="BT102">
        <f>IF(BQ102&lt;=T_opt_bac,BR102,BS102)</f>
        <v>0.18466535201142659</v>
      </c>
      <c r="BU102">
        <f t="shared" si="22"/>
        <v>0.185</v>
      </c>
      <c r="BY102"/>
      <c r="BZ102" s="3">
        <f t="shared" si="27"/>
        <v>82</v>
      </c>
      <c r="CA102" s="3">
        <f>CA101+(env_max2-env_min2)/1200</f>
        <v>2.0249999999999968</v>
      </c>
      <c r="CB102" s="3">
        <f t="shared" si="26"/>
        <v>0.28399999999999997</v>
      </c>
      <c r="CC102" s="3">
        <f>ROUND((O_max_dia2-CA102)/O_range_dia2 * CB102, 3)</f>
        <v>0.48599999999999999</v>
      </c>
      <c r="CD102">
        <f>IF(CA102&lt;=delt2,CB102,CC102)</f>
        <v>0.28399999999999997</v>
      </c>
      <c r="CE102">
        <f>IF(CA102&gt;=O_max_dia2, 0, CD102)</f>
        <v>0.28399999999999997</v>
      </c>
      <c r="CG102">
        <f>CE102/$CF$21</f>
        <v>0.49737302977232922</v>
      </c>
      <c r="CK102" s="8"/>
      <c r="EM102"/>
      <c r="EN102" s="3"/>
      <c r="EP102"/>
      <c r="EQ102" s="3"/>
    </row>
    <row r="103" spans="2:147" x14ac:dyDescent="0.25">
      <c r="B103">
        <f t="shared" si="25"/>
        <v>87</v>
      </c>
      <c r="C103" s="9">
        <f t="shared" si="23"/>
        <v>2.1499999999999964</v>
      </c>
      <c r="D103">
        <f>EXP(-KTG1_dia*(C103-T_opt__dia)^2)</f>
        <v>0.32517883059457581</v>
      </c>
      <c r="E103">
        <f>EXP(-KTG2_dia*(T_opt__dia-C103)^2)</f>
        <v>6.3541377122124769E-13</v>
      </c>
      <c r="F103">
        <f>IF(C103&lt;=T_opt__dia,D103,E103)</f>
        <v>0.32517883059457581</v>
      </c>
      <c r="G103">
        <f t="shared" si="24"/>
        <v>0.32500000000000001</v>
      </c>
      <c r="AO103">
        <f t="shared" si="14"/>
        <v>100</v>
      </c>
      <c r="AP103">
        <f t="shared" si="15"/>
        <v>2.4749999999999952</v>
      </c>
      <c r="AQ103">
        <f>EXP(-KTG1_nan*(AP103-T_opt__nan)^2)</f>
        <v>0.29273061371355757</v>
      </c>
      <c r="AR103">
        <f>EXP(-KTG2_nan*(T_opt__nan-AP103)^2)</f>
        <v>2.5084441138662313E-2</v>
      </c>
      <c r="AS103">
        <f>IF(AP103&lt;=T_opt__nan,AQ103,AR103)</f>
        <v>0.29273061371355757</v>
      </c>
      <c r="AT103">
        <f t="shared" si="16"/>
        <v>0.29299999999999998</v>
      </c>
      <c r="BD103">
        <f t="shared" si="17"/>
        <v>100</v>
      </c>
      <c r="BE103">
        <f t="shared" si="18"/>
        <v>2.4749999999999952</v>
      </c>
      <c r="BF103">
        <f>EXP(-KTG1_pic*(BE103-T_opt_pic)^2)</f>
        <v>0.18542542487582475</v>
      </c>
      <c r="BG103">
        <f>EXP(-KTG2_pic*(T_opt_pic-BE103)^2)</f>
        <v>6.3754060235317496E-3</v>
      </c>
      <c r="BH103">
        <f>IF(BE103&lt;=T_opt_pic,BF103,BG103)</f>
        <v>0.18542542487582475</v>
      </c>
      <c r="BI103">
        <f t="shared" si="19"/>
        <v>0.185</v>
      </c>
      <c r="BP103">
        <f t="shared" si="20"/>
        <v>100</v>
      </c>
      <c r="BQ103">
        <f t="shared" si="21"/>
        <v>2.4749999999999952</v>
      </c>
      <c r="BR103">
        <f>EXP(-KTG1_bac*(BQ103-T_opt_bac)^2)</f>
        <v>0.18542542487582475</v>
      </c>
      <c r="BS103">
        <f>EXP(-KTG2_bac * (T_opt_bac - BQ103)^2)</f>
        <v>6.3754060235317496E-3</v>
      </c>
      <c r="BT103">
        <f>IF(BQ103&lt;=T_opt_bac,BR103,BS103)</f>
        <v>0.18542542487582475</v>
      </c>
      <c r="BU103">
        <f t="shared" si="22"/>
        <v>0.185</v>
      </c>
      <c r="BY103"/>
      <c r="BZ103" s="3">
        <f t="shared" si="27"/>
        <v>83</v>
      </c>
      <c r="CA103" s="3">
        <f>CA102+(env_max2-env_min2)/1200</f>
        <v>2.0499999999999967</v>
      </c>
      <c r="CB103" s="3">
        <f t="shared" si="26"/>
        <v>0.28499999999999998</v>
      </c>
      <c r="CC103" s="3">
        <f>ROUND((O_max_dia2-CA103)/O_range_dia2 * CB103, 3)</f>
        <v>0.48799999999999999</v>
      </c>
      <c r="CD103">
        <f>IF(CA103&lt;=delt2,CB103,CC103)</f>
        <v>0.28499999999999998</v>
      </c>
      <c r="CE103">
        <f>IF(CA103&gt;=O_max_dia2, 0, CD103)</f>
        <v>0.28499999999999998</v>
      </c>
      <c r="CG103">
        <f>CE103/$CF$21</f>
        <v>0.49912434325744309</v>
      </c>
      <c r="CK103" s="8"/>
      <c r="EM103"/>
      <c r="EN103" s="3"/>
      <c r="EP103"/>
      <c r="EQ103" s="3"/>
    </row>
    <row r="104" spans="2:147" x14ac:dyDescent="0.25">
      <c r="B104">
        <f t="shared" si="25"/>
        <v>88</v>
      </c>
      <c r="C104" s="9">
        <f t="shared" si="23"/>
        <v>2.1749999999999963</v>
      </c>
      <c r="D104">
        <f>EXP(-KTG1_dia*(C104-T_opt__dia)^2)</f>
        <v>0.32672220340901653</v>
      </c>
      <c r="E104">
        <f>EXP(-KTG2_dia*(T_opt__dia-C104)^2)</f>
        <v>7.1526377797947123E-13</v>
      </c>
      <c r="F104">
        <f>IF(C104&lt;=T_opt__dia,D104,E104)</f>
        <v>0.32672220340901653</v>
      </c>
      <c r="G104">
        <f t="shared" si="24"/>
        <v>0.32700000000000001</v>
      </c>
      <c r="AO104">
        <f t="shared" si="14"/>
        <v>101</v>
      </c>
      <c r="AP104">
        <f t="shared" si="15"/>
        <v>2.4999999999999951</v>
      </c>
      <c r="AQ104">
        <f>EXP(-KTG1_nan*(AP104-T_opt__nan)^2)</f>
        <v>0.29375770032353266</v>
      </c>
      <c r="AR104">
        <f>EXP(-KTG2_nan*(T_opt__nan-AP104)^2)</f>
        <v>2.53494055227249E-2</v>
      </c>
      <c r="AS104">
        <f>IF(AP104&lt;=T_opt__nan,AQ104,AR104)</f>
        <v>0.29375770032353266</v>
      </c>
      <c r="AT104">
        <f t="shared" si="16"/>
        <v>0.29399999999999998</v>
      </c>
      <c r="BD104">
        <f t="shared" si="17"/>
        <v>101</v>
      </c>
      <c r="BE104">
        <f t="shared" si="18"/>
        <v>2.4999999999999951</v>
      </c>
      <c r="BF104">
        <f>EXP(-KTG1_pic*(BE104-T_opt_pic)^2)</f>
        <v>0.18618769521930387</v>
      </c>
      <c r="BG104">
        <f>EXP(-KTG2_pic*(T_opt_pic-BE104)^2)</f>
        <v>6.4543561760919254E-3</v>
      </c>
      <c r="BH104">
        <f>IF(BE104&lt;=T_opt_pic,BF104,BG104)</f>
        <v>0.18618769521930387</v>
      </c>
      <c r="BI104">
        <f t="shared" si="19"/>
        <v>0.186</v>
      </c>
      <c r="BP104">
        <f t="shared" si="20"/>
        <v>101</v>
      </c>
      <c r="BQ104">
        <f t="shared" si="21"/>
        <v>2.4999999999999951</v>
      </c>
      <c r="BR104">
        <f>EXP(-KTG1_bac*(BQ104-T_opt_bac)^2)</f>
        <v>0.18618769521930387</v>
      </c>
      <c r="BS104">
        <f>EXP(-KTG2_bac * (T_opt_bac - BQ104)^2)</f>
        <v>6.4543561760919254E-3</v>
      </c>
      <c r="BT104">
        <f>IF(BQ104&lt;=T_opt_bac,BR104,BS104)</f>
        <v>0.18618769521930387</v>
      </c>
      <c r="BU104">
        <f t="shared" si="22"/>
        <v>0.186</v>
      </c>
      <c r="BY104"/>
      <c r="BZ104" s="3">
        <f t="shared" si="27"/>
        <v>84</v>
      </c>
      <c r="CA104" s="3">
        <f>CA103+(env_max2-env_min2)/1200</f>
        <v>2.0749999999999966</v>
      </c>
      <c r="CB104" s="3">
        <f t="shared" si="26"/>
        <v>0.28499999999999998</v>
      </c>
      <c r="CC104" s="3">
        <f>ROUND((O_max_dia2-CA104)/O_range_dia2 * CB104, 3)</f>
        <v>0.48699999999999999</v>
      </c>
      <c r="CD104">
        <f>IF(CA104&lt;=delt2,CB104,CC104)</f>
        <v>0.28499999999999998</v>
      </c>
      <c r="CE104">
        <f>IF(CA104&gt;=O_max_dia2, 0, CD104)</f>
        <v>0.28499999999999998</v>
      </c>
      <c r="CG104">
        <f>CE104/$CF$21</f>
        <v>0.49912434325744309</v>
      </c>
      <c r="CK104" s="8"/>
      <c r="EM104"/>
      <c r="EN104" s="3"/>
      <c r="EP104"/>
      <c r="EQ104" s="3"/>
    </row>
    <row r="105" spans="2:147" x14ac:dyDescent="0.25">
      <c r="B105">
        <f t="shared" si="25"/>
        <v>89</v>
      </c>
      <c r="C105" s="9">
        <f t="shared" si="23"/>
        <v>2.1999999999999962</v>
      </c>
      <c r="D105">
        <f>EXP(-KTG1_dia*(C105-T_opt__dia)^2)</f>
        <v>0.3282696187098556</v>
      </c>
      <c r="E105">
        <f>EXP(-KTG2_dia*(T_opt__dia-C105)^2)</f>
        <v>8.0494696632815662E-13</v>
      </c>
      <c r="F105">
        <f>IF(C105&lt;=T_opt__dia,D105,E105)</f>
        <v>0.3282696187098556</v>
      </c>
      <c r="G105">
        <f t="shared" si="24"/>
        <v>0.32800000000000001</v>
      </c>
      <c r="AO105">
        <f t="shared" si="14"/>
        <v>102</v>
      </c>
      <c r="AP105">
        <f t="shared" si="15"/>
        <v>2.524999999999995</v>
      </c>
      <c r="AQ105">
        <f>EXP(-KTG1_nan*(AP105-T_opt__nan)^2)</f>
        <v>0.29478691667334811</v>
      </c>
      <c r="AR105">
        <f>EXP(-KTG2_nan*(T_opt__nan-AP105)^2)</f>
        <v>2.5616784443805551E-2</v>
      </c>
      <c r="AS105">
        <f>IF(AP105&lt;=T_opt__nan,AQ105,AR105)</f>
        <v>0.29478691667334811</v>
      </c>
      <c r="AT105">
        <f t="shared" si="16"/>
        <v>0.29499999999999998</v>
      </c>
      <c r="BD105">
        <f t="shared" si="17"/>
        <v>102</v>
      </c>
      <c r="BE105">
        <f t="shared" si="18"/>
        <v>2.524999999999995</v>
      </c>
      <c r="BF105">
        <f>EXP(-KTG1_pic*(BE105-T_opt_pic)^2)</f>
        <v>0.18695216443718699</v>
      </c>
      <c r="BG105">
        <f>EXP(-KTG2_pic*(T_opt_pic-BE105)^2)</f>
        <v>6.5341859982057555E-3</v>
      </c>
      <c r="BH105">
        <f>IF(BE105&lt;=T_opt_pic,BF105,BG105)</f>
        <v>0.18695216443718699</v>
      </c>
      <c r="BI105">
        <f t="shared" si="19"/>
        <v>0.187</v>
      </c>
      <c r="BP105">
        <f t="shared" si="20"/>
        <v>102</v>
      </c>
      <c r="BQ105">
        <f t="shared" si="21"/>
        <v>2.524999999999995</v>
      </c>
      <c r="BR105">
        <f>EXP(-KTG1_bac*(BQ105-T_opt_bac)^2)</f>
        <v>0.18695216443718699</v>
      </c>
      <c r="BS105">
        <f>EXP(-KTG2_bac * (T_opt_bac - BQ105)^2)</f>
        <v>6.5341859982057555E-3</v>
      </c>
      <c r="BT105">
        <f>IF(BQ105&lt;=T_opt_bac,BR105,BS105)</f>
        <v>0.18695216443718699</v>
      </c>
      <c r="BU105">
        <f t="shared" si="22"/>
        <v>0.187</v>
      </c>
      <c r="BY105"/>
      <c r="BZ105" s="3">
        <f t="shared" si="27"/>
        <v>85</v>
      </c>
      <c r="CA105" s="3">
        <f>CA104+(env_max2-env_min2)/1200</f>
        <v>2.0999999999999965</v>
      </c>
      <c r="CB105" s="3">
        <f t="shared" si="26"/>
        <v>0.28599999999999998</v>
      </c>
      <c r="CC105" s="3">
        <f>ROUND((O_max_dia2-CA105)/O_range_dia2 * CB105, 3)</f>
        <v>0.48799999999999999</v>
      </c>
      <c r="CD105">
        <f>IF(CA105&lt;=delt2,CB105,CC105)</f>
        <v>0.28599999999999998</v>
      </c>
      <c r="CE105">
        <f>IF(CA105&gt;=O_max_dia2, 0, CD105)</f>
        <v>0.28599999999999998</v>
      </c>
      <c r="CG105">
        <f>CE105/$CF$21</f>
        <v>0.50087565674255696</v>
      </c>
      <c r="CK105" s="8"/>
      <c r="EM105"/>
      <c r="EN105" s="3"/>
      <c r="EP105"/>
      <c r="EQ105" s="3"/>
    </row>
    <row r="106" spans="2:147" x14ac:dyDescent="0.25">
      <c r="B106">
        <f t="shared" si="25"/>
        <v>90</v>
      </c>
      <c r="C106" s="9">
        <f t="shared" si="23"/>
        <v>2.2249999999999961</v>
      </c>
      <c r="D106">
        <f>EXP(-KTG1_dia*(C106-T_opt__dia)^2)</f>
        <v>0.3298210646215986</v>
      </c>
      <c r="E106">
        <f>EXP(-KTG2_dia*(T_opt__dia-C106)^2)</f>
        <v>9.0564862067050426E-13</v>
      </c>
      <c r="F106">
        <f>IF(C106&lt;=T_opt__dia,D106,E106)</f>
        <v>0.3298210646215986</v>
      </c>
      <c r="G106">
        <f t="shared" si="24"/>
        <v>0.33</v>
      </c>
      <c r="AO106">
        <f t="shared" si="14"/>
        <v>103</v>
      </c>
      <c r="AP106">
        <f t="shared" si="15"/>
        <v>2.5499999999999949</v>
      </c>
      <c r="AQ106">
        <f>EXP(-KTG1_nan*(AP106-T_opt__nan)^2)</f>
        <v>0.29581825991464283</v>
      </c>
      <c r="AR106">
        <f>EXP(-KTG2_nan*(T_opt__nan-AP106)^2)</f>
        <v>2.5886595306200522E-2</v>
      </c>
      <c r="AS106">
        <f>IF(AP106&lt;=T_opt__nan,AQ106,AR106)</f>
        <v>0.29581825991464283</v>
      </c>
      <c r="AT106">
        <f t="shared" si="16"/>
        <v>0.29599999999999999</v>
      </c>
      <c r="BD106">
        <f t="shared" si="17"/>
        <v>103</v>
      </c>
      <c r="BE106">
        <f t="shared" si="18"/>
        <v>2.5499999999999949</v>
      </c>
      <c r="BF106">
        <f>EXP(-KTG1_pic*(BE106-T_opt_pic)^2)</f>
        <v>0.18771883389747904</v>
      </c>
      <c r="BG106">
        <f>EXP(-KTG2_pic*(T_opt_pic-BE106)^2)</f>
        <v>6.6149039602588292E-3</v>
      </c>
      <c r="BH106">
        <f>IF(BE106&lt;=T_opt_pic,BF106,BG106)</f>
        <v>0.18771883389747904</v>
      </c>
      <c r="BI106">
        <f t="shared" si="19"/>
        <v>0.188</v>
      </c>
      <c r="BP106">
        <f t="shared" si="20"/>
        <v>103</v>
      </c>
      <c r="BQ106">
        <f t="shared" si="21"/>
        <v>2.5499999999999949</v>
      </c>
      <c r="BR106">
        <f>EXP(-KTG1_bac*(BQ106-T_opt_bac)^2)</f>
        <v>0.18771883389747904</v>
      </c>
      <c r="BS106">
        <f>EXP(-KTG2_bac * (T_opt_bac - BQ106)^2)</f>
        <v>6.6149039602588292E-3</v>
      </c>
      <c r="BT106">
        <f>IF(BQ106&lt;=T_opt_bac,BR106,BS106)</f>
        <v>0.18771883389747904</v>
      </c>
      <c r="BU106">
        <f t="shared" si="22"/>
        <v>0.188</v>
      </c>
      <c r="BY106"/>
      <c r="BZ106" s="3">
        <f t="shared" si="27"/>
        <v>86</v>
      </c>
      <c r="CA106" s="3">
        <f>CA105+(env_max2-env_min2)/1200</f>
        <v>2.1249999999999964</v>
      </c>
      <c r="CB106" s="3">
        <f t="shared" si="26"/>
        <v>0.28599999999999998</v>
      </c>
      <c r="CC106" s="3">
        <f>ROUND((O_max_dia2-CA106)/O_range_dia2 * CB106, 3)</f>
        <v>0.48799999999999999</v>
      </c>
      <c r="CD106">
        <f>IF(CA106&lt;=delt2,CB106,CC106)</f>
        <v>0.28599999999999998</v>
      </c>
      <c r="CE106">
        <f>IF(CA106&gt;=O_max_dia2, 0, CD106)</f>
        <v>0.28599999999999998</v>
      </c>
      <c r="CG106">
        <f>CE106/$CF$21</f>
        <v>0.50087565674255696</v>
      </c>
      <c r="CK106" s="8"/>
      <c r="EM106"/>
      <c r="EN106" s="3"/>
      <c r="EP106"/>
      <c r="EQ106" s="3"/>
    </row>
    <row r="107" spans="2:147" x14ac:dyDescent="0.25">
      <c r="B107">
        <f t="shared" si="25"/>
        <v>91</v>
      </c>
      <c r="C107" s="9">
        <f t="shared" si="23"/>
        <v>2.249999999999996</v>
      </c>
      <c r="D107">
        <f>EXP(-KTG1_dia*(C107-T_opt__dia)^2)</f>
        <v>0.33137652909136311</v>
      </c>
      <c r="E107">
        <f>EXP(-KTG2_dia*(T_opt__dia-C107)^2)</f>
        <v>1.018693695605738E-12</v>
      </c>
      <c r="F107">
        <f>IF(C107&lt;=T_opt__dia,D107,E107)</f>
        <v>0.33137652909136311</v>
      </c>
      <c r="G107">
        <f t="shared" si="24"/>
        <v>0.33100000000000002</v>
      </c>
      <c r="AO107">
        <f t="shared" si="14"/>
        <v>104</v>
      </c>
      <c r="AP107">
        <f t="shared" si="15"/>
        <v>2.5749999999999948</v>
      </c>
      <c r="AQ107">
        <f>EXP(-KTG1_nan*(AP107-T_opt__nan)^2)</f>
        <v>0.29685172715712393</v>
      </c>
      <c r="AR107">
        <f>EXP(-KTG2_nan*(T_opt__nan-AP107)^2)</f>
        <v>2.6158855587637315E-2</v>
      </c>
      <c r="AS107">
        <f>IF(AP107&lt;=T_opt__nan,AQ107,AR107)</f>
        <v>0.29685172715712393</v>
      </c>
      <c r="AT107">
        <f t="shared" si="16"/>
        <v>0.29699999999999999</v>
      </c>
      <c r="BD107">
        <f t="shared" si="17"/>
        <v>104</v>
      </c>
      <c r="BE107">
        <f t="shared" si="18"/>
        <v>2.5749999999999948</v>
      </c>
      <c r="BF107">
        <f>EXP(-KTG1_pic*(BE107-T_opt_pic)^2)</f>
        <v>0.1884877049407272</v>
      </c>
      <c r="BG107">
        <f>EXP(-KTG2_pic*(T_opt_pic-BE107)^2)</f>
        <v>6.6965185971243771E-3</v>
      </c>
      <c r="BH107">
        <f>IF(BE107&lt;=T_opt_pic,BF107,BG107)</f>
        <v>0.1884877049407272</v>
      </c>
      <c r="BI107">
        <f t="shared" si="19"/>
        <v>0.188</v>
      </c>
      <c r="BP107">
        <f t="shared" si="20"/>
        <v>104</v>
      </c>
      <c r="BQ107">
        <f t="shared" si="21"/>
        <v>2.5749999999999948</v>
      </c>
      <c r="BR107">
        <f>EXP(-KTG1_bac*(BQ107-T_opt_bac)^2)</f>
        <v>0.1884877049407272</v>
      </c>
      <c r="BS107">
        <f>EXP(-KTG2_bac * (T_opt_bac - BQ107)^2)</f>
        <v>6.6965185971243771E-3</v>
      </c>
      <c r="BT107">
        <f>IF(BQ107&lt;=T_opt_bac,BR107,BS107)</f>
        <v>0.1884877049407272</v>
      </c>
      <c r="BU107">
        <f t="shared" si="22"/>
        <v>0.188</v>
      </c>
      <c r="BY107"/>
      <c r="BZ107" s="3">
        <f t="shared" si="27"/>
        <v>87</v>
      </c>
      <c r="CA107" s="3">
        <f>CA106+(env_max2-env_min2)/1200</f>
        <v>2.1499999999999964</v>
      </c>
      <c r="CB107" s="3">
        <f t="shared" si="26"/>
        <v>0.28699999999999998</v>
      </c>
      <c r="CC107" s="3">
        <f>ROUND((O_max_dia2-CA107)/O_range_dia2 * CB107, 3)</f>
        <v>0.48899999999999999</v>
      </c>
      <c r="CD107">
        <f>IF(CA107&lt;=delt2,CB107,CC107)</f>
        <v>0.28699999999999998</v>
      </c>
      <c r="CE107">
        <f>IF(CA107&gt;=O_max_dia2, 0, CD107)</f>
        <v>0.28699999999999998</v>
      </c>
      <c r="CG107">
        <f>CE107/$CF$21</f>
        <v>0.50262697022767078</v>
      </c>
      <c r="CK107" s="8"/>
      <c r="EM107"/>
      <c r="EN107" s="3"/>
      <c r="EP107"/>
      <c r="EQ107" s="3"/>
    </row>
    <row r="108" spans="2:147" x14ac:dyDescent="0.25">
      <c r="B108">
        <f t="shared" si="25"/>
        <v>92</v>
      </c>
      <c r="C108" s="9">
        <f t="shared" si="23"/>
        <v>2.2749999999999959</v>
      </c>
      <c r="D108">
        <f>EXP(-KTG1_dia*(C108-T_opt__dia)^2)</f>
        <v>0.33293599988852318</v>
      </c>
      <c r="E108">
        <f>EXP(-KTG2_dia*(T_opt__dia-C108)^2)</f>
        <v>1.1455628816769646E-12</v>
      </c>
      <c r="F108">
        <f>IF(C108&lt;=T_opt__dia,D108,E108)</f>
        <v>0.33293599988852318</v>
      </c>
      <c r="G108">
        <f t="shared" si="24"/>
        <v>0.33300000000000002</v>
      </c>
      <c r="AO108">
        <f t="shared" si="14"/>
        <v>105</v>
      </c>
      <c r="AP108">
        <f t="shared" si="15"/>
        <v>2.5999999999999948</v>
      </c>
      <c r="AQ108">
        <f>EXP(-KTG1_nan*(AP108-T_opt__nan)^2)</f>
        <v>0.29788731546847802</v>
      </c>
      <c r="AR108">
        <f>EXP(-KTG2_nan*(T_opt__nan-AP108)^2)</f>
        <v>2.6433582838993788E-2</v>
      </c>
      <c r="AS108">
        <f>IF(AP108&lt;=T_opt__nan,AQ108,AR108)</f>
        <v>0.29788731546847802</v>
      </c>
      <c r="AT108">
        <f t="shared" si="16"/>
        <v>0.29799999999999999</v>
      </c>
      <c r="BD108">
        <f t="shared" si="17"/>
        <v>105</v>
      </c>
      <c r="BE108">
        <f t="shared" si="18"/>
        <v>2.5999999999999948</v>
      </c>
      <c r="BF108">
        <f>EXP(-KTG1_pic*(BE108-T_opt_pic)^2)</f>
        <v>0.18925877887988127</v>
      </c>
      <c r="BG108">
        <f>EXP(-KTG2_pic*(T_opt_pic-BE108)^2)</f>
        <v>6.7790385084446538E-3</v>
      </c>
      <c r="BH108">
        <f>IF(BE108&lt;=T_opt_pic,BF108,BG108)</f>
        <v>0.18925877887988127</v>
      </c>
      <c r="BI108">
        <f t="shared" si="19"/>
        <v>0.189</v>
      </c>
      <c r="BP108">
        <f t="shared" si="20"/>
        <v>105</v>
      </c>
      <c r="BQ108">
        <f t="shared" si="21"/>
        <v>2.5999999999999948</v>
      </c>
      <c r="BR108">
        <f>EXP(-KTG1_bac*(BQ108-T_opt_bac)^2)</f>
        <v>0.18925877887988127</v>
      </c>
      <c r="BS108">
        <f>EXP(-KTG2_bac * (T_opt_bac - BQ108)^2)</f>
        <v>6.7790385084446538E-3</v>
      </c>
      <c r="BT108">
        <f>IF(BQ108&lt;=T_opt_bac,BR108,BS108)</f>
        <v>0.18925877887988127</v>
      </c>
      <c r="BU108">
        <f t="shared" si="22"/>
        <v>0.189</v>
      </c>
      <c r="BY108"/>
      <c r="BZ108" s="3">
        <f t="shared" si="27"/>
        <v>88</v>
      </c>
      <c r="CA108" s="3">
        <f>CA107+(env_max2-env_min2)/1200</f>
        <v>2.1749999999999963</v>
      </c>
      <c r="CB108" s="3">
        <f t="shared" si="26"/>
        <v>0.28699999999999998</v>
      </c>
      <c r="CC108" s="3">
        <f>ROUND((O_max_dia2-CA108)/O_range_dia2 * CB108, 3)</f>
        <v>0.48799999999999999</v>
      </c>
      <c r="CD108">
        <f>IF(CA108&lt;=delt2,CB108,CC108)</f>
        <v>0.28699999999999998</v>
      </c>
      <c r="CE108">
        <f>IF(CA108&gt;=O_max_dia2, 0, CD108)</f>
        <v>0.28699999999999998</v>
      </c>
      <c r="CG108">
        <f>CE108/$CF$21</f>
        <v>0.50262697022767078</v>
      </c>
      <c r="CK108" s="8"/>
      <c r="EM108"/>
      <c r="EN108" s="3"/>
      <c r="EP108"/>
      <c r="EQ108" s="3"/>
    </row>
    <row r="109" spans="2:147" x14ac:dyDescent="0.25">
      <c r="B109">
        <f t="shared" si="25"/>
        <v>93</v>
      </c>
      <c r="C109" s="9">
        <f t="shared" si="23"/>
        <v>2.2999999999999958</v>
      </c>
      <c r="D109">
        <f>EXP(-KTG1_dia*(C109-T_opt__dia)^2)</f>
        <v>0.33449946460436236</v>
      </c>
      <c r="E109">
        <f>EXP(-KTG2_dia*(T_opt__dia-C109)^2)</f>
        <v>1.2879104719729792E-12</v>
      </c>
      <c r="F109">
        <f>IF(C109&lt;=T_opt__dia,D109,E109)</f>
        <v>0.33449946460436236</v>
      </c>
      <c r="G109">
        <f t="shared" si="24"/>
        <v>0.33400000000000002</v>
      </c>
      <c r="AO109">
        <f t="shared" si="14"/>
        <v>106</v>
      </c>
      <c r="AP109">
        <f t="shared" si="15"/>
        <v>2.6249999999999947</v>
      </c>
      <c r="AQ109">
        <f>EXP(-KTG1_nan*(AP109-T_opt__nan)^2)</f>
        <v>0.29892502187428377</v>
      </c>
      <c r="AR109">
        <f>EXP(-KTG2_nan*(T_opt__nan-AP109)^2)</f>
        <v>2.6710794684009279E-2</v>
      </c>
      <c r="AS109">
        <f>IF(AP109&lt;=T_opt__nan,AQ109,AR109)</f>
        <v>0.29892502187428377</v>
      </c>
      <c r="AT109">
        <f t="shared" si="16"/>
        <v>0.29899999999999999</v>
      </c>
      <c r="BD109">
        <f t="shared" si="17"/>
        <v>106</v>
      </c>
      <c r="BE109">
        <f t="shared" si="18"/>
        <v>2.6249999999999947</v>
      </c>
      <c r="BF109">
        <f>EXP(-KTG1_pic*(BE109-T_opt_pic)^2)</f>
        <v>0.19003205700015471</v>
      </c>
      <c r="BG109">
        <f>EXP(-KTG2_pic*(T_opt_pic-BE109)^2)</f>
        <v>6.8624723589109198E-3</v>
      </c>
      <c r="BH109">
        <f>IF(BE109&lt;=T_opt_pic,BF109,BG109)</f>
        <v>0.19003205700015471</v>
      </c>
      <c r="BI109">
        <f t="shared" si="19"/>
        <v>0.19</v>
      </c>
      <c r="BP109">
        <f t="shared" si="20"/>
        <v>106</v>
      </c>
      <c r="BQ109">
        <f t="shared" si="21"/>
        <v>2.6249999999999947</v>
      </c>
      <c r="BR109">
        <f>EXP(-KTG1_bac*(BQ109-T_opt_bac)^2)</f>
        <v>0.19003205700015471</v>
      </c>
      <c r="BS109">
        <f>EXP(-KTG2_bac * (T_opt_bac - BQ109)^2)</f>
        <v>6.8624723589109198E-3</v>
      </c>
      <c r="BT109">
        <f>IF(BQ109&lt;=T_opt_bac,BR109,BS109)</f>
        <v>0.19003205700015471</v>
      </c>
      <c r="BU109">
        <f t="shared" si="22"/>
        <v>0.19</v>
      </c>
      <c r="BY109"/>
      <c r="BZ109" s="3">
        <f t="shared" si="27"/>
        <v>89</v>
      </c>
      <c r="CA109" s="3">
        <f>CA108+(env_max2-env_min2)/1200</f>
        <v>2.1999999999999962</v>
      </c>
      <c r="CB109" s="3">
        <f t="shared" si="26"/>
        <v>0.28799999999999998</v>
      </c>
      <c r="CC109" s="3">
        <f>ROUND((O_max_dia2-CA109)/O_range_dia2 * CB109, 3)</f>
        <v>0.49</v>
      </c>
      <c r="CD109">
        <f>IF(CA109&lt;=delt2,CB109,CC109)</f>
        <v>0.28799999999999998</v>
      </c>
      <c r="CE109">
        <f>IF(CA109&gt;=O_max_dia2, 0, CD109)</f>
        <v>0.28799999999999998</v>
      </c>
      <c r="CG109">
        <f>CE109/$CF$21</f>
        <v>0.50437828371278459</v>
      </c>
      <c r="CK109" s="8"/>
      <c r="EM109"/>
      <c r="EN109" s="3"/>
      <c r="EP109"/>
      <c r="EQ109" s="3"/>
    </row>
    <row r="110" spans="2:147" x14ac:dyDescent="0.25">
      <c r="B110">
        <f t="shared" si="25"/>
        <v>94</v>
      </c>
      <c r="C110" s="9">
        <f t="shared" si="23"/>
        <v>2.3249999999999957</v>
      </c>
      <c r="D110">
        <f>EXP(-KTG1_dia*(C110-T_opt__dia)^2)</f>
        <v>0.33606691065173178</v>
      </c>
      <c r="E110">
        <f>EXP(-KTG2_dia*(T_opt__dia-C110)^2)</f>
        <v>1.4475842259087742E-12</v>
      </c>
      <c r="F110">
        <f>IF(C110&lt;=T_opt__dia,D110,E110)</f>
        <v>0.33606691065173178</v>
      </c>
      <c r="G110">
        <f t="shared" si="24"/>
        <v>0.33600000000000002</v>
      </c>
      <c r="AO110">
        <f t="shared" si="14"/>
        <v>107</v>
      </c>
      <c r="AP110">
        <f t="shared" si="15"/>
        <v>2.6499999999999946</v>
      </c>
      <c r="AQ110">
        <f>EXP(-KTG1_nan*(AP110-T_opt__nan)^2)</f>
        <v>0.29996484335792406</v>
      </c>
      <c r="AR110">
        <f>EXP(-KTG2_nan*(T_opt__nan-AP110)^2)</f>
        <v>2.6990508818986569E-2</v>
      </c>
      <c r="AS110">
        <f>IF(AP110&lt;=T_opt__nan,AQ110,AR110)</f>
        <v>0.29996484335792406</v>
      </c>
      <c r="AT110">
        <f t="shared" si="16"/>
        <v>0.3</v>
      </c>
      <c r="BD110">
        <f t="shared" si="17"/>
        <v>107</v>
      </c>
      <c r="BE110">
        <f t="shared" si="18"/>
        <v>2.6499999999999946</v>
      </c>
      <c r="BF110">
        <f>EXP(-KTG1_pic*(BE110-T_opt_pic)^2)</f>
        <v>0.19080754055888521</v>
      </c>
      <c r="BG110">
        <f>EXP(-KTG2_pic*(T_opt_pic-BE110)^2)</f>
        <v>6.9468288785419514E-3</v>
      </c>
      <c r="BH110">
        <f>IF(BE110&lt;=T_opt_pic,BF110,BG110)</f>
        <v>0.19080754055888521</v>
      </c>
      <c r="BI110">
        <f t="shared" si="19"/>
        <v>0.191</v>
      </c>
      <c r="BP110">
        <f t="shared" si="20"/>
        <v>107</v>
      </c>
      <c r="BQ110">
        <f t="shared" si="21"/>
        <v>2.6499999999999946</v>
      </c>
      <c r="BR110">
        <f>EXP(-KTG1_bac*(BQ110-T_opt_bac)^2)</f>
        <v>0.19080754055888521</v>
      </c>
      <c r="BS110">
        <f>EXP(-KTG2_bac * (T_opt_bac - BQ110)^2)</f>
        <v>6.9468288785419514E-3</v>
      </c>
      <c r="BT110">
        <f>IF(BQ110&lt;=T_opt_bac,BR110,BS110)</f>
        <v>0.19080754055888521</v>
      </c>
      <c r="BU110">
        <f t="shared" si="22"/>
        <v>0.191</v>
      </c>
      <c r="BY110"/>
      <c r="BZ110" s="3">
        <f t="shared" si="27"/>
        <v>90</v>
      </c>
      <c r="CA110" s="3">
        <f>CA109+(env_max2-env_min2)/1200</f>
        <v>2.2249999999999961</v>
      </c>
      <c r="CB110" s="3">
        <f t="shared" si="26"/>
        <v>0.28799999999999998</v>
      </c>
      <c r="CC110" s="3">
        <f>ROUND((O_max_dia2-CA110)/O_range_dia2 * CB110, 3)</f>
        <v>0.48899999999999999</v>
      </c>
      <c r="CD110">
        <f>IF(CA110&lt;=delt2,CB110,CC110)</f>
        <v>0.28799999999999998</v>
      </c>
      <c r="CE110">
        <f>IF(CA110&gt;=O_max_dia2, 0, CD110)</f>
        <v>0.28799999999999998</v>
      </c>
      <c r="CG110">
        <f>CE110/$CF$21</f>
        <v>0.50437828371278459</v>
      </c>
      <c r="CK110" s="8"/>
      <c r="EM110"/>
      <c r="EN110" s="3"/>
      <c r="EP110"/>
      <c r="EQ110" s="3"/>
    </row>
    <row r="111" spans="2:147" x14ac:dyDescent="0.25">
      <c r="B111">
        <f t="shared" si="25"/>
        <v>95</v>
      </c>
      <c r="C111" s="9">
        <f t="shared" si="23"/>
        <v>2.3499999999999956</v>
      </c>
      <c r="D111">
        <f>EXP(-KTG1_dia*(C111-T_opt__dia)^2)</f>
        <v>0.3376383252647181</v>
      </c>
      <c r="E111">
        <f>EXP(-KTG2_dia*(T_opt__dia-C111)^2)</f>
        <v>1.6266474472769173E-12</v>
      </c>
      <c r="F111">
        <f>IF(C111&lt;=T_opt__dia,D111,E111)</f>
        <v>0.3376383252647181</v>
      </c>
      <c r="G111">
        <f t="shared" si="24"/>
        <v>0.33800000000000002</v>
      </c>
      <c r="AO111">
        <f t="shared" si="14"/>
        <v>108</v>
      </c>
      <c r="AP111">
        <f t="shared" si="15"/>
        <v>2.6749999999999945</v>
      </c>
      <c r="AQ111">
        <f>EXP(-KTG1_nan*(AP111-T_opt__nan)^2)</f>
        <v>0.30100677686049904</v>
      </c>
      <c r="AR111">
        <f>EXP(-KTG2_nan*(T_opt__nan-AP111)^2)</f>
        <v>2.7272743012485556E-2</v>
      </c>
      <c r="AS111">
        <f>IF(AP111&lt;=T_opt__nan,AQ111,AR111)</f>
        <v>0.30100677686049904</v>
      </c>
      <c r="AT111">
        <f t="shared" si="16"/>
        <v>0.30099999999999999</v>
      </c>
      <c r="BD111">
        <f t="shared" si="17"/>
        <v>108</v>
      </c>
      <c r="BE111">
        <f t="shared" si="18"/>
        <v>2.6749999999999945</v>
      </c>
      <c r="BF111">
        <f>EXP(-KTG1_pic*(BE111-T_opt_pic)^2)</f>
        <v>0.19158523078539527</v>
      </c>
      <c r="BG111">
        <f>EXP(-KTG2_pic*(T_opt_pic-BE111)^2)</f>
        <v>7.0321168629610296E-3</v>
      </c>
      <c r="BH111">
        <f>IF(BE111&lt;=T_opt_pic,BF111,BG111)</f>
        <v>0.19158523078539527</v>
      </c>
      <c r="BI111">
        <f t="shared" si="19"/>
        <v>0.192</v>
      </c>
      <c r="BP111">
        <f t="shared" si="20"/>
        <v>108</v>
      </c>
      <c r="BQ111">
        <f t="shared" si="21"/>
        <v>2.6749999999999945</v>
      </c>
      <c r="BR111">
        <f>EXP(-KTG1_bac*(BQ111-T_opt_bac)^2)</f>
        <v>0.19158523078539527</v>
      </c>
      <c r="BS111">
        <f>EXP(-KTG2_bac * (T_opt_bac - BQ111)^2)</f>
        <v>7.0321168629610296E-3</v>
      </c>
      <c r="BT111">
        <f>IF(BQ111&lt;=T_opt_bac,BR111,BS111)</f>
        <v>0.19158523078539527</v>
      </c>
      <c r="BU111">
        <f t="shared" si="22"/>
        <v>0.192</v>
      </c>
      <c r="BY111"/>
      <c r="BZ111" s="3">
        <f t="shared" si="27"/>
        <v>91</v>
      </c>
      <c r="CA111" s="3">
        <f>CA110+(env_max2-env_min2)/1200</f>
        <v>2.249999999999996</v>
      </c>
      <c r="CB111" s="3">
        <f t="shared" si="26"/>
        <v>0.28899999999999998</v>
      </c>
      <c r="CC111" s="3">
        <f>ROUND((O_max_dia2-CA111)/O_range_dia2 * CB111, 3)</f>
        <v>0.49</v>
      </c>
      <c r="CD111">
        <f>IF(CA111&lt;=delt2,CB111,CC111)</f>
        <v>0.28899999999999998</v>
      </c>
      <c r="CE111">
        <f>IF(CA111&gt;=O_max_dia2, 0, CD111)</f>
        <v>0.28899999999999998</v>
      </c>
      <c r="CG111">
        <f>CE111/$CF$21</f>
        <v>0.50612959719789841</v>
      </c>
      <c r="CK111" s="8"/>
      <c r="EM111"/>
      <c r="EN111" s="3"/>
      <c r="EP111"/>
      <c r="EQ111" s="3"/>
    </row>
    <row r="112" spans="2:147" x14ac:dyDescent="0.25">
      <c r="B112">
        <f t="shared" si="25"/>
        <v>96</v>
      </c>
      <c r="C112" s="9">
        <f t="shared" si="23"/>
        <v>2.3749999999999956</v>
      </c>
      <c r="D112">
        <f>EXP(-KTG1_dia*(C112-T_opt__dia)^2)</f>
        <v>0.33921369549831693</v>
      </c>
      <c r="E112">
        <f>EXP(-KTG2_dia*(T_opt__dia-C112)^2)</f>
        <v>1.8274035165535344E-12</v>
      </c>
      <c r="F112">
        <f>IF(C112&lt;=T_opt__dia,D112,E112)</f>
        <v>0.33921369549831693</v>
      </c>
      <c r="G112">
        <f t="shared" si="24"/>
        <v>0.33900000000000002</v>
      </c>
      <c r="AO112">
        <f t="shared" si="14"/>
        <v>109</v>
      </c>
      <c r="AP112">
        <f t="shared" si="15"/>
        <v>2.6999999999999944</v>
      </c>
      <c r="AQ112">
        <f>EXP(-KTG1_nan*(AP112-T_opt__nan)^2)</f>
        <v>0.30205081928074157</v>
      </c>
      <c r="AR112">
        <f>EXP(-KTG2_nan*(T_opt__nan-AP112)^2)</f>
        <v>2.7557515105008486E-2</v>
      </c>
      <c r="AS112">
        <f>IF(AP112&lt;=T_opt__nan,AQ112,AR112)</f>
        <v>0.30205081928074157</v>
      </c>
      <c r="AT112">
        <f t="shared" si="16"/>
        <v>0.30199999999999999</v>
      </c>
      <c r="BD112">
        <f t="shared" si="17"/>
        <v>109</v>
      </c>
      <c r="BE112">
        <f t="shared" si="18"/>
        <v>2.6999999999999944</v>
      </c>
      <c r="BF112">
        <f>EXP(-KTG1_pic*(BE112-T_opt_pic)^2)</f>
        <v>0.19236512888085394</v>
      </c>
      <c r="BG112">
        <f>EXP(-KTG2_pic*(T_opt_pic-BE112)^2)</f>
        <v>7.1183451736714434E-3</v>
      </c>
      <c r="BH112">
        <f>IF(BE112&lt;=T_opt_pic,BF112,BG112)</f>
        <v>0.19236512888085394</v>
      </c>
      <c r="BI112">
        <f t="shared" si="19"/>
        <v>0.192</v>
      </c>
      <c r="BP112">
        <f t="shared" si="20"/>
        <v>109</v>
      </c>
      <c r="BQ112">
        <f t="shared" si="21"/>
        <v>2.6999999999999944</v>
      </c>
      <c r="BR112">
        <f>EXP(-KTG1_bac*(BQ112-T_opt_bac)^2)</f>
        <v>0.19236512888085394</v>
      </c>
      <c r="BS112">
        <f>EXP(-KTG2_bac * (T_opt_bac - BQ112)^2)</f>
        <v>7.1183451736714434E-3</v>
      </c>
      <c r="BT112">
        <f>IF(BQ112&lt;=T_opt_bac,BR112,BS112)</f>
        <v>0.19236512888085394</v>
      </c>
      <c r="BU112">
        <f t="shared" si="22"/>
        <v>0.192</v>
      </c>
      <c r="BY112"/>
      <c r="BZ112" s="3">
        <f t="shared" si="27"/>
        <v>92</v>
      </c>
      <c r="CA112" s="3">
        <f>CA111+(env_max2-env_min2)/1200</f>
        <v>2.2749999999999959</v>
      </c>
      <c r="CB112" s="3">
        <f t="shared" si="26"/>
        <v>0.28899999999999998</v>
      </c>
      <c r="CC112" s="3">
        <f>ROUND((O_max_dia2-CA112)/O_range_dia2 * CB112, 3)</f>
        <v>0.49</v>
      </c>
      <c r="CD112">
        <f>IF(CA112&lt;=delt2,CB112,CC112)</f>
        <v>0.28899999999999998</v>
      </c>
      <c r="CE112">
        <f>IF(CA112&gt;=O_max_dia2, 0, CD112)</f>
        <v>0.28899999999999998</v>
      </c>
      <c r="CG112">
        <f>CE112/$CF$21</f>
        <v>0.50612959719789841</v>
      </c>
      <c r="CK112" s="8"/>
      <c r="EM112"/>
      <c r="EN112" s="3"/>
      <c r="EP112"/>
      <c r="EQ112" s="3"/>
    </row>
    <row r="113" spans="2:147" x14ac:dyDescent="0.25">
      <c r="B113">
        <f t="shared" si="25"/>
        <v>97</v>
      </c>
      <c r="C113" s="9">
        <f t="shared" si="23"/>
        <v>2.3999999999999955</v>
      </c>
      <c r="D113">
        <f>EXP(-KTG1_dia*(C113-T_opt__dia)^2)</f>
        <v>0.34079300822811498</v>
      </c>
      <c r="E113">
        <f>EXP(-KTG2_dia*(T_opt__dia-C113)^2)</f>
        <v>2.052423142670345E-12</v>
      </c>
      <c r="F113">
        <f>IF(C113&lt;=T_opt__dia,D113,E113)</f>
        <v>0.34079300822811498</v>
      </c>
      <c r="G113">
        <f t="shared" si="24"/>
        <v>0.34100000000000003</v>
      </c>
      <c r="AO113">
        <f t="shared" si="14"/>
        <v>110</v>
      </c>
      <c r="AP113">
        <f t="shared" si="15"/>
        <v>2.7249999999999943</v>
      </c>
      <c r="AQ113">
        <f>EXP(-KTG1_nan*(AP113-T_opt__nan)^2)</f>
        <v>0.30309696747493098</v>
      </c>
      <c r="AR113">
        <f>EXP(-KTG2_nan*(T_opt__nan-AP113)^2)</f>
        <v>2.7844843008675856E-2</v>
      </c>
      <c r="AS113">
        <f>IF(AP113&lt;=T_opt__nan,AQ113,AR113)</f>
        <v>0.30309696747493098</v>
      </c>
      <c r="AT113">
        <f t="shared" si="16"/>
        <v>0.30299999999999999</v>
      </c>
      <c r="BD113">
        <f t="shared" si="17"/>
        <v>110</v>
      </c>
      <c r="BE113">
        <f t="shared" si="18"/>
        <v>2.7249999999999943</v>
      </c>
      <c r="BF113">
        <f>EXP(-KTG1_pic*(BE113-T_opt_pic)^2)</f>
        <v>0.19314723601813724</v>
      </c>
      <c r="BG113">
        <f>EXP(-KTG2_pic*(T_opt_pic-BE113)^2)</f>
        <v>7.2055227383303081E-3</v>
      </c>
      <c r="BH113">
        <f>IF(BE113&lt;=T_opt_pic,BF113,BG113)</f>
        <v>0.19314723601813724</v>
      </c>
      <c r="BI113">
        <f t="shared" si="19"/>
        <v>0.193</v>
      </c>
      <c r="BP113">
        <f t="shared" si="20"/>
        <v>110</v>
      </c>
      <c r="BQ113">
        <f t="shared" si="21"/>
        <v>2.7249999999999943</v>
      </c>
      <c r="BR113">
        <f>EXP(-KTG1_bac*(BQ113-T_opt_bac)^2)</f>
        <v>0.19314723601813724</v>
      </c>
      <c r="BS113">
        <f>EXP(-KTG2_bac * (T_opt_bac - BQ113)^2)</f>
        <v>7.2055227383303081E-3</v>
      </c>
      <c r="BT113">
        <f>IF(BQ113&lt;=T_opt_bac,BR113,BS113)</f>
        <v>0.19314723601813724</v>
      </c>
      <c r="BU113">
        <f t="shared" si="22"/>
        <v>0.193</v>
      </c>
      <c r="BY113"/>
      <c r="BZ113" s="3">
        <f t="shared" si="27"/>
        <v>93</v>
      </c>
      <c r="CA113" s="3">
        <f>CA112+(env_max2-env_min2)/1200</f>
        <v>2.2999999999999958</v>
      </c>
      <c r="CB113" s="3">
        <f t="shared" si="26"/>
        <v>0.28999999999999998</v>
      </c>
      <c r="CC113" s="3">
        <f>ROUND((O_max_dia2-CA113)/O_range_dia2 * CB113, 3)</f>
        <v>0.49099999999999999</v>
      </c>
      <c r="CD113">
        <f>IF(CA113&lt;=delt2,CB113,CC113)</f>
        <v>0.28999999999999998</v>
      </c>
      <c r="CE113">
        <f>IF(CA113&gt;=O_max_dia2, 0, CD113)</f>
        <v>0.28999999999999998</v>
      </c>
      <c r="CG113">
        <f>CE113/$CF$21</f>
        <v>0.50788091068301222</v>
      </c>
      <c r="CK113" s="8"/>
      <c r="EM113"/>
      <c r="EN113" s="3"/>
      <c r="EP113"/>
      <c r="EQ113" s="3"/>
    </row>
    <row r="114" spans="2:147" x14ac:dyDescent="0.25">
      <c r="B114">
        <f t="shared" si="25"/>
        <v>98</v>
      </c>
      <c r="C114" s="9">
        <f t="shared" si="23"/>
        <v>2.4249999999999954</v>
      </c>
      <c r="D114">
        <f>EXP(-KTG1_dia*(C114-T_opt__dia)^2)</f>
        <v>0.34237625014997863</v>
      </c>
      <c r="E114">
        <f>EXP(-KTG2_dia*(T_opt__dia-C114)^2)</f>
        <v>2.3045746272559109E-12</v>
      </c>
      <c r="F114">
        <f>IF(C114&lt;=T_opt__dia,D114,E114)</f>
        <v>0.34237625014997863</v>
      </c>
      <c r="G114">
        <f t="shared" si="24"/>
        <v>0.34200000000000003</v>
      </c>
      <c r="AO114">
        <f t="shared" si="14"/>
        <v>111</v>
      </c>
      <c r="AP114">
        <f t="shared" si="15"/>
        <v>2.7499999999999942</v>
      </c>
      <c r="AQ114">
        <f>EXP(-KTG1_nan*(AP114-T_opt__nan)^2)</f>
        <v>0.3041452182568094</v>
      </c>
      <c r="AR114">
        <f>EXP(-KTG2_nan*(T_opt__nan-AP114)^2)</f>
        <v>2.8134744706894303E-2</v>
      </c>
      <c r="AS114">
        <f>IF(AP114&lt;=T_opt__nan,AQ114,AR114)</f>
        <v>0.3041452182568094</v>
      </c>
      <c r="AT114">
        <f t="shared" si="16"/>
        <v>0.30399999999999999</v>
      </c>
      <c r="BD114">
        <f t="shared" si="17"/>
        <v>111</v>
      </c>
      <c r="BE114">
        <f t="shared" si="18"/>
        <v>2.7499999999999942</v>
      </c>
      <c r="BF114">
        <f>EXP(-KTG1_pic*(BE114-T_opt_pic)^2)</f>
        <v>0.19393155334169015</v>
      </c>
      <c r="BG114">
        <f>EXP(-KTG2_pic*(T_opt_pic-BE114)^2)</f>
        <v>7.2936585510208918E-3</v>
      </c>
      <c r="BH114">
        <f>IF(BE114&lt;=T_opt_pic,BF114,BG114)</f>
        <v>0.19393155334169015</v>
      </c>
      <c r="BI114">
        <f t="shared" si="19"/>
        <v>0.19400000000000001</v>
      </c>
      <c r="BP114">
        <f t="shared" si="20"/>
        <v>111</v>
      </c>
      <c r="BQ114">
        <f t="shared" si="21"/>
        <v>2.7499999999999942</v>
      </c>
      <c r="BR114">
        <f>EXP(-KTG1_bac*(BQ114-T_opt_bac)^2)</f>
        <v>0.19393155334169015</v>
      </c>
      <c r="BS114">
        <f>EXP(-KTG2_bac * (T_opt_bac - BQ114)^2)</f>
        <v>7.2936585510208918E-3</v>
      </c>
      <c r="BT114">
        <f>IF(BQ114&lt;=T_opt_bac,BR114,BS114)</f>
        <v>0.19393155334169015</v>
      </c>
      <c r="BU114">
        <f t="shared" si="22"/>
        <v>0.19400000000000001</v>
      </c>
      <c r="BY114"/>
      <c r="BZ114" s="3">
        <f t="shared" si="27"/>
        <v>94</v>
      </c>
      <c r="CA114" s="3">
        <f>CA113+(env_max2-env_min2)/1200</f>
        <v>2.3249999999999957</v>
      </c>
      <c r="CB114" s="3">
        <f t="shared" si="26"/>
        <v>0.28999999999999998</v>
      </c>
      <c r="CC114" s="3">
        <f>ROUND((O_max_dia2-CA114)/O_range_dia2 * CB114, 3)</f>
        <v>0.49</v>
      </c>
      <c r="CD114">
        <f>IF(CA114&lt;=delt2,CB114,CC114)</f>
        <v>0.28999999999999998</v>
      </c>
      <c r="CE114">
        <f>IF(CA114&gt;=O_max_dia2, 0, CD114)</f>
        <v>0.28999999999999998</v>
      </c>
      <c r="CG114">
        <f>CE114/$CF$21</f>
        <v>0.50788091068301222</v>
      </c>
      <c r="CK114" s="8"/>
      <c r="EM114"/>
      <c r="EN114" s="3"/>
      <c r="EP114"/>
      <c r="EQ114" s="3"/>
    </row>
    <row r="115" spans="2:147" x14ac:dyDescent="0.25">
      <c r="B115">
        <f t="shared" si="25"/>
        <v>99</v>
      </c>
      <c r="C115" s="9">
        <f t="shared" si="23"/>
        <v>2.4499999999999953</v>
      </c>
      <c r="D115">
        <f>EXP(-KTG1_dia*(C115-T_opt__dia)^2)</f>
        <v>0.34396340777975115</v>
      </c>
      <c r="E115">
        <f>EXP(-KTG2_dia*(T_opt__dia-C115)^2)</f>
        <v>2.5870574649568583E-12</v>
      </c>
      <c r="F115">
        <f>IF(C115&lt;=T_opt__dia,D115,E115)</f>
        <v>0.34396340777975115</v>
      </c>
      <c r="G115">
        <f t="shared" si="24"/>
        <v>0.34399999999999997</v>
      </c>
      <c r="AO115">
        <f t="shared" si="14"/>
        <v>112</v>
      </c>
      <c r="AP115">
        <f t="shared" si="15"/>
        <v>2.7749999999999941</v>
      </c>
      <c r="AQ115">
        <f>EXP(-KTG1_nan*(AP115-T_opt__nan)^2)</f>
        <v>0.30519556839749834</v>
      </c>
      <c r="AR115">
        <f>EXP(-KTG2_nan*(T_opt__nan-AP115)^2)</f>
        <v>2.8427238254015014E-2</v>
      </c>
      <c r="AS115">
        <f>IF(AP115&lt;=T_opt__nan,AQ115,AR115)</f>
        <v>0.30519556839749834</v>
      </c>
      <c r="AT115">
        <f t="shared" si="16"/>
        <v>0.30499999999999999</v>
      </c>
      <c r="BD115">
        <f t="shared" si="17"/>
        <v>112</v>
      </c>
      <c r="BE115">
        <f t="shared" si="18"/>
        <v>2.7749999999999941</v>
      </c>
      <c r="BF115">
        <f>EXP(-KTG1_pic*(BE115-T_opt_pic)^2)</f>
        <v>0.1947180819673878</v>
      </c>
      <c r="BG115">
        <f>EXP(-KTG2_pic*(T_opt_pic-BE115)^2)</f>
        <v>7.3827616725231568E-3</v>
      </c>
      <c r="BH115">
        <f>IF(BE115&lt;=T_opt_pic,BF115,BG115)</f>
        <v>0.1947180819673878</v>
      </c>
      <c r="BI115">
        <f t="shared" si="19"/>
        <v>0.19500000000000001</v>
      </c>
      <c r="BP115">
        <f t="shared" si="20"/>
        <v>112</v>
      </c>
      <c r="BQ115">
        <f t="shared" si="21"/>
        <v>2.7749999999999941</v>
      </c>
      <c r="BR115">
        <f>EXP(-KTG1_bac*(BQ115-T_opt_bac)^2)</f>
        <v>0.1947180819673878</v>
      </c>
      <c r="BS115">
        <f>EXP(-KTG2_bac * (T_opt_bac - BQ115)^2)</f>
        <v>7.3827616725231568E-3</v>
      </c>
      <c r="BT115">
        <f>IF(BQ115&lt;=T_opt_bac,BR115,BS115)</f>
        <v>0.1947180819673878</v>
      </c>
      <c r="BU115">
        <f t="shared" si="22"/>
        <v>0.19500000000000001</v>
      </c>
      <c r="BY115"/>
      <c r="BZ115" s="3">
        <f t="shared" si="27"/>
        <v>95</v>
      </c>
      <c r="CA115" s="3">
        <f>CA114+(env_max2-env_min2)/1200</f>
        <v>2.3499999999999956</v>
      </c>
      <c r="CB115" s="3">
        <f t="shared" si="26"/>
        <v>0.29099999999999998</v>
      </c>
      <c r="CC115" s="3">
        <f>ROUND((O_max_dia2-CA115)/O_range_dia2 * CB115, 3)</f>
        <v>0.49199999999999999</v>
      </c>
      <c r="CD115">
        <f>IF(CA115&lt;=delt2,CB115,CC115)</f>
        <v>0.29099999999999998</v>
      </c>
      <c r="CE115">
        <f>IF(CA115&gt;=O_max_dia2, 0, CD115)</f>
        <v>0.29099999999999998</v>
      </c>
      <c r="CG115">
        <f>CE115/$CF$21</f>
        <v>0.50963222416812615</v>
      </c>
      <c r="CK115" s="8"/>
      <c r="EM115"/>
      <c r="EN115" s="3"/>
      <c r="EP115"/>
      <c r="EQ115" s="3"/>
    </row>
    <row r="116" spans="2:147" x14ac:dyDescent="0.25">
      <c r="B116">
        <f t="shared" si="25"/>
        <v>100</v>
      </c>
      <c r="C116" s="9">
        <f t="shared" si="23"/>
        <v>2.4749999999999952</v>
      </c>
      <c r="D116">
        <f>EXP(-KTG1_dia*(C116-T_opt__dia)^2)</f>
        <v>0.34555446745295587</v>
      </c>
      <c r="E116">
        <f>EXP(-KTG2_dia*(T_opt__dia-C116)^2)</f>
        <v>2.903439637148612E-12</v>
      </c>
      <c r="F116">
        <f>IF(C116&lt;=T_opt__dia,D116,E116)</f>
        <v>0.34555446745295587</v>
      </c>
      <c r="G116">
        <f t="shared" si="24"/>
        <v>0.34599999999999997</v>
      </c>
      <c r="AO116">
        <f t="shared" si="14"/>
        <v>113</v>
      </c>
      <c r="AP116">
        <f t="shared" si="15"/>
        <v>2.799999999999994</v>
      </c>
      <c r="AQ116">
        <f>EXP(-KTG1_nan*(AP116-T_opt__nan)^2)</f>
        <v>0.30624801462541529</v>
      </c>
      <c r="AR116">
        <f>EXP(-KTG2_nan*(T_opt__nan-AP116)^2)</f>
        <v>2.8722341774983413E-2</v>
      </c>
      <c r="AS116">
        <f>IF(AP116&lt;=T_opt__nan,AQ116,AR116)</f>
        <v>0.30624801462541529</v>
      </c>
      <c r="AT116">
        <f t="shared" si="16"/>
        <v>0.30599999999999999</v>
      </c>
      <c r="BD116">
        <f t="shared" si="17"/>
        <v>113</v>
      </c>
      <c r="BE116">
        <f t="shared" si="18"/>
        <v>2.799999999999994</v>
      </c>
      <c r="BF116">
        <f>EXP(-KTG1_pic*(BE116-T_opt_pic)^2)</f>
        <v>0.19550682298239674</v>
      </c>
      <c r="BG116">
        <f>EXP(-KTG2_pic*(T_opt_pic-BE116)^2)</f>
        <v>7.4728412305825505E-3</v>
      </c>
      <c r="BH116">
        <f>IF(BE116&lt;=T_opt_pic,BF116,BG116)</f>
        <v>0.19550682298239674</v>
      </c>
      <c r="BI116">
        <f t="shared" si="19"/>
        <v>0.19600000000000001</v>
      </c>
      <c r="BP116">
        <f t="shared" si="20"/>
        <v>113</v>
      </c>
      <c r="BQ116">
        <f t="shared" si="21"/>
        <v>2.799999999999994</v>
      </c>
      <c r="BR116">
        <f>EXP(-KTG1_bac*(BQ116-T_opt_bac)^2)</f>
        <v>0.19550682298239674</v>
      </c>
      <c r="BS116">
        <f>EXP(-KTG2_bac * (T_opt_bac - BQ116)^2)</f>
        <v>7.4728412305825505E-3</v>
      </c>
      <c r="BT116">
        <f>IF(BQ116&lt;=T_opt_bac,BR116,BS116)</f>
        <v>0.19550682298239674</v>
      </c>
      <c r="BU116">
        <f t="shared" si="22"/>
        <v>0.19600000000000001</v>
      </c>
      <c r="BY116"/>
      <c r="BZ116" s="3">
        <f t="shared" si="27"/>
        <v>96</v>
      </c>
      <c r="CA116" s="3">
        <f>CA115+(env_max2-env_min2)/1200</f>
        <v>2.3749999999999956</v>
      </c>
      <c r="CB116" s="3">
        <f t="shared" si="26"/>
        <v>0.29099999999999998</v>
      </c>
      <c r="CC116" s="3">
        <f>ROUND((O_max_dia2-CA116)/O_range_dia2 * CB116, 3)</f>
        <v>0.49099999999999999</v>
      </c>
      <c r="CD116">
        <f>IF(CA116&lt;=delt2,CB116,CC116)</f>
        <v>0.29099999999999998</v>
      </c>
      <c r="CE116">
        <f>IF(CA116&gt;=O_max_dia2, 0, CD116)</f>
        <v>0.29099999999999998</v>
      </c>
      <c r="CG116">
        <f>CE116/$CF$21</f>
        <v>0.50963222416812615</v>
      </c>
      <c r="CK116" s="8"/>
      <c r="EM116"/>
      <c r="EN116" s="3"/>
      <c r="EP116"/>
      <c r="EQ116" s="3"/>
    </row>
    <row r="117" spans="2:147" x14ac:dyDescent="0.25">
      <c r="B117">
        <f t="shared" si="25"/>
        <v>101</v>
      </c>
      <c r="C117" s="9">
        <f t="shared" si="23"/>
        <v>2.4999999999999951</v>
      </c>
      <c r="D117">
        <f>EXP(-KTG1_dia*(C117-T_opt__dia)^2)</f>
        <v>0.34714941532451005</v>
      </c>
      <c r="E117">
        <f>EXP(-KTG2_dia*(T_opt__dia-C117)^2)</f>
        <v>3.2576989934350213E-12</v>
      </c>
      <c r="F117">
        <f>IF(C117&lt;=T_opt__dia,D117,E117)</f>
        <v>0.34714941532451005</v>
      </c>
      <c r="G117">
        <f t="shared" si="24"/>
        <v>0.34699999999999998</v>
      </c>
      <c r="AO117">
        <f t="shared" si="14"/>
        <v>114</v>
      </c>
      <c r="AP117">
        <f t="shared" si="15"/>
        <v>2.824999999999994</v>
      </c>
      <c r="AQ117">
        <f>EXP(-KTG1_nan*(AP117-T_opt__nan)^2)</f>
        <v>0.30730255362619291</v>
      </c>
      <c r="AR117">
        <f>EXP(-KTG2_nan*(T_opt__nan-AP117)^2)</f>
        <v>2.9020073464980225E-2</v>
      </c>
      <c r="AS117">
        <f>IF(AP117&lt;=T_opt__nan,AQ117,AR117)</f>
        <v>0.30730255362619291</v>
      </c>
      <c r="AT117">
        <f t="shared" si="16"/>
        <v>0.307</v>
      </c>
      <c r="BD117">
        <f t="shared" si="17"/>
        <v>114</v>
      </c>
      <c r="BE117">
        <f t="shared" si="18"/>
        <v>2.824999999999994</v>
      </c>
      <c r="BF117">
        <f>EXP(-KTG1_pic*(BE117-T_opt_pic)^2)</f>
        <v>0.19629777744503749</v>
      </c>
      <c r="BG117">
        <f>EXP(-KTG2_pic*(T_opt_pic-BE117)^2)</f>
        <v>7.5639064201772034E-3</v>
      </c>
      <c r="BH117">
        <f>IF(BE117&lt;=T_opt_pic,BF117,BG117)</f>
        <v>0.19629777744503749</v>
      </c>
      <c r="BI117">
        <f t="shared" si="19"/>
        <v>0.19600000000000001</v>
      </c>
      <c r="BP117">
        <f t="shared" si="20"/>
        <v>114</v>
      </c>
      <c r="BQ117">
        <f t="shared" si="21"/>
        <v>2.824999999999994</v>
      </c>
      <c r="BR117">
        <f>EXP(-KTG1_bac*(BQ117-T_opt_bac)^2)</f>
        <v>0.19629777744503749</v>
      </c>
      <c r="BS117">
        <f>EXP(-KTG2_bac * (T_opt_bac - BQ117)^2)</f>
        <v>7.5639064201772034E-3</v>
      </c>
      <c r="BT117">
        <f>IF(BQ117&lt;=T_opt_bac,BR117,BS117)</f>
        <v>0.19629777744503749</v>
      </c>
      <c r="BU117">
        <f t="shared" si="22"/>
        <v>0.19600000000000001</v>
      </c>
      <c r="BY117"/>
      <c r="BZ117" s="3">
        <f t="shared" si="27"/>
        <v>97</v>
      </c>
      <c r="CA117" s="3">
        <f>CA116+(env_max2-env_min2)/1200</f>
        <v>2.3999999999999955</v>
      </c>
      <c r="CB117" s="3">
        <f t="shared" si="26"/>
        <v>0.29199999999999998</v>
      </c>
      <c r="CC117" s="3">
        <f>ROUND((O_max_dia2-CA117)/O_range_dia2 * CB117, 3)</f>
        <v>0.49199999999999999</v>
      </c>
      <c r="CD117">
        <f>IF(CA117&lt;=delt2,CB117,CC117)</f>
        <v>0.29199999999999998</v>
      </c>
      <c r="CE117">
        <f>IF(CA117&gt;=O_max_dia2, 0, CD117)</f>
        <v>0.29199999999999998</v>
      </c>
      <c r="CG117">
        <f>CE117/$CF$21</f>
        <v>0.51138353765323996</v>
      </c>
      <c r="CK117" s="8"/>
      <c r="EM117"/>
      <c r="EN117" s="3"/>
      <c r="EP117"/>
      <c r="EQ117" s="3"/>
    </row>
    <row r="118" spans="2:147" x14ac:dyDescent="0.25">
      <c r="B118">
        <f t="shared" si="25"/>
        <v>102</v>
      </c>
      <c r="C118" s="9">
        <f t="shared" si="23"/>
        <v>2.524999999999995</v>
      </c>
      <c r="D118">
        <f>EXP(-KTG1_dia*(C118-T_opt__dia)^2)</f>
        <v>0.3487482373684424</v>
      </c>
      <c r="E118">
        <f>EXP(-KTG2_dia*(T_opt__dia-C118)^2)</f>
        <v>3.6542691561449106E-12</v>
      </c>
      <c r="F118">
        <f>IF(C118&lt;=T_opt__dia,D118,E118)</f>
        <v>0.3487482373684424</v>
      </c>
      <c r="G118">
        <f t="shared" si="24"/>
        <v>0.34899999999999998</v>
      </c>
      <c r="AO118">
        <f t="shared" si="14"/>
        <v>115</v>
      </c>
      <c r="AP118">
        <f t="shared" si="15"/>
        <v>2.8499999999999939</v>
      </c>
      <c r="AQ118">
        <f>EXP(-KTG1_nan*(AP118-T_opt__nan)^2)</f>
        <v>0.30835918204259671</v>
      </c>
      <c r="AR118">
        <f>EXP(-KTG2_nan*(T_opt__nan-AP118)^2)</f>
        <v>2.9320451589052891E-2</v>
      </c>
      <c r="AS118">
        <f>IF(AP118&lt;=T_opt__nan,AQ118,AR118)</f>
        <v>0.30835918204259671</v>
      </c>
      <c r="AT118">
        <f t="shared" si="16"/>
        <v>0.308</v>
      </c>
      <c r="BD118">
        <f t="shared" si="17"/>
        <v>115</v>
      </c>
      <c r="BE118">
        <f t="shared" si="18"/>
        <v>2.8499999999999939</v>
      </c>
      <c r="BF118">
        <f>EXP(-KTG1_pic*(BE118-T_opt_pic)^2)</f>
        <v>0.19709094638464558</v>
      </c>
      <c r="BG118">
        <f>EXP(-KTG2_pic*(T_opt_pic-BE118)^2)</f>
        <v>7.6559665037830935E-3</v>
      </c>
      <c r="BH118">
        <f>IF(BE118&lt;=T_opt_pic,BF118,BG118)</f>
        <v>0.19709094638464558</v>
      </c>
      <c r="BI118">
        <f t="shared" si="19"/>
        <v>0.19700000000000001</v>
      </c>
      <c r="BP118">
        <f t="shared" si="20"/>
        <v>115</v>
      </c>
      <c r="BQ118">
        <f t="shared" si="21"/>
        <v>2.8499999999999939</v>
      </c>
      <c r="BR118">
        <f>EXP(-KTG1_bac*(BQ118-T_opt_bac)^2)</f>
        <v>0.19709094638464558</v>
      </c>
      <c r="BS118">
        <f>EXP(-KTG2_bac * (T_opt_bac - BQ118)^2)</f>
        <v>7.6559665037830935E-3</v>
      </c>
      <c r="BT118">
        <f>IF(BQ118&lt;=T_opt_bac,BR118,BS118)</f>
        <v>0.19709094638464558</v>
      </c>
      <c r="BU118">
        <f t="shared" si="22"/>
        <v>0.19700000000000001</v>
      </c>
      <c r="BY118"/>
      <c r="BZ118" s="3">
        <f t="shared" si="27"/>
        <v>98</v>
      </c>
      <c r="CA118" s="3">
        <f>CA117+(env_max2-env_min2)/1200</f>
        <v>2.4249999999999954</v>
      </c>
      <c r="CB118" s="3">
        <f t="shared" si="26"/>
        <v>0.29199999999999998</v>
      </c>
      <c r="CC118" s="3">
        <f>ROUND((O_max_dia2-CA118)/O_range_dia2 * CB118, 3)</f>
        <v>0.49199999999999999</v>
      </c>
      <c r="CD118">
        <f>IF(CA118&lt;=delt2,CB118,CC118)</f>
        <v>0.29199999999999998</v>
      </c>
      <c r="CE118">
        <f>IF(CA118&gt;=O_max_dia2, 0, CD118)</f>
        <v>0.29199999999999998</v>
      </c>
      <c r="CG118">
        <f>CE118/$CF$21</f>
        <v>0.51138353765323996</v>
      </c>
      <c r="CK118" s="8"/>
      <c r="EM118"/>
      <c r="EN118" s="3"/>
      <c r="EP118"/>
      <c r="EQ118" s="3"/>
    </row>
    <row r="119" spans="2:147" x14ac:dyDescent="0.25">
      <c r="B119">
        <f t="shared" si="25"/>
        <v>103</v>
      </c>
      <c r="C119" s="9">
        <f t="shared" si="23"/>
        <v>2.5499999999999949</v>
      </c>
      <c r="D119">
        <f>EXP(-KTG1_dia*(C119-T_opt__dia)^2)</f>
        <v>0.35035091937762186</v>
      </c>
      <c r="E119">
        <f>EXP(-KTG2_dia*(T_opt__dia-C119)^2)</f>
        <v>4.0980904279239213E-12</v>
      </c>
      <c r="F119">
        <f>IF(C119&lt;=T_opt__dia,D119,E119)</f>
        <v>0.35035091937762186</v>
      </c>
      <c r="G119">
        <f t="shared" si="24"/>
        <v>0.35</v>
      </c>
      <c r="AO119">
        <f t="shared" si="14"/>
        <v>116</v>
      </c>
      <c r="AP119">
        <f t="shared" si="15"/>
        <v>2.8749999999999938</v>
      </c>
      <c r="AQ119">
        <f>EXP(-KTG1_nan*(AP119-T_opt__nan)^2)</f>
        <v>0.30941789647444551</v>
      </c>
      <c r="AR119">
        <f>EXP(-KTG2_nan*(T_opt__nan-AP119)^2)</f>
        <v>2.9623494481738503E-2</v>
      </c>
      <c r="AS119">
        <f>IF(AP119&lt;=T_opt__nan,AQ119,AR119)</f>
        <v>0.30941789647444551</v>
      </c>
      <c r="AT119">
        <f t="shared" si="16"/>
        <v>0.309</v>
      </c>
      <c r="BD119">
        <f t="shared" si="17"/>
        <v>116</v>
      </c>
      <c r="BE119">
        <f t="shared" si="18"/>
        <v>2.8749999999999938</v>
      </c>
      <c r="BF119">
        <f>EXP(-KTG1_pic*(BE119-T_opt_pic)^2)</f>
        <v>0.19788633080143458</v>
      </c>
      <c r="BG119">
        <f>EXP(-KTG2_pic*(T_opt_pic-BE119)^2)</f>
        <v>7.7490308116375363E-3</v>
      </c>
      <c r="BH119">
        <f>IF(BE119&lt;=T_opt_pic,BF119,BG119)</f>
        <v>0.19788633080143458</v>
      </c>
      <c r="BI119">
        <f t="shared" si="19"/>
        <v>0.19800000000000001</v>
      </c>
      <c r="BP119">
        <f t="shared" si="20"/>
        <v>116</v>
      </c>
      <c r="BQ119">
        <f t="shared" si="21"/>
        <v>2.8749999999999938</v>
      </c>
      <c r="BR119">
        <f>EXP(-KTG1_bac*(BQ119-T_opt_bac)^2)</f>
        <v>0.19788633080143458</v>
      </c>
      <c r="BS119">
        <f>EXP(-KTG2_bac * (T_opt_bac - BQ119)^2)</f>
        <v>7.7490308116375363E-3</v>
      </c>
      <c r="BT119">
        <f>IF(BQ119&lt;=T_opt_bac,BR119,BS119)</f>
        <v>0.19788633080143458</v>
      </c>
      <c r="BU119">
        <f t="shared" si="22"/>
        <v>0.19800000000000001</v>
      </c>
      <c r="BY119"/>
      <c r="BZ119" s="3">
        <f t="shared" si="27"/>
        <v>99</v>
      </c>
      <c r="CA119" s="3">
        <f>CA118+(env_max2-env_min2)/1200</f>
        <v>2.4499999999999953</v>
      </c>
      <c r="CB119" s="3">
        <f t="shared" si="26"/>
        <v>0.29299999999999998</v>
      </c>
      <c r="CC119" s="3">
        <f>ROUND((O_max_dia2-CA119)/O_range_dia2 * CB119, 3)</f>
        <v>0.49299999999999999</v>
      </c>
      <c r="CD119">
        <f>IF(CA119&lt;=delt2,CB119,CC119)</f>
        <v>0.29299999999999998</v>
      </c>
      <c r="CE119">
        <f>IF(CA119&gt;=O_max_dia2, 0, CD119)</f>
        <v>0.29299999999999998</v>
      </c>
      <c r="CG119">
        <f>CE119/$CF$21</f>
        <v>0.51313485113835378</v>
      </c>
      <c r="CK119" s="8"/>
      <c r="EM119"/>
      <c r="EN119" s="3"/>
      <c r="EP119"/>
      <c r="EQ119" s="3"/>
    </row>
    <row r="120" spans="2:147" x14ac:dyDescent="0.25">
      <c r="B120">
        <f t="shared" si="25"/>
        <v>104</v>
      </c>
      <c r="C120" s="9">
        <f t="shared" si="23"/>
        <v>2.5749999999999948</v>
      </c>
      <c r="D120">
        <f>EXP(-KTG1_dia*(C120-T_opt__dia)^2)</f>
        <v>0.35195744696349268</v>
      </c>
      <c r="E120">
        <f>EXP(-KTG2_dia*(T_opt__dia-C120)^2)</f>
        <v>4.5946662318780182E-12</v>
      </c>
      <c r="F120">
        <f>IF(C120&lt;=T_opt__dia,D120,E120)</f>
        <v>0.35195744696349268</v>
      </c>
      <c r="G120">
        <f t="shared" si="24"/>
        <v>0.35199999999999998</v>
      </c>
      <c r="AO120">
        <f t="shared" si="14"/>
        <v>117</v>
      </c>
      <c r="AP120">
        <f t="shared" si="15"/>
        <v>2.8999999999999937</v>
      </c>
      <c r="AQ120">
        <f>EXP(-KTG1_nan*(AP120-T_opt__nan)^2)</f>
        <v>0.31047869347853174</v>
      </c>
      <c r="AR120">
        <f>EXP(-KTG2_nan*(T_opt__nan-AP120)^2)</f>
        <v>2.9929220546677234E-2</v>
      </c>
      <c r="AS120">
        <f>IF(AP120&lt;=T_opt__nan,AQ120,AR120)</f>
        <v>0.31047869347853174</v>
      </c>
      <c r="AT120">
        <f t="shared" si="16"/>
        <v>0.31</v>
      </c>
      <c r="BD120">
        <f t="shared" si="17"/>
        <v>117</v>
      </c>
      <c r="BE120">
        <f t="shared" si="18"/>
        <v>2.8999999999999937</v>
      </c>
      <c r="BF120">
        <f>EXP(-KTG1_pic*(BE120-T_opt_pic)^2)</f>
        <v>0.19868393166635778</v>
      </c>
      <c r="BG120">
        <f>EXP(-KTG2_pic*(T_opt_pic-BE120)^2)</f>
        <v>7.8431087420006776E-3</v>
      </c>
      <c r="BH120">
        <f>IF(BE120&lt;=T_opt_pic,BF120,BG120)</f>
        <v>0.19868393166635778</v>
      </c>
      <c r="BI120">
        <f t="shared" si="19"/>
        <v>0.19900000000000001</v>
      </c>
      <c r="BP120">
        <f t="shared" si="20"/>
        <v>117</v>
      </c>
      <c r="BQ120">
        <f t="shared" si="21"/>
        <v>2.8999999999999937</v>
      </c>
      <c r="BR120">
        <f>EXP(-KTG1_bac*(BQ120-T_opt_bac)^2)</f>
        <v>0.19868393166635778</v>
      </c>
      <c r="BS120">
        <f>EXP(-KTG2_bac * (T_opt_bac - BQ120)^2)</f>
        <v>7.8431087420006776E-3</v>
      </c>
      <c r="BT120">
        <f>IF(BQ120&lt;=T_opt_bac,BR120,BS120)</f>
        <v>0.19868393166635778</v>
      </c>
      <c r="BU120">
        <f t="shared" si="22"/>
        <v>0.19900000000000001</v>
      </c>
      <c r="BY120"/>
      <c r="BZ120" s="3">
        <f t="shared" si="27"/>
        <v>100</v>
      </c>
      <c r="CA120" s="3">
        <f>CA119+(env_max2-env_min2)/1200</f>
        <v>2.4749999999999952</v>
      </c>
      <c r="CB120" s="3">
        <f t="shared" si="26"/>
        <v>0.29299999999999998</v>
      </c>
      <c r="CC120" s="3">
        <f>ROUND((O_max_dia2-CA120)/O_range_dia2 * CB120, 3)</f>
        <v>0.49199999999999999</v>
      </c>
      <c r="CD120">
        <f>IF(CA120&lt;=delt2,CB120,CC120)</f>
        <v>0.29299999999999998</v>
      </c>
      <c r="CE120">
        <f>IF(CA120&gt;=O_max_dia2, 0, CD120)</f>
        <v>0.29299999999999998</v>
      </c>
      <c r="CG120">
        <f>CE120/$CF$21</f>
        <v>0.51313485113835378</v>
      </c>
      <c r="CK120" s="8"/>
      <c r="EM120"/>
      <c r="EN120" s="3"/>
      <c r="EP120"/>
      <c r="EQ120" s="3"/>
    </row>
    <row r="121" spans="2:147" x14ac:dyDescent="0.25">
      <c r="B121">
        <f t="shared" si="25"/>
        <v>105</v>
      </c>
      <c r="C121" s="9">
        <f t="shared" si="23"/>
        <v>2.5999999999999948</v>
      </c>
      <c r="D121">
        <f>EXP(-KTG1_dia*(C121-T_opt__dia)^2)</f>
        <v>0.35356780555581679</v>
      </c>
      <c r="E121">
        <f>EXP(-KTG2_dia*(T_opt__dia-C121)^2)</f>
        <v>5.1501256679855418E-12</v>
      </c>
      <c r="F121">
        <f>IF(C121&lt;=T_opt__dia,D121,E121)</f>
        <v>0.35356780555581679</v>
      </c>
      <c r="G121">
        <f t="shared" si="24"/>
        <v>0.35399999999999998</v>
      </c>
      <c r="AO121">
        <f t="shared" si="14"/>
        <v>118</v>
      </c>
      <c r="AP121">
        <f t="shared" si="15"/>
        <v>2.9249999999999936</v>
      </c>
      <c r="AQ121">
        <f>EXP(-KTG1_nan*(AP121-T_opt__nan)^2)</f>
        <v>0.31154156956854234</v>
      </c>
      <c r="AR121">
        <f>EXP(-KTG2_nan*(T_opt__nan-AP121)^2)</f>
        <v>3.0237648256216543E-2</v>
      </c>
      <c r="AS121">
        <f>IF(AP121&lt;=T_opt__nan,AQ121,AR121)</f>
        <v>0.31154156956854234</v>
      </c>
      <c r="AT121">
        <f t="shared" si="16"/>
        <v>0.312</v>
      </c>
      <c r="BD121">
        <f t="shared" si="17"/>
        <v>118</v>
      </c>
      <c r="BE121">
        <f t="shared" si="18"/>
        <v>2.9249999999999936</v>
      </c>
      <c r="BF121">
        <f>EXP(-KTG1_pic*(BE121-T_opt_pic)^2)</f>
        <v>0.19948374992097062</v>
      </c>
      <c r="BG121">
        <f>EXP(-KTG2_pic*(T_opt_pic-BE121)^2)</f>
        <v>7.9382097614149848E-3</v>
      </c>
      <c r="BH121">
        <f>IF(BE121&lt;=T_opt_pic,BF121,BG121)</f>
        <v>0.19948374992097062</v>
      </c>
      <c r="BI121">
        <f t="shared" si="19"/>
        <v>0.19900000000000001</v>
      </c>
      <c r="BP121">
        <f t="shared" si="20"/>
        <v>118</v>
      </c>
      <c r="BQ121">
        <f t="shared" si="21"/>
        <v>2.9249999999999936</v>
      </c>
      <c r="BR121">
        <f>EXP(-KTG1_bac*(BQ121-T_opt_bac)^2)</f>
        <v>0.19948374992097062</v>
      </c>
      <c r="BS121">
        <f>EXP(-KTG2_bac * (T_opt_bac - BQ121)^2)</f>
        <v>7.9382097614149848E-3</v>
      </c>
      <c r="BT121">
        <f>IF(BQ121&lt;=T_opt_bac,BR121,BS121)</f>
        <v>0.19948374992097062</v>
      </c>
      <c r="BU121">
        <f t="shared" si="22"/>
        <v>0.19900000000000001</v>
      </c>
      <c r="BY121"/>
      <c r="BZ121" s="3">
        <f t="shared" si="27"/>
        <v>101</v>
      </c>
      <c r="CA121" s="3">
        <f>CA120+(env_max2-env_min2)/1200</f>
        <v>2.4999999999999951</v>
      </c>
      <c r="CB121" s="3">
        <f t="shared" si="26"/>
        <v>0.29399999999999998</v>
      </c>
      <c r="CC121" s="3">
        <f>ROUND((O_max_dia2-CA121)/O_range_dia2 * CB121, 3)</f>
        <v>0.49399999999999999</v>
      </c>
      <c r="CD121">
        <f>IF(CA121&lt;=delt2,CB121,CC121)</f>
        <v>0.29399999999999998</v>
      </c>
      <c r="CE121">
        <f>IF(CA121&gt;=O_max_dia2, 0, CD121)</f>
        <v>0.29399999999999998</v>
      </c>
      <c r="CG121">
        <f>CE121/$CF$21</f>
        <v>0.51488616462346759</v>
      </c>
      <c r="CK121" s="8"/>
      <c r="EM121"/>
      <c r="EN121" s="3"/>
      <c r="EP121"/>
      <c r="EQ121" s="3"/>
    </row>
    <row r="122" spans="2:147" x14ac:dyDescent="0.25">
      <c r="B122">
        <f t="shared" si="25"/>
        <v>106</v>
      </c>
      <c r="C122" s="9">
        <f t="shared" si="23"/>
        <v>2.6249999999999947</v>
      </c>
      <c r="D122">
        <f>EXP(-KTG1_dia*(C122-T_opt__dia)^2)</f>
        <v>0.35518198040242599</v>
      </c>
      <c r="E122">
        <f>EXP(-KTG2_dia*(T_opt__dia-C122)^2)</f>
        <v>5.7712928291214708E-12</v>
      </c>
      <c r="F122">
        <f>IF(C122&lt;=T_opt__dia,D122,E122)</f>
        <v>0.35518198040242599</v>
      </c>
      <c r="G122">
        <f t="shared" si="24"/>
        <v>0.35499999999999998</v>
      </c>
      <c r="AO122">
        <f t="shared" si="14"/>
        <v>119</v>
      </c>
      <c r="AP122">
        <f t="shared" si="15"/>
        <v>2.9499999999999935</v>
      </c>
      <c r="AQ122">
        <f>EXP(-KTG1_nan*(AP122-T_opt__nan)^2)</f>
        <v>0.31260652121498117</v>
      </c>
      <c r="AR122">
        <f>EXP(-KTG2_nan*(T_opt__nan-AP122)^2)</f>
        <v>3.0548796151006349E-2</v>
      </c>
      <c r="AS122">
        <f>IF(AP122&lt;=T_opt__nan,AQ122,AR122)</f>
        <v>0.31260652121498117</v>
      </c>
      <c r="AT122">
        <f t="shared" si="16"/>
        <v>0.313</v>
      </c>
      <c r="BD122">
        <f t="shared" si="17"/>
        <v>119</v>
      </c>
      <c r="BE122">
        <f t="shared" si="18"/>
        <v>2.9499999999999935</v>
      </c>
      <c r="BF122">
        <f>EXP(-KTG1_pic*(BE122-T_opt_pic)^2)</f>
        <v>0.20028578647729367</v>
      </c>
      <c r="BG122">
        <f>EXP(-KTG2_pic*(T_opt_pic-BE122)^2)</f>
        <v>8.0343434049629063E-3</v>
      </c>
      <c r="BH122">
        <f>IF(BE122&lt;=T_opt_pic,BF122,BG122)</f>
        <v>0.20028578647729367</v>
      </c>
      <c r="BI122">
        <f t="shared" si="19"/>
        <v>0.2</v>
      </c>
      <c r="BP122">
        <f t="shared" si="20"/>
        <v>119</v>
      </c>
      <c r="BQ122">
        <f t="shared" si="21"/>
        <v>2.9499999999999935</v>
      </c>
      <c r="BR122">
        <f>EXP(-KTG1_bac*(BQ122-T_opt_bac)^2)</f>
        <v>0.20028578647729367</v>
      </c>
      <c r="BS122">
        <f>EXP(-KTG2_bac * (T_opt_bac - BQ122)^2)</f>
        <v>8.0343434049629063E-3</v>
      </c>
      <c r="BT122">
        <f>IF(BQ122&lt;=T_opt_bac,BR122,BS122)</f>
        <v>0.20028578647729367</v>
      </c>
      <c r="BU122">
        <f t="shared" si="22"/>
        <v>0.2</v>
      </c>
      <c r="BY122"/>
      <c r="BZ122" s="3">
        <f t="shared" si="27"/>
        <v>102</v>
      </c>
      <c r="CA122" s="3">
        <f>CA121+(env_max2-env_min2)/1200</f>
        <v>2.524999999999995</v>
      </c>
      <c r="CB122" s="3">
        <f t="shared" si="26"/>
        <v>0.29399999999999998</v>
      </c>
      <c r="CC122" s="3">
        <f>ROUND((O_max_dia2-CA122)/O_range_dia2 * CB122, 3)</f>
        <v>0.49299999999999999</v>
      </c>
      <c r="CD122">
        <f>IF(CA122&lt;=delt2,CB122,CC122)</f>
        <v>0.29399999999999998</v>
      </c>
      <c r="CE122">
        <f>IF(CA122&gt;=O_max_dia2, 0, CD122)</f>
        <v>0.29399999999999998</v>
      </c>
      <c r="CG122">
        <f>CE122/$CF$21</f>
        <v>0.51488616462346759</v>
      </c>
      <c r="CK122" s="8"/>
      <c r="EM122"/>
      <c r="EN122" s="3"/>
      <c r="EP122"/>
      <c r="EQ122" s="3"/>
    </row>
    <row r="123" spans="2:147" x14ac:dyDescent="0.25">
      <c r="B123">
        <f t="shared" si="25"/>
        <v>107</v>
      </c>
      <c r="C123" s="9">
        <f t="shared" si="23"/>
        <v>2.6499999999999946</v>
      </c>
      <c r="D123">
        <f>EXP(-KTG1_dia*(C123-T_opt__dia)^2)</f>
        <v>0.35679995656898</v>
      </c>
      <c r="E123">
        <f>EXP(-KTG2_dia*(T_opt__dia-C123)^2)</f>
        <v>6.4657635855411666E-12</v>
      </c>
      <c r="F123">
        <f>IF(C123&lt;=T_opt__dia,D123,E123)</f>
        <v>0.35679995656898</v>
      </c>
      <c r="G123">
        <f t="shared" si="24"/>
        <v>0.35699999999999998</v>
      </c>
      <c r="AO123">
        <f t="shared" si="14"/>
        <v>120</v>
      </c>
      <c r="AP123">
        <f t="shared" si="15"/>
        <v>2.9749999999999934</v>
      </c>
      <c r="AQ123">
        <f>EXP(-KTG1_nan*(AP123-T_opt__nan)^2)</f>
        <v>0.31367354484509202</v>
      </c>
      <c r="AR123">
        <f>EXP(-KTG2_nan*(T_opt__nan-AP123)^2)</f>
        <v>3.0862682839584793E-2</v>
      </c>
      <c r="AS123">
        <f>IF(AP123&lt;=T_opt__nan,AQ123,AR123)</f>
        <v>0.31367354484509202</v>
      </c>
      <c r="AT123">
        <f t="shared" si="16"/>
        <v>0.314</v>
      </c>
      <c r="BD123">
        <f t="shared" si="17"/>
        <v>120</v>
      </c>
      <c r="BE123">
        <f t="shared" si="18"/>
        <v>2.9749999999999934</v>
      </c>
      <c r="BF123">
        <f>EXP(-KTG1_pic*(BE123-T_opt_pic)^2)</f>
        <v>0.20109004221767554</v>
      </c>
      <c r="BG123">
        <f>EXP(-KTG2_pic*(T_opt_pic-BE123)^2)</f>
        <v>8.1315192765223435E-3</v>
      </c>
      <c r="BH123">
        <f>IF(BE123&lt;=T_opt_pic,BF123,BG123)</f>
        <v>0.20109004221767554</v>
      </c>
      <c r="BI123">
        <f t="shared" si="19"/>
        <v>0.20100000000000001</v>
      </c>
      <c r="BP123">
        <f t="shared" si="20"/>
        <v>120</v>
      </c>
      <c r="BQ123">
        <f t="shared" si="21"/>
        <v>2.9749999999999934</v>
      </c>
      <c r="BR123">
        <f>EXP(-KTG1_bac*(BQ123-T_opt_bac)^2)</f>
        <v>0.20109004221767554</v>
      </c>
      <c r="BS123">
        <f>EXP(-KTG2_bac * (T_opt_bac - BQ123)^2)</f>
        <v>8.1315192765223435E-3</v>
      </c>
      <c r="BT123">
        <f>IF(BQ123&lt;=T_opt_bac,BR123,BS123)</f>
        <v>0.20109004221767554</v>
      </c>
      <c r="BU123">
        <f t="shared" si="22"/>
        <v>0.20100000000000001</v>
      </c>
      <c r="BY123"/>
      <c r="BZ123" s="3">
        <f t="shared" si="27"/>
        <v>103</v>
      </c>
      <c r="CA123" s="3">
        <f>CA122+(env_max2-env_min2)/1200</f>
        <v>2.5499999999999949</v>
      </c>
      <c r="CB123" s="3">
        <f t="shared" si="26"/>
        <v>0.29499999999999998</v>
      </c>
      <c r="CC123" s="3">
        <f>ROUND((O_max_dia2-CA123)/O_range_dia2 * CB123, 3)</f>
        <v>0.49399999999999999</v>
      </c>
      <c r="CD123">
        <f>IF(CA123&lt;=delt2,CB123,CC123)</f>
        <v>0.29499999999999998</v>
      </c>
      <c r="CE123">
        <f>IF(CA123&gt;=O_max_dia2, 0, CD123)</f>
        <v>0.29499999999999998</v>
      </c>
      <c r="CG123">
        <f>CE123/$CF$21</f>
        <v>0.5166374781085814</v>
      </c>
      <c r="CK123" s="8"/>
      <c r="EM123"/>
      <c r="EN123" s="3"/>
      <c r="EP123"/>
      <c r="EQ123" s="3"/>
    </row>
    <row r="124" spans="2:147" x14ac:dyDescent="0.25">
      <c r="B124">
        <f t="shared" si="25"/>
        <v>108</v>
      </c>
      <c r="C124" s="9">
        <f t="shared" si="23"/>
        <v>2.6749999999999945</v>
      </c>
      <c r="D124">
        <f>EXP(-KTG1_dia*(C124-T_opt__dia)^2)</f>
        <v>0.35842171893873376</v>
      </c>
      <c r="E124">
        <f>EXP(-KTG2_dia*(T_opt__dia-C124)^2)</f>
        <v>7.241990618611127E-12</v>
      </c>
      <c r="F124">
        <f>IF(C124&lt;=T_opt__dia,D124,E124)</f>
        <v>0.35842171893873376</v>
      </c>
      <c r="G124">
        <f t="shared" si="24"/>
        <v>0.35799999999999998</v>
      </c>
      <c r="AO124">
        <f t="shared" si="14"/>
        <v>121</v>
      </c>
      <c r="AP124">
        <f t="shared" si="15"/>
        <v>2.9999999999999933</v>
      </c>
      <c r="AQ124">
        <f>EXP(-KTG1_nan*(AP124-T_opt__nan)^2)</f>
        <v>0.31474263684278159</v>
      </c>
      <c r="AR124">
        <f>EXP(-KTG2_nan*(T_opt__nan-AP124)^2)</f>
        <v>3.1179326997954355E-2</v>
      </c>
      <c r="AS124">
        <f>IF(AP124&lt;=T_opt__nan,AQ124,AR124)</f>
        <v>0.31474263684278159</v>
      </c>
      <c r="AT124">
        <f t="shared" si="16"/>
        <v>0.315</v>
      </c>
      <c r="BD124">
        <f t="shared" si="17"/>
        <v>121</v>
      </c>
      <c r="BE124">
        <f t="shared" si="18"/>
        <v>2.9999999999999933</v>
      </c>
      <c r="BF124">
        <f>EXP(-KTG1_pic*(BE124-T_opt_pic)^2)</f>
        <v>0.20189651799465516</v>
      </c>
      <c r="BG124">
        <f>EXP(-KTG2_pic*(T_opt_pic-BE124)^2)</f>
        <v>8.2297470490200007E-3</v>
      </c>
      <c r="BH124">
        <f>IF(BE124&lt;=T_opt_pic,BF124,BG124)</f>
        <v>0.20189651799465516</v>
      </c>
      <c r="BI124">
        <f t="shared" si="19"/>
        <v>0.20200000000000001</v>
      </c>
      <c r="BP124">
        <f t="shared" si="20"/>
        <v>121</v>
      </c>
      <c r="BQ124">
        <f t="shared" si="21"/>
        <v>2.9999999999999933</v>
      </c>
      <c r="BR124">
        <f>EXP(-KTG1_bac*(BQ124-T_opt_bac)^2)</f>
        <v>0.20189651799465516</v>
      </c>
      <c r="BS124">
        <f>EXP(-KTG2_bac * (T_opt_bac - BQ124)^2)</f>
        <v>8.2297470490200007E-3</v>
      </c>
      <c r="BT124">
        <f>IF(BQ124&lt;=T_opt_bac,BR124,BS124)</f>
        <v>0.20189651799465516</v>
      </c>
      <c r="BU124">
        <f t="shared" si="22"/>
        <v>0.20200000000000001</v>
      </c>
      <c r="BY124"/>
      <c r="BZ124" s="3">
        <f t="shared" si="27"/>
        <v>104</v>
      </c>
      <c r="CA124" s="3">
        <f>CA123+(env_max2-env_min2)/1200</f>
        <v>2.5749999999999948</v>
      </c>
      <c r="CB124" s="3">
        <f t="shared" si="26"/>
        <v>0.29499999999999998</v>
      </c>
      <c r="CC124" s="3">
        <f>ROUND((O_max_dia2-CA124)/O_range_dia2 * CB124, 3)</f>
        <v>0.49399999999999999</v>
      </c>
      <c r="CD124">
        <f>IF(CA124&lt;=delt2,CB124,CC124)</f>
        <v>0.29499999999999998</v>
      </c>
      <c r="CE124">
        <f>IF(CA124&gt;=O_max_dia2, 0, CD124)</f>
        <v>0.29499999999999998</v>
      </c>
      <c r="CG124">
        <f>CE124/$CF$21</f>
        <v>0.5166374781085814</v>
      </c>
      <c r="CK124" s="8"/>
      <c r="EM124"/>
      <c r="EN124" s="3"/>
      <c r="EP124"/>
      <c r="EQ124" s="3"/>
    </row>
    <row r="125" spans="2:147" x14ac:dyDescent="0.25">
      <c r="B125">
        <f t="shared" si="25"/>
        <v>109</v>
      </c>
      <c r="C125" s="9">
        <f t="shared" si="23"/>
        <v>2.6999999999999944</v>
      </c>
      <c r="D125">
        <f>EXP(-KTG1_dia*(C125-T_opt__dia)^2)</f>
        <v>0.36004725221231321</v>
      </c>
      <c r="E125">
        <f>EXP(-KTG2_dia*(T_opt__dia-C125)^2)</f>
        <v>8.1093775635547043E-12</v>
      </c>
      <c r="F125">
        <f>IF(C125&lt;=T_opt__dia,D125,E125)</f>
        <v>0.36004725221231321</v>
      </c>
      <c r="G125">
        <f t="shared" si="24"/>
        <v>0.36</v>
      </c>
      <c r="AO125">
        <f t="shared" si="14"/>
        <v>122</v>
      </c>
      <c r="AP125">
        <f t="shared" si="15"/>
        <v>3.0249999999999932</v>
      </c>
      <c r="AQ125">
        <f>EXP(-KTG1_nan*(AP125-T_opt__nan)^2)</f>
        <v>0.315813793548545</v>
      </c>
      <c r="AR125">
        <f>EXP(-KTG2_nan*(T_opt__nan-AP125)^2)</f>
        <v>3.1498747369148962E-2</v>
      </c>
      <c r="AS125">
        <f>IF(AP125&lt;=T_opt__nan,AQ125,AR125)</f>
        <v>0.315813793548545</v>
      </c>
      <c r="AT125">
        <f t="shared" si="16"/>
        <v>0.316</v>
      </c>
      <c r="BD125">
        <f t="shared" si="17"/>
        <v>122</v>
      </c>
      <c r="BE125">
        <f t="shared" si="18"/>
        <v>3.0249999999999932</v>
      </c>
      <c r="BF125">
        <f>EXP(-KTG1_pic*(BE125-T_opt_pic)^2)</f>
        <v>0.20270521463082578</v>
      </c>
      <c r="BG125">
        <f>EXP(-KTG2_pic*(T_opt_pic-BE125)^2)</f>
        <v>8.3290364646827729E-3</v>
      </c>
      <c r="BH125">
        <f>IF(BE125&lt;=T_opt_pic,BF125,BG125)</f>
        <v>0.20270521463082578</v>
      </c>
      <c r="BI125">
        <f t="shared" si="19"/>
        <v>0.20300000000000001</v>
      </c>
      <c r="BP125">
        <f t="shared" si="20"/>
        <v>122</v>
      </c>
      <c r="BQ125">
        <f t="shared" si="21"/>
        <v>3.0249999999999932</v>
      </c>
      <c r="BR125">
        <f>EXP(-KTG1_bac*(BQ125-T_opt_bac)^2)</f>
        <v>0.20270521463082578</v>
      </c>
      <c r="BS125">
        <f>EXP(-KTG2_bac * (T_opt_bac - BQ125)^2)</f>
        <v>8.3290364646827729E-3</v>
      </c>
      <c r="BT125">
        <f>IF(BQ125&lt;=T_opt_bac,BR125,BS125)</f>
        <v>0.20270521463082578</v>
      </c>
      <c r="BU125">
        <f t="shared" si="22"/>
        <v>0.20300000000000001</v>
      </c>
      <c r="BY125"/>
      <c r="BZ125" s="3">
        <f t="shared" si="27"/>
        <v>105</v>
      </c>
      <c r="CA125" s="3">
        <f>CA124+(env_max2-env_min2)/1200</f>
        <v>2.5999999999999948</v>
      </c>
      <c r="CB125" s="3">
        <f t="shared" si="26"/>
        <v>0.29599999999999999</v>
      </c>
      <c r="CC125" s="3">
        <f>ROUND((O_max_dia2-CA125)/O_range_dia2 * CB125, 3)</f>
        <v>0.495</v>
      </c>
      <c r="CD125">
        <f>IF(CA125&lt;=delt2,CB125,CC125)</f>
        <v>0.29599999999999999</v>
      </c>
      <c r="CE125">
        <f>IF(CA125&gt;=O_max_dia2, 0, CD125)</f>
        <v>0.29599999999999999</v>
      </c>
      <c r="CG125">
        <f>CE125/$CF$21</f>
        <v>0.51838879159369533</v>
      </c>
      <c r="CK125" s="8"/>
      <c r="EM125"/>
      <c r="EN125" s="3"/>
      <c r="EP125"/>
      <c r="EQ125" s="3"/>
    </row>
    <row r="126" spans="2:147" x14ac:dyDescent="0.25">
      <c r="B126">
        <f t="shared" si="25"/>
        <v>110</v>
      </c>
      <c r="C126" s="9">
        <f t="shared" si="23"/>
        <v>2.7249999999999943</v>
      </c>
      <c r="D126">
        <f>EXP(-KTG1_dia*(C126-T_opt__dia)^2)</f>
        <v>0.3616765409074974</v>
      </c>
      <c r="E126">
        <f>EXP(-KTG2_dia*(T_opt__dia-C126)^2)</f>
        <v>9.0783832076638879E-12</v>
      </c>
      <c r="F126">
        <f>IF(C126&lt;=T_opt__dia,D126,E126)</f>
        <v>0.3616765409074974</v>
      </c>
      <c r="G126">
        <f t="shared" si="24"/>
        <v>0.36199999999999999</v>
      </c>
      <c r="AO126">
        <f t="shared" si="14"/>
        <v>123</v>
      </c>
      <c r="AP126">
        <f t="shared" si="15"/>
        <v>3.0499999999999932</v>
      </c>
      <c r="AQ126">
        <f>EXP(-KTG1_nan*(AP126-T_opt__nan)^2)</f>
        <v>0.31688701125939045</v>
      </c>
      <c r="AR126">
        <f>EXP(-KTG2_nan*(T_opt__nan-AP126)^2)</f>
        <v>3.1820962762791373E-2</v>
      </c>
      <c r="AS126">
        <f>IF(AP126&lt;=T_opt__nan,AQ126,AR126)</f>
        <v>0.31688701125939045</v>
      </c>
      <c r="AT126">
        <f t="shared" si="16"/>
        <v>0.317</v>
      </c>
      <c r="BD126">
        <f t="shared" si="17"/>
        <v>123</v>
      </c>
      <c r="BE126">
        <f t="shared" si="18"/>
        <v>3.0499999999999932</v>
      </c>
      <c r="BF126">
        <f>EXP(-KTG1_pic*(BE126-T_opt_pic)^2)</f>
        <v>0.20351613291869827</v>
      </c>
      <c r="BG126">
        <f>EXP(-KTG2_pic*(T_opt_pic-BE126)^2)</f>
        <v>8.4293973352867774E-3</v>
      </c>
      <c r="BH126">
        <f>IF(BE126&lt;=T_opt_pic,BF126,BG126)</f>
        <v>0.20351613291869827</v>
      </c>
      <c r="BI126">
        <f t="shared" si="19"/>
        <v>0.20399999999999999</v>
      </c>
      <c r="BP126">
        <f t="shared" si="20"/>
        <v>123</v>
      </c>
      <c r="BQ126">
        <f t="shared" si="21"/>
        <v>3.0499999999999932</v>
      </c>
      <c r="BR126">
        <f>EXP(-KTG1_bac*(BQ126-T_opt_bac)^2)</f>
        <v>0.20351613291869827</v>
      </c>
      <c r="BS126">
        <f>EXP(-KTG2_bac * (T_opt_bac - BQ126)^2)</f>
        <v>8.4293973352867774E-3</v>
      </c>
      <c r="BT126">
        <f>IF(BQ126&lt;=T_opt_bac,BR126,BS126)</f>
        <v>0.20351613291869827</v>
      </c>
      <c r="BU126">
        <f t="shared" si="22"/>
        <v>0.20399999999999999</v>
      </c>
      <c r="BY126"/>
      <c r="BZ126" s="3">
        <f t="shared" si="27"/>
        <v>106</v>
      </c>
      <c r="CA126" s="3">
        <f>CA125+(env_max2-env_min2)/1200</f>
        <v>2.6249999999999947</v>
      </c>
      <c r="CB126" s="3">
        <f t="shared" si="26"/>
        <v>0.29599999999999999</v>
      </c>
      <c r="CC126" s="3">
        <f>ROUND((O_max_dia2-CA126)/O_range_dia2 * CB126, 3)</f>
        <v>0.49399999999999999</v>
      </c>
      <c r="CD126">
        <f>IF(CA126&lt;=delt2,CB126,CC126)</f>
        <v>0.29599999999999999</v>
      </c>
      <c r="CE126">
        <f>IF(CA126&gt;=O_max_dia2, 0, CD126)</f>
        <v>0.29599999999999999</v>
      </c>
      <c r="CG126">
        <f>CE126/$CF$21</f>
        <v>0.51838879159369533</v>
      </c>
      <c r="CK126" s="8"/>
      <c r="EM126"/>
      <c r="EN126" s="3"/>
      <c r="EP126"/>
      <c r="EQ126" s="3"/>
    </row>
    <row r="127" spans="2:147" x14ac:dyDescent="0.25">
      <c r="B127">
        <f t="shared" si="25"/>
        <v>111</v>
      </c>
      <c r="C127" s="9">
        <f t="shared" si="23"/>
        <v>2.7499999999999942</v>
      </c>
      <c r="D127">
        <f>EXP(-KTG1_dia*(C127-T_opt__dia)^2)</f>
        <v>0.36330956935901093</v>
      </c>
      <c r="E127">
        <f>EXP(-KTG2_dia*(T_opt__dia-C127)^2)</f>
        <v>1.0160636785541054E-11</v>
      </c>
      <c r="F127">
        <f>IF(C127&lt;=T_opt__dia,D127,E127)</f>
        <v>0.36330956935901093</v>
      </c>
      <c r="G127">
        <f t="shared" si="24"/>
        <v>0.36299999999999999</v>
      </c>
      <c r="AO127">
        <f t="shared" si="14"/>
        <v>124</v>
      </c>
      <c r="AP127">
        <f t="shared" si="15"/>
        <v>3.0749999999999931</v>
      </c>
      <c r="AQ127">
        <f>EXP(-KTG1_nan*(AP127-T_opt__nan)^2)</f>
        <v>0.31796228622876549</v>
      </c>
      <c r="AR127">
        <f>EXP(-KTG2_nan*(T_opt__nan-AP127)^2)</f>
        <v>3.2145992054640818E-2</v>
      </c>
      <c r="AS127">
        <f>IF(AP127&lt;=T_opt__nan,AQ127,AR127)</f>
        <v>0.31796228622876549</v>
      </c>
      <c r="AT127">
        <f t="shared" si="16"/>
        <v>0.318</v>
      </c>
      <c r="BD127">
        <f t="shared" si="17"/>
        <v>124</v>
      </c>
      <c r="BE127">
        <f t="shared" si="18"/>
        <v>3.0749999999999931</v>
      </c>
      <c r="BF127">
        <f>EXP(-KTG1_pic*(BE127-T_opt_pic)^2)</f>
        <v>0.20432927362056422</v>
      </c>
      <c r="BG127">
        <f>EXP(-KTG2_pic*(T_opt_pic-BE127)^2)</f>
        <v>8.5308395424041374E-3</v>
      </c>
      <c r="BH127">
        <f>IF(BE127&lt;=T_opt_pic,BF127,BG127)</f>
        <v>0.20432927362056422</v>
      </c>
      <c r="BI127">
        <f t="shared" si="19"/>
        <v>0.20399999999999999</v>
      </c>
      <c r="BP127">
        <f t="shared" si="20"/>
        <v>124</v>
      </c>
      <c r="BQ127">
        <f t="shared" si="21"/>
        <v>3.0749999999999931</v>
      </c>
      <c r="BR127">
        <f>EXP(-KTG1_bac*(BQ127-T_opt_bac)^2)</f>
        <v>0.20432927362056422</v>
      </c>
      <c r="BS127">
        <f>EXP(-KTG2_bac * (T_opt_bac - BQ127)^2)</f>
        <v>8.5308395424041374E-3</v>
      </c>
      <c r="BT127">
        <f>IF(BQ127&lt;=T_opt_bac,BR127,BS127)</f>
        <v>0.20432927362056422</v>
      </c>
      <c r="BU127">
        <f t="shared" si="22"/>
        <v>0.20399999999999999</v>
      </c>
      <c r="BY127"/>
      <c r="BZ127" s="3">
        <f t="shared" si="27"/>
        <v>107</v>
      </c>
      <c r="CA127" s="3">
        <f>CA126+(env_max2-env_min2)/1200</f>
        <v>2.6499999999999946</v>
      </c>
      <c r="CB127" s="3">
        <f t="shared" si="26"/>
        <v>0.29699999999999999</v>
      </c>
      <c r="CC127" s="3">
        <f>ROUND((O_max_dia2-CA127)/O_range_dia2 * CB127, 3)</f>
        <v>0.495</v>
      </c>
      <c r="CD127">
        <f>IF(CA127&lt;=delt2,CB127,CC127)</f>
        <v>0.29699999999999999</v>
      </c>
      <c r="CE127">
        <f>IF(CA127&gt;=O_max_dia2, 0, CD127)</f>
        <v>0.29699999999999999</v>
      </c>
      <c r="CG127">
        <f>CE127/$CF$21</f>
        <v>0.52014010507880915</v>
      </c>
      <c r="CK127" s="8"/>
      <c r="EM127"/>
      <c r="EN127" s="3"/>
      <c r="EP127"/>
      <c r="EQ127" s="3"/>
    </row>
    <row r="128" spans="2:147" x14ac:dyDescent="0.25">
      <c r="B128">
        <f t="shared" si="25"/>
        <v>112</v>
      </c>
      <c r="C128" s="9">
        <f t="shared" si="23"/>
        <v>2.7749999999999941</v>
      </c>
      <c r="D128">
        <f>EXP(-KTG1_dia*(C128-T_opt__dia)^2)</f>
        <v>0.36494632171832297</v>
      </c>
      <c r="E128">
        <f>EXP(-KTG2_dia*(T_opt__dia-C128)^2)</f>
        <v>1.1369065517252267E-11</v>
      </c>
      <c r="F128">
        <f>IF(C128&lt;=T_opt__dia,D128,E128)</f>
        <v>0.36494632171832297</v>
      </c>
      <c r="G128">
        <f t="shared" si="24"/>
        <v>0.36499999999999999</v>
      </c>
      <c r="AO128">
        <f t="shared" si="14"/>
        <v>125</v>
      </c>
      <c r="AP128">
        <f t="shared" si="15"/>
        <v>3.099999999999993</v>
      </c>
      <c r="AQ128">
        <f>EXP(-KTG1_nan*(AP128-T_opt__nan)^2)</f>
        <v>0.31903961466648445</v>
      </c>
      <c r="AR128">
        <f>EXP(-KTG2_nan*(T_opt__nan-AP128)^2)</f>
        <v>3.2473854186131516E-2</v>
      </c>
      <c r="AS128">
        <f>IF(AP128&lt;=T_opt__nan,AQ128,AR128)</f>
        <v>0.31903961466648445</v>
      </c>
      <c r="AT128">
        <f t="shared" si="16"/>
        <v>0.31900000000000001</v>
      </c>
      <c r="BD128">
        <f t="shared" si="17"/>
        <v>125</v>
      </c>
      <c r="BE128">
        <f t="shared" si="18"/>
        <v>3.099999999999993</v>
      </c>
      <c r="BF128">
        <f>EXP(-KTG1_pic*(BE128-T_opt_pic)^2)</f>
        <v>0.20514463746836034</v>
      </c>
      <c r="BG128">
        <f>EXP(-KTG2_pic*(T_opt_pic-BE128)^2)</f>
        <v>8.6333730376476608E-3</v>
      </c>
      <c r="BH128">
        <f>IF(BE128&lt;=T_opt_pic,BF128,BG128)</f>
        <v>0.20514463746836034</v>
      </c>
      <c r="BI128">
        <f t="shared" si="19"/>
        <v>0.20499999999999999</v>
      </c>
      <c r="BP128">
        <f t="shared" si="20"/>
        <v>125</v>
      </c>
      <c r="BQ128">
        <f t="shared" si="21"/>
        <v>3.099999999999993</v>
      </c>
      <c r="BR128">
        <f>EXP(-KTG1_bac*(BQ128-T_opt_bac)^2)</f>
        <v>0.20514463746836034</v>
      </c>
      <c r="BS128">
        <f>EXP(-KTG2_bac * (T_opt_bac - BQ128)^2)</f>
        <v>8.6333730376476608E-3</v>
      </c>
      <c r="BT128">
        <f>IF(BQ128&lt;=T_opt_bac,BR128,BS128)</f>
        <v>0.20514463746836034</v>
      </c>
      <c r="BU128">
        <f t="shared" si="22"/>
        <v>0.20499999999999999</v>
      </c>
      <c r="BY128"/>
      <c r="BZ128" s="3">
        <f t="shared" si="27"/>
        <v>108</v>
      </c>
      <c r="CA128" s="3">
        <f>CA127+(env_max2-env_min2)/1200</f>
        <v>2.6749999999999945</v>
      </c>
      <c r="CB128" s="3">
        <f t="shared" si="26"/>
        <v>0.29699999999999999</v>
      </c>
      <c r="CC128" s="3">
        <f>ROUND((O_max_dia2-CA128)/O_range_dia2 * CB128, 3)</f>
        <v>0.495</v>
      </c>
      <c r="CD128">
        <f>IF(CA128&lt;=delt2,CB128,CC128)</f>
        <v>0.29699999999999999</v>
      </c>
      <c r="CE128">
        <f>IF(CA128&gt;=O_max_dia2, 0, CD128)</f>
        <v>0.29699999999999999</v>
      </c>
      <c r="CG128">
        <f>CE128/$CF$21</f>
        <v>0.52014010507880915</v>
      </c>
      <c r="CK128" s="8"/>
      <c r="EM128"/>
      <c r="EN128" s="3"/>
      <c r="EP128"/>
      <c r="EQ128" s="3"/>
    </row>
    <row r="129" spans="2:147" x14ac:dyDescent="0.25">
      <c r="B129">
        <f t="shared" si="25"/>
        <v>113</v>
      </c>
      <c r="C129" s="9">
        <f t="shared" si="23"/>
        <v>2.799999999999994</v>
      </c>
      <c r="D129">
        <f>EXP(-KTG1_dia*(C129-T_opt__dia)^2)</f>
        <v>0.36658678195345556</v>
      </c>
      <c r="E129">
        <f>EXP(-KTG2_dia*(T_opt__dia-C129)^2)</f>
        <v>1.2718035649663409E-11</v>
      </c>
      <c r="F129">
        <f>IF(C129&lt;=T_opt__dia,D129,E129)</f>
        <v>0.36658678195345556</v>
      </c>
      <c r="G129">
        <f t="shared" si="24"/>
        <v>0.36699999999999999</v>
      </c>
      <c r="AO129">
        <f t="shared" si="14"/>
        <v>126</v>
      </c>
      <c r="AP129">
        <f t="shared" si="15"/>
        <v>3.1249999999999929</v>
      </c>
      <c r="AQ129">
        <f>EXP(-KTG1_nan*(AP129-T_opt__nan)^2)</f>
        <v>0.32011899273865568</v>
      </c>
      <c r="AR129">
        <f>EXP(-KTG2_nan*(T_opt__nan-AP129)^2)</f>
        <v>3.2804568163900857E-2</v>
      </c>
      <c r="AS129">
        <f>IF(AP129&lt;=T_opt__nan,AQ129,AR129)</f>
        <v>0.32011899273865568</v>
      </c>
      <c r="AT129">
        <f t="shared" si="16"/>
        <v>0.32</v>
      </c>
      <c r="BD129">
        <f t="shared" si="17"/>
        <v>126</v>
      </c>
      <c r="BE129">
        <f t="shared" si="18"/>
        <v>3.1249999999999929</v>
      </c>
      <c r="BF129">
        <f>EXP(-KTG1_pic*(BE129-T_opt_pic)^2)</f>
        <v>0.20596222516353213</v>
      </c>
      <c r="BG129">
        <f>EXP(-KTG2_pic*(T_opt_pic-BE129)^2)</f>
        <v>8.7370078429128972E-3</v>
      </c>
      <c r="BH129">
        <f>IF(BE129&lt;=T_opt_pic,BF129,BG129)</f>
        <v>0.20596222516353213</v>
      </c>
      <c r="BI129">
        <f t="shared" si="19"/>
        <v>0.20599999999999999</v>
      </c>
      <c r="BP129">
        <f t="shared" si="20"/>
        <v>126</v>
      </c>
      <c r="BQ129">
        <f t="shared" si="21"/>
        <v>3.1249999999999929</v>
      </c>
      <c r="BR129">
        <f>EXP(-KTG1_bac*(BQ129-T_opt_bac)^2)</f>
        <v>0.20596222516353213</v>
      </c>
      <c r="BS129">
        <f>EXP(-KTG2_bac * (T_opt_bac - BQ129)^2)</f>
        <v>8.7370078429128972E-3</v>
      </c>
      <c r="BT129">
        <f>IF(BQ129&lt;=T_opt_bac,BR129,BS129)</f>
        <v>0.20596222516353213</v>
      </c>
      <c r="BU129">
        <f t="shared" si="22"/>
        <v>0.20599999999999999</v>
      </c>
      <c r="BY129"/>
      <c r="BZ129" s="3">
        <f t="shared" si="27"/>
        <v>109</v>
      </c>
      <c r="CA129" s="3">
        <f>CA128+(env_max2-env_min2)/1200</f>
        <v>2.6999999999999944</v>
      </c>
      <c r="CB129" s="3">
        <f t="shared" si="26"/>
        <v>0.29799999999999999</v>
      </c>
      <c r="CC129" s="3">
        <f>ROUND((O_max_dia2-CA129)/O_range_dia2 * CB129, 3)</f>
        <v>0.496</v>
      </c>
      <c r="CD129">
        <f>IF(CA129&lt;=delt2,CB129,CC129)</f>
        <v>0.29799999999999999</v>
      </c>
      <c r="CE129">
        <f>IF(CA129&gt;=O_max_dia2, 0, CD129)</f>
        <v>0.29799999999999999</v>
      </c>
      <c r="CG129">
        <f>CE129/$CF$21</f>
        <v>0.52189141856392296</v>
      </c>
      <c r="CK129" s="8"/>
      <c r="EM129"/>
      <c r="EN129" s="3"/>
      <c r="EP129"/>
      <c r="EQ129" s="3"/>
    </row>
    <row r="130" spans="2:147" x14ac:dyDescent="0.25">
      <c r="B130">
        <f t="shared" si="25"/>
        <v>114</v>
      </c>
      <c r="C130" s="9">
        <f t="shared" si="23"/>
        <v>2.824999999999994</v>
      </c>
      <c r="D130">
        <f>EXP(-KTG1_dia*(C130-T_opt__dia)^2)</f>
        <v>0.3682309338487999</v>
      </c>
      <c r="E130">
        <f>EXP(-KTG2_dia*(T_opt__dia-C130)^2)</f>
        <v>1.4223508386616587E-11</v>
      </c>
      <c r="F130">
        <f>IF(C130&lt;=T_opt__dia,D130,E130)</f>
        <v>0.3682309338487999</v>
      </c>
      <c r="G130">
        <f t="shared" si="24"/>
        <v>0.36799999999999999</v>
      </c>
      <c r="AO130">
        <f t="shared" si="14"/>
        <v>127</v>
      </c>
      <c r="AP130">
        <f t="shared" si="15"/>
        <v>3.1499999999999928</v>
      </c>
      <c r="AQ130">
        <f>EXP(-KTG1_nan*(AP130-T_opt__nan)^2)</f>
        <v>0.32120041656761089</v>
      </c>
      <c r="AR130">
        <f>EXP(-KTG2_nan*(T_opt__nan-AP130)^2)</f>
        <v>3.3138153059308631E-2</v>
      </c>
      <c r="AS130">
        <f>IF(AP130&lt;=T_opt__nan,AQ130,AR130)</f>
        <v>0.32120041656761089</v>
      </c>
      <c r="AT130">
        <f t="shared" si="16"/>
        <v>0.32100000000000001</v>
      </c>
      <c r="BD130">
        <f t="shared" si="17"/>
        <v>127</v>
      </c>
      <c r="BE130">
        <f t="shared" si="18"/>
        <v>3.1499999999999928</v>
      </c>
      <c r="BF130">
        <f>EXP(-KTG1_pic*(BE130-T_opt_pic)^2)</f>
        <v>0.2067820373768986</v>
      </c>
      <c r="BG130">
        <f>EXP(-KTG2_pic*(T_opt_pic-BE130)^2)</f>
        <v>8.8417540506181315E-3</v>
      </c>
      <c r="BH130">
        <f>IF(BE130&lt;=T_opt_pic,BF130,BG130)</f>
        <v>0.2067820373768986</v>
      </c>
      <c r="BI130">
        <f t="shared" si="19"/>
        <v>0.20699999999999999</v>
      </c>
      <c r="BP130">
        <f t="shared" si="20"/>
        <v>127</v>
      </c>
      <c r="BQ130">
        <f t="shared" si="21"/>
        <v>3.1499999999999928</v>
      </c>
      <c r="BR130">
        <f>EXP(-KTG1_bac*(BQ130-T_opt_bac)^2)</f>
        <v>0.2067820373768986</v>
      </c>
      <c r="BS130">
        <f>EXP(-KTG2_bac * (T_opt_bac - BQ130)^2)</f>
        <v>8.8417540506181315E-3</v>
      </c>
      <c r="BT130">
        <f>IF(BQ130&lt;=T_opt_bac,BR130,BS130)</f>
        <v>0.2067820373768986</v>
      </c>
      <c r="BU130">
        <f t="shared" si="22"/>
        <v>0.20699999999999999</v>
      </c>
      <c r="BY130"/>
      <c r="BZ130" s="3">
        <f t="shared" si="27"/>
        <v>110</v>
      </c>
      <c r="CA130" s="3">
        <f>CA129+(env_max2-env_min2)/1200</f>
        <v>2.7249999999999943</v>
      </c>
      <c r="CB130" s="3">
        <f t="shared" si="26"/>
        <v>0.29799999999999999</v>
      </c>
      <c r="CC130" s="3">
        <f>ROUND((O_max_dia2-CA130)/O_range_dia2 * CB130, 3)</f>
        <v>0.495</v>
      </c>
      <c r="CD130">
        <f>IF(CA130&lt;=delt2,CB130,CC130)</f>
        <v>0.29799999999999999</v>
      </c>
      <c r="CE130">
        <f>IF(CA130&gt;=O_max_dia2, 0, CD130)</f>
        <v>0.29799999999999999</v>
      </c>
      <c r="CG130">
        <f>CE130/$CF$21</f>
        <v>0.52189141856392296</v>
      </c>
      <c r="CK130" s="8"/>
      <c r="EM130"/>
      <c r="EN130" s="3"/>
      <c r="EP130"/>
      <c r="EQ130" s="3"/>
    </row>
    <row r="131" spans="2:147" x14ac:dyDescent="0.25">
      <c r="B131">
        <f t="shared" si="25"/>
        <v>115</v>
      </c>
      <c r="C131" s="9">
        <f t="shared" si="23"/>
        <v>2.8499999999999939</v>
      </c>
      <c r="D131">
        <f>EXP(-KTG1_dia*(C131-T_opt__dia)^2)</f>
        <v>0.36987876100494071</v>
      </c>
      <c r="E131">
        <f>EXP(-KTG2_dia*(T_opt__dia-C131)^2)</f>
        <v>1.5903212231002288E-11</v>
      </c>
      <c r="F131">
        <f>IF(C131&lt;=T_opt__dia,D131,E131)</f>
        <v>0.36987876100494071</v>
      </c>
      <c r="G131">
        <f t="shared" si="24"/>
        <v>0.37</v>
      </c>
      <c r="AO131">
        <f t="shared" si="14"/>
        <v>128</v>
      </c>
      <c r="AP131">
        <f t="shared" si="15"/>
        <v>3.1749999999999927</v>
      </c>
      <c r="AQ131">
        <f>EXP(-KTG1_nan*(AP131-T_opt__nan)^2)</f>
        <v>0.32228388223183463</v>
      </c>
      <c r="AR131">
        <f>EXP(-KTG2_nan*(T_opt__nan-AP131)^2)</f>
        <v>3.3474628007945866E-2</v>
      </c>
      <c r="AS131">
        <f>IF(AP131&lt;=T_opt__nan,AQ131,AR131)</f>
        <v>0.32228388223183463</v>
      </c>
      <c r="AT131">
        <f t="shared" si="16"/>
        <v>0.32200000000000001</v>
      </c>
      <c r="BD131">
        <f t="shared" si="17"/>
        <v>128</v>
      </c>
      <c r="BE131">
        <f t="shared" si="18"/>
        <v>3.1749999999999927</v>
      </c>
      <c r="BF131">
        <f>EXP(-KTG1_pic*(BE131-T_opt_pic)^2)</f>
        <v>0.20760407474851633</v>
      </c>
      <c r="BG131">
        <f>EXP(-KTG2_pic*(T_opt_pic-BE131)^2)</f>
        <v>8.9476218239416296E-3</v>
      </c>
      <c r="BH131">
        <f>IF(BE131&lt;=T_opt_pic,BF131,BG131)</f>
        <v>0.20760407474851633</v>
      </c>
      <c r="BI131">
        <f t="shared" si="19"/>
        <v>0.20799999999999999</v>
      </c>
      <c r="BP131">
        <f t="shared" si="20"/>
        <v>128</v>
      </c>
      <c r="BQ131">
        <f t="shared" si="21"/>
        <v>3.1749999999999927</v>
      </c>
      <c r="BR131">
        <f>EXP(-KTG1_bac*(BQ131-T_opt_bac)^2)</f>
        <v>0.20760407474851633</v>
      </c>
      <c r="BS131">
        <f>EXP(-KTG2_bac * (T_opt_bac - BQ131)^2)</f>
        <v>8.9476218239416296E-3</v>
      </c>
      <c r="BT131">
        <f>IF(BQ131&lt;=T_opt_bac,BR131,BS131)</f>
        <v>0.20760407474851633</v>
      </c>
      <c r="BU131">
        <f t="shared" si="22"/>
        <v>0.20799999999999999</v>
      </c>
      <c r="BY131"/>
      <c r="BZ131" s="3">
        <f t="shared" si="27"/>
        <v>111</v>
      </c>
      <c r="CA131" s="3">
        <f>CA130+(env_max2-env_min2)/1200</f>
        <v>2.7499999999999942</v>
      </c>
      <c r="CB131" s="3">
        <f t="shared" si="26"/>
        <v>0.29899999999999999</v>
      </c>
      <c r="CC131" s="3">
        <f>ROUND((O_max_dia2-CA131)/O_range_dia2 * CB131, 3)</f>
        <v>0.497</v>
      </c>
      <c r="CD131">
        <f>IF(CA131&lt;=delt2,CB131,CC131)</f>
        <v>0.29899999999999999</v>
      </c>
      <c r="CE131">
        <f>IF(CA131&gt;=O_max_dia2, 0, CD131)</f>
        <v>0.29899999999999999</v>
      </c>
      <c r="CG131">
        <f>CE131/$CF$21</f>
        <v>0.52364273204903677</v>
      </c>
      <c r="CK131" s="8"/>
      <c r="EM131"/>
      <c r="EN131" s="3"/>
      <c r="EP131"/>
      <c r="EQ131" s="3"/>
    </row>
    <row r="132" spans="2:147" x14ac:dyDescent="0.25">
      <c r="B132">
        <f t="shared" si="25"/>
        <v>116</v>
      </c>
      <c r="C132" s="9">
        <f t="shared" si="23"/>
        <v>2.8749999999999938</v>
      </c>
      <c r="D132">
        <f>EXP(-KTG1_dia*(C132-T_opt__dia)^2)</f>
        <v>0.3715302468384894</v>
      </c>
      <c r="E132">
        <f>EXP(-KTG2_dia*(T_opt__dia-C132)^2)</f>
        <v>1.7776833412299642E-11</v>
      </c>
      <c r="F132">
        <f>IF(C132&lt;=T_opt__dia,D132,E132)</f>
        <v>0.3715302468384894</v>
      </c>
      <c r="G132">
        <f t="shared" si="24"/>
        <v>0.372</v>
      </c>
      <c r="AO132">
        <f t="shared" si="14"/>
        <v>129</v>
      </c>
      <c r="AP132">
        <f t="shared" si="15"/>
        <v>3.1999999999999926</v>
      </c>
      <c r="AQ132">
        <f>EXP(-KTG1_nan*(AP132-T_opt__nan)^2)</f>
        <v>0.32336938576589397</v>
      </c>
      <c r="AR132">
        <f>EXP(-KTG2_nan*(T_opt__nan-AP132)^2)</f>
        <v>3.3814012209133902E-2</v>
      </c>
      <c r="AS132">
        <f>IF(AP132&lt;=T_opt__nan,AQ132,AR132)</f>
        <v>0.32336938576589397</v>
      </c>
      <c r="AT132">
        <f t="shared" si="16"/>
        <v>0.32300000000000001</v>
      </c>
      <c r="BD132">
        <f t="shared" si="17"/>
        <v>129</v>
      </c>
      <c r="BE132">
        <f t="shared" si="18"/>
        <v>3.1999999999999926</v>
      </c>
      <c r="BF132">
        <f>EXP(-KTG1_pic*(BE132-T_opt_pic)^2)</f>
        <v>0.20842833788754425</v>
      </c>
      <c r="BG132">
        <f>EXP(-KTG2_pic*(T_opt_pic-BE132)^2)</f>
        <v>9.0546213970565757E-3</v>
      </c>
      <c r="BH132">
        <f>IF(BE132&lt;=T_opt_pic,BF132,BG132)</f>
        <v>0.20842833788754425</v>
      </c>
      <c r="BI132">
        <f t="shared" si="19"/>
        <v>0.20799999999999999</v>
      </c>
      <c r="BP132">
        <f t="shared" si="20"/>
        <v>129</v>
      </c>
      <c r="BQ132">
        <f t="shared" si="21"/>
        <v>3.1999999999999926</v>
      </c>
      <c r="BR132">
        <f>EXP(-KTG1_bac*(BQ132-T_opt_bac)^2)</f>
        <v>0.20842833788754425</v>
      </c>
      <c r="BS132">
        <f>EXP(-KTG2_bac * (T_opt_bac - BQ132)^2)</f>
        <v>9.0546213970565757E-3</v>
      </c>
      <c r="BT132">
        <f>IF(BQ132&lt;=T_opt_bac,BR132,BS132)</f>
        <v>0.20842833788754425</v>
      </c>
      <c r="BU132">
        <f t="shared" si="22"/>
        <v>0.20799999999999999</v>
      </c>
      <c r="BY132"/>
      <c r="BZ132" s="3">
        <f t="shared" si="27"/>
        <v>112</v>
      </c>
      <c r="CA132" s="3">
        <f>CA131+(env_max2-env_min2)/1200</f>
        <v>2.7749999999999941</v>
      </c>
      <c r="CB132" s="3">
        <f t="shared" si="26"/>
        <v>0.29899999999999999</v>
      </c>
      <c r="CC132" s="3">
        <f>ROUND((O_max_dia2-CA132)/O_range_dia2 * CB132, 3)</f>
        <v>0.496</v>
      </c>
      <c r="CD132">
        <f>IF(CA132&lt;=delt2,CB132,CC132)</f>
        <v>0.29899999999999999</v>
      </c>
      <c r="CE132">
        <f>IF(CA132&gt;=O_max_dia2, 0, CD132)</f>
        <v>0.29899999999999999</v>
      </c>
      <c r="CG132">
        <f>CE132/$CF$21</f>
        <v>0.52364273204903677</v>
      </c>
      <c r="CK132" s="8"/>
      <c r="EM132"/>
      <c r="EN132" s="3"/>
      <c r="EP132"/>
      <c r="EQ132" s="3"/>
    </row>
    <row r="133" spans="2:147" x14ac:dyDescent="0.25">
      <c r="B133">
        <f t="shared" si="25"/>
        <v>117</v>
      </c>
      <c r="C133" s="9">
        <f t="shared" si="23"/>
        <v>2.8999999999999937</v>
      </c>
      <c r="D133">
        <f>EXP(-KTG1_dia*(C133-T_opt__dia)^2)</f>
        <v>0.37318537458192591</v>
      </c>
      <c r="E133">
        <f>EXP(-KTG2_dia*(T_opt__dia-C133)^2)</f>
        <v>1.9866226237985127E-11</v>
      </c>
      <c r="F133">
        <f>IF(C133&lt;=T_opt__dia,D133,E133)</f>
        <v>0.37318537458192591</v>
      </c>
      <c r="G133">
        <f t="shared" si="24"/>
        <v>0.373</v>
      </c>
      <c r="AO133">
        <f t="shared" ref="AO133:AO196" si="28">B146</f>
        <v>130</v>
      </c>
      <c r="AP133">
        <f t="shared" ref="AP133:AP196" si="29">C146</f>
        <v>3.2249999999999925</v>
      </c>
      <c r="AQ133">
        <f>EXP(-KTG1_nan*(AP133-T_opt__nan)^2)</f>
        <v>0.32445692316037095</v>
      </c>
      <c r="AR133">
        <f>EXP(-KTG2_nan*(T_opt__nan-AP133)^2)</f>
        <v>3.4156324925413969E-2</v>
      </c>
      <c r="AS133">
        <f>IF(AP133&lt;=T_opt__nan,AQ133,AR133)</f>
        <v>0.32445692316037095</v>
      </c>
      <c r="AT133">
        <f t="shared" ref="AT133:AT196" si="30">ROUND(AS133,3)</f>
        <v>0.32400000000000001</v>
      </c>
      <c r="BD133">
        <f t="shared" ref="BD133:BD196" si="31">B146</f>
        <v>130</v>
      </c>
      <c r="BE133">
        <f t="shared" ref="BE133:BE196" si="32">C146</f>
        <v>3.2249999999999925</v>
      </c>
      <c r="BF133">
        <f>EXP(-KTG1_pic*(BE133-T_opt_pic)^2)</f>
        <v>0.20925482737210896</v>
      </c>
      <c r="BG133">
        <f>EXP(-KTG2_pic*(T_opt_pic-BE133)^2)</f>
        <v>9.1627630753634611E-3</v>
      </c>
      <c r="BH133">
        <f>IF(BE133&lt;=T_opt_pic,BF133,BG133)</f>
        <v>0.20925482737210896</v>
      </c>
      <c r="BI133">
        <f t="shared" ref="BI133:BI196" si="33">ROUND(BH133,3)</f>
        <v>0.20899999999999999</v>
      </c>
      <c r="BP133">
        <f t="shared" ref="BP133:BP196" si="34">BD133</f>
        <v>130</v>
      </c>
      <c r="BQ133">
        <f t="shared" ref="BQ133:BQ196" si="35">BE133</f>
        <v>3.2249999999999925</v>
      </c>
      <c r="BR133">
        <f>EXP(-KTG1_bac*(BQ133-T_opt_bac)^2)</f>
        <v>0.20925482737210896</v>
      </c>
      <c r="BS133">
        <f>EXP(-KTG2_bac * (T_opt_bac - BQ133)^2)</f>
        <v>9.1627630753634611E-3</v>
      </c>
      <c r="BT133">
        <f>IF(BQ133&lt;=T_opt_bac,BR133,BS133)</f>
        <v>0.20925482737210896</v>
      </c>
      <c r="BU133">
        <f t="shared" ref="BU133:BU196" si="36">ROUND(BT133,3)</f>
        <v>0.20899999999999999</v>
      </c>
      <c r="BY133"/>
      <c r="BZ133" s="3">
        <f t="shared" si="27"/>
        <v>113</v>
      </c>
      <c r="CA133" s="3">
        <f>CA132+(env_max2-env_min2)/1200</f>
        <v>2.799999999999994</v>
      </c>
      <c r="CB133" s="3">
        <f t="shared" si="26"/>
        <v>0.3</v>
      </c>
      <c r="CC133" s="3">
        <f>ROUND((O_max_dia2-CA133)/O_range_dia2 * CB133, 3)</f>
        <v>0.497</v>
      </c>
      <c r="CD133">
        <f>IF(CA133&lt;=delt2,CB133,CC133)</f>
        <v>0.3</v>
      </c>
      <c r="CE133">
        <f>IF(CA133&gt;=O_max_dia2, 0, CD133)</f>
        <v>0.3</v>
      </c>
      <c r="CG133">
        <f>CE133/$CF$21</f>
        <v>0.52539404553415059</v>
      </c>
      <c r="CK133" s="8"/>
      <c r="EM133"/>
      <c r="EN133" s="3"/>
      <c r="EP133"/>
      <c r="EQ133" s="3"/>
    </row>
    <row r="134" spans="2:147" x14ac:dyDescent="0.25">
      <c r="B134">
        <f t="shared" si="25"/>
        <v>118</v>
      </c>
      <c r="C134" s="9">
        <f t="shared" si="23"/>
        <v>2.9249999999999936</v>
      </c>
      <c r="D134">
        <f>EXP(-KTG1_dia*(C134-T_opt__dia)^2)</f>
        <v>0.37484412728344829</v>
      </c>
      <c r="E134">
        <f>EXP(-KTG2_dia*(T_opt__dia-C134)^2)</f>
        <v>2.2195645387658822E-11</v>
      </c>
      <c r="F134">
        <f>IF(C134&lt;=T_opt__dia,D134,E134)</f>
        <v>0.37484412728344829</v>
      </c>
      <c r="G134">
        <f t="shared" si="24"/>
        <v>0.375</v>
      </c>
      <c r="AO134">
        <f t="shared" si="28"/>
        <v>131</v>
      </c>
      <c r="AP134">
        <f t="shared" si="29"/>
        <v>3.2499999999999925</v>
      </c>
      <c r="AQ134">
        <f>EXP(-KTG1_nan*(AP134-T_opt__nan)^2)</f>
        <v>0.32554649036179395</v>
      </c>
      <c r="AR134">
        <f>EXP(-KTG2_nan*(T_opt__nan-AP134)^2)</f>
        <v>3.4501585482026385E-2</v>
      </c>
      <c r="AS134">
        <f>IF(AP134&lt;=T_opt__nan,AQ134,AR134)</f>
        <v>0.32554649036179395</v>
      </c>
      <c r="AT134">
        <f t="shared" si="30"/>
        <v>0.32600000000000001</v>
      </c>
      <c r="BD134">
        <f t="shared" si="31"/>
        <v>131</v>
      </c>
      <c r="BE134">
        <f t="shared" si="32"/>
        <v>3.2499999999999925</v>
      </c>
      <c r="BF134">
        <f>EXP(-KTG1_pic*(BE134-T_opt_pic)^2)</f>
        <v>0.21008354374916932</v>
      </c>
      <c r="BG134">
        <f>EXP(-KTG2_pic*(T_opt_pic-BE134)^2)</f>
        <v>9.2720572357197582E-3</v>
      </c>
      <c r="BH134">
        <f>IF(BE134&lt;=T_opt_pic,BF134,BG134)</f>
        <v>0.21008354374916932</v>
      </c>
      <c r="BI134">
        <f t="shared" si="33"/>
        <v>0.21</v>
      </c>
      <c r="BP134">
        <f t="shared" si="34"/>
        <v>131</v>
      </c>
      <c r="BQ134">
        <f t="shared" si="35"/>
        <v>3.2499999999999925</v>
      </c>
      <c r="BR134">
        <f>EXP(-KTG1_bac*(BQ134-T_opt_bac)^2)</f>
        <v>0.21008354374916932</v>
      </c>
      <c r="BS134">
        <f>EXP(-KTG2_bac * (T_opt_bac - BQ134)^2)</f>
        <v>9.2720572357197582E-3</v>
      </c>
      <c r="BT134">
        <f>IF(BQ134&lt;=T_opt_bac,BR134,BS134)</f>
        <v>0.21008354374916932</v>
      </c>
      <c r="BU134">
        <f t="shared" si="36"/>
        <v>0.21</v>
      </c>
      <c r="BY134"/>
      <c r="BZ134" s="3">
        <f t="shared" si="27"/>
        <v>114</v>
      </c>
      <c r="CA134" s="3">
        <f>CA133+(env_max2-env_min2)/1200</f>
        <v>2.824999999999994</v>
      </c>
      <c r="CB134" s="3">
        <f t="shared" si="26"/>
        <v>0.30099999999999999</v>
      </c>
      <c r="CC134" s="3">
        <f>ROUND((O_max_dia2-CA134)/O_range_dia2 * CB134, 3)</f>
        <v>0.498</v>
      </c>
      <c r="CD134">
        <f>IF(CA134&lt;=delt2,CB134,CC134)</f>
        <v>0.30099999999999999</v>
      </c>
      <c r="CE134">
        <f>IF(CA134&gt;=O_max_dia2, 0, CD134)</f>
        <v>0.30099999999999999</v>
      </c>
      <c r="CG134">
        <f>CE134/$CF$21</f>
        <v>0.52714535901926451</v>
      </c>
      <c r="CK134" s="8"/>
      <c r="EM134"/>
      <c r="EN134" s="3"/>
      <c r="EP134"/>
      <c r="EQ134" s="3"/>
    </row>
    <row r="135" spans="2:147" x14ac:dyDescent="0.25">
      <c r="B135">
        <f t="shared" si="25"/>
        <v>119</v>
      </c>
      <c r="C135" s="9">
        <f t="shared" si="23"/>
        <v>2.9499999999999935</v>
      </c>
      <c r="D135">
        <f>EXP(-KTG1_dia*(C135-T_opt__dia)^2)</f>
        <v>0.3765064878068316</v>
      </c>
      <c r="E135">
        <f>EXP(-KTG2_dia*(T_opt__dia-C135)^2)</f>
        <v>2.4792002366224757E-11</v>
      </c>
      <c r="F135">
        <f>IF(C135&lt;=T_opt__dia,D135,E135)</f>
        <v>0.3765064878068316</v>
      </c>
      <c r="G135">
        <f t="shared" si="24"/>
        <v>0.377</v>
      </c>
      <c r="AO135">
        <f t="shared" si="28"/>
        <v>132</v>
      </c>
      <c r="AP135">
        <f t="shared" si="29"/>
        <v>3.2749999999999924</v>
      </c>
      <c r="AQ135">
        <f>EXP(-KTG1_nan*(AP135-T_opt__nan)^2)</f>
        <v>0.32663808327257093</v>
      </c>
      <c r="AR135">
        <f>EXP(-KTG2_nan*(T_opt__nan-AP135)^2)</f>
        <v>3.4849813266379974E-2</v>
      </c>
      <c r="AS135">
        <f>IF(AP135&lt;=T_opt__nan,AQ135,AR135)</f>
        <v>0.32663808327257093</v>
      </c>
      <c r="AT135">
        <f t="shared" si="30"/>
        <v>0.32700000000000001</v>
      </c>
      <c r="BD135">
        <f t="shared" si="31"/>
        <v>132</v>
      </c>
      <c r="BE135">
        <f t="shared" si="32"/>
        <v>3.2749999999999924</v>
      </c>
      <c r="BF135">
        <f>EXP(-KTG1_pic*(BE135-T_opt_pic)^2)</f>
        <v>0.21091448753438258</v>
      </c>
      <c r="BG135">
        <f>EXP(-KTG2_pic*(T_opt_pic-BE135)^2)</f>
        <v>9.3825143266671098E-3</v>
      </c>
      <c r="BH135">
        <f>IF(BE135&lt;=T_opt_pic,BF135,BG135)</f>
        <v>0.21091448753438258</v>
      </c>
      <c r="BI135">
        <f t="shared" si="33"/>
        <v>0.21099999999999999</v>
      </c>
      <c r="BP135">
        <f t="shared" si="34"/>
        <v>132</v>
      </c>
      <c r="BQ135">
        <f t="shared" si="35"/>
        <v>3.2749999999999924</v>
      </c>
      <c r="BR135">
        <f>EXP(-KTG1_bac*(BQ135-T_opt_bac)^2)</f>
        <v>0.21091448753438258</v>
      </c>
      <c r="BS135">
        <f>EXP(-KTG2_bac * (T_opt_bac - BQ135)^2)</f>
        <v>9.3825143266671098E-3</v>
      </c>
      <c r="BT135">
        <f>IF(BQ135&lt;=T_opt_bac,BR135,BS135)</f>
        <v>0.21091448753438258</v>
      </c>
      <c r="BU135">
        <f t="shared" si="36"/>
        <v>0.21099999999999999</v>
      </c>
      <c r="BY135"/>
      <c r="BZ135" s="3">
        <f t="shared" si="27"/>
        <v>115</v>
      </c>
      <c r="CA135" s="3">
        <f>CA134+(env_max2-env_min2)/1200</f>
        <v>2.8499999999999939</v>
      </c>
      <c r="CB135" s="3">
        <f t="shared" si="26"/>
        <v>0.30099999999999999</v>
      </c>
      <c r="CC135" s="3">
        <f>ROUND((O_max_dia2-CA135)/O_range_dia2 * CB135, 3)</f>
        <v>0.498</v>
      </c>
      <c r="CD135">
        <f>IF(CA135&lt;=delt2,CB135,CC135)</f>
        <v>0.30099999999999999</v>
      </c>
      <c r="CE135">
        <f>IF(CA135&gt;=O_max_dia2, 0, CD135)</f>
        <v>0.30099999999999999</v>
      </c>
      <c r="CG135">
        <f>CE135/$CF$21</f>
        <v>0.52714535901926451</v>
      </c>
      <c r="CK135" s="8"/>
      <c r="EM135"/>
      <c r="EN135" s="3"/>
      <c r="EP135"/>
      <c r="EQ135" s="3"/>
    </row>
    <row r="136" spans="2:147" x14ac:dyDescent="0.25">
      <c r="B136">
        <f t="shared" si="25"/>
        <v>120</v>
      </c>
      <c r="C136" s="9">
        <f t="shared" si="23"/>
        <v>2.9749999999999934</v>
      </c>
      <c r="D136">
        <f>EXP(-KTG1_dia*(C136-T_opt__dia)^2)</f>
        <v>0.3781724388312952</v>
      </c>
      <c r="E136">
        <f>EXP(-KTG2_dia*(T_opt__dia-C136)^2)</f>
        <v>2.7685148548518167E-11</v>
      </c>
      <c r="F136">
        <f>IF(C136&lt;=T_opt__dia,D136,E136)</f>
        <v>0.3781724388312952</v>
      </c>
      <c r="G136">
        <f t="shared" si="24"/>
        <v>0.378</v>
      </c>
      <c r="AO136">
        <f t="shared" si="28"/>
        <v>133</v>
      </c>
      <c r="AP136">
        <f t="shared" si="29"/>
        <v>3.2999999999999923</v>
      </c>
      <c r="AQ136">
        <f>EXP(-KTG1_nan*(AP136-T_opt__nan)^2)</f>
        <v>0.32773169775092376</v>
      </c>
      <c r="AR136">
        <f>EXP(-KTG2_nan*(T_opt__nan-AP136)^2)</f>
        <v>3.5201027727511408E-2</v>
      </c>
      <c r="AS136">
        <f>IF(AP136&lt;=T_opt__nan,AQ136,AR136)</f>
        <v>0.32773169775092376</v>
      </c>
      <c r="AT136">
        <f t="shared" si="30"/>
        <v>0.32800000000000001</v>
      </c>
      <c r="BD136">
        <f t="shared" si="31"/>
        <v>133</v>
      </c>
      <c r="BE136">
        <f t="shared" si="32"/>
        <v>3.2999999999999923</v>
      </c>
      <c r="BF136">
        <f>EXP(-KTG1_pic*(BE136-T_opt_pic)^2)</f>
        <v>0.21174765921196981</v>
      </c>
      <c r="BG136">
        <f>EXP(-KTG2_pic*(T_opt_pic-BE136)^2)</f>
        <v>9.4941448686557163E-3</v>
      </c>
      <c r="BH136">
        <f>IF(BE136&lt;=T_opt_pic,BF136,BG136)</f>
        <v>0.21174765921196981</v>
      </c>
      <c r="BI136">
        <f t="shared" si="33"/>
        <v>0.21199999999999999</v>
      </c>
      <c r="BP136">
        <f t="shared" si="34"/>
        <v>133</v>
      </c>
      <c r="BQ136">
        <f t="shared" si="35"/>
        <v>3.2999999999999923</v>
      </c>
      <c r="BR136">
        <f>EXP(-KTG1_bac*(BQ136-T_opt_bac)^2)</f>
        <v>0.21174765921196981</v>
      </c>
      <c r="BS136">
        <f>EXP(-KTG2_bac * (T_opt_bac - BQ136)^2)</f>
        <v>9.4941448686557163E-3</v>
      </c>
      <c r="BT136">
        <f>IF(BQ136&lt;=T_opt_bac,BR136,BS136)</f>
        <v>0.21174765921196981</v>
      </c>
      <c r="BU136">
        <f t="shared" si="36"/>
        <v>0.21199999999999999</v>
      </c>
      <c r="BY136"/>
      <c r="BZ136" s="3">
        <f t="shared" si="27"/>
        <v>116</v>
      </c>
      <c r="CA136" s="3">
        <f>CA135+(env_max2-env_min2)/1200</f>
        <v>2.8749999999999938</v>
      </c>
      <c r="CB136" s="3">
        <f t="shared" si="26"/>
        <v>0.30199999999999999</v>
      </c>
      <c r="CC136" s="3">
        <f>ROUND((O_max_dia2-CA136)/O_range_dia2 * CB136, 3)</f>
        <v>0.499</v>
      </c>
      <c r="CD136">
        <f>IF(CA136&lt;=delt2,CB136,CC136)</f>
        <v>0.30199999999999999</v>
      </c>
      <c r="CE136">
        <f>IF(CA136&gt;=O_max_dia2, 0, CD136)</f>
        <v>0.30199999999999999</v>
      </c>
      <c r="CG136">
        <f>CE136/$CF$21</f>
        <v>0.52889667250437833</v>
      </c>
      <c r="CK136" s="8"/>
      <c r="EM136"/>
      <c r="EN136" s="3"/>
      <c r="EP136"/>
      <c r="EQ136" s="3"/>
    </row>
    <row r="137" spans="2:147" x14ac:dyDescent="0.25">
      <c r="B137">
        <f t="shared" si="25"/>
        <v>121</v>
      </c>
      <c r="C137" s="9">
        <f t="shared" si="23"/>
        <v>2.9999999999999933</v>
      </c>
      <c r="D137">
        <f>EXP(-KTG1_dia*(C137-T_opt__dia)^2)</f>
        <v>0.37984196285137822</v>
      </c>
      <c r="E137">
        <f>EXP(-KTG2_dia*(T_opt__dia-C137)^2)</f>
        <v>3.0908187484082328E-11</v>
      </c>
      <c r="F137">
        <f>IF(C137&lt;=T_opt__dia,D137,E137)</f>
        <v>0.37984196285137822</v>
      </c>
      <c r="G137">
        <f t="shared" si="24"/>
        <v>0.38</v>
      </c>
      <c r="AO137">
        <f t="shared" si="28"/>
        <v>134</v>
      </c>
      <c r="AP137">
        <f t="shared" si="29"/>
        <v>3.3249999999999922</v>
      </c>
      <c r="AQ137">
        <f>EXP(-KTG1_nan*(AP137-T_opt__nan)^2)</f>
        <v>0.32882732961082206</v>
      </c>
      <c r="AR137">
        <f>EXP(-KTG2_nan*(T_opt__nan-AP137)^2)</f>
        <v>3.5555248375534268E-2</v>
      </c>
      <c r="AS137">
        <f>IF(AP137&lt;=T_opt__nan,AQ137,AR137)</f>
        <v>0.32882732961082206</v>
      </c>
      <c r="AT137">
        <f t="shared" si="30"/>
        <v>0.32900000000000001</v>
      </c>
      <c r="BD137">
        <f t="shared" si="31"/>
        <v>134</v>
      </c>
      <c r="BE137">
        <f t="shared" si="32"/>
        <v>3.3249999999999922</v>
      </c>
      <c r="BF137">
        <f>EXP(-KTG1_pic*(BE137-T_opt_pic)^2)</f>
        <v>0.21258305923458137</v>
      </c>
      <c r="BG137">
        <f>EXP(-KTG2_pic*(T_opt_pic-BE137)^2)</f>
        <v>9.6069594542659495E-3</v>
      </c>
      <c r="BH137">
        <f>IF(BE137&lt;=T_opt_pic,BF137,BG137)</f>
        <v>0.21258305923458137</v>
      </c>
      <c r="BI137">
        <f t="shared" si="33"/>
        <v>0.21299999999999999</v>
      </c>
      <c r="BP137">
        <f t="shared" si="34"/>
        <v>134</v>
      </c>
      <c r="BQ137">
        <f t="shared" si="35"/>
        <v>3.3249999999999922</v>
      </c>
      <c r="BR137">
        <f>EXP(-KTG1_bac*(BQ137-T_opt_bac)^2)</f>
        <v>0.21258305923458137</v>
      </c>
      <c r="BS137">
        <f>EXP(-KTG2_bac * (T_opt_bac - BQ137)^2)</f>
        <v>9.6069594542659495E-3</v>
      </c>
      <c r="BT137">
        <f>IF(BQ137&lt;=T_opt_bac,BR137,BS137)</f>
        <v>0.21258305923458137</v>
      </c>
      <c r="BU137">
        <f t="shared" si="36"/>
        <v>0.21299999999999999</v>
      </c>
      <c r="BY137"/>
      <c r="BZ137" s="3">
        <f t="shared" si="27"/>
        <v>117</v>
      </c>
      <c r="CA137" s="3">
        <f>CA136+(env_max2-env_min2)/1200</f>
        <v>2.8999999999999937</v>
      </c>
      <c r="CB137" s="3">
        <f t="shared" si="26"/>
        <v>0.30199999999999999</v>
      </c>
      <c r="CC137" s="3">
        <f>ROUND((O_max_dia2-CA137)/O_range_dia2 * CB137, 3)</f>
        <v>0.498</v>
      </c>
      <c r="CD137">
        <f>IF(CA137&lt;=delt2,CB137,CC137)</f>
        <v>0.30199999999999999</v>
      </c>
      <c r="CE137">
        <f>IF(CA137&gt;=O_max_dia2, 0, CD137)</f>
        <v>0.30199999999999999</v>
      </c>
      <c r="CG137">
        <f>CE137/$CF$21</f>
        <v>0.52889667250437833</v>
      </c>
      <c r="CK137" s="8"/>
      <c r="EM137"/>
      <c r="EN137" s="3"/>
      <c r="EP137"/>
      <c r="EQ137" s="3"/>
    </row>
    <row r="138" spans="2:147" x14ac:dyDescent="0.25">
      <c r="B138">
        <f t="shared" si="25"/>
        <v>122</v>
      </c>
      <c r="C138" s="9">
        <f t="shared" si="23"/>
        <v>3.0249999999999932</v>
      </c>
      <c r="D138">
        <f>EXP(-KTG1_dia*(C138-T_opt__dia)^2)</f>
        <v>0.38151504217682508</v>
      </c>
      <c r="E138">
        <f>EXP(-KTG2_dia*(T_opt__dia-C138)^2)</f>
        <v>3.4497819389163448E-11</v>
      </c>
      <c r="F138">
        <f>IF(C138&lt;=T_opt__dia,D138,E138)</f>
        <v>0.38151504217682508</v>
      </c>
      <c r="G138">
        <f t="shared" si="24"/>
        <v>0.38200000000000001</v>
      </c>
      <c r="AO138">
        <f t="shared" si="28"/>
        <v>135</v>
      </c>
      <c r="AP138">
        <f t="shared" si="29"/>
        <v>3.3499999999999921</v>
      </c>
      <c r="AQ138">
        <f>EXP(-KTG1_nan*(AP138-T_opt__nan)^2)</f>
        <v>0.32992497462192011</v>
      </c>
      <c r="AR138">
        <f>EXP(-KTG2_nan*(T_opt__nan-AP138)^2)</f>
        <v>3.5912494781078289E-2</v>
      </c>
      <c r="AS138">
        <f>IF(AP138&lt;=T_opt__nan,AQ138,AR138)</f>
        <v>0.32992497462192011</v>
      </c>
      <c r="AT138">
        <f t="shared" si="30"/>
        <v>0.33</v>
      </c>
      <c r="BD138">
        <f t="shared" si="31"/>
        <v>135</v>
      </c>
      <c r="BE138">
        <f t="shared" si="32"/>
        <v>3.3499999999999921</v>
      </c>
      <c r="BF138">
        <f>EXP(-KTG1_pic*(BE138-T_opt_pic)^2)</f>
        <v>0.21342068802316405</v>
      </c>
      <c r="BG138">
        <f>EXP(-KTG2_pic*(T_opt_pic-BE138)^2)</f>
        <v>9.7209687484272889E-3</v>
      </c>
      <c r="BH138">
        <f>IF(BE138&lt;=T_opt_pic,BF138,BG138)</f>
        <v>0.21342068802316405</v>
      </c>
      <c r="BI138">
        <f t="shared" si="33"/>
        <v>0.21299999999999999</v>
      </c>
      <c r="BP138">
        <f t="shared" si="34"/>
        <v>135</v>
      </c>
      <c r="BQ138">
        <f t="shared" si="35"/>
        <v>3.3499999999999921</v>
      </c>
      <c r="BR138">
        <f>EXP(-KTG1_bac*(BQ138-T_opt_bac)^2)</f>
        <v>0.21342068802316405</v>
      </c>
      <c r="BS138">
        <f>EXP(-KTG2_bac * (T_opt_bac - BQ138)^2)</f>
        <v>9.7209687484272889E-3</v>
      </c>
      <c r="BT138">
        <f>IF(BQ138&lt;=T_opt_bac,BR138,BS138)</f>
        <v>0.21342068802316405</v>
      </c>
      <c r="BU138">
        <f t="shared" si="36"/>
        <v>0.21299999999999999</v>
      </c>
      <c r="BY138"/>
      <c r="BZ138" s="3">
        <f t="shared" si="27"/>
        <v>118</v>
      </c>
      <c r="CA138" s="3">
        <f>CA137+(env_max2-env_min2)/1200</f>
        <v>2.9249999999999936</v>
      </c>
      <c r="CB138" s="3">
        <f t="shared" si="26"/>
        <v>0.30299999999999999</v>
      </c>
      <c r="CC138" s="3">
        <f>ROUND((O_max_dia2-CA138)/O_range_dia2 * CB138, 3)</f>
        <v>0.499</v>
      </c>
      <c r="CD138">
        <f>IF(CA138&lt;=delt2,CB138,CC138)</f>
        <v>0.30299999999999999</v>
      </c>
      <c r="CE138">
        <f>IF(CA138&gt;=O_max_dia2, 0, CD138)</f>
        <v>0.30299999999999999</v>
      </c>
      <c r="CG138">
        <f>CE138/$CF$21</f>
        <v>0.53064798598949214</v>
      </c>
      <c r="CK138" s="8"/>
      <c r="EM138"/>
      <c r="EN138" s="3"/>
      <c r="EP138"/>
      <c r="EQ138" s="3"/>
    </row>
    <row r="139" spans="2:147" x14ac:dyDescent="0.25">
      <c r="B139">
        <f t="shared" si="25"/>
        <v>123</v>
      </c>
      <c r="C139" s="9">
        <f t="shared" si="23"/>
        <v>3.0499999999999932</v>
      </c>
      <c r="D139">
        <f>EXP(-KTG1_dia*(C139-T_opt__dia)^2)</f>
        <v>0.38319165893247775</v>
      </c>
      <c r="E139">
        <f>EXP(-KTG2_dia*(T_opt__dia-C139)^2)</f>
        <v>3.8494721035387219E-11</v>
      </c>
      <c r="F139">
        <f>IF(C139&lt;=T_opt__dia,D139,E139)</f>
        <v>0.38319165893247775</v>
      </c>
      <c r="G139">
        <f t="shared" si="24"/>
        <v>0.38300000000000001</v>
      </c>
      <c r="AO139">
        <f t="shared" si="28"/>
        <v>136</v>
      </c>
      <c r="AP139">
        <f t="shared" si="29"/>
        <v>3.374999999999992</v>
      </c>
      <c r="AQ139">
        <f>EXP(-KTG1_nan*(AP139-T_opt__nan)^2)</f>
        <v>0.33102462850949282</v>
      </c>
      <c r="AR139">
        <f>EXP(-KTG2_nan*(T_opt__nan-AP139)^2)</f>
        <v>3.6272786574718108E-2</v>
      </c>
      <c r="AS139">
        <f>IF(AP139&lt;=T_opt__nan,AQ139,AR139)</f>
        <v>0.33102462850949282</v>
      </c>
      <c r="AT139">
        <f t="shared" si="30"/>
        <v>0.33100000000000002</v>
      </c>
      <c r="BD139">
        <f t="shared" si="31"/>
        <v>136</v>
      </c>
      <c r="BE139">
        <f t="shared" si="32"/>
        <v>3.374999999999992</v>
      </c>
      <c r="BF139">
        <f>EXP(-KTG1_pic*(BE139-T_opt_pic)^2)</f>
        <v>0.21426054596682689</v>
      </c>
      <c r="BG139">
        <f>EXP(-KTG2_pic*(T_opt_pic-BE139)^2)</f>
        <v>9.8361834886342998E-3</v>
      </c>
      <c r="BH139">
        <f>IF(BE139&lt;=T_opt_pic,BF139,BG139)</f>
        <v>0.21426054596682689</v>
      </c>
      <c r="BI139">
        <f t="shared" si="33"/>
        <v>0.214</v>
      </c>
      <c r="BP139">
        <f t="shared" si="34"/>
        <v>136</v>
      </c>
      <c r="BQ139">
        <f t="shared" si="35"/>
        <v>3.374999999999992</v>
      </c>
      <c r="BR139">
        <f>EXP(-KTG1_bac*(BQ139-T_opt_bac)^2)</f>
        <v>0.21426054596682689</v>
      </c>
      <c r="BS139">
        <f>EXP(-KTG2_bac * (T_opt_bac - BQ139)^2)</f>
        <v>9.8361834886342998E-3</v>
      </c>
      <c r="BT139">
        <f>IF(BQ139&lt;=T_opt_bac,BR139,BS139)</f>
        <v>0.21426054596682689</v>
      </c>
      <c r="BU139">
        <f t="shared" si="36"/>
        <v>0.214</v>
      </c>
      <c r="BY139"/>
      <c r="BZ139" s="3">
        <f t="shared" si="27"/>
        <v>119</v>
      </c>
      <c r="CA139" s="3">
        <f>CA138+(env_max2-env_min2)/1200</f>
        <v>2.9499999999999935</v>
      </c>
      <c r="CB139" s="3">
        <f t="shared" si="26"/>
        <v>0.30299999999999999</v>
      </c>
      <c r="CC139" s="3">
        <f>ROUND((O_max_dia2-CA139)/O_range_dia2 * CB139, 3)</f>
        <v>0.499</v>
      </c>
      <c r="CD139">
        <f>IF(CA139&lt;=delt2,CB139,CC139)</f>
        <v>0.30299999999999999</v>
      </c>
      <c r="CE139">
        <f>IF(CA139&gt;=O_max_dia2, 0, CD139)</f>
        <v>0.30299999999999999</v>
      </c>
      <c r="CG139">
        <f>CE139/$CF$21</f>
        <v>0.53064798598949214</v>
      </c>
      <c r="CK139" s="8"/>
      <c r="EM139"/>
      <c r="EN139" s="3"/>
      <c r="EP139"/>
      <c r="EQ139" s="3"/>
    </row>
    <row r="140" spans="2:147" x14ac:dyDescent="0.25">
      <c r="B140">
        <f t="shared" si="25"/>
        <v>124</v>
      </c>
      <c r="C140" s="9">
        <f t="shared" si="23"/>
        <v>3.0749999999999931</v>
      </c>
      <c r="D140">
        <f>EXP(-KTG1_dia*(C140-T_opt__dia)^2)</f>
        <v>0.38487179505817842</v>
      </c>
      <c r="E140">
        <f>EXP(-KTG2_dia*(T_opt__dia-C140)^2)</f>
        <v>4.2943964553147951E-11</v>
      </c>
      <c r="F140">
        <f>IF(C140&lt;=T_opt__dia,D140,E140)</f>
        <v>0.38487179505817842</v>
      </c>
      <c r="G140">
        <f t="shared" si="24"/>
        <v>0.38500000000000001</v>
      </c>
      <c r="AO140">
        <f t="shared" si="28"/>
        <v>137</v>
      </c>
      <c r="AP140">
        <f t="shared" si="29"/>
        <v>3.3999999999999919</v>
      </c>
      <c r="AQ140">
        <f>EXP(-KTG1_nan*(AP140-T_opt__nan)^2)</f>
        <v>0.33212628695437274</v>
      </c>
      <c r="AR140">
        <f>EXP(-KTG2_nan*(T_opt__nan-AP140)^2)</f>
        <v>3.6636143446391684E-2</v>
      </c>
      <c r="AS140">
        <f>IF(AP140&lt;=T_opt__nan,AQ140,AR140)</f>
        <v>0.33212628695437274</v>
      </c>
      <c r="AT140">
        <f t="shared" si="30"/>
        <v>0.33200000000000002</v>
      </c>
      <c r="BD140">
        <f t="shared" si="31"/>
        <v>137</v>
      </c>
      <c r="BE140">
        <f t="shared" si="32"/>
        <v>3.3999999999999919</v>
      </c>
      <c r="BF140">
        <f>EXP(-KTG1_pic*(BE140-T_opt_pic)^2)</f>
        <v>0.21510263342270797</v>
      </c>
      <c r="BG140">
        <f>EXP(-KTG2_pic*(T_opt_pic-BE140)^2)</f>
        <v>9.9526144851596766E-3</v>
      </c>
      <c r="BH140">
        <f>IF(BE140&lt;=T_opt_pic,BF140,BG140)</f>
        <v>0.21510263342270797</v>
      </c>
      <c r="BI140">
        <f t="shared" si="33"/>
        <v>0.215</v>
      </c>
      <c r="BP140">
        <f t="shared" si="34"/>
        <v>137</v>
      </c>
      <c r="BQ140">
        <f t="shared" si="35"/>
        <v>3.3999999999999919</v>
      </c>
      <c r="BR140">
        <f>EXP(-KTG1_bac*(BQ140-T_opt_bac)^2)</f>
        <v>0.21510263342270797</v>
      </c>
      <c r="BS140">
        <f>EXP(-KTG2_bac * (T_opt_bac - BQ140)^2)</f>
        <v>9.9526144851596766E-3</v>
      </c>
      <c r="BT140">
        <f>IF(BQ140&lt;=T_opt_bac,BR140,BS140)</f>
        <v>0.21510263342270797</v>
      </c>
      <c r="BU140">
        <f t="shared" si="36"/>
        <v>0.215</v>
      </c>
      <c r="BY140"/>
      <c r="BZ140" s="3">
        <f t="shared" si="27"/>
        <v>120</v>
      </c>
      <c r="CA140" s="3">
        <f>CA139+(env_max2-env_min2)/1200</f>
        <v>2.9749999999999934</v>
      </c>
      <c r="CB140" s="3">
        <f t="shared" si="26"/>
        <v>0.30399999999999999</v>
      </c>
      <c r="CC140" s="3">
        <f>ROUND((O_max_dia2-CA140)/O_range_dia2 * CB140, 3)</f>
        <v>0.5</v>
      </c>
      <c r="CD140">
        <f>IF(CA140&lt;=delt2,CB140,CC140)</f>
        <v>0.30399999999999999</v>
      </c>
      <c r="CE140">
        <f>IF(CA140&gt;=O_max_dia2, 0, CD140)</f>
        <v>0.30399999999999999</v>
      </c>
      <c r="CG140">
        <f>CE140/$CF$21</f>
        <v>0.53239929947460596</v>
      </c>
      <c r="CK140" s="8"/>
      <c r="EM140"/>
      <c r="EN140" s="3"/>
      <c r="EP140"/>
      <c r="EQ140" s="3"/>
    </row>
    <row r="141" spans="2:147" x14ac:dyDescent="0.25">
      <c r="B141">
        <f t="shared" si="25"/>
        <v>125</v>
      </c>
      <c r="C141" s="9">
        <f t="shared" si="23"/>
        <v>3.099999999999993</v>
      </c>
      <c r="D141">
        <f>EXP(-KTG1_dia*(C141-T_opt__dia)^2)</f>
        <v>0.38655543230868089</v>
      </c>
      <c r="E141">
        <f>EXP(-KTG2_dia*(T_opt__dia-C141)^2)</f>
        <v>4.7895479004776165E-11</v>
      </c>
      <c r="F141">
        <f>IF(C141&lt;=T_opt__dia,D141,E141)</f>
        <v>0.38655543230868089</v>
      </c>
      <c r="G141">
        <f t="shared" si="24"/>
        <v>0.38700000000000001</v>
      </c>
      <c r="AO141">
        <f t="shared" si="28"/>
        <v>138</v>
      </c>
      <c r="AP141">
        <f t="shared" si="29"/>
        <v>3.4249999999999918</v>
      </c>
      <c r="AQ141">
        <f>EXP(-KTG1_nan*(AP141-T_opt__nan)^2)</f>
        <v>0.33322994559288954</v>
      </c>
      <c r="AR141">
        <f>EXP(-KTG2_nan*(T_opt__nan-AP141)^2)</f>
        <v>3.7002585144808864E-2</v>
      </c>
      <c r="AS141">
        <f>IF(AP141&lt;=T_opt__nan,AQ141,AR141)</f>
        <v>0.33322994559288954</v>
      </c>
      <c r="AT141">
        <f t="shared" si="30"/>
        <v>0.33300000000000002</v>
      </c>
      <c r="BD141">
        <f t="shared" si="31"/>
        <v>138</v>
      </c>
      <c r="BE141">
        <f t="shared" si="32"/>
        <v>3.4249999999999918</v>
      </c>
      <c r="BF141">
        <f>EXP(-KTG1_pic*(BE141-T_opt_pic)^2)</f>
        <v>0.21594695071584175</v>
      </c>
      <c r="BG141">
        <f>EXP(-KTG2_pic*(T_opt_pic-BE141)^2)</f>
        <v>1.0070272621264455E-2</v>
      </c>
      <c r="BH141">
        <f>IF(BE141&lt;=T_opt_pic,BF141,BG141)</f>
        <v>0.21594695071584175</v>
      </c>
      <c r="BI141">
        <f t="shared" si="33"/>
        <v>0.216</v>
      </c>
      <c r="BP141">
        <f t="shared" si="34"/>
        <v>138</v>
      </c>
      <c r="BQ141">
        <f t="shared" si="35"/>
        <v>3.4249999999999918</v>
      </c>
      <c r="BR141">
        <f>EXP(-KTG1_bac*(BQ141-T_opt_bac)^2)</f>
        <v>0.21594695071584175</v>
      </c>
      <c r="BS141">
        <f>EXP(-KTG2_bac * (T_opt_bac - BQ141)^2)</f>
        <v>1.0070272621264455E-2</v>
      </c>
      <c r="BT141">
        <f>IF(BQ141&lt;=T_opt_bac,BR141,BS141)</f>
        <v>0.21594695071584175</v>
      </c>
      <c r="BU141">
        <f t="shared" si="36"/>
        <v>0.216</v>
      </c>
      <c r="BY141"/>
      <c r="BZ141" s="3">
        <f t="shared" si="27"/>
        <v>121</v>
      </c>
      <c r="CA141" s="3">
        <f>CA140+(env_max2-env_min2)/1200</f>
        <v>2.9999999999999933</v>
      </c>
      <c r="CB141" s="3">
        <f t="shared" si="26"/>
        <v>0.30399999999999999</v>
      </c>
      <c r="CC141" s="3">
        <f>ROUND((O_max_dia2-CA141)/O_range_dia2 * CB141, 3)</f>
        <v>0.499</v>
      </c>
      <c r="CD141">
        <f>IF(CA141&lt;=delt2,CB141,CC141)</f>
        <v>0.30399999999999999</v>
      </c>
      <c r="CE141">
        <f>IF(CA141&gt;=O_max_dia2, 0, CD141)</f>
        <v>0.30399999999999999</v>
      </c>
      <c r="CG141">
        <f>CE141/$CF$21</f>
        <v>0.53239929947460596</v>
      </c>
      <c r="CK141" s="8"/>
      <c r="EM141"/>
      <c r="EN141" s="3"/>
      <c r="EP141"/>
      <c r="EQ141" s="3"/>
    </row>
    <row r="142" spans="2:147" x14ac:dyDescent="0.25">
      <c r="B142">
        <f t="shared" si="25"/>
        <v>126</v>
      </c>
      <c r="C142" s="9">
        <f t="shared" si="23"/>
        <v>3.1249999999999929</v>
      </c>
      <c r="D142">
        <f>EXP(-KTG1_dia*(C142-T_opt__dia)^2)</f>
        <v>0.38824255225356946</v>
      </c>
      <c r="E142">
        <f>EXP(-KTG2_dia*(T_opt__dia-C142)^2)</f>
        <v>5.3404558950586388E-11</v>
      </c>
      <c r="F142">
        <f>IF(C142&lt;=T_opt__dia,D142,E142)</f>
        <v>0.38824255225356946</v>
      </c>
      <c r="G142">
        <f t="shared" si="24"/>
        <v>0.38800000000000001</v>
      </c>
      <c r="AO142">
        <f t="shared" si="28"/>
        <v>139</v>
      </c>
      <c r="AP142">
        <f t="shared" si="29"/>
        <v>3.4499999999999917</v>
      </c>
      <c r="AQ142">
        <f>EXP(-KTG1_nan*(AP142-T_opt__nan)^2)</f>
        <v>0.33433560001680873</v>
      </c>
      <c r="AR142">
        <f>EXP(-KTG2_nan*(T_opt__nan-AP142)^2)</f>
        <v>3.7372131476849112E-2</v>
      </c>
      <c r="AS142">
        <f>IF(AP142&lt;=T_opt__nan,AQ142,AR142)</f>
        <v>0.33433560001680873</v>
      </c>
      <c r="AT142">
        <f t="shared" si="30"/>
        <v>0.33400000000000002</v>
      </c>
      <c r="BD142">
        <f t="shared" si="31"/>
        <v>139</v>
      </c>
      <c r="BE142">
        <f t="shared" si="32"/>
        <v>3.4499999999999917</v>
      </c>
      <c r="BF142">
        <f>EXP(-KTG1_pic*(BE142-T_opt_pic)^2)</f>
        <v>0.21679349813902632</v>
      </c>
      <c r="BG142">
        <f>EXP(-KTG2_pic*(T_opt_pic-BE142)^2)</f>
        <v>1.0189168853405066E-2</v>
      </c>
      <c r="BH142">
        <f>IF(BE142&lt;=T_opt_pic,BF142,BG142)</f>
        <v>0.21679349813902632</v>
      </c>
      <c r="BI142">
        <f t="shared" si="33"/>
        <v>0.217</v>
      </c>
      <c r="BP142">
        <f t="shared" si="34"/>
        <v>139</v>
      </c>
      <c r="BQ142">
        <f t="shared" si="35"/>
        <v>3.4499999999999917</v>
      </c>
      <c r="BR142">
        <f>EXP(-KTG1_bac*(BQ142-T_opt_bac)^2)</f>
        <v>0.21679349813902632</v>
      </c>
      <c r="BS142">
        <f>EXP(-KTG2_bac * (T_opt_bac - BQ142)^2)</f>
        <v>1.0189168853405066E-2</v>
      </c>
      <c r="BT142">
        <f>IF(BQ142&lt;=T_opt_bac,BR142,BS142)</f>
        <v>0.21679349813902632</v>
      </c>
      <c r="BU142">
        <f t="shared" si="36"/>
        <v>0.217</v>
      </c>
      <c r="BY142"/>
      <c r="BZ142" s="3">
        <f t="shared" si="27"/>
        <v>122</v>
      </c>
      <c r="CA142" s="3">
        <f>CA141+(env_max2-env_min2)/1200</f>
        <v>3.0249999999999932</v>
      </c>
      <c r="CB142" s="3">
        <f t="shared" si="26"/>
        <v>0.30499999999999999</v>
      </c>
      <c r="CC142" s="3">
        <f>ROUND((O_max_dia2-CA142)/O_range_dia2 * CB142, 3)</f>
        <v>0.501</v>
      </c>
      <c r="CD142">
        <f>IF(CA142&lt;=delt2,CB142,CC142)</f>
        <v>0.30499999999999999</v>
      </c>
      <c r="CE142">
        <f>IF(CA142&gt;=O_max_dia2, 0, CD142)</f>
        <v>0.30499999999999999</v>
      </c>
      <c r="CG142">
        <f>CE142/$CF$21</f>
        <v>0.53415061295971977</v>
      </c>
      <c r="CK142" s="8"/>
      <c r="EM142"/>
      <c r="EN142" s="3"/>
      <c r="EP142"/>
      <c r="EQ142" s="3"/>
    </row>
    <row r="143" spans="2:147" x14ac:dyDescent="0.25">
      <c r="B143">
        <f t="shared" si="25"/>
        <v>127</v>
      </c>
      <c r="C143" s="9">
        <f t="shared" si="23"/>
        <v>3.1499999999999928</v>
      </c>
      <c r="D143">
        <f>EXP(-KTG1_dia*(C143-T_opt__dia)^2)</f>
        <v>0.38993313627718851</v>
      </c>
      <c r="E143">
        <f>EXP(-KTG2_dia*(T_opt__dia-C143)^2)</f>
        <v>5.9532424632650186E-11</v>
      </c>
      <c r="F143">
        <f>IF(C143&lt;=T_opt__dia,D143,E143)</f>
        <v>0.38993313627718851</v>
      </c>
      <c r="G143">
        <f t="shared" si="24"/>
        <v>0.39</v>
      </c>
      <c r="AO143">
        <f t="shared" si="28"/>
        <v>140</v>
      </c>
      <c r="AP143">
        <f t="shared" si="29"/>
        <v>3.4749999999999917</v>
      </c>
      <c r="AQ143">
        <f>EXP(-KTG1_nan*(AP143-T_opt__nan)^2)</f>
        <v>0.3354432457732715</v>
      </c>
      <c r="AR143">
        <f>EXP(-KTG2_nan*(T_opt__nan-AP143)^2)</f>
        <v>3.7744802306948849E-2</v>
      </c>
      <c r="AS143">
        <f>IF(AP143&lt;=T_opt__nan,AQ143,AR143)</f>
        <v>0.3354432457732715</v>
      </c>
      <c r="AT143">
        <f t="shared" si="30"/>
        <v>0.33500000000000002</v>
      </c>
      <c r="BD143">
        <f t="shared" si="31"/>
        <v>140</v>
      </c>
      <c r="BE143">
        <f t="shared" si="32"/>
        <v>3.4749999999999917</v>
      </c>
      <c r="BF143">
        <f>EXP(-KTG1_pic*(BE143-T_opt_pic)^2)</f>
        <v>0.21764227595269059</v>
      </c>
      <c r="BG143">
        <f>EXP(-KTG2_pic*(T_opt_pic-BE143)^2)</f>
        <v>1.0309314211437401E-2</v>
      </c>
      <c r="BH143">
        <f>IF(BE143&lt;=T_opt_pic,BF143,BG143)</f>
        <v>0.21764227595269059</v>
      </c>
      <c r="BI143">
        <f t="shared" si="33"/>
        <v>0.218</v>
      </c>
      <c r="BP143">
        <f t="shared" si="34"/>
        <v>140</v>
      </c>
      <c r="BQ143">
        <f t="shared" si="35"/>
        <v>3.4749999999999917</v>
      </c>
      <c r="BR143">
        <f>EXP(-KTG1_bac*(BQ143-T_opt_bac)^2)</f>
        <v>0.21764227595269059</v>
      </c>
      <c r="BS143">
        <f>EXP(-KTG2_bac * (T_opt_bac - BQ143)^2)</f>
        <v>1.0309314211437401E-2</v>
      </c>
      <c r="BT143">
        <f>IF(BQ143&lt;=T_opt_bac,BR143,BS143)</f>
        <v>0.21764227595269059</v>
      </c>
      <c r="BU143">
        <f t="shared" si="36"/>
        <v>0.218</v>
      </c>
      <c r="BY143"/>
      <c r="BZ143" s="3">
        <f t="shared" si="27"/>
        <v>123</v>
      </c>
      <c r="CA143" s="3">
        <f>CA142+(env_max2-env_min2)/1200</f>
        <v>3.0499999999999932</v>
      </c>
      <c r="CB143" s="3">
        <f t="shared" si="26"/>
        <v>0.30499999999999999</v>
      </c>
      <c r="CC143" s="3">
        <f>ROUND((O_max_dia2-CA143)/O_range_dia2 * CB143, 3)</f>
        <v>0.5</v>
      </c>
      <c r="CD143">
        <f>IF(CA143&lt;=delt2,CB143,CC143)</f>
        <v>0.30499999999999999</v>
      </c>
      <c r="CE143">
        <f>IF(CA143&gt;=O_max_dia2, 0, CD143)</f>
        <v>0.30499999999999999</v>
      </c>
      <c r="CG143">
        <f>CE143/$CF$21</f>
        <v>0.53415061295971977</v>
      </c>
      <c r="CK143" s="8"/>
      <c r="EM143"/>
      <c r="EN143" s="3"/>
      <c r="EP143"/>
      <c r="EQ143" s="3"/>
    </row>
    <row r="144" spans="2:147" x14ac:dyDescent="0.25">
      <c r="B144">
        <f t="shared" si="25"/>
        <v>128</v>
      </c>
      <c r="C144" s="9">
        <f t="shared" si="23"/>
        <v>3.1749999999999927</v>
      </c>
      <c r="D144">
        <f>EXP(-KTG1_dia*(C144-T_opt__dia)^2)</f>
        <v>0.39162716557858018</v>
      </c>
      <c r="E144">
        <f>EXP(-KTG2_dia*(T_opt__dia-C144)^2)</f>
        <v>6.6346838839529688E-11</v>
      </c>
      <c r="F144">
        <f>IF(C144&lt;=T_opt__dia,D144,E144)</f>
        <v>0.39162716557858018</v>
      </c>
      <c r="G144">
        <f t="shared" si="24"/>
        <v>0.39200000000000002</v>
      </c>
      <c r="AO144">
        <f t="shared" si="28"/>
        <v>141</v>
      </c>
      <c r="AP144">
        <f t="shared" si="29"/>
        <v>3.4999999999999916</v>
      </c>
      <c r="AQ144">
        <f>EXP(-KTG1_nan*(AP144-T_opt__nan)^2)</f>
        <v>0.33655287836473674</v>
      </c>
      <c r="AR144">
        <f>EXP(-KTG2_nan*(T_opt__nan-AP144)^2)</f>
        <v>3.8120617556478831E-2</v>
      </c>
      <c r="AS144">
        <f>IF(AP144&lt;=T_opt__nan,AQ144,AR144)</f>
        <v>0.33655287836473674</v>
      </c>
      <c r="AT144">
        <f t="shared" si="30"/>
        <v>0.33700000000000002</v>
      </c>
      <c r="BD144">
        <f t="shared" si="31"/>
        <v>141</v>
      </c>
      <c r="BE144">
        <f t="shared" si="32"/>
        <v>3.4999999999999916</v>
      </c>
      <c r="BF144">
        <f>EXP(-KTG1_pic*(BE144-T_opt_pic)^2)</f>
        <v>0.21849328438476287</v>
      </c>
      <c r="BG144">
        <f>EXP(-KTG2_pic*(T_opt_pic-BE144)^2)</f>
        <v>1.0430719798817753E-2</v>
      </c>
      <c r="BH144">
        <f>IF(BE144&lt;=T_opt_pic,BF144,BG144)</f>
        <v>0.21849328438476287</v>
      </c>
      <c r="BI144">
        <f t="shared" si="33"/>
        <v>0.218</v>
      </c>
      <c r="BP144">
        <f t="shared" si="34"/>
        <v>141</v>
      </c>
      <c r="BQ144">
        <f t="shared" si="35"/>
        <v>3.4999999999999916</v>
      </c>
      <c r="BR144">
        <f>EXP(-KTG1_bac*(BQ144-T_opt_bac)^2)</f>
        <v>0.21849328438476287</v>
      </c>
      <c r="BS144">
        <f>EXP(-KTG2_bac * (T_opt_bac - BQ144)^2)</f>
        <v>1.0430719798817753E-2</v>
      </c>
      <c r="BT144">
        <f>IF(BQ144&lt;=T_opt_bac,BR144,BS144)</f>
        <v>0.21849328438476287</v>
      </c>
      <c r="BU144">
        <f t="shared" si="36"/>
        <v>0.218</v>
      </c>
      <c r="BY144"/>
      <c r="BZ144" s="3">
        <f t="shared" si="27"/>
        <v>124</v>
      </c>
      <c r="CA144" s="3">
        <f>CA143+(env_max2-env_min2)/1200</f>
        <v>3.0749999999999931</v>
      </c>
      <c r="CB144" s="3">
        <f t="shared" si="26"/>
        <v>0.30599999999999999</v>
      </c>
      <c r="CC144" s="3">
        <f>ROUND((O_max_dia2-CA144)/O_range_dia2 * CB144, 3)</f>
        <v>0.501</v>
      </c>
      <c r="CD144">
        <f>IF(CA144&lt;=delt2,CB144,CC144)</f>
        <v>0.30599999999999999</v>
      </c>
      <c r="CE144">
        <f>IF(CA144&gt;=O_max_dia2, 0, CD144)</f>
        <v>0.30599999999999999</v>
      </c>
      <c r="CG144">
        <f>CE144/$CF$21</f>
        <v>0.5359019264448337</v>
      </c>
      <c r="CK144" s="8"/>
      <c r="EM144"/>
      <c r="EN144" s="3"/>
      <c r="EP144"/>
      <c r="EQ144" s="3"/>
    </row>
    <row r="145" spans="2:147" x14ac:dyDescent="0.25">
      <c r="B145">
        <f t="shared" si="25"/>
        <v>129</v>
      </c>
      <c r="C145" s="9">
        <f t="shared" si="23"/>
        <v>3.1999999999999926</v>
      </c>
      <c r="D145">
        <f>EXP(-KTG1_dia*(C145-T_opt__dia)^2)</f>
        <v>0.39332462117143047</v>
      </c>
      <c r="E145">
        <f>EXP(-KTG2_dia*(T_opt__dia-C145)^2)</f>
        <v>7.3922785993448414E-11</v>
      </c>
      <c r="F145">
        <f>IF(C145&lt;=T_opt__dia,D145,E145)</f>
        <v>0.39332462117143047</v>
      </c>
      <c r="G145">
        <f t="shared" si="24"/>
        <v>0.39300000000000002</v>
      </c>
      <c r="AO145">
        <f t="shared" si="28"/>
        <v>142</v>
      </c>
      <c r="AP145">
        <f t="shared" si="29"/>
        <v>3.5249999999999915</v>
      </c>
      <c r="AQ145">
        <f>EXP(-KTG1_nan*(AP145-T_opt__nan)^2)</f>
        <v>0.33766449324892217</v>
      </c>
      <c r="AR145">
        <f>EXP(-KTG2_nan*(T_opt__nan-AP145)^2)</f>
        <v>3.8499597203110303E-2</v>
      </c>
      <c r="AS145">
        <f>IF(AP145&lt;=T_opt__nan,AQ145,AR145)</f>
        <v>0.33766449324892217</v>
      </c>
      <c r="AT145">
        <f t="shared" si="30"/>
        <v>0.33800000000000002</v>
      </c>
      <c r="BD145">
        <f t="shared" si="31"/>
        <v>142</v>
      </c>
      <c r="BE145">
        <f t="shared" si="32"/>
        <v>3.5249999999999915</v>
      </c>
      <c r="BF145">
        <f>EXP(-KTG1_pic*(BE145-T_opt_pic)^2)</f>
        <v>0.21934652363053828</v>
      </c>
      <c r="BG145">
        <f>EXP(-KTG2_pic*(T_opt_pic-BE145)^2)</f>
        <v>1.0553396792800439E-2</v>
      </c>
      <c r="BH145">
        <f>IF(BE145&lt;=T_opt_pic,BF145,BG145)</f>
        <v>0.21934652363053828</v>
      </c>
      <c r="BI145">
        <f t="shared" si="33"/>
        <v>0.219</v>
      </c>
      <c r="BP145">
        <f t="shared" si="34"/>
        <v>142</v>
      </c>
      <c r="BQ145">
        <f t="shared" si="35"/>
        <v>3.5249999999999915</v>
      </c>
      <c r="BR145">
        <f>EXP(-KTG1_bac*(BQ145-T_opt_bac)^2)</f>
        <v>0.21934652363053828</v>
      </c>
      <c r="BS145">
        <f>EXP(-KTG2_bac * (T_opt_bac - BQ145)^2)</f>
        <v>1.0553396792800439E-2</v>
      </c>
      <c r="BT145">
        <f>IF(BQ145&lt;=T_opt_bac,BR145,BS145)</f>
        <v>0.21934652363053828</v>
      </c>
      <c r="BU145">
        <f t="shared" si="36"/>
        <v>0.219</v>
      </c>
      <c r="BY145"/>
      <c r="BZ145" s="3">
        <f t="shared" si="27"/>
        <v>125</v>
      </c>
      <c r="CA145" s="3">
        <f>CA144+(env_max2-env_min2)/1200</f>
        <v>3.099999999999993</v>
      </c>
      <c r="CB145" s="3">
        <f t="shared" si="26"/>
        <v>0.30599999999999999</v>
      </c>
      <c r="CC145" s="3">
        <f>ROUND((O_max_dia2-CA145)/O_range_dia2 * CB145, 3)</f>
        <v>0.501</v>
      </c>
      <c r="CD145">
        <f>IF(CA145&lt;=delt2,CB145,CC145)</f>
        <v>0.30599999999999999</v>
      </c>
      <c r="CE145">
        <f>IF(CA145&gt;=O_max_dia2, 0, CD145)</f>
        <v>0.30599999999999999</v>
      </c>
      <c r="CG145">
        <f>CE145/$CF$21</f>
        <v>0.5359019264448337</v>
      </c>
      <c r="CK145" s="8"/>
      <c r="EM145"/>
      <c r="EN145" s="3"/>
      <c r="EP145"/>
      <c r="EQ145" s="3"/>
    </row>
    <row r="146" spans="2:147" x14ac:dyDescent="0.25">
      <c r="B146">
        <f t="shared" si="25"/>
        <v>130</v>
      </c>
      <c r="C146" s="9">
        <f t="shared" ref="C146:C209" si="37">C145+(env_v_max-env_v_min)/1200</f>
        <v>3.2249999999999925</v>
      </c>
      <c r="D146">
        <f>EXP(-KTG1_dia*(C146-T_opt__dia)^2)</f>
        <v>0.39502548388402631</v>
      </c>
      <c r="E146">
        <f>EXP(-KTG2_dia*(T_opt__dia-C146)^2)</f>
        <v>8.2343219522913973E-11</v>
      </c>
      <c r="F146">
        <f>IF(C146&lt;=T_opt__dia,D146,E146)</f>
        <v>0.39502548388402631</v>
      </c>
      <c r="G146">
        <f t="shared" ref="G146:G209" si="38">ROUND(F146,3)</f>
        <v>0.39500000000000002</v>
      </c>
      <c r="AO146">
        <f t="shared" si="28"/>
        <v>143</v>
      </c>
      <c r="AP146">
        <f t="shared" si="29"/>
        <v>3.5499999999999914</v>
      </c>
      <c r="AQ146">
        <f>EXP(-KTG1_nan*(AP146-T_opt__nan)^2)</f>
        <v>0.33877808583874852</v>
      </c>
      <c r="AR146">
        <f>EXP(-KTG2_nan*(T_opt__nan-AP146)^2)</f>
        <v>3.8881761280171283E-2</v>
      </c>
      <c r="AS146">
        <f>IF(AP146&lt;=T_opt__nan,AQ146,AR146)</f>
        <v>0.33877808583874852</v>
      </c>
      <c r="AT146">
        <f t="shared" si="30"/>
        <v>0.33900000000000002</v>
      </c>
      <c r="BD146">
        <f t="shared" si="31"/>
        <v>143</v>
      </c>
      <c r="BE146">
        <f t="shared" si="32"/>
        <v>3.5499999999999914</v>
      </c>
      <c r="BF146">
        <f>EXP(-KTG1_pic*(BE146-T_opt_pic)^2)</f>
        <v>0.22020199385254782</v>
      </c>
      <c r="BG146">
        <f>EXP(-KTG2_pic*(T_opt_pic-BE146)^2)</f>
        <v>1.0677356444632467E-2</v>
      </c>
      <c r="BH146">
        <f>IF(BE146&lt;=T_opt_pic,BF146,BG146)</f>
        <v>0.22020199385254782</v>
      </c>
      <c r="BI146">
        <f t="shared" si="33"/>
        <v>0.22</v>
      </c>
      <c r="BP146">
        <f t="shared" si="34"/>
        <v>143</v>
      </c>
      <c r="BQ146">
        <f t="shared" si="35"/>
        <v>3.5499999999999914</v>
      </c>
      <c r="BR146">
        <f>EXP(-KTG1_bac*(BQ146-T_opt_bac)^2)</f>
        <v>0.22020199385254782</v>
      </c>
      <c r="BS146">
        <f>EXP(-KTG2_bac * (T_opt_bac - BQ146)^2)</f>
        <v>1.0677356444632467E-2</v>
      </c>
      <c r="BT146">
        <f>IF(BQ146&lt;=T_opt_bac,BR146,BS146)</f>
        <v>0.22020199385254782</v>
      </c>
      <c r="BU146">
        <f t="shared" si="36"/>
        <v>0.22</v>
      </c>
      <c r="BY146"/>
      <c r="BZ146" s="3">
        <f t="shared" si="27"/>
        <v>126</v>
      </c>
      <c r="CA146" s="3">
        <f>CA145+(env_max2-env_min2)/1200</f>
        <v>3.1249999999999929</v>
      </c>
      <c r="CB146" s="3">
        <f t="shared" si="26"/>
        <v>0.307</v>
      </c>
      <c r="CC146" s="3">
        <f>ROUND((O_max_dia2-CA146)/O_range_dia2 * CB146, 3)</f>
        <v>0.502</v>
      </c>
      <c r="CD146">
        <f>IF(CA146&lt;=delt2,CB146,CC146)</f>
        <v>0.307</v>
      </c>
      <c r="CE146">
        <f>IF(CA146&gt;=O_max_dia2, 0, CD146)</f>
        <v>0.307</v>
      </c>
      <c r="CG146">
        <f>CE146/$CF$21</f>
        <v>0.53765323992994751</v>
      </c>
      <c r="CK146" s="8"/>
      <c r="EM146"/>
      <c r="EN146" s="3"/>
      <c r="EP146"/>
      <c r="EQ146" s="3"/>
    </row>
    <row r="147" spans="2:147" x14ac:dyDescent="0.25">
      <c r="B147">
        <f t="shared" ref="B147:B210" si="39">B146+1</f>
        <v>131</v>
      </c>
      <c r="C147" s="9">
        <f t="shared" si="37"/>
        <v>3.2499999999999925</v>
      </c>
      <c r="D147">
        <f>EXP(-KTG1_dia*(C147-T_opt__dia)^2)</f>
        <v>0.39672973435921932</v>
      </c>
      <c r="E147">
        <f>EXP(-KTG2_dia*(T_opt__dia-C147)^2)</f>
        <v>9.1699884152354211E-11</v>
      </c>
      <c r="F147">
        <f>IF(C147&lt;=T_opt__dia,D147,E147)</f>
        <v>0.39672973435921932</v>
      </c>
      <c r="G147">
        <f t="shared" si="38"/>
        <v>0.39700000000000002</v>
      </c>
      <c r="AO147">
        <f t="shared" si="28"/>
        <v>144</v>
      </c>
      <c r="AP147">
        <f t="shared" si="29"/>
        <v>3.5749999999999913</v>
      </c>
      <c r="AQ147">
        <f>EXP(-KTG1_nan*(AP147-T_opt__nan)^2)</f>
        <v>0.33989365150228223</v>
      </c>
      <c r="AR147">
        <f>EXP(-KTG2_nan*(T_opt__nan-AP147)^2)</f>
        <v>3.9267129875991694E-2</v>
      </c>
      <c r="AS147">
        <f>IF(AP147&lt;=T_opt__nan,AQ147,AR147)</f>
        <v>0.33989365150228223</v>
      </c>
      <c r="AT147">
        <f t="shared" si="30"/>
        <v>0.34</v>
      </c>
      <c r="BD147">
        <f t="shared" si="31"/>
        <v>144</v>
      </c>
      <c r="BE147">
        <f t="shared" si="32"/>
        <v>3.5749999999999913</v>
      </c>
      <c r="BF147">
        <f>EXP(-KTG1_pic*(BE147-T_opt_pic)^2)</f>
        <v>0.22105969518042726</v>
      </c>
      <c r="BG147">
        <f>EXP(-KTG2_pic*(T_opt_pic-BE147)^2)</f>
        <v>1.080261007974463E-2</v>
      </c>
      <c r="BH147">
        <f>IF(BE147&lt;=T_opt_pic,BF147,BG147)</f>
        <v>0.22105969518042726</v>
      </c>
      <c r="BI147">
        <f t="shared" si="33"/>
        <v>0.221</v>
      </c>
      <c r="BP147">
        <f t="shared" si="34"/>
        <v>144</v>
      </c>
      <c r="BQ147">
        <f t="shared" si="35"/>
        <v>3.5749999999999913</v>
      </c>
      <c r="BR147">
        <f>EXP(-KTG1_bac*(BQ147-T_opt_bac)^2)</f>
        <v>0.22105969518042726</v>
      </c>
      <c r="BS147">
        <f>EXP(-KTG2_bac * (T_opt_bac - BQ147)^2)</f>
        <v>1.080261007974463E-2</v>
      </c>
      <c r="BT147">
        <f>IF(BQ147&lt;=T_opt_bac,BR147,BS147)</f>
        <v>0.22105969518042726</v>
      </c>
      <c r="BU147">
        <f t="shared" si="36"/>
        <v>0.221</v>
      </c>
      <c r="BY147"/>
      <c r="BZ147" s="3">
        <f t="shared" si="27"/>
        <v>127</v>
      </c>
      <c r="CA147" s="3">
        <f>CA146+(env_max2-env_min2)/1200</f>
        <v>3.1499999999999928</v>
      </c>
      <c r="CB147" s="3">
        <f t="shared" si="26"/>
        <v>0.307</v>
      </c>
      <c r="CC147" s="3">
        <f>ROUND((O_max_dia2-CA147)/O_range_dia2 * CB147, 3)</f>
        <v>0.501</v>
      </c>
      <c r="CD147">
        <f>IF(CA147&lt;=delt2,CB147,CC147)</f>
        <v>0.307</v>
      </c>
      <c r="CE147">
        <f>IF(CA147&gt;=O_max_dia2, 0, CD147)</f>
        <v>0.307</v>
      </c>
      <c r="CG147">
        <f>CE147/$CF$21</f>
        <v>0.53765323992994751</v>
      </c>
      <c r="CK147" s="8"/>
      <c r="EM147"/>
      <c r="EN147" s="3"/>
      <c r="EP147"/>
      <c r="EQ147" s="3"/>
    </row>
    <row r="148" spans="2:147" x14ac:dyDescent="0.25">
      <c r="B148">
        <f t="shared" si="39"/>
        <v>132</v>
      </c>
      <c r="C148" s="9">
        <f t="shared" si="37"/>
        <v>3.2749999999999924</v>
      </c>
      <c r="D148">
        <f>EXP(-KTG1_dia*(C148-T_opt__dia)^2)</f>
        <v>0.39843735305440042</v>
      </c>
      <c r="E148">
        <f>EXP(-KTG2_dia*(T_opt__dia-C148)^2)</f>
        <v>1.020942203599726E-10</v>
      </c>
      <c r="F148">
        <f>IF(C148&lt;=T_opt__dia,D148,E148)</f>
        <v>0.39843735305440042</v>
      </c>
      <c r="G148">
        <f t="shared" si="38"/>
        <v>0.39800000000000002</v>
      </c>
      <c r="AO148">
        <f t="shared" si="28"/>
        <v>145</v>
      </c>
      <c r="AP148">
        <f t="shared" si="29"/>
        <v>3.5999999999999912</v>
      </c>
      <c r="AQ148">
        <f>EXP(-KTG1_nan*(AP148-T_opt__nan)^2)</f>
        <v>0.34101118556268079</v>
      </c>
      <c r="AR148">
        <f>EXP(-KTG2_nan*(T_opt__nan-AP148)^2)</f>
        <v>3.965572313323816E-2</v>
      </c>
      <c r="AS148">
        <f>IF(AP148&lt;=T_opt__nan,AQ148,AR148)</f>
        <v>0.34101118556268079</v>
      </c>
      <c r="AT148">
        <f t="shared" si="30"/>
        <v>0.34100000000000003</v>
      </c>
      <c r="BD148">
        <f t="shared" si="31"/>
        <v>145</v>
      </c>
      <c r="BE148">
        <f t="shared" si="32"/>
        <v>3.5999999999999912</v>
      </c>
      <c r="BF148">
        <f>EXP(-KTG1_pic*(BE148-T_opt_pic)^2)</f>
        <v>0.22191962771078536</v>
      </c>
      <c r="BG148">
        <f>EXP(-KTG2_pic*(T_opt_pic-BE148)^2)</f>
        <v>1.0929169097939298E-2</v>
      </c>
      <c r="BH148">
        <f>IF(BE148&lt;=T_opt_pic,BF148,BG148)</f>
        <v>0.22191962771078536</v>
      </c>
      <c r="BI148">
        <f t="shared" si="33"/>
        <v>0.222</v>
      </c>
      <c r="BP148">
        <f t="shared" si="34"/>
        <v>145</v>
      </c>
      <c r="BQ148">
        <f t="shared" si="35"/>
        <v>3.5999999999999912</v>
      </c>
      <c r="BR148">
        <f>EXP(-KTG1_bac*(BQ148-T_opt_bac)^2)</f>
        <v>0.22191962771078536</v>
      </c>
      <c r="BS148">
        <f>EXP(-KTG2_bac * (T_opt_bac - BQ148)^2)</f>
        <v>1.0929169097939298E-2</v>
      </c>
      <c r="BT148">
        <f>IF(BQ148&lt;=T_opt_bac,BR148,BS148)</f>
        <v>0.22191962771078536</v>
      </c>
      <c r="BU148">
        <f t="shared" si="36"/>
        <v>0.222</v>
      </c>
      <c r="BY148"/>
      <c r="BZ148" s="3">
        <f t="shared" si="27"/>
        <v>128</v>
      </c>
      <c r="CA148" s="3">
        <f>CA147+(env_max2-env_min2)/1200</f>
        <v>3.1749999999999927</v>
      </c>
      <c r="CB148" s="3">
        <f t="shared" si="26"/>
        <v>0.308</v>
      </c>
      <c r="CC148" s="3">
        <f>ROUND((O_max_dia2-CA148)/O_range_dia2 * CB148, 3)</f>
        <v>0.502</v>
      </c>
      <c r="CD148">
        <f>IF(CA148&lt;=delt2,CB148,CC148)</f>
        <v>0.308</v>
      </c>
      <c r="CE148">
        <f>IF(CA148&gt;=O_max_dia2, 0, CD148)</f>
        <v>0.308</v>
      </c>
      <c r="CG148">
        <f>CE148/$CF$21</f>
        <v>0.53940455341506133</v>
      </c>
      <c r="CK148" s="8"/>
      <c r="EM148"/>
      <c r="EN148" s="3"/>
      <c r="EP148"/>
      <c r="EQ148" s="3"/>
    </row>
    <row r="149" spans="2:147" x14ac:dyDescent="0.25">
      <c r="B149">
        <f t="shared" si="39"/>
        <v>133</v>
      </c>
      <c r="C149" s="9">
        <f t="shared" si="37"/>
        <v>3.2999999999999923</v>
      </c>
      <c r="D149">
        <f>EXP(-KTG1_dia*(C149-T_opt__dia)^2)</f>
        <v>0.40014832024148317</v>
      </c>
      <c r="E149">
        <f>EXP(-KTG2_dia*(T_opt__dia-C149)^2)</f>
        <v>1.1363835893007764E-10</v>
      </c>
      <c r="F149">
        <f>IF(C149&lt;=T_opt__dia,D149,E149)</f>
        <v>0.40014832024148317</v>
      </c>
      <c r="G149">
        <f t="shared" si="38"/>
        <v>0.4</v>
      </c>
      <c r="AO149">
        <f t="shared" si="28"/>
        <v>146</v>
      </c>
      <c r="AP149">
        <f t="shared" si="29"/>
        <v>3.6249999999999911</v>
      </c>
      <c r="AQ149">
        <f>EXP(-KTG1_nan*(AP149-T_opt__nan)^2)</f>
        <v>0.34213068329813912</v>
      </c>
      <c r="AR149">
        <f>EXP(-KTG2_nan*(T_opt__nan-AP149)^2)</f>
        <v>4.0047561248238099E-2</v>
      </c>
      <c r="AS149">
        <f>IF(AP149&lt;=T_opt__nan,AQ149,AR149)</f>
        <v>0.34213068329813912</v>
      </c>
      <c r="AT149">
        <f t="shared" si="30"/>
        <v>0.34200000000000003</v>
      </c>
      <c r="BD149">
        <f t="shared" si="31"/>
        <v>146</v>
      </c>
      <c r="BE149">
        <f t="shared" si="32"/>
        <v>3.6249999999999911</v>
      </c>
      <c r="BF149">
        <f>EXP(-KTG1_pic*(BE149-T_opt_pic)^2)</f>
        <v>0.22278179150707447</v>
      </c>
      <c r="BG149">
        <f>EXP(-KTG2_pic*(T_opt_pic-BE149)^2)</f>
        <v>1.1057044973575065E-2</v>
      </c>
      <c r="BH149">
        <f>IF(BE149&lt;=T_opt_pic,BF149,BG149)</f>
        <v>0.22278179150707447</v>
      </c>
      <c r="BI149">
        <f t="shared" si="33"/>
        <v>0.223</v>
      </c>
      <c r="BP149">
        <f t="shared" si="34"/>
        <v>146</v>
      </c>
      <c r="BQ149">
        <f t="shared" si="35"/>
        <v>3.6249999999999911</v>
      </c>
      <c r="BR149">
        <f>EXP(-KTG1_bac*(BQ149-T_opt_bac)^2)</f>
        <v>0.22278179150707447</v>
      </c>
      <c r="BS149">
        <f>EXP(-KTG2_bac * (T_opt_bac - BQ149)^2)</f>
        <v>1.1057044973575065E-2</v>
      </c>
      <c r="BT149">
        <f>IF(BQ149&lt;=T_opt_bac,BR149,BS149)</f>
        <v>0.22278179150707447</v>
      </c>
      <c r="BU149">
        <f t="shared" si="36"/>
        <v>0.223</v>
      </c>
      <c r="BY149"/>
      <c r="BZ149" s="3">
        <f t="shared" si="27"/>
        <v>129</v>
      </c>
      <c r="CA149" s="3">
        <f>CA148+(env_max2-env_min2)/1200</f>
        <v>3.1999999999999926</v>
      </c>
      <c r="CB149" s="3">
        <f t="shared" si="26"/>
        <v>0.309</v>
      </c>
      <c r="CC149" s="3">
        <f>ROUND((O_max_dia2-CA149)/O_range_dia2 * CB149, 3)</f>
        <v>0.503</v>
      </c>
      <c r="CD149">
        <f>IF(CA149&lt;=delt2,CB149,CC149)</f>
        <v>0.309</v>
      </c>
      <c r="CE149">
        <f>IF(CA149&gt;=O_max_dia2, 0, CD149)</f>
        <v>0.309</v>
      </c>
      <c r="CG149">
        <f>CE149/$CF$21</f>
        <v>0.54115586690017514</v>
      </c>
      <c r="CK149" s="8"/>
      <c r="EM149"/>
      <c r="EN149" s="3"/>
      <c r="EP149"/>
      <c r="EQ149" s="3"/>
    </row>
    <row r="150" spans="2:147" x14ac:dyDescent="0.25">
      <c r="B150">
        <f t="shared" si="39"/>
        <v>134</v>
      </c>
      <c r="C150" s="9">
        <f t="shared" si="37"/>
        <v>3.3249999999999922</v>
      </c>
      <c r="D150">
        <f>EXP(-KTG1_dia*(C150-T_opt__dia)^2)</f>
        <v>0.40186261600689605</v>
      </c>
      <c r="E150">
        <f>EXP(-KTG2_dia*(T_opt__dia-C150)^2)</f>
        <v>1.2645621426133727E-10</v>
      </c>
      <c r="F150">
        <f>IF(C150&lt;=T_opt__dia,D150,E150)</f>
        <v>0.40186261600689605</v>
      </c>
      <c r="G150">
        <f t="shared" si="38"/>
        <v>0.40200000000000002</v>
      </c>
      <c r="AO150">
        <f t="shared" si="28"/>
        <v>147</v>
      </c>
      <c r="AP150">
        <f t="shared" si="29"/>
        <v>3.649999999999991</v>
      </c>
      <c r="AQ150">
        <f>EXP(-KTG1_nan*(AP150-T_opt__nan)^2)</f>
        <v>0.34325213994183507</v>
      </c>
      <c r="AR150">
        <f>EXP(-KTG2_nan*(T_opt__nan-AP150)^2)</f>
        <v>4.0442664470292787E-2</v>
      </c>
      <c r="AS150">
        <f>IF(AP150&lt;=T_opt__nan,AQ150,AR150)</f>
        <v>0.34325213994183507</v>
      </c>
      <c r="AT150">
        <f t="shared" si="30"/>
        <v>0.34300000000000003</v>
      </c>
      <c r="BD150">
        <f t="shared" si="31"/>
        <v>147</v>
      </c>
      <c r="BE150">
        <f t="shared" si="32"/>
        <v>3.649999999999991</v>
      </c>
      <c r="BF150">
        <f>EXP(-KTG1_pic*(BE150-T_opt_pic)^2)</f>
        <v>0.22364618659945926</v>
      </c>
      <c r="BG150">
        <f>EXP(-KTG2_pic*(T_opt_pic-BE150)^2)</f>
        <v>1.1186249255747505E-2</v>
      </c>
      <c r="BH150">
        <f>IF(BE150&lt;=T_opt_pic,BF150,BG150)</f>
        <v>0.22364618659945926</v>
      </c>
      <c r="BI150">
        <f t="shared" si="33"/>
        <v>0.224</v>
      </c>
      <c r="BP150">
        <f t="shared" si="34"/>
        <v>147</v>
      </c>
      <c r="BQ150">
        <f t="shared" si="35"/>
        <v>3.649999999999991</v>
      </c>
      <c r="BR150">
        <f>EXP(-KTG1_bac*(BQ150-T_opt_bac)^2)</f>
        <v>0.22364618659945926</v>
      </c>
      <c r="BS150">
        <f>EXP(-KTG2_bac * (T_opt_bac - BQ150)^2)</f>
        <v>1.1186249255747505E-2</v>
      </c>
      <c r="BT150">
        <f>IF(BQ150&lt;=T_opt_bac,BR150,BS150)</f>
        <v>0.22364618659945926</v>
      </c>
      <c r="BU150">
        <f t="shared" si="36"/>
        <v>0.224</v>
      </c>
      <c r="BY150"/>
      <c r="BZ150" s="3">
        <f t="shared" si="27"/>
        <v>130</v>
      </c>
      <c r="CA150" s="3">
        <f>CA149+(env_max2-env_min2)/1200</f>
        <v>3.2249999999999925</v>
      </c>
      <c r="CB150" s="3">
        <f t="shared" ref="CB150:CB213" si="40">ROUND(EXP(0.07*(CA150-20)),3)</f>
        <v>0.309</v>
      </c>
      <c r="CC150" s="3">
        <f>ROUND((O_max_dia2-CA150)/O_range_dia2 * CB150, 3)</f>
        <v>0.503</v>
      </c>
      <c r="CD150">
        <f>IF(CA150&lt;=delt2,CB150,CC150)</f>
        <v>0.309</v>
      </c>
      <c r="CE150">
        <f>IF(CA150&gt;=O_max_dia2, 0, CD150)</f>
        <v>0.309</v>
      </c>
      <c r="CG150">
        <f>CE150/$CF$21</f>
        <v>0.54115586690017514</v>
      </c>
      <c r="CK150" s="8"/>
      <c r="EM150"/>
      <c r="EN150" s="3"/>
      <c r="EP150"/>
      <c r="EQ150" s="3"/>
    </row>
    <row r="151" spans="2:147" x14ac:dyDescent="0.25">
      <c r="B151">
        <f t="shared" si="39"/>
        <v>135</v>
      </c>
      <c r="C151" s="9">
        <f t="shared" si="37"/>
        <v>3.3499999999999921</v>
      </c>
      <c r="D151">
        <f>EXP(-KTG1_dia*(C151-T_opt__dia)^2)</f>
        <v>0.40358022025158413</v>
      </c>
      <c r="E151">
        <f>EXP(-KTG2_dia*(T_opt__dia-C151)^2)</f>
        <v>1.4068468589288148E-10</v>
      </c>
      <c r="F151">
        <f>IF(C151&lt;=T_opt__dia,D151,E151)</f>
        <v>0.40358022025158413</v>
      </c>
      <c r="G151">
        <f t="shared" si="38"/>
        <v>0.40400000000000003</v>
      </c>
      <c r="AO151">
        <f t="shared" si="28"/>
        <v>148</v>
      </c>
      <c r="AP151">
        <f t="shared" si="29"/>
        <v>3.6749999999999909</v>
      </c>
      <c r="AQ151">
        <f>EXP(-KTG1_nan*(AP151-T_opt__nan)^2)</f>
        <v>0.34437555068187853</v>
      </c>
      <c r="AR151">
        <f>EXP(-KTG2_nan*(T_opt__nan-AP151)^2)</f>
        <v>4.0841053100980095E-2</v>
      </c>
      <c r="AS151">
        <f>IF(AP151&lt;=T_opt__nan,AQ151,AR151)</f>
        <v>0.34437555068187853</v>
      </c>
      <c r="AT151">
        <f t="shared" si="30"/>
        <v>0.34399999999999997</v>
      </c>
      <c r="BD151">
        <f t="shared" si="31"/>
        <v>148</v>
      </c>
      <c r="BE151">
        <f t="shared" si="32"/>
        <v>3.6749999999999909</v>
      </c>
      <c r="BF151">
        <f>EXP(-KTG1_pic*(BE151-T_opt_pic)^2)</f>
        <v>0.22451281298468762</v>
      </c>
      <c r="BG151">
        <f>EXP(-KTG2_pic*(T_opt_pic-BE151)^2)</f>
        <v>1.1316793568466835E-2</v>
      </c>
      <c r="BH151">
        <f>IF(BE151&lt;=T_opt_pic,BF151,BG151)</f>
        <v>0.22451281298468762</v>
      </c>
      <c r="BI151">
        <f t="shared" si="33"/>
        <v>0.22500000000000001</v>
      </c>
      <c r="BP151">
        <f t="shared" si="34"/>
        <v>148</v>
      </c>
      <c r="BQ151">
        <f t="shared" si="35"/>
        <v>3.6749999999999909</v>
      </c>
      <c r="BR151">
        <f>EXP(-KTG1_bac*(BQ151-T_opt_bac)^2)</f>
        <v>0.22451281298468762</v>
      </c>
      <c r="BS151">
        <f>EXP(-KTG2_bac * (T_opt_bac - BQ151)^2)</f>
        <v>1.1316793568466835E-2</v>
      </c>
      <c r="BT151">
        <f>IF(BQ151&lt;=T_opt_bac,BR151,BS151)</f>
        <v>0.22451281298468762</v>
      </c>
      <c r="BU151">
        <f t="shared" si="36"/>
        <v>0.22500000000000001</v>
      </c>
      <c r="BY151"/>
      <c r="BZ151" s="3">
        <f t="shared" ref="BZ151:BZ214" si="41">BZ150+1</f>
        <v>131</v>
      </c>
      <c r="CA151" s="3">
        <f>CA150+(env_max2-env_min2)/1200</f>
        <v>3.2499999999999925</v>
      </c>
      <c r="CB151" s="3">
        <f t="shared" si="40"/>
        <v>0.31</v>
      </c>
      <c r="CC151" s="3">
        <f>ROUND((O_max_dia2-CA151)/O_range_dia2 * CB151, 3)</f>
        <v>0.504</v>
      </c>
      <c r="CD151">
        <f>IF(CA151&lt;=delt2,CB151,CC151)</f>
        <v>0.31</v>
      </c>
      <c r="CE151">
        <f>IF(CA151&gt;=O_max_dia2, 0, CD151)</f>
        <v>0.31</v>
      </c>
      <c r="CG151">
        <f>CE151/$CF$21</f>
        <v>0.54290718038528896</v>
      </c>
      <c r="CK151" s="8"/>
      <c r="EM151"/>
      <c r="EN151" s="3"/>
      <c r="EP151"/>
      <c r="EQ151" s="3"/>
    </row>
    <row r="152" spans="2:147" x14ac:dyDescent="0.25">
      <c r="B152">
        <f t="shared" si="39"/>
        <v>136</v>
      </c>
      <c r="C152" s="9">
        <f t="shared" si="37"/>
        <v>3.374999999999992</v>
      </c>
      <c r="D152">
        <f>EXP(-KTG1_dia*(C152-T_opt__dia)^2)</f>
        <v>0.40530111269102026</v>
      </c>
      <c r="E152">
        <f>EXP(-KTG2_dia*(T_opt__dia-C152)^2)</f>
        <v>1.5647497858135158E-10</v>
      </c>
      <c r="F152">
        <f>IF(C152&lt;=T_opt__dia,D152,E152)</f>
        <v>0.40530111269102026</v>
      </c>
      <c r="G152">
        <f t="shared" si="38"/>
        <v>0.40500000000000003</v>
      </c>
      <c r="AO152">
        <f t="shared" si="28"/>
        <v>149</v>
      </c>
      <c r="AP152">
        <f t="shared" si="29"/>
        <v>3.6999999999999909</v>
      </c>
      <c r="AQ152">
        <f>EXP(-KTG1_nan*(AP152-T_opt__nan)^2)</f>
        <v>0.34550091066125921</v>
      </c>
      <c r="AR152">
        <f>EXP(-KTG2_nan*(T_opt__nan-AP152)^2)</f>
        <v>4.1242747493446127E-2</v>
      </c>
      <c r="AS152">
        <f>IF(AP152&lt;=T_opt__nan,AQ152,AR152)</f>
        <v>0.34550091066125921</v>
      </c>
      <c r="AT152">
        <f t="shared" si="30"/>
        <v>0.34599999999999997</v>
      </c>
      <c r="BD152">
        <f t="shared" si="31"/>
        <v>149</v>
      </c>
      <c r="BE152">
        <f t="shared" si="32"/>
        <v>3.6999999999999909</v>
      </c>
      <c r="BF152">
        <f>EXP(-KTG1_pic*(BE152-T_opt_pic)^2)</f>
        <v>0.22538167062596054</v>
      </c>
      <c r="BG152">
        <f>EXP(-KTG2_pic*(T_opt_pic-BE152)^2)</f>
        <v>1.1448689610831701E-2</v>
      </c>
      <c r="BH152">
        <f>IF(BE152&lt;=T_opt_pic,BF152,BG152)</f>
        <v>0.22538167062596054</v>
      </c>
      <c r="BI152">
        <f t="shared" si="33"/>
        <v>0.22500000000000001</v>
      </c>
      <c r="BP152">
        <f t="shared" si="34"/>
        <v>149</v>
      </c>
      <c r="BQ152">
        <f t="shared" si="35"/>
        <v>3.6999999999999909</v>
      </c>
      <c r="BR152">
        <f>EXP(-KTG1_bac*(BQ152-T_opt_bac)^2)</f>
        <v>0.22538167062596054</v>
      </c>
      <c r="BS152">
        <f>EXP(-KTG2_bac * (T_opt_bac - BQ152)^2)</f>
        <v>1.1448689610831701E-2</v>
      </c>
      <c r="BT152">
        <f>IF(BQ152&lt;=T_opt_bac,BR152,BS152)</f>
        <v>0.22538167062596054</v>
      </c>
      <c r="BU152">
        <f t="shared" si="36"/>
        <v>0.22500000000000001</v>
      </c>
      <c r="BY152"/>
      <c r="BZ152" s="3">
        <f t="shared" si="41"/>
        <v>132</v>
      </c>
      <c r="CA152" s="3">
        <f>CA151+(env_max2-env_min2)/1200</f>
        <v>3.2749999999999924</v>
      </c>
      <c r="CB152" s="3">
        <f t="shared" si="40"/>
        <v>0.31</v>
      </c>
      <c r="CC152" s="3">
        <f>ROUND((O_max_dia2-CA152)/O_range_dia2 * CB152, 3)</f>
        <v>0.503</v>
      </c>
      <c r="CD152">
        <f>IF(CA152&lt;=delt2,CB152,CC152)</f>
        <v>0.31</v>
      </c>
      <c r="CE152">
        <f>IF(CA152&gt;=O_max_dia2, 0, CD152)</f>
        <v>0.31</v>
      </c>
      <c r="CG152">
        <f>CE152/$CF$21</f>
        <v>0.54290718038528896</v>
      </c>
      <c r="CK152" s="8"/>
      <c r="EM152"/>
      <c r="EN152" s="3"/>
      <c r="EP152"/>
      <c r="EQ152" s="3"/>
    </row>
    <row r="153" spans="2:147" x14ac:dyDescent="0.25">
      <c r="B153">
        <f t="shared" si="39"/>
        <v>137</v>
      </c>
      <c r="C153" s="9">
        <f t="shared" si="37"/>
        <v>3.3999999999999919</v>
      </c>
      <c r="D153">
        <f>EXP(-KTG1_dia*(C153-T_opt__dia)^2)</f>
        <v>0.40702527285522544</v>
      </c>
      <c r="E153">
        <f>EXP(-KTG2_dia*(T_opt__dia-C153)^2)</f>
        <v>1.73994052209891E-10</v>
      </c>
      <c r="F153">
        <f>IF(C153&lt;=T_opt__dia,D153,E153)</f>
        <v>0.40702527285522544</v>
      </c>
      <c r="G153">
        <f t="shared" si="38"/>
        <v>0.40699999999999997</v>
      </c>
      <c r="AO153">
        <f t="shared" si="28"/>
        <v>150</v>
      </c>
      <c r="AP153">
        <f t="shared" si="29"/>
        <v>3.7249999999999908</v>
      </c>
      <c r="AQ153">
        <f>EXP(-KTG1_nan*(AP153-T_opt__nan)^2)</f>
        <v>0.34662821497779644</v>
      </c>
      <c r="AR153">
        <f>EXP(-KTG2_nan*(T_opt__nan-AP153)^2)</f>
        <v>4.1647768051685755E-2</v>
      </c>
      <c r="AS153">
        <f>IF(AP153&lt;=T_opt__nan,AQ153,AR153)</f>
        <v>0.34662821497779644</v>
      </c>
      <c r="AT153">
        <f t="shared" si="30"/>
        <v>0.34699999999999998</v>
      </c>
      <c r="BD153">
        <f t="shared" si="31"/>
        <v>150</v>
      </c>
      <c r="BE153">
        <f t="shared" si="32"/>
        <v>3.7249999999999908</v>
      </c>
      <c r="BF153">
        <f>EXP(-KTG1_pic*(BE153-T_opt_pic)^2)</f>
        <v>0.22625275945280282</v>
      </c>
      <c r="BG153">
        <f>EXP(-KTG2_pic*(T_opt_pic-BE153)^2)</f>
        <v>1.1581949157199392E-2</v>
      </c>
      <c r="BH153">
        <f>IF(BE153&lt;=T_opt_pic,BF153,BG153)</f>
        <v>0.22625275945280282</v>
      </c>
      <c r="BI153">
        <f t="shared" si="33"/>
        <v>0.22600000000000001</v>
      </c>
      <c r="BP153">
        <f t="shared" si="34"/>
        <v>150</v>
      </c>
      <c r="BQ153">
        <f t="shared" si="35"/>
        <v>3.7249999999999908</v>
      </c>
      <c r="BR153">
        <f>EXP(-KTG1_bac*(BQ153-T_opt_bac)^2)</f>
        <v>0.22625275945280282</v>
      </c>
      <c r="BS153">
        <f>EXP(-KTG2_bac * (T_opt_bac - BQ153)^2)</f>
        <v>1.1581949157199392E-2</v>
      </c>
      <c r="BT153">
        <f>IF(BQ153&lt;=T_opt_bac,BR153,BS153)</f>
        <v>0.22625275945280282</v>
      </c>
      <c r="BU153">
        <f t="shared" si="36"/>
        <v>0.22600000000000001</v>
      </c>
      <c r="BY153"/>
      <c r="BZ153" s="3">
        <f t="shared" si="41"/>
        <v>133</v>
      </c>
      <c r="CA153" s="3">
        <f>CA152+(env_max2-env_min2)/1200</f>
        <v>3.2999999999999923</v>
      </c>
      <c r="CB153" s="3">
        <f t="shared" si="40"/>
        <v>0.311</v>
      </c>
      <c r="CC153" s="3">
        <f>ROUND((O_max_dia2-CA153)/O_range_dia2 * CB153, 3)</f>
        <v>0.504</v>
      </c>
      <c r="CD153">
        <f>IF(CA153&lt;=delt2,CB153,CC153)</f>
        <v>0.311</v>
      </c>
      <c r="CE153">
        <f>IF(CA153&gt;=O_max_dia2, 0, CD153)</f>
        <v>0.311</v>
      </c>
      <c r="CG153">
        <f>CE153/$CF$21</f>
        <v>0.54465849387040288</v>
      </c>
      <c r="CK153" s="8"/>
      <c r="EM153"/>
      <c r="EN153" s="3"/>
      <c r="EP153"/>
      <c r="EQ153" s="3"/>
    </row>
    <row r="154" spans="2:147" x14ac:dyDescent="0.25">
      <c r="B154">
        <f t="shared" si="39"/>
        <v>138</v>
      </c>
      <c r="C154" s="9">
        <f t="shared" si="37"/>
        <v>3.4249999999999918</v>
      </c>
      <c r="D154">
        <f>EXP(-KTG1_dia*(C154-T_opt__dia)^2)</f>
        <v>0.40875268008879878</v>
      </c>
      <c r="E154">
        <f>EXP(-KTG2_dia*(T_opt__dia-C154)^2)</f>
        <v>1.9342621384104114E-10</v>
      </c>
      <c r="F154">
        <f>IF(C154&lt;=T_opt__dia,D154,E154)</f>
        <v>0.40875268008879878</v>
      </c>
      <c r="G154">
        <f t="shared" si="38"/>
        <v>0.40899999999999997</v>
      </c>
      <c r="AO154">
        <f t="shared" si="28"/>
        <v>151</v>
      </c>
      <c r="AP154">
        <f t="shared" si="29"/>
        <v>3.7499999999999907</v>
      </c>
      <c r="AQ154">
        <f>EXP(-KTG1_nan*(AP154-T_opt__nan)^2)</f>
        <v>0.34775745868408964</v>
      </c>
      <c r="AR154">
        <f>EXP(-KTG2_nan*(T_opt__nan-AP154)^2)</f>
        <v>4.2056135229812865E-2</v>
      </c>
      <c r="AS154">
        <f>IF(AP154&lt;=T_opt__nan,AQ154,AR154)</f>
        <v>0.34775745868408964</v>
      </c>
      <c r="AT154">
        <f t="shared" si="30"/>
        <v>0.34799999999999998</v>
      </c>
      <c r="BD154">
        <f t="shared" si="31"/>
        <v>151</v>
      </c>
      <c r="BE154">
        <f t="shared" si="32"/>
        <v>3.7499999999999907</v>
      </c>
      <c r="BF154">
        <f>EXP(-KTG1_pic*(BE154-T_opt_pic)^2)</f>
        <v>0.22712607936093457</v>
      </c>
      <c r="BG154">
        <f>EXP(-KTG2_pic*(T_opt_pic-BE154)^2)</f>
        <v>1.1716584057352526E-2</v>
      </c>
      <c r="BH154">
        <f>IF(BE154&lt;=T_opt_pic,BF154,BG154)</f>
        <v>0.22712607936093457</v>
      </c>
      <c r="BI154">
        <f t="shared" si="33"/>
        <v>0.22700000000000001</v>
      </c>
      <c r="BP154">
        <f t="shared" si="34"/>
        <v>151</v>
      </c>
      <c r="BQ154">
        <f t="shared" si="35"/>
        <v>3.7499999999999907</v>
      </c>
      <c r="BR154">
        <f>EXP(-KTG1_bac*(BQ154-T_opt_bac)^2)</f>
        <v>0.22712607936093457</v>
      </c>
      <c r="BS154">
        <f>EXP(-KTG2_bac * (T_opt_bac - BQ154)^2)</f>
        <v>1.1716584057352526E-2</v>
      </c>
      <c r="BT154">
        <f>IF(BQ154&lt;=T_opt_bac,BR154,BS154)</f>
        <v>0.22712607936093457</v>
      </c>
      <c r="BU154">
        <f t="shared" si="36"/>
        <v>0.22700000000000001</v>
      </c>
      <c r="BY154"/>
      <c r="BZ154" s="3">
        <f t="shared" si="41"/>
        <v>134</v>
      </c>
      <c r="CA154" s="3">
        <f>CA153+(env_max2-env_min2)/1200</f>
        <v>3.3249999999999922</v>
      </c>
      <c r="CB154" s="3">
        <f t="shared" si="40"/>
        <v>0.311</v>
      </c>
      <c r="CC154" s="3">
        <f>ROUND((O_max_dia2-CA154)/O_range_dia2 * CB154, 3)</f>
        <v>0.504</v>
      </c>
      <c r="CD154">
        <f>IF(CA154&lt;=delt2,CB154,CC154)</f>
        <v>0.311</v>
      </c>
      <c r="CE154">
        <f>IF(CA154&gt;=O_max_dia2, 0, CD154)</f>
        <v>0.311</v>
      </c>
      <c r="CG154">
        <f>CE154/$CF$21</f>
        <v>0.54465849387040288</v>
      </c>
      <c r="CK154" s="8"/>
      <c r="EM154"/>
      <c r="EN154" s="3"/>
      <c r="EP154"/>
      <c r="EQ154" s="3"/>
    </row>
    <row r="155" spans="2:147" x14ac:dyDescent="0.25">
      <c r="B155">
        <f t="shared" si="39"/>
        <v>139</v>
      </c>
      <c r="C155" s="9">
        <f t="shared" si="37"/>
        <v>3.4499999999999917</v>
      </c>
      <c r="D155">
        <f>EXP(-KTG1_dia*(C155-T_opt__dia)^2)</f>
        <v>0.41048331355095613</v>
      </c>
      <c r="E155">
        <f>EXP(-KTG2_dia*(T_opt__dia-C155)^2)</f>
        <v>2.1497486534648506E-10</v>
      </c>
      <c r="F155">
        <f>IF(C155&lt;=T_opt__dia,D155,E155)</f>
        <v>0.41048331355095613</v>
      </c>
      <c r="G155">
        <f t="shared" si="38"/>
        <v>0.41</v>
      </c>
      <c r="AO155">
        <f t="shared" si="28"/>
        <v>152</v>
      </c>
      <c r="AP155">
        <f t="shared" si="29"/>
        <v>3.7749999999999906</v>
      </c>
      <c r="AQ155">
        <f>EXP(-KTG1_nan*(AP155-T_opt__nan)^2)</f>
        <v>0.34888863678747067</v>
      </c>
      <c r="AR155">
        <f>EXP(-KTG2_nan*(T_opt__nan-AP155)^2)</f>
        <v>4.2467869531319119E-2</v>
      </c>
      <c r="AS155">
        <f>IF(AP155&lt;=T_opt__nan,AQ155,AR155)</f>
        <v>0.34888863678747067</v>
      </c>
      <c r="AT155">
        <f t="shared" si="30"/>
        <v>0.34899999999999998</v>
      </c>
      <c r="BD155">
        <f t="shared" si="31"/>
        <v>152</v>
      </c>
      <c r="BE155">
        <f t="shared" si="32"/>
        <v>3.7749999999999906</v>
      </c>
      <c r="BF155">
        <f>EXP(-KTG1_pic*(BE155-T_opt_pic)^2)</f>
        <v>0.22800163021214245</v>
      </c>
      <c r="BG155">
        <f>EXP(-KTG2_pic*(T_opt_pic-BE155)^2)</f>
        <v>1.1852606236661838E-2</v>
      </c>
      <c r="BH155">
        <f>IF(BE155&lt;=T_opt_pic,BF155,BG155)</f>
        <v>0.22800163021214245</v>
      </c>
      <c r="BI155">
        <f t="shared" si="33"/>
        <v>0.22800000000000001</v>
      </c>
      <c r="BP155">
        <f t="shared" si="34"/>
        <v>152</v>
      </c>
      <c r="BQ155">
        <f t="shared" si="35"/>
        <v>3.7749999999999906</v>
      </c>
      <c r="BR155">
        <f>EXP(-KTG1_bac*(BQ155-T_opt_bac)^2)</f>
        <v>0.22800163021214245</v>
      </c>
      <c r="BS155">
        <f>EXP(-KTG2_bac * (T_opt_bac - BQ155)^2)</f>
        <v>1.1852606236661838E-2</v>
      </c>
      <c r="BT155">
        <f>IF(BQ155&lt;=T_opt_bac,BR155,BS155)</f>
        <v>0.22800163021214245</v>
      </c>
      <c r="BU155">
        <f t="shared" si="36"/>
        <v>0.22800000000000001</v>
      </c>
      <c r="BY155"/>
      <c r="BZ155" s="3">
        <f t="shared" si="41"/>
        <v>135</v>
      </c>
      <c r="CA155" s="3">
        <f>CA154+(env_max2-env_min2)/1200</f>
        <v>3.3499999999999921</v>
      </c>
      <c r="CB155" s="3">
        <f t="shared" si="40"/>
        <v>0.312</v>
      </c>
      <c r="CC155" s="3">
        <f>ROUND((O_max_dia2-CA155)/O_range_dia2 * CB155, 3)</f>
        <v>0.505</v>
      </c>
      <c r="CD155">
        <f>IF(CA155&lt;=delt2,CB155,CC155)</f>
        <v>0.312</v>
      </c>
      <c r="CE155">
        <f>IF(CA155&gt;=O_max_dia2, 0, CD155)</f>
        <v>0.312</v>
      </c>
      <c r="CG155">
        <f>CE155/$CF$21</f>
        <v>0.5464098073555167</v>
      </c>
      <c r="CK155" s="8"/>
      <c r="EM155"/>
      <c r="EN155" s="3"/>
      <c r="EP155"/>
      <c r="EQ155" s="3"/>
    </row>
    <row r="156" spans="2:147" x14ac:dyDescent="0.25">
      <c r="B156">
        <f t="shared" si="39"/>
        <v>140</v>
      </c>
      <c r="C156" s="9">
        <f t="shared" si="37"/>
        <v>3.4749999999999917</v>
      </c>
      <c r="D156">
        <f>EXP(-KTG1_dia*(C156-T_opt__dia)^2)</f>
        <v>0.41221715221557909</v>
      </c>
      <c r="E156">
        <f>EXP(-KTG2_dia*(T_opt__dia-C156)^2)</f>
        <v>2.3886442126504777E-10</v>
      </c>
      <c r="F156">
        <f>IF(C156&lt;=T_opt__dia,D156,E156)</f>
        <v>0.41221715221557909</v>
      </c>
      <c r="G156">
        <f t="shared" si="38"/>
        <v>0.41199999999999998</v>
      </c>
      <c r="AO156">
        <f t="shared" si="28"/>
        <v>153</v>
      </c>
      <c r="AP156">
        <f t="shared" si="29"/>
        <v>3.7999999999999905</v>
      </c>
      <c r="AQ156">
        <f>EXP(-KTG1_nan*(AP156-T_opt__nan)^2)</f>
        <v>0.35002174424995502</v>
      </c>
      <c r="AR156">
        <f>EXP(-KTG2_nan*(T_opt__nan-AP156)^2)</f>
        <v>4.2882991508321783E-2</v>
      </c>
      <c r="AS156">
        <f>IF(AP156&lt;=T_opt__nan,AQ156,AR156)</f>
        <v>0.35002174424995502</v>
      </c>
      <c r="AT156">
        <f t="shared" si="30"/>
        <v>0.35</v>
      </c>
      <c r="BD156">
        <f t="shared" si="31"/>
        <v>153</v>
      </c>
      <c r="BE156">
        <f t="shared" si="32"/>
        <v>3.7999999999999905</v>
      </c>
      <c r="BF156">
        <f>EXP(-KTG1_pic*(BE156-T_opt_pic)^2)</f>
        <v>0.22887941183415114</v>
      </c>
      <c r="BG156">
        <f>EXP(-KTG2_pic*(T_opt_pic-BE156)^2)</f>
        <v>1.1990027696245078E-2</v>
      </c>
      <c r="BH156">
        <f>IF(BE156&lt;=T_opt_pic,BF156,BG156)</f>
        <v>0.22887941183415114</v>
      </c>
      <c r="BI156">
        <f t="shared" si="33"/>
        <v>0.22900000000000001</v>
      </c>
      <c r="BP156">
        <f t="shared" si="34"/>
        <v>153</v>
      </c>
      <c r="BQ156">
        <f t="shared" si="35"/>
        <v>3.7999999999999905</v>
      </c>
      <c r="BR156">
        <f>EXP(-KTG1_bac*(BQ156-T_opt_bac)^2)</f>
        <v>0.22887941183415114</v>
      </c>
      <c r="BS156">
        <f>EXP(-KTG2_bac * (T_opt_bac - BQ156)^2)</f>
        <v>1.1990027696245078E-2</v>
      </c>
      <c r="BT156">
        <f>IF(BQ156&lt;=T_opt_bac,BR156,BS156)</f>
        <v>0.22887941183415114</v>
      </c>
      <c r="BU156">
        <f t="shared" si="36"/>
        <v>0.22900000000000001</v>
      </c>
      <c r="BY156"/>
      <c r="BZ156" s="3">
        <f t="shared" si="41"/>
        <v>136</v>
      </c>
      <c r="CA156" s="3">
        <f>CA155+(env_max2-env_min2)/1200</f>
        <v>3.374999999999992</v>
      </c>
      <c r="CB156" s="3">
        <f t="shared" si="40"/>
        <v>0.312</v>
      </c>
      <c r="CC156" s="3">
        <f>ROUND((O_max_dia2-CA156)/O_range_dia2 * CB156, 3)</f>
        <v>0.504</v>
      </c>
      <c r="CD156">
        <f>IF(CA156&lt;=delt2,CB156,CC156)</f>
        <v>0.312</v>
      </c>
      <c r="CE156">
        <f>IF(CA156&gt;=O_max_dia2, 0, CD156)</f>
        <v>0.312</v>
      </c>
      <c r="CG156">
        <f>CE156/$CF$21</f>
        <v>0.5464098073555167</v>
      </c>
      <c r="CK156" s="8"/>
      <c r="EM156"/>
      <c r="EN156" s="3"/>
      <c r="EP156"/>
      <c r="EQ156" s="3"/>
    </row>
    <row r="157" spans="2:147" x14ac:dyDescent="0.25">
      <c r="B157">
        <f t="shared" si="39"/>
        <v>141</v>
      </c>
      <c r="C157" s="9">
        <f t="shared" si="37"/>
        <v>3.4999999999999916</v>
      </c>
      <c r="D157">
        <f>EXP(-KTG1_dia*(C157-T_opt__dia)^2)</f>
        <v>0.41395417487127351</v>
      </c>
      <c r="E157">
        <f>EXP(-KTG2_dia*(T_opt__dia-C157)^2)</f>
        <v>2.6534241286427062E-10</v>
      </c>
      <c r="F157">
        <f>IF(C157&lt;=T_opt__dia,D157,E157)</f>
        <v>0.41395417487127351</v>
      </c>
      <c r="G157">
        <f t="shared" si="38"/>
        <v>0.41399999999999998</v>
      </c>
      <c r="AO157">
        <f t="shared" si="28"/>
        <v>154</v>
      </c>
      <c r="AP157">
        <f t="shared" si="29"/>
        <v>3.8249999999999904</v>
      </c>
      <c r="AQ157">
        <f>EXP(-KTG1_nan*(AP157-T_opt__nan)^2)</f>
        <v>0.35115677598819667</v>
      </c>
      <c r="AR157">
        <f>EXP(-KTG2_nan*(T_opt__nan-AP157)^2)</f>
        <v>4.3301521760800932E-2</v>
      </c>
      <c r="AS157">
        <f>IF(AP157&lt;=T_opt__nan,AQ157,AR157)</f>
        <v>0.35115677598819667</v>
      </c>
      <c r="AT157">
        <f t="shared" si="30"/>
        <v>0.35099999999999998</v>
      </c>
      <c r="BD157">
        <f t="shared" si="31"/>
        <v>154</v>
      </c>
      <c r="BE157">
        <f t="shared" si="32"/>
        <v>3.8249999999999904</v>
      </c>
      <c r="BF157">
        <f>EXP(-KTG1_pic*(BE157-T_opt_pic)^2)</f>
        <v>0.22975942402049609</v>
      </c>
      <c r="BG157">
        <f>EXP(-KTG2_pic*(T_opt_pic-BE157)^2)</f>
        <v>1.2128860513122281E-2</v>
      </c>
      <c r="BH157">
        <f>IF(BE157&lt;=T_opt_pic,BF157,BG157)</f>
        <v>0.22975942402049609</v>
      </c>
      <c r="BI157">
        <f t="shared" si="33"/>
        <v>0.23</v>
      </c>
      <c r="BP157">
        <f t="shared" si="34"/>
        <v>154</v>
      </c>
      <c r="BQ157">
        <f t="shared" si="35"/>
        <v>3.8249999999999904</v>
      </c>
      <c r="BR157">
        <f>EXP(-KTG1_bac*(BQ157-T_opt_bac)^2)</f>
        <v>0.22975942402049609</v>
      </c>
      <c r="BS157">
        <f>EXP(-KTG2_bac * (T_opt_bac - BQ157)^2)</f>
        <v>1.2128860513122281E-2</v>
      </c>
      <c r="BT157">
        <f>IF(BQ157&lt;=T_opt_bac,BR157,BS157)</f>
        <v>0.22975942402049609</v>
      </c>
      <c r="BU157">
        <f t="shared" si="36"/>
        <v>0.23</v>
      </c>
      <c r="BY157"/>
      <c r="BZ157" s="3">
        <f t="shared" si="41"/>
        <v>137</v>
      </c>
      <c r="CA157" s="3">
        <f>CA156+(env_max2-env_min2)/1200</f>
        <v>3.3999999999999919</v>
      </c>
      <c r="CB157" s="3">
        <f t="shared" si="40"/>
        <v>0.313</v>
      </c>
      <c r="CC157" s="3">
        <f>ROUND((O_max_dia2-CA157)/O_range_dia2 * CB157, 3)</f>
        <v>0.505</v>
      </c>
      <c r="CD157">
        <f>IF(CA157&lt;=delt2,CB157,CC157)</f>
        <v>0.313</v>
      </c>
      <c r="CE157">
        <f>IF(CA157&gt;=O_max_dia2, 0, CD157)</f>
        <v>0.313</v>
      </c>
      <c r="CG157">
        <f>CE157/$CF$21</f>
        <v>0.54816112084063051</v>
      </c>
      <c r="CK157" s="8"/>
      <c r="EM157"/>
      <c r="EN157" s="3"/>
      <c r="EP157"/>
      <c r="EQ157" s="3"/>
    </row>
    <row r="158" spans="2:147" x14ac:dyDescent="0.25">
      <c r="B158">
        <f t="shared" si="39"/>
        <v>142</v>
      </c>
      <c r="C158" s="9">
        <f t="shared" si="37"/>
        <v>3.5249999999999915</v>
      </c>
      <c r="D158">
        <f>EXP(-KTG1_dia*(C158-T_opt__dia)^2)</f>
        <v>0.41569436012143612</v>
      </c>
      <c r="E158">
        <f>EXP(-KTG2_dia*(T_opt__dia-C158)^2)</f>
        <v>2.9468179581895569E-10</v>
      </c>
      <c r="F158">
        <f>IF(C158&lt;=T_opt__dia,D158,E158)</f>
        <v>0.41569436012143612</v>
      </c>
      <c r="G158">
        <f t="shared" si="38"/>
        <v>0.41599999999999998</v>
      </c>
      <c r="AO158">
        <f t="shared" si="28"/>
        <v>155</v>
      </c>
      <c r="AP158">
        <f t="shared" si="29"/>
        <v>3.8499999999999903</v>
      </c>
      <c r="AQ158">
        <f>EXP(-KTG1_nan*(AP158-T_opt__nan)^2)</f>
        <v>0.35229372687344168</v>
      </c>
      <c r="AR158">
        <f>EXP(-KTG2_nan*(T_opt__nan-AP158)^2)</f>
        <v>4.3723480935825038E-2</v>
      </c>
      <c r="AS158">
        <f>IF(AP158&lt;=T_opt__nan,AQ158,AR158)</f>
        <v>0.35229372687344168</v>
      </c>
      <c r="AT158">
        <f t="shared" si="30"/>
        <v>0.35199999999999998</v>
      </c>
      <c r="BD158">
        <f t="shared" si="31"/>
        <v>155</v>
      </c>
      <c r="BE158">
        <f t="shared" si="32"/>
        <v>3.8499999999999903</v>
      </c>
      <c r="BF158">
        <f>EXP(-KTG1_pic*(BE158-T_opt_pic)^2)</f>
        <v>0.23064166653039556</v>
      </c>
      <c r="BG158">
        <f>EXP(-KTG2_pic*(T_opt_pic-BE158)^2)</f>
        <v>1.2269116840366948E-2</v>
      </c>
      <c r="BH158">
        <f>IF(BE158&lt;=T_opt_pic,BF158,BG158)</f>
        <v>0.23064166653039556</v>
      </c>
      <c r="BI158">
        <f t="shared" si="33"/>
        <v>0.23100000000000001</v>
      </c>
      <c r="BP158">
        <f t="shared" si="34"/>
        <v>155</v>
      </c>
      <c r="BQ158">
        <f t="shared" si="35"/>
        <v>3.8499999999999903</v>
      </c>
      <c r="BR158">
        <f>EXP(-KTG1_bac*(BQ158-T_opt_bac)^2)</f>
        <v>0.23064166653039556</v>
      </c>
      <c r="BS158">
        <f>EXP(-KTG2_bac * (T_opt_bac - BQ158)^2)</f>
        <v>1.2269116840366948E-2</v>
      </c>
      <c r="BT158">
        <f>IF(BQ158&lt;=T_opt_bac,BR158,BS158)</f>
        <v>0.23064166653039556</v>
      </c>
      <c r="BU158">
        <f t="shared" si="36"/>
        <v>0.23100000000000001</v>
      </c>
      <c r="BY158"/>
      <c r="BZ158" s="3">
        <f t="shared" si="41"/>
        <v>138</v>
      </c>
      <c r="CA158" s="3">
        <f>CA157+(env_max2-env_min2)/1200</f>
        <v>3.4249999999999918</v>
      </c>
      <c r="CB158" s="3">
        <f t="shared" si="40"/>
        <v>0.313</v>
      </c>
      <c r="CC158" s="3">
        <f>ROUND((O_max_dia2-CA158)/O_range_dia2 * CB158, 3)</f>
        <v>0.505</v>
      </c>
      <c r="CD158">
        <f>IF(CA158&lt;=delt2,CB158,CC158)</f>
        <v>0.313</v>
      </c>
      <c r="CE158">
        <f>IF(CA158&gt;=O_max_dia2, 0, CD158)</f>
        <v>0.313</v>
      </c>
      <c r="CG158">
        <f>CE158/$CF$21</f>
        <v>0.54816112084063051</v>
      </c>
      <c r="CK158" s="8"/>
      <c r="EM158"/>
      <c r="EN158" s="3"/>
      <c r="EP158"/>
      <c r="EQ158" s="3"/>
    </row>
    <row r="159" spans="2:147" x14ac:dyDescent="0.25">
      <c r="B159">
        <f t="shared" si="39"/>
        <v>143</v>
      </c>
      <c r="C159" s="9">
        <f t="shared" si="37"/>
        <v>3.5499999999999914</v>
      </c>
      <c r="D159">
        <f>EXP(-KTG1_dia*(C159-T_opt__dia)^2)</f>
        <v>0.41743768638433287</v>
      </c>
      <c r="E159">
        <f>EXP(-KTG2_dia*(T_opt__dia-C159)^2)</f>
        <v>3.2718348048164333E-10</v>
      </c>
      <c r="F159">
        <f>IF(C159&lt;=T_opt__dia,D159,E159)</f>
        <v>0.41743768638433287</v>
      </c>
      <c r="G159">
        <f t="shared" si="38"/>
        <v>0.41699999999999998</v>
      </c>
      <c r="AO159">
        <f t="shared" si="28"/>
        <v>156</v>
      </c>
      <c r="AP159">
        <f t="shared" si="29"/>
        <v>3.8749999999999902</v>
      </c>
      <c r="AQ159">
        <f>EXP(-KTG1_nan*(AP159-T_opt__nan)^2)</f>
        <v>0.353432591731484</v>
      </c>
      <c r="AR159">
        <f>EXP(-KTG2_nan*(T_opt__nan-AP159)^2)</f>
        <v>4.4148889726765707E-2</v>
      </c>
      <c r="AS159">
        <f>IF(AP159&lt;=T_opt__nan,AQ159,AR159)</f>
        <v>0.353432591731484</v>
      </c>
      <c r="AT159">
        <f t="shared" si="30"/>
        <v>0.35299999999999998</v>
      </c>
      <c r="BD159">
        <f t="shared" si="31"/>
        <v>156</v>
      </c>
      <c r="BE159">
        <f t="shared" si="32"/>
        <v>3.8749999999999902</v>
      </c>
      <c r="BF159">
        <f>EXP(-KTG1_pic*(BE159-T_opt_pic)^2)</f>
        <v>0.23152613908862357</v>
      </c>
      <c r="BG159">
        <f>EXP(-KTG2_pic*(T_opt_pic-BE159)^2)</f>
        <v>1.2410808907253207E-2</v>
      </c>
      <c r="BH159">
        <f>IF(BE159&lt;=T_opt_pic,BF159,BG159)</f>
        <v>0.23152613908862357</v>
      </c>
      <c r="BI159">
        <f t="shared" si="33"/>
        <v>0.23200000000000001</v>
      </c>
      <c r="BP159">
        <f t="shared" si="34"/>
        <v>156</v>
      </c>
      <c r="BQ159">
        <f t="shared" si="35"/>
        <v>3.8749999999999902</v>
      </c>
      <c r="BR159">
        <f>EXP(-KTG1_bac*(BQ159-T_opt_bac)^2)</f>
        <v>0.23152613908862357</v>
      </c>
      <c r="BS159">
        <f>EXP(-KTG2_bac * (T_opt_bac - BQ159)^2)</f>
        <v>1.2410808907253207E-2</v>
      </c>
      <c r="BT159">
        <f>IF(BQ159&lt;=T_opt_bac,BR159,BS159)</f>
        <v>0.23152613908862357</v>
      </c>
      <c r="BU159">
        <f t="shared" si="36"/>
        <v>0.23200000000000001</v>
      </c>
      <c r="BY159"/>
      <c r="BZ159" s="3">
        <f t="shared" si="41"/>
        <v>139</v>
      </c>
      <c r="CA159" s="3">
        <f>CA158+(env_max2-env_min2)/1200</f>
        <v>3.4499999999999917</v>
      </c>
      <c r="CB159" s="3">
        <f t="shared" si="40"/>
        <v>0.314</v>
      </c>
      <c r="CC159" s="3">
        <f>ROUND((O_max_dia2-CA159)/O_range_dia2 * CB159, 3)</f>
        <v>0.50600000000000001</v>
      </c>
      <c r="CD159">
        <f>IF(CA159&lt;=delt2,CB159,CC159)</f>
        <v>0.314</v>
      </c>
      <c r="CE159">
        <f>IF(CA159&gt;=O_max_dia2, 0, CD159)</f>
        <v>0.314</v>
      </c>
      <c r="CG159">
        <f>CE159/$CF$21</f>
        <v>0.54991243432574433</v>
      </c>
      <c r="CK159" s="8"/>
      <c r="EM159"/>
      <c r="EN159" s="3"/>
      <c r="EP159"/>
      <c r="EQ159" s="3"/>
    </row>
    <row r="160" spans="2:147" x14ac:dyDescent="0.25">
      <c r="B160">
        <f t="shared" si="39"/>
        <v>144</v>
      </c>
      <c r="C160" s="9">
        <f t="shared" si="37"/>
        <v>3.5749999999999913</v>
      </c>
      <c r="D160">
        <f>EXP(-KTG1_dia*(C160-T_opt__dia)^2)</f>
        <v>0.41918413189318487</v>
      </c>
      <c r="E160">
        <f>EXP(-KTG2_dia*(T_opt__dia-C160)^2)</f>
        <v>3.6317910541498687E-10</v>
      </c>
      <c r="F160">
        <f>IF(C160&lt;=T_opt__dia,D160,E160)</f>
        <v>0.41918413189318487</v>
      </c>
      <c r="G160">
        <f t="shared" si="38"/>
        <v>0.41899999999999998</v>
      </c>
      <c r="AO160">
        <f t="shared" si="28"/>
        <v>157</v>
      </c>
      <c r="AP160">
        <f t="shared" si="29"/>
        <v>3.8999999999999901</v>
      </c>
      <c r="AQ160">
        <f>EXP(-KTG1_nan*(AP160-T_opt__nan)^2)</f>
        <v>0.3545733653426224</v>
      </c>
      <c r="AR160">
        <f>EXP(-KTG2_nan*(T_opt__nan-AP160)^2)</f>
        <v>4.4577768872501533E-2</v>
      </c>
      <c r="AS160">
        <f>IF(AP160&lt;=T_opt__nan,AQ160,AR160)</f>
        <v>0.3545733653426224</v>
      </c>
      <c r="AT160">
        <f t="shared" si="30"/>
        <v>0.35499999999999998</v>
      </c>
      <c r="BD160">
        <f t="shared" si="31"/>
        <v>157</v>
      </c>
      <c r="BE160">
        <f t="shared" si="32"/>
        <v>3.8999999999999901</v>
      </c>
      <c r="BF160">
        <f>EXP(-KTG1_pic*(BE160-T_opt_pic)^2)</f>
        <v>0.23241284138538351</v>
      </c>
      <c r="BG160">
        <f>EXP(-KTG2_pic*(T_opt_pic-BE160)^2)</f>
        <v>1.2553949019399107E-2</v>
      </c>
      <c r="BH160">
        <f>IF(BE160&lt;=T_opt_pic,BF160,BG160)</f>
        <v>0.23241284138538351</v>
      </c>
      <c r="BI160">
        <f t="shared" si="33"/>
        <v>0.23200000000000001</v>
      </c>
      <c r="BP160">
        <f t="shared" si="34"/>
        <v>157</v>
      </c>
      <c r="BQ160">
        <f t="shared" si="35"/>
        <v>3.8999999999999901</v>
      </c>
      <c r="BR160">
        <f>EXP(-KTG1_bac*(BQ160-T_opt_bac)^2)</f>
        <v>0.23241284138538351</v>
      </c>
      <c r="BS160">
        <f>EXP(-KTG2_bac * (T_opt_bac - BQ160)^2)</f>
        <v>1.2553949019399107E-2</v>
      </c>
      <c r="BT160">
        <f>IF(BQ160&lt;=T_opt_bac,BR160,BS160)</f>
        <v>0.23241284138538351</v>
      </c>
      <c r="BU160">
        <f t="shared" si="36"/>
        <v>0.23200000000000001</v>
      </c>
      <c r="BY160"/>
      <c r="BZ160" s="3">
        <f t="shared" si="41"/>
        <v>140</v>
      </c>
      <c r="CA160" s="3">
        <f>CA159+(env_max2-env_min2)/1200</f>
        <v>3.4749999999999917</v>
      </c>
      <c r="CB160" s="3">
        <f t="shared" si="40"/>
        <v>0.315</v>
      </c>
      <c r="CC160" s="3">
        <f>ROUND((O_max_dia2-CA160)/O_range_dia2 * CB160, 3)</f>
        <v>0.50700000000000001</v>
      </c>
      <c r="CD160">
        <f>IF(CA160&lt;=delt2,CB160,CC160)</f>
        <v>0.315</v>
      </c>
      <c r="CE160">
        <f>IF(CA160&gt;=O_max_dia2, 0, CD160)</f>
        <v>0.315</v>
      </c>
      <c r="CG160">
        <f>CE160/$CF$21</f>
        <v>0.55166374781085814</v>
      </c>
      <c r="CK160" s="8"/>
      <c r="EM160"/>
      <c r="EN160" s="3"/>
      <c r="EP160"/>
      <c r="EQ160" s="3"/>
    </row>
    <row r="161" spans="2:147" x14ac:dyDescent="0.25">
      <c r="B161">
        <f t="shared" si="39"/>
        <v>145</v>
      </c>
      <c r="C161" s="9">
        <f t="shared" si="37"/>
        <v>3.5999999999999912</v>
      </c>
      <c r="D161">
        <f>EXP(-KTG1_dia*(C161-T_opt__dia)^2)</f>
        <v>0.4209336746962653</v>
      </c>
      <c r="E161">
        <f>EXP(-KTG2_dia*(T_opt__dia-C161)^2)</f>
        <v>4.0303407669531521E-10</v>
      </c>
      <c r="F161">
        <f>IF(C161&lt;=T_opt__dia,D161,E161)</f>
        <v>0.4209336746962653</v>
      </c>
      <c r="G161">
        <f t="shared" si="38"/>
        <v>0.42099999999999999</v>
      </c>
      <c r="AO161">
        <f t="shared" si="28"/>
        <v>158</v>
      </c>
      <c r="AP161">
        <f t="shared" si="29"/>
        <v>3.9249999999999901</v>
      </c>
      <c r="AQ161">
        <f>EXP(-KTG1_nan*(AP161-T_opt__nan)^2)</f>
        <v>0.35571604244161681</v>
      </c>
      <c r="AR161">
        <f>EXP(-KTG2_nan*(T_opt__nan-AP161)^2)</f>
        <v>4.5010139156610007E-2</v>
      </c>
      <c r="AS161">
        <f>IF(AP161&lt;=T_opt__nan,AQ161,AR161)</f>
        <v>0.35571604244161681</v>
      </c>
      <c r="AT161">
        <f t="shared" si="30"/>
        <v>0.35599999999999998</v>
      </c>
      <c r="BD161">
        <f t="shared" si="31"/>
        <v>158</v>
      </c>
      <c r="BE161">
        <f t="shared" si="32"/>
        <v>3.9249999999999901</v>
      </c>
      <c r="BF161">
        <f>EXP(-KTG1_pic*(BE161-T_opt_pic)^2)</f>
        <v>0.23330177307618108</v>
      </c>
      <c r="BG161">
        <f>EXP(-KTG2_pic*(T_opt_pic-BE161)^2)</f>
        <v>1.269854955890562E-2</v>
      </c>
      <c r="BH161">
        <f>IF(BE161&lt;=T_opt_pic,BF161,BG161)</f>
        <v>0.23330177307618108</v>
      </c>
      <c r="BI161">
        <f t="shared" si="33"/>
        <v>0.23300000000000001</v>
      </c>
      <c r="BP161">
        <f t="shared" si="34"/>
        <v>158</v>
      </c>
      <c r="BQ161">
        <f t="shared" si="35"/>
        <v>3.9249999999999901</v>
      </c>
      <c r="BR161">
        <f>EXP(-KTG1_bac*(BQ161-T_opt_bac)^2)</f>
        <v>0.23330177307618108</v>
      </c>
      <c r="BS161">
        <f>EXP(-KTG2_bac * (T_opt_bac - BQ161)^2)</f>
        <v>1.269854955890562E-2</v>
      </c>
      <c r="BT161">
        <f>IF(BQ161&lt;=T_opt_bac,BR161,BS161)</f>
        <v>0.23330177307618108</v>
      </c>
      <c r="BU161">
        <f t="shared" si="36"/>
        <v>0.23300000000000001</v>
      </c>
      <c r="BY161"/>
      <c r="BZ161" s="3">
        <f t="shared" si="41"/>
        <v>141</v>
      </c>
      <c r="CA161" s="3">
        <f>CA160+(env_max2-env_min2)/1200</f>
        <v>3.4999999999999916</v>
      </c>
      <c r="CB161" s="3">
        <f t="shared" si="40"/>
        <v>0.315</v>
      </c>
      <c r="CC161" s="3">
        <f>ROUND((O_max_dia2-CA161)/O_range_dia2 * CB161, 3)</f>
        <v>0.50600000000000001</v>
      </c>
      <c r="CD161">
        <f>IF(CA161&lt;=delt2,CB161,CC161)</f>
        <v>0.315</v>
      </c>
      <c r="CE161">
        <f>IF(CA161&gt;=O_max_dia2, 0, CD161)</f>
        <v>0.315</v>
      </c>
      <c r="CG161">
        <f>CE161/$CF$21</f>
        <v>0.55166374781085814</v>
      </c>
      <c r="CK161" s="8"/>
      <c r="EM161"/>
      <c r="EN161" s="3"/>
      <c r="EP161"/>
      <c r="EQ161" s="3"/>
    </row>
    <row r="162" spans="2:147" x14ac:dyDescent="0.25">
      <c r="B162">
        <f t="shared" si="39"/>
        <v>146</v>
      </c>
      <c r="C162" s="9">
        <f t="shared" si="37"/>
        <v>3.6249999999999911</v>
      </c>
      <c r="D162">
        <f>EXP(-KTG1_dia*(C162-T_opt__dia)^2)</f>
        <v>0.42268629265700586</v>
      </c>
      <c r="E162">
        <f>EXP(-KTG2_dia*(T_opt__dia-C162)^2)</f>
        <v>4.4715089749190606E-10</v>
      </c>
      <c r="F162">
        <f>IF(C162&lt;=T_opt__dia,D162,E162)</f>
        <v>0.42268629265700586</v>
      </c>
      <c r="G162">
        <f t="shared" si="38"/>
        <v>0.42299999999999999</v>
      </c>
      <c r="AO162">
        <f t="shared" si="28"/>
        <v>159</v>
      </c>
      <c r="AP162">
        <f t="shared" si="29"/>
        <v>3.94999999999999</v>
      </c>
      <c r="AQ162">
        <f>EXP(-KTG1_nan*(AP162-T_opt__nan)^2)</f>
        <v>0.3568606177176481</v>
      </c>
      <c r="AR162">
        <f>EXP(-KTG2_nan*(T_opt__nan-AP162)^2)</f>
        <v>4.5446021406549249E-2</v>
      </c>
      <c r="AS162">
        <f>IF(AP162&lt;=T_opt__nan,AQ162,AR162)</f>
        <v>0.3568606177176481</v>
      </c>
      <c r="AT162">
        <f t="shared" si="30"/>
        <v>0.35699999999999998</v>
      </c>
      <c r="BD162">
        <f t="shared" si="31"/>
        <v>159</v>
      </c>
      <c r="BE162">
        <f t="shared" si="32"/>
        <v>3.94999999999999</v>
      </c>
      <c r="BF162">
        <f>EXP(-KTG1_pic*(BE162-T_opt_pic)^2)</f>
        <v>0.23419293378169911</v>
      </c>
      <c r="BG162">
        <f>EXP(-KTG2_pic*(T_opt_pic-BE162)^2)</f>
        <v>1.2844622984491589E-2</v>
      </c>
      <c r="BH162">
        <f>IF(BE162&lt;=T_opt_pic,BF162,BG162)</f>
        <v>0.23419293378169911</v>
      </c>
      <c r="BI162">
        <f t="shared" si="33"/>
        <v>0.23400000000000001</v>
      </c>
      <c r="BP162">
        <f t="shared" si="34"/>
        <v>159</v>
      </c>
      <c r="BQ162">
        <f t="shared" si="35"/>
        <v>3.94999999999999</v>
      </c>
      <c r="BR162">
        <f>EXP(-KTG1_bac*(BQ162-T_opt_bac)^2)</f>
        <v>0.23419293378169911</v>
      </c>
      <c r="BS162">
        <f>EXP(-KTG2_bac * (T_opt_bac - BQ162)^2)</f>
        <v>1.2844622984491589E-2</v>
      </c>
      <c r="BT162">
        <f>IF(BQ162&lt;=T_opt_bac,BR162,BS162)</f>
        <v>0.23419293378169911</v>
      </c>
      <c r="BU162">
        <f t="shared" si="36"/>
        <v>0.23400000000000001</v>
      </c>
      <c r="BY162"/>
      <c r="BZ162" s="3">
        <f t="shared" si="41"/>
        <v>142</v>
      </c>
      <c r="CA162" s="3">
        <f>CA161+(env_max2-env_min2)/1200</f>
        <v>3.5249999999999915</v>
      </c>
      <c r="CB162" s="3">
        <f t="shared" si="40"/>
        <v>0.316</v>
      </c>
      <c r="CC162" s="3">
        <f>ROUND((O_max_dia2-CA162)/O_range_dia2 * CB162, 3)</f>
        <v>0.50700000000000001</v>
      </c>
      <c r="CD162">
        <f>IF(CA162&lt;=delt2,CB162,CC162)</f>
        <v>0.316</v>
      </c>
      <c r="CE162">
        <f>IF(CA162&gt;=O_max_dia2, 0, CD162)</f>
        <v>0.316</v>
      </c>
      <c r="CG162">
        <f>CE162/$CF$21</f>
        <v>0.55341506129597207</v>
      </c>
      <c r="CK162" s="8"/>
      <c r="EM162"/>
      <c r="EN162" s="3"/>
      <c r="EP162"/>
      <c r="EQ162" s="3"/>
    </row>
    <row r="163" spans="2:147" x14ac:dyDescent="0.25">
      <c r="B163">
        <f t="shared" si="39"/>
        <v>147</v>
      </c>
      <c r="C163" s="9">
        <f t="shared" si="37"/>
        <v>3.649999999999991</v>
      </c>
      <c r="D163">
        <f>EXP(-KTG1_dia*(C163-T_opt__dia)^2)</f>
        <v>0.42444196345411156</v>
      </c>
      <c r="E163">
        <f>EXP(-KTG2_dia*(T_opt__dia-C163)^2)</f>
        <v>4.9597281459001116E-10</v>
      </c>
      <c r="F163">
        <f>IF(C163&lt;=T_opt__dia,D163,E163)</f>
        <v>0.42444196345411156</v>
      </c>
      <c r="G163">
        <f t="shared" si="38"/>
        <v>0.42399999999999999</v>
      </c>
      <c r="AO163">
        <f t="shared" si="28"/>
        <v>160</v>
      </c>
      <c r="AP163">
        <f t="shared" si="29"/>
        <v>3.9749999999999899</v>
      </c>
      <c r="AQ163">
        <f>EXP(-KTG1_nan*(AP163-T_opt__nan)^2)</f>
        <v>0.35800708581427693</v>
      </c>
      <c r="AR163">
        <f>EXP(-KTG2_nan*(T_opt__nan-AP163)^2)</f>
        <v>4.5885436492827551E-2</v>
      </c>
      <c r="AS163">
        <f>IF(AP163&lt;=T_opt__nan,AQ163,AR163)</f>
        <v>0.35800708581427693</v>
      </c>
      <c r="AT163">
        <f t="shared" si="30"/>
        <v>0.35799999999999998</v>
      </c>
      <c r="BD163">
        <f t="shared" si="31"/>
        <v>160</v>
      </c>
      <c r="BE163">
        <f t="shared" si="32"/>
        <v>3.9749999999999899</v>
      </c>
      <c r="BF163">
        <f>EXP(-KTG1_pic*(BE163-T_opt_pic)^2)</f>
        <v>0.23508632308767163</v>
      </c>
      <c r="BG163">
        <f>EXP(-KTG2_pic*(T_opt_pic-BE163)^2)</f>
        <v>1.2992181831624454E-2</v>
      </c>
      <c r="BH163">
        <f>IF(BE163&lt;=T_opt_pic,BF163,BG163)</f>
        <v>0.23508632308767163</v>
      </c>
      <c r="BI163">
        <f t="shared" si="33"/>
        <v>0.23499999999999999</v>
      </c>
      <c r="BP163">
        <f t="shared" si="34"/>
        <v>160</v>
      </c>
      <c r="BQ163">
        <f t="shared" si="35"/>
        <v>3.9749999999999899</v>
      </c>
      <c r="BR163">
        <f>EXP(-KTG1_bac*(BQ163-T_opt_bac)^2)</f>
        <v>0.23508632308767163</v>
      </c>
      <c r="BS163">
        <f>EXP(-KTG2_bac * (T_opt_bac - BQ163)^2)</f>
        <v>1.2992181831624454E-2</v>
      </c>
      <c r="BT163">
        <f>IF(BQ163&lt;=T_opt_bac,BR163,BS163)</f>
        <v>0.23508632308767163</v>
      </c>
      <c r="BU163">
        <f t="shared" si="36"/>
        <v>0.23499999999999999</v>
      </c>
      <c r="BY163"/>
      <c r="BZ163" s="3">
        <f t="shared" si="41"/>
        <v>143</v>
      </c>
      <c r="CA163" s="3">
        <f>CA162+(env_max2-env_min2)/1200</f>
        <v>3.5499999999999914</v>
      </c>
      <c r="CB163" s="3">
        <f t="shared" si="40"/>
        <v>0.316</v>
      </c>
      <c r="CC163" s="3">
        <f>ROUND((O_max_dia2-CA163)/O_range_dia2 * CB163, 3)</f>
        <v>0.50700000000000001</v>
      </c>
      <c r="CD163">
        <f>IF(CA163&lt;=delt2,CB163,CC163)</f>
        <v>0.316</v>
      </c>
      <c r="CE163">
        <f>IF(CA163&gt;=O_max_dia2, 0, CD163)</f>
        <v>0.316</v>
      </c>
      <c r="CG163">
        <f>CE163/$CF$21</f>
        <v>0.55341506129597207</v>
      </c>
      <c r="CK163" s="8"/>
      <c r="EM163"/>
      <c r="EN163" s="3"/>
      <c r="EP163"/>
      <c r="EQ163" s="3"/>
    </row>
    <row r="164" spans="2:147" x14ac:dyDescent="0.25">
      <c r="B164">
        <f t="shared" si="39"/>
        <v>148</v>
      </c>
      <c r="C164" s="9">
        <f t="shared" si="37"/>
        <v>3.6749999999999909</v>
      </c>
      <c r="D164">
        <f>EXP(-KTG1_dia*(C164-T_opt__dia)^2)</f>
        <v>0.42620066458168721</v>
      </c>
      <c r="E164">
        <f>EXP(-KTG2_dia*(T_opt__dia-C164)^2)</f>
        <v>5.4998781087116475E-10</v>
      </c>
      <c r="F164">
        <f>IF(C164&lt;=T_opt__dia,D164,E164)</f>
        <v>0.42620066458168721</v>
      </c>
      <c r="G164">
        <f t="shared" si="38"/>
        <v>0.42599999999999999</v>
      </c>
      <c r="AO164">
        <f t="shared" si="28"/>
        <v>161</v>
      </c>
      <c r="AP164">
        <f t="shared" si="29"/>
        <v>3.9999999999999898</v>
      </c>
      <c r="AQ164">
        <f>EXP(-KTG1_nan*(AP164-T_opt__nan)^2)</f>
        <v>0.35915544132940413</v>
      </c>
      <c r="AR164">
        <f>EXP(-KTG2_nan*(T_opt__nan-AP164)^2)</f>
        <v>4.6328405328161994E-2</v>
      </c>
      <c r="AS164">
        <f>IF(AP164&lt;=T_opt__nan,AQ164,AR164)</f>
        <v>0.35915544132940413</v>
      </c>
      <c r="AT164">
        <f t="shared" si="30"/>
        <v>0.35899999999999999</v>
      </c>
      <c r="BD164">
        <f t="shared" si="31"/>
        <v>161</v>
      </c>
      <c r="BE164">
        <f t="shared" si="32"/>
        <v>3.9999999999999898</v>
      </c>
      <c r="BF164">
        <f>EXP(-KTG1_pic*(BE164-T_opt_pic)^2)</f>
        <v>0.2359819405447581</v>
      </c>
      <c r="BG164">
        <f>EXP(-KTG2_pic*(T_opt_pic-BE164)^2)</f>
        <v>1.3141238712646549E-2</v>
      </c>
      <c r="BH164">
        <f>IF(BE164&lt;=T_opt_pic,BF164,BG164)</f>
        <v>0.2359819405447581</v>
      </c>
      <c r="BI164">
        <f t="shared" si="33"/>
        <v>0.23599999999999999</v>
      </c>
      <c r="BP164">
        <f t="shared" si="34"/>
        <v>161</v>
      </c>
      <c r="BQ164">
        <f t="shared" si="35"/>
        <v>3.9999999999999898</v>
      </c>
      <c r="BR164">
        <f>EXP(-KTG1_bac*(BQ164-T_opt_bac)^2)</f>
        <v>0.2359819405447581</v>
      </c>
      <c r="BS164">
        <f>EXP(-KTG2_bac * (T_opt_bac - BQ164)^2)</f>
        <v>1.3141238712646549E-2</v>
      </c>
      <c r="BT164">
        <f>IF(BQ164&lt;=T_opt_bac,BR164,BS164)</f>
        <v>0.2359819405447581</v>
      </c>
      <c r="BU164">
        <f t="shared" si="36"/>
        <v>0.23599999999999999</v>
      </c>
      <c r="BY164"/>
      <c r="BZ164" s="3">
        <f t="shared" si="41"/>
        <v>144</v>
      </c>
      <c r="CA164" s="3">
        <f>CA163+(env_max2-env_min2)/1200</f>
        <v>3.5749999999999913</v>
      </c>
      <c r="CB164" s="3">
        <f t="shared" si="40"/>
        <v>0.317</v>
      </c>
      <c r="CC164" s="3">
        <f>ROUND((O_max_dia2-CA164)/O_range_dia2 * CB164, 3)</f>
        <v>0.50800000000000001</v>
      </c>
      <c r="CD164">
        <f>IF(CA164&lt;=delt2,CB164,CC164)</f>
        <v>0.317</v>
      </c>
      <c r="CE164">
        <f>IF(CA164&gt;=O_max_dia2, 0, CD164)</f>
        <v>0.317</v>
      </c>
      <c r="CG164">
        <f>CE164/$CF$21</f>
        <v>0.55516637478108588</v>
      </c>
      <c r="CK164" s="8"/>
      <c r="EM164"/>
      <c r="EN164" s="3"/>
      <c r="EP164"/>
      <c r="EQ164" s="3"/>
    </row>
    <row r="165" spans="2:147" x14ac:dyDescent="0.25">
      <c r="B165">
        <f t="shared" si="39"/>
        <v>149</v>
      </c>
      <c r="C165" s="9">
        <f t="shared" si="37"/>
        <v>3.6999999999999909</v>
      </c>
      <c r="D165">
        <f>EXP(-KTG1_dia*(C165-T_opt__dia)^2)</f>
        <v>0.42796237334937276</v>
      </c>
      <c r="E165">
        <f>EXP(-KTG2_dia*(T_opt__dia-C165)^2)</f>
        <v>6.09732975305778E-10</v>
      </c>
      <c r="F165">
        <f>IF(C165&lt;=T_opt__dia,D165,E165)</f>
        <v>0.42796237334937276</v>
      </c>
      <c r="G165">
        <f t="shared" si="38"/>
        <v>0.42799999999999999</v>
      </c>
      <c r="AO165">
        <f t="shared" si="28"/>
        <v>162</v>
      </c>
      <c r="AP165">
        <f t="shared" si="29"/>
        <v>4.0249999999999897</v>
      </c>
      <c r="AQ165">
        <f>EXP(-KTG1_nan*(AP165-T_opt__nan)^2)</f>
        <v>0.36030567881523257</v>
      </c>
      <c r="AR165">
        <f>EXP(-KTG2_nan*(T_opt__nan-AP165)^2)</f>
        <v>4.6774948866626032E-2</v>
      </c>
      <c r="AS165">
        <f>IF(AP165&lt;=T_opt__nan,AQ165,AR165)</f>
        <v>0.36030567881523257</v>
      </c>
      <c r="AT165">
        <f t="shared" si="30"/>
        <v>0.36</v>
      </c>
      <c r="BD165">
        <f t="shared" si="31"/>
        <v>162</v>
      </c>
      <c r="BE165">
        <f t="shared" si="32"/>
        <v>4.0249999999999897</v>
      </c>
      <c r="BF165">
        <f>EXP(-KTG1_pic*(BE165-T_opt_pic)^2)</f>
        <v>0.23687978566841991</v>
      </c>
      <c r="BG165">
        <f>EXP(-KTG2_pic*(T_opt_pic-BE165)^2)</f>
        <v>1.3291806316897357E-2</v>
      </c>
      <c r="BH165">
        <f>IF(BE165&lt;=T_opt_pic,BF165,BG165)</f>
        <v>0.23687978566841991</v>
      </c>
      <c r="BI165">
        <f t="shared" si="33"/>
        <v>0.23699999999999999</v>
      </c>
      <c r="BP165">
        <f t="shared" si="34"/>
        <v>162</v>
      </c>
      <c r="BQ165">
        <f t="shared" si="35"/>
        <v>4.0249999999999897</v>
      </c>
      <c r="BR165">
        <f>EXP(-KTG1_bac*(BQ165-T_opt_bac)^2)</f>
        <v>0.23687978566841991</v>
      </c>
      <c r="BS165">
        <f>EXP(-KTG2_bac * (T_opt_bac - BQ165)^2)</f>
        <v>1.3291806316897357E-2</v>
      </c>
      <c r="BT165">
        <f>IF(BQ165&lt;=T_opt_bac,BR165,BS165)</f>
        <v>0.23687978566841991</v>
      </c>
      <c r="BU165">
        <f t="shared" si="36"/>
        <v>0.23699999999999999</v>
      </c>
      <c r="BY165"/>
      <c r="BZ165" s="3">
        <f t="shared" si="41"/>
        <v>145</v>
      </c>
      <c r="CA165" s="3">
        <f>CA164+(env_max2-env_min2)/1200</f>
        <v>3.5999999999999912</v>
      </c>
      <c r="CB165" s="3">
        <f t="shared" si="40"/>
        <v>0.317</v>
      </c>
      <c r="CC165" s="3">
        <f>ROUND((O_max_dia2-CA165)/O_range_dia2 * CB165, 3)</f>
        <v>0.50700000000000001</v>
      </c>
      <c r="CD165">
        <f>IF(CA165&lt;=delt2,CB165,CC165)</f>
        <v>0.317</v>
      </c>
      <c r="CE165">
        <f>IF(CA165&gt;=O_max_dia2, 0, CD165)</f>
        <v>0.317</v>
      </c>
      <c r="CG165">
        <f>CE165/$CF$21</f>
        <v>0.55516637478108588</v>
      </c>
      <c r="CK165" s="8"/>
      <c r="EM165"/>
      <c r="EN165" s="3"/>
      <c r="EP165"/>
      <c r="EQ165" s="3"/>
    </row>
    <row r="166" spans="2:147" x14ac:dyDescent="0.25">
      <c r="B166">
        <f t="shared" si="39"/>
        <v>150</v>
      </c>
      <c r="C166" s="9">
        <f t="shared" si="37"/>
        <v>3.7249999999999908</v>
      </c>
      <c r="D166">
        <f>EXP(-KTG1_dia*(C166-T_opt__dia)^2)</f>
        <v>0.42972706688248785</v>
      </c>
      <c r="E166">
        <f>EXP(-KTG2_dia*(T_opt__dia-C166)^2)</f>
        <v>6.7579928476631352E-10</v>
      </c>
      <c r="F166">
        <f>IF(C166&lt;=T_opt__dia,D166,E166)</f>
        <v>0.42972706688248785</v>
      </c>
      <c r="G166">
        <f t="shared" si="38"/>
        <v>0.43</v>
      </c>
      <c r="AO166">
        <f t="shared" si="28"/>
        <v>163</v>
      </c>
      <c r="AP166">
        <f t="shared" si="29"/>
        <v>4.0499999999999901</v>
      </c>
      <c r="AQ166">
        <f>EXP(-KTG1_nan*(AP166-T_opt__nan)^2)</f>
        <v>0.36145779277822965</v>
      </c>
      <c r="AR166">
        <f>EXP(-KTG2_nan*(T_opt__nan-AP166)^2)</f>
        <v>4.7225088102785286E-2</v>
      </c>
      <c r="AS166">
        <f>IF(AP166&lt;=T_opt__nan,AQ166,AR166)</f>
        <v>0.36145779277822965</v>
      </c>
      <c r="AT166">
        <f t="shared" si="30"/>
        <v>0.36099999999999999</v>
      </c>
      <c r="BD166">
        <f t="shared" si="31"/>
        <v>163</v>
      </c>
      <c r="BE166">
        <f t="shared" si="32"/>
        <v>4.0499999999999901</v>
      </c>
      <c r="BF166">
        <f>EXP(-KTG1_pic*(BE166-T_opt_pic)^2)</f>
        <v>0.23777985793879444</v>
      </c>
      <c r="BG166">
        <f>EXP(-KTG2_pic*(T_opt_pic-BE166)^2)</f>
        <v>1.344389741083093E-2</v>
      </c>
      <c r="BH166">
        <f>IF(BE166&lt;=T_opt_pic,BF166,BG166)</f>
        <v>0.23777985793879444</v>
      </c>
      <c r="BI166">
        <f t="shared" si="33"/>
        <v>0.23799999999999999</v>
      </c>
      <c r="BP166">
        <f t="shared" si="34"/>
        <v>163</v>
      </c>
      <c r="BQ166">
        <f t="shared" si="35"/>
        <v>4.0499999999999901</v>
      </c>
      <c r="BR166">
        <f>EXP(-KTG1_bac*(BQ166-T_opt_bac)^2)</f>
        <v>0.23777985793879444</v>
      </c>
      <c r="BS166">
        <f>EXP(-KTG2_bac * (T_opt_bac - BQ166)^2)</f>
        <v>1.344389741083093E-2</v>
      </c>
      <c r="BT166">
        <f>IF(BQ166&lt;=T_opt_bac,BR166,BS166)</f>
        <v>0.23777985793879444</v>
      </c>
      <c r="BU166">
        <f t="shared" si="36"/>
        <v>0.23799999999999999</v>
      </c>
      <c r="BY166"/>
      <c r="BZ166" s="3">
        <f t="shared" si="41"/>
        <v>146</v>
      </c>
      <c r="CA166" s="3">
        <f>CA165+(env_max2-env_min2)/1200</f>
        <v>3.6249999999999911</v>
      </c>
      <c r="CB166" s="3">
        <f t="shared" si="40"/>
        <v>0.318</v>
      </c>
      <c r="CC166" s="3">
        <f>ROUND((O_max_dia2-CA166)/O_range_dia2 * CB166, 3)</f>
        <v>0.50800000000000001</v>
      </c>
      <c r="CD166">
        <f>IF(CA166&lt;=delt2,CB166,CC166)</f>
        <v>0.318</v>
      </c>
      <c r="CE166">
        <f>IF(CA166&gt;=O_max_dia2, 0, CD166)</f>
        <v>0.318</v>
      </c>
      <c r="CG166">
        <f>CE166/$CF$21</f>
        <v>0.5569176882661997</v>
      </c>
      <c r="CK166" s="8"/>
      <c r="EM166"/>
      <c r="EN166" s="3"/>
      <c r="EP166"/>
      <c r="EQ166" s="3"/>
    </row>
    <row r="167" spans="2:147" x14ac:dyDescent="0.25">
      <c r="B167">
        <f t="shared" si="39"/>
        <v>151</v>
      </c>
      <c r="C167" s="9">
        <f t="shared" si="37"/>
        <v>3.7499999999999907</v>
      </c>
      <c r="D167">
        <f>EXP(-KTG1_dia*(C167-T_opt__dia)^2)</f>
        <v>0.43149472212218709</v>
      </c>
      <c r="E167">
        <f>EXP(-KTG2_dia*(T_opt__dia-C167)^2)</f>
        <v>7.4883683495088981E-10</v>
      </c>
      <c r="F167">
        <f>IF(C167&lt;=T_opt__dia,D167,E167)</f>
        <v>0.43149472212218709</v>
      </c>
      <c r="G167">
        <f t="shared" si="38"/>
        <v>0.43099999999999999</v>
      </c>
      <c r="AO167">
        <f t="shared" si="28"/>
        <v>164</v>
      </c>
      <c r="AP167">
        <f t="shared" si="29"/>
        <v>4.0749999999999904</v>
      </c>
      <c r="AQ167">
        <f>EXP(-KTG1_nan*(AP167-T_opt__nan)^2)</f>
        <v>0.36261177767909059</v>
      </c>
      <c r="AR167">
        <f>EXP(-KTG2_nan*(T_opt__nan-AP167)^2)</f>
        <v>4.7678844070821957E-2</v>
      </c>
      <c r="AS167">
        <f>IF(AP167&lt;=T_opt__nan,AQ167,AR167)</f>
        <v>0.36261177767909059</v>
      </c>
      <c r="AT167">
        <f t="shared" si="30"/>
        <v>0.36299999999999999</v>
      </c>
      <c r="BD167">
        <f t="shared" si="31"/>
        <v>164</v>
      </c>
      <c r="BE167">
        <f t="shared" si="32"/>
        <v>4.0749999999999904</v>
      </c>
      <c r="BF167">
        <f>EXP(-KTG1_pic*(BE167-T_opt_pic)^2)</f>
        <v>0.23868215680057248</v>
      </c>
      <c r="BG167">
        <f>EXP(-KTG2_pic*(T_opt_pic-BE167)^2)</f>
        <v>1.3597524838129302E-2</v>
      </c>
      <c r="BH167">
        <f>IF(BE167&lt;=T_opt_pic,BF167,BG167)</f>
        <v>0.23868215680057248</v>
      </c>
      <c r="BI167">
        <f t="shared" si="33"/>
        <v>0.23899999999999999</v>
      </c>
      <c r="BP167">
        <f t="shared" si="34"/>
        <v>164</v>
      </c>
      <c r="BQ167">
        <f t="shared" si="35"/>
        <v>4.0749999999999904</v>
      </c>
      <c r="BR167">
        <f>EXP(-KTG1_bac*(BQ167-T_opt_bac)^2)</f>
        <v>0.23868215680057248</v>
      </c>
      <c r="BS167">
        <f>EXP(-KTG2_bac * (T_opt_bac - BQ167)^2)</f>
        <v>1.3597524838129302E-2</v>
      </c>
      <c r="BT167">
        <f>IF(BQ167&lt;=T_opt_bac,BR167,BS167)</f>
        <v>0.23868215680057248</v>
      </c>
      <c r="BU167">
        <f t="shared" si="36"/>
        <v>0.23899999999999999</v>
      </c>
      <c r="BY167"/>
      <c r="BZ167" s="3">
        <f t="shared" si="41"/>
        <v>147</v>
      </c>
      <c r="CA167" s="3">
        <f>CA166+(env_max2-env_min2)/1200</f>
        <v>3.649999999999991</v>
      </c>
      <c r="CB167" s="3">
        <f t="shared" si="40"/>
        <v>0.318</v>
      </c>
      <c r="CC167" s="3">
        <f>ROUND((O_max_dia2-CA167)/O_range_dia2 * CB167, 3)</f>
        <v>0.50800000000000001</v>
      </c>
      <c r="CD167">
        <f>IF(CA167&lt;=delt2,CB167,CC167)</f>
        <v>0.318</v>
      </c>
      <c r="CE167">
        <f>IF(CA167&gt;=O_max_dia2, 0, CD167)</f>
        <v>0.318</v>
      </c>
      <c r="CG167">
        <f>CE167/$CF$21</f>
        <v>0.5569176882661997</v>
      </c>
      <c r="CK167" s="8"/>
      <c r="EM167"/>
      <c r="EN167" s="3"/>
      <c r="EP167"/>
      <c r="EQ167" s="3"/>
    </row>
    <row r="168" spans="2:147" x14ac:dyDescent="0.25">
      <c r="B168">
        <f t="shared" si="39"/>
        <v>152</v>
      </c>
      <c r="C168" s="9">
        <f t="shared" si="37"/>
        <v>3.7749999999999906</v>
      </c>
      <c r="D168">
        <f>EXP(-KTG1_dia*(C168-T_opt__dia)^2)</f>
        <v>0.43326531582562511</v>
      </c>
      <c r="E168">
        <f>EXP(-KTG2_dia*(T_opt__dia-C168)^2)</f>
        <v>8.295605609348395E-10</v>
      </c>
      <c r="F168">
        <f>IF(C168&lt;=T_opt__dia,D168,E168)</f>
        <v>0.43326531582562511</v>
      </c>
      <c r="G168">
        <f t="shared" si="38"/>
        <v>0.433</v>
      </c>
      <c r="AO168">
        <f t="shared" si="28"/>
        <v>165</v>
      </c>
      <c r="AP168">
        <f t="shared" si="29"/>
        <v>4.0999999999999908</v>
      </c>
      <c r="AQ168">
        <f>EXP(-KTG1_nan*(AP168-T_opt__nan)^2)</f>
        <v>0.36376762793270345</v>
      </c>
      <c r="AR168">
        <f>EXP(-KTG2_nan*(T_opt__nan-AP168)^2)</f>
        <v>4.8136237843648302E-2</v>
      </c>
      <c r="AS168">
        <f>IF(AP168&lt;=T_opt__nan,AQ168,AR168)</f>
        <v>0.36376762793270345</v>
      </c>
      <c r="AT168">
        <f t="shared" si="30"/>
        <v>0.36399999999999999</v>
      </c>
      <c r="BD168">
        <f t="shared" si="31"/>
        <v>165</v>
      </c>
      <c r="BE168">
        <f t="shared" si="32"/>
        <v>4.0999999999999908</v>
      </c>
      <c r="BF168">
        <f>EXP(-KTG1_pic*(BE168-T_opt_pic)^2)</f>
        <v>0.23958668166287395</v>
      </c>
      <c r="BG168">
        <f>EXP(-KTG2_pic*(T_opt_pic-BE168)^2)</f>
        <v>1.3752701519811013E-2</v>
      </c>
      <c r="BH168">
        <f>IF(BE168&lt;=T_opt_pic,BF168,BG168)</f>
        <v>0.23958668166287395</v>
      </c>
      <c r="BI168">
        <f t="shared" si="33"/>
        <v>0.24</v>
      </c>
      <c r="BP168">
        <f t="shared" si="34"/>
        <v>165</v>
      </c>
      <c r="BQ168">
        <f t="shared" si="35"/>
        <v>4.0999999999999908</v>
      </c>
      <c r="BR168">
        <f>EXP(-KTG1_bac*(BQ168-T_opt_bac)^2)</f>
        <v>0.23958668166287395</v>
      </c>
      <c r="BS168">
        <f>EXP(-KTG2_bac * (T_opt_bac - BQ168)^2)</f>
        <v>1.3752701519811013E-2</v>
      </c>
      <c r="BT168">
        <f>IF(BQ168&lt;=T_opt_bac,BR168,BS168)</f>
        <v>0.23958668166287395</v>
      </c>
      <c r="BU168">
        <f t="shared" si="36"/>
        <v>0.24</v>
      </c>
      <c r="BY168"/>
      <c r="BZ168" s="3">
        <f t="shared" si="41"/>
        <v>148</v>
      </c>
      <c r="CA168" s="3">
        <f>CA167+(env_max2-env_min2)/1200</f>
        <v>3.6749999999999909</v>
      </c>
      <c r="CB168" s="3">
        <f t="shared" si="40"/>
        <v>0.31900000000000001</v>
      </c>
      <c r="CC168" s="3">
        <f>ROUND((O_max_dia2-CA168)/O_range_dia2 * CB168, 3)</f>
        <v>0.50900000000000001</v>
      </c>
      <c r="CD168">
        <f>IF(CA168&lt;=delt2,CB168,CC168)</f>
        <v>0.31900000000000001</v>
      </c>
      <c r="CE168">
        <f>IF(CA168&gt;=O_max_dia2, 0, CD168)</f>
        <v>0.31900000000000001</v>
      </c>
      <c r="CG168">
        <f>CE168/$CF$21</f>
        <v>0.55866900175131351</v>
      </c>
      <c r="CK168" s="8"/>
      <c r="EM168"/>
      <c r="EN168" s="3"/>
      <c r="EP168"/>
      <c r="EQ168" s="3"/>
    </row>
    <row r="169" spans="2:147" x14ac:dyDescent="0.25">
      <c r="B169">
        <f t="shared" si="39"/>
        <v>153</v>
      </c>
      <c r="C169" s="9">
        <f t="shared" si="37"/>
        <v>3.7999999999999905</v>
      </c>
      <c r="D169">
        <f>EXP(-KTG1_dia*(C169-T_opt__dia)^2)</f>
        <v>0.43503882456613091</v>
      </c>
      <c r="E169">
        <f>EXP(-KTG2_dia*(T_opt__dia-C169)^2)</f>
        <v>9.187564913605227E-10</v>
      </c>
      <c r="F169">
        <f>IF(C169&lt;=T_opt__dia,D169,E169)</f>
        <v>0.43503882456613091</v>
      </c>
      <c r="G169">
        <f t="shared" si="38"/>
        <v>0.435</v>
      </c>
      <c r="AO169">
        <f t="shared" si="28"/>
        <v>166</v>
      </c>
      <c r="AP169">
        <f t="shared" si="29"/>
        <v>4.1249999999999911</v>
      </c>
      <c r="AQ169">
        <f>EXP(-KTG1_nan*(AP169-T_opt__nan)^2)</f>
        <v>0.36492533790811438</v>
      </c>
      <c r="AR169">
        <f>EXP(-KTG2_nan*(T_opt__nan-AP169)^2)</f>
        <v>4.8597290532008036E-2</v>
      </c>
      <c r="AS169">
        <f>IF(AP169&lt;=T_opt__nan,AQ169,AR169)</f>
        <v>0.36492533790811438</v>
      </c>
      <c r="AT169">
        <f t="shared" si="30"/>
        <v>0.36499999999999999</v>
      </c>
      <c r="BD169">
        <f t="shared" si="31"/>
        <v>166</v>
      </c>
      <c r="BE169">
        <f t="shared" si="32"/>
        <v>4.1249999999999911</v>
      </c>
      <c r="BF169">
        <f>EXP(-KTG1_pic*(BE169-T_opt_pic)^2)</f>
        <v>0.24049343189912462</v>
      </c>
      <c r="BG169">
        <f>EXP(-KTG2_pic*(T_opt_pic-BE169)^2)</f>
        <v>1.3909440454335216E-2</v>
      </c>
      <c r="BH169">
        <f>IF(BE169&lt;=T_opt_pic,BF169,BG169)</f>
        <v>0.24049343189912462</v>
      </c>
      <c r="BI169">
        <f t="shared" si="33"/>
        <v>0.24</v>
      </c>
      <c r="BP169">
        <f t="shared" si="34"/>
        <v>166</v>
      </c>
      <c r="BQ169">
        <f t="shared" si="35"/>
        <v>4.1249999999999911</v>
      </c>
      <c r="BR169">
        <f>EXP(-KTG1_bac*(BQ169-T_opt_bac)^2)</f>
        <v>0.24049343189912462</v>
      </c>
      <c r="BS169">
        <f>EXP(-KTG2_bac * (T_opt_bac - BQ169)^2)</f>
        <v>1.3909440454335216E-2</v>
      </c>
      <c r="BT169">
        <f>IF(BQ169&lt;=T_opt_bac,BR169,BS169)</f>
        <v>0.24049343189912462</v>
      </c>
      <c r="BU169">
        <f t="shared" si="36"/>
        <v>0.24</v>
      </c>
      <c r="BY169"/>
      <c r="BZ169" s="3">
        <f t="shared" si="41"/>
        <v>149</v>
      </c>
      <c r="CA169" s="3">
        <f>CA168+(env_max2-env_min2)/1200</f>
        <v>3.6999999999999909</v>
      </c>
      <c r="CB169" s="3">
        <f t="shared" si="40"/>
        <v>0.31900000000000001</v>
      </c>
      <c r="CC169" s="3">
        <f>ROUND((O_max_dia2-CA169)/O_range_dia2 * CB169, 3)</f>
        <v>0.50800000000000001</v>
      </c>
      <c r="CD169">
        <f>IF(CA169&lt;=delt2,CB169,CC169)</f>
        <v>0.31900000000000001</v>
      </c>
      <c r="CE169">
        <f>IF(CA169&gt;=O_max_dia2, 0, CD169)</f>
        <v>0.31900000000000001</v>
      </c>
      <c r="CG169">
        <f>CE169/$CF$21</f>
        <v>0.55866900175131351</v>
      </c>
      <c r="CK169" s="8"/>
      <c r="EM169"/>
      <c r="EN169" s="3"/>
      <c r="EP169"/>
      <c r="EQ169" s="3"/>
    </row>
    <row r="170" spans="2:147" x14ac:dyDescent="0.25">
      <c r="B170">
        <f t="shared" si="39"/>
        <v>154</v>
      </c>
      <c r="C170" s="9">
        <f t="shared" si="37"/>
        <v>3.8249999999999904</v>
      </c>
      <c r="D170">
        <f>EXP(-KTG1_dia*(C170-T_opt__dia)^2)</f>
        <v>0.43681522473339318</v>
      </c>
      <c r="E170">
        <f>EXP(-KTG2_dia*(T_opt__dia-C170)^2)</f>
        <v>1.0172885840544853E-9</v>
      </c>
      <c r="F170">
        <f>IF(C170&lt;=T_opt__dia,D170,E170)</f>
        <v>0.43681522473339318</v>
      </c>
      <c r="G170">
        <f t="shared" si="38"/>
        <v>0.437</v>
      </c>
      <c r="AO170">
        <f t="shared" si="28"/>
        <v>167</v>
      </c>
      <c r="AP170">
        <f t="shared" si="29"/>
        <v>4.1499999999999915</v>
      </c>
      <c r="AQ170">
        <f>EXP(-KTG1_nan*(AP170-T_opt__nan)^2)</f>
        <v>0.36608490192849463</v>
      </c>
      <c r="AR170">
        <f>EXP(-KTG2_nan*(T_opt__nan-AP170)^2)</f>
        <v>4.9062023283566819E-2</v>
      </c>
      <c r="AS170">
        <f>IF(AP170&lt;=T_opt__nan,AQ170,AR170)</f>
        <v>0.36608490192849463</v>
      </c>
      <c r="AT170">
        <f t="shared" si="30"/>
        <v>0.36599999999999999</v>
      </c>
      <c r="BD170">
        <f t="shared" si="31"/>
        <v>167</v>
      </c>
      <c r="BE170">
        <f t="shared" si="32"/>
        <v>4.1499999999999915</v>
      </c>
      <c r="BF170">
        <f>EXP(-KTG1_pic*(BE170-T_opt_pic)^2)</f>
        <v>0.24140240684693379</v>
      </c>
      <c r="BG170">
        <f>EXP(-KTG2_pic*(T_opt_pic-BE170)^2)</f>
        <v>1.4067754717701074E-2</v>
      </c>
      <c r="BH170">
        <f>IF(BE170&lt;=T_opt_pic,BF170,BG170)</f>
        <v>0.24140240684693379</v>
      </c>
      <c r="BI170">
        <f t="shared" si="33"/>
        <v>0.24099999999999999</v>
      </c>
      <c r="BP170">
        <f t="shared" si="34"/>
        <v>167</v>
      </c>
      <c r="BQ170">
        <f t="shared" si="35"/>
        <v>4.1499999999999915</v>
      </c>
      <c r="BR170">
        <f>EXP(-KTG1_bac*(BQ170-T_opt_bac)^2)</f>
        <v>0.24140240684693379</v>
      </c>
      <c r="BS170">
        <f>EXP(-KTG2_bac * (T_opt_bac - BQ170)^2)</f>
        <v>1.4067754717701074E-2</v>
      </c>
      <c r="BT170">
        <f>IF(BQ170&lt;=T_opt_bac,BR170,BS170)</f>
        <v>0.24140240684693379</v>
      </c>
      <c r="BU170">
        <f t="shared" si="36"/>
        <v>0.24099999999999999</v>
      </c>
      <c r="BY170"/>
      <c r="BZ170" s="3">
        <f t="shared" si="41"/>
        <v>150</v>
      </c>
      <c r="CA170" s="3">
        <f>CA169+(env_max2-env_min2)/1200</f>
        <v>3.7249999999999908</v>
      </c>
      <c r="CB170" s="3">
        <f t="shared" si="40"/>
        <v>0.32</v>
      </c>
      <c r="CC170" s="3">
        <f>ROUND((O_max_dia2-CA170)/O_range_dia2 * CB170, 3)</f>
        <v>0.50900000000000001</v>
      </c>
      <c r="CD170">
        <f>IF(CA170&lt;=delt2,CB170,CC170)</f>
        <v>0.32</v>
      </c>
      <c r="CE170">
        <f>IF(CA170&gt;=O_max_dia2, 0, CD170)</f>
        <v>0.32</v>
      </c>
      <c r="CG170">
        <f>CE170/$CF$21</f>
        <v>0.56042031523642732</v>
      </c>
      <c r="CK170" s="8"/>
      <c r="EM170"/>
      <c r="EN170" s="3"/>
      <c r="EP170"/>
      <c r="EQ170" s="3"/>
    </row>
    <row r="171" spans="2:147" x14ac:dyDescent="0.25">
      <c r="B171">
        <f t="shared" si="39"/>
        <v>155</v>
      </c>
      <c r="C171" s="9">
        <f t="shared" si="37"/>
        <v>3.8499999999999903</v>
      </c>
      <c r="D171">
        <f>EXP(-KTG1_dia*(C171-T_opt__dia)^2)</f>
        <v>0.43859449253365401</v>
      </c>
      <c r="E171">
        <f>EXP(-KTG2_dia*(T_opt__dia-C171)^2)</f>
        <v>1.1261061949471066E-9</v>
      </c>
      <c r="F171">
        <f>IF(C171&lt;=T_opt__dia,D171,E171)</f>
        <v>0.43859449253365401</v>
      </c>
      <c r="G171">
        <f t="shared" si="38"/>
        <v>0.439</v>
      </c>
      <c r="AO171">
        <f t="shared" si="28"/>
        <v>168</v>
      </c>
      <c r="AP171">
        <f t="shared" si="29"/>
        <v>4.1749999999999918</v>
      </c>
      <c r="AQ171">
        <f>EXP(-KTG1_nan*(AP171-T_opt__nan)^2)</f>
        <v>0.36724631427110804</v>
      </c>
      <c r="AR171">
        <f>EXP(-KTG2_nan*(T_opt__nan-AP171)^2)</f>
        <v>4.9530457281990757E-2</v>
      </c>
      <c r="AS171">
        <f>IF(AP171&lt;=T_opt__nan,AQ171,AR171)</f>
        <v>0.36724631427110804</v>
      </c>
      <c r="AT171">
        <f t="shared" si="30"/>
        <v>0.36699999999999999</v>
      </c>
      <c r="BD171">
        <f t="shared" si="31"/>
        <v>168</v>
      </c>
      <c r="BE171">
        <f t="shared" si="32"/>
        <v>4.1749999999999918</v>
      </c>
      <c r="BF171">
        <f>EXP(-KTG1_pic*(BE171-T_opt_pic)^2)</f>
        <v>0.24231360580797193</v>
      </c>
      <c r="BG171">
        <f>EXP(-KTG2_pic*(T_opt_pic-BE171)^2)</f>
        <v>1.4227657463542527E-2</v>
      </c>
      <c r="BH171">
        <f>IF(BE171&lt;=T_opt_pic,BF171,BG171)</f>
        <v>0.24231360580797193</v>
      </c>
      <c r="BI171">
        <f t="shared" si="33"/>
        <v>0.24199999999999999</v>
      </c>
      <c r="BP171">
        <f t="shared" si="34"/>
        <v>168</v>
      </c>
      <c r="BQ171">
        <f t="shared" si="35"/>
        <v>4.1749999999999918</v>
      </c>
      <c r="BR171">
        <f>EXP(-KTG1_bac*(BQ171-T_opt_bac)^2)</f>
        <v>0.24231360580797193</v>
      </c>
      <c r="BS171">
        <f>EXP(-KTG2_bac * (T_opt_bac - BQ171)^2)</f>
        <v>1.4227657463542527E-2</v>
      </c>
      <c r="BT171">
        <f>IF(BQ171&lt;=T_opt_bac,BR171,BS171)</f>
        <v>0.24231360580797193</v>
      </c>
      <c r="BU171">
        <f t="shared" si="36"/>
        <v>0.24199999999999999</v>
      </c>
      <c r="BY171"/>
      <c r="BZ171" s="3">
        <f t="shared" si="41"/>
        <v>151</v>
      </c>
      <c r="CA171" s="3">
        <f>CA170+(env_max2-env_min2)/1200</f>
        <v>3.7499999999999907</v>
      </c>
      <c r="CB171" s="3">
        <f t="shared" si="40"/>
        <v>0.32100000000000001</v>
      </c>
      <c r="CC171" s="3">
        <f>ROUND((O_max_dia2-CA171)/O_range_dia2 * CB171, 3)</f>
        <v>0.51</v>
      </c>
      <c r="CD171">
        <f>IF(CA171&lt;=delt2,CB171,CC171)</f>
        <v>0.32100000000000001</v>
      </c>
      <c r="CE171">
        <f>IF(CA171&gt;=O_max_dia2, 0, CD171)</f>
        <v>0.32100000000000001</v>
      </c>
      <c r="CG171">
        <f>CE171/$CF$21</f>
        <v>0.56217162872154125</v>
      </c>
      <c r="CK171" s="8"/>
      <c r="EM171"/>
      <c r="EN171" s="3"/>
      <c r="EP171"/>
      <c r="EQ171" s="3"/>
    </row>
    <row r="172" spans="2:147" x14ac:dyDescent="0.25">
      <c r="B172">
        <f t="shared" si="39"/>
        <v>156</v>
      </c>
      <c r="C172" s="9">
        <f t="shared" si="37"/>
        <v>3.8749999999999902</v>
      </c>
      <c r="D172">
        <f>EXP(-KTG1_dia*(C172-T_opt__dia)^2)</f>
        <v>0.44037660398991418</v>
      </c>
      <c r="E172">
        <f>EXP(-KTG2_dia*(T_opt__dia-C172)^2)</f>
        <v>1.2462522365876312E-9</v>
      </c>
      <c r="F172">
        <f>IF(C172&lt;=T_opt__dia,D172,E172)</f>
        <v>0.44037660398991418</v>
      </c>
      <c r="G172">
        <f t="shared" si="38"/>
        <v>0.44</v>
      </c>
      <c r="AO172">
        <f t="shared" si="28"/>
        <v>169</v>
      </c>
      <c r="AP172">
        <f t="shared" si="29"/>
        <v>4.1999999999999922</v>
      </c>
      <c r="AQ172">
        <f>EXP(-KTG1_nan*(AP172-T_opt__nan)^2)</f>
        <v>0.36840956916727974</v>
      </c>
      <c r="AR172">
        <f>EXP(-KTG2_nan*(T_opt__nan-AP172)^2)</f>
        <v>5.000261374601371E-2</v>
      </c>
      <c r="AS172">
        <f>IF(AP172&lt;=T_opt__nan,AQ172,AR172)</f>
        <v>0.36840956916727974</v>
      </c>
      <c r="AT172">
        <f t="shared" si="30"/>
        <v>0.36799999999999999</v>
      </c>
      <c r="BD172">
        <f t="shared" si="31"/>
        <v>169</v>
      </c>
      <c r="BE172">
        <f t="shared" si="32"/>
        <v>4.1999999999999922</v>
      </c>
      <c r="BF172">
        <f>EXP(-KTG1_pic*(BE172-T_opt_pic)^2)</f>
        <v>0.24322702804784879</v>
      </c>
      <c r="BG172">
        <f>EXP(-KTG2_pic*(T_opt_pic-BE172)^2)</f>
        <v>1.4389161923218154E-2</v>
      </c>
      <c r="BH172">
        <f>IF(BE172&lt;=T_opt_pic,BF172,BG172)</f>
        <v>0.24322702804784879</v>
      </c>
      <c r="BI172">
        <f t="shared" si="33"/>
        <v>0.24299999999999999</v>
      </c>
      <c r="BP172">
        <f t="shared" si="34"/>
        <v>169</v>
      </c>
      <c r="BQ172">
        <f t="shared" si="35"/>
        <v>4.1999999999999922</v>
      </c>
      <c r="BR172">
        <f>EXP(-KTG1_bac*(BQ172-T_opt_bac)^2)</f>
        <v>0.24322702804784879</v>
      </c>
      <c r="BS172">
        <f>EXP(-KTG2_bac * (T_opt_bac - BQ172)^2)</f>
        <v>1.4389161923218154E-2</v>
      </c>
      <c r="BT172">
        <f>IF(BQ172&lt;=T_opt_bac,BR172,BS172)</f>
        <v>0.24322702804784879</v>
      </c>
      <c r="BU172">
        <f t="shared" si="36"/>
        <v>0.24299999999999999</v>
      </c>
      <c r="BY172"/>
      <c r="BZ172" s="3">
        <f t="shared" si="41"/>
        <v>152</v>
      </c>
      <c r="CA172" s="3">
        <f>CA171+(env_max2-env_min2)/1200</f>
        <v>3.7749999999999906</v>
      </c>
      <c r="CB172" s="3">
        <f t="shared" si="40"/>
        <v>0.32100000000000001</v>
      </c>
      <c r="CC172" s="3">
        <f>ROUND((O_max_dia2-CA172)/O_range_dia2 * CB172, 3)</f>
        <v>0.51</v>
      </c>
      <c r="CD172">
        <f>IF(CA172&lt;=delt2,CB172,CC172)</f>
        <v>0.32100000000000001</v>
      </c>
      <c r="CE172">
        <f>IF(CA172&gt;=O_max_dia2, 0, CD172)</f>
        <v>0.32100000000000001</v>
      </c>
      <c r="CG172">
        <f>CE172/$CF$21</f>
        <v>0.56217162872154125</v>
      </c>
      <c r="CK172" s="8"/>
      <c r="EM172"/>
      <c r="EN172" s="3"/>
      <c r="EP172"/>
      <c r="EQ172" s="3"/>
    </row>
    <row r="173" spans="2:147" x14ac:dyDescent="0.25">
      <c r="B173">
        <f t="shared" si="39"/>
        <v>157</v>
      </c>
      <c r="C173" s="9">
        <f t="shared" si="37"/>
        <v>3.8999999999999901</v>
      </c>
      <c r="D173">
        <f>EXP(-KTG1_dia*(C173-T_opt__dia)^2)</f>
        <v>0.44216153494214788</v>
      </c>
      <c r="E173">
        <f>EXP(-KTG2_dia*(T_opt__dia-C173)^2)</f>
        <v>1.3788720873212455E-9</v>
      </c>
      <c r="F173">
        <f>IF(C173&lt;=T_opt__dia,D173,E173)</f>
        <v>0.44216153494214788</v>
      </c>
      <c r="G173">
        <f t="shared" si="38"/>
        <v>0.442</v>
      </c>
      <c r="AO173">
        <f t="shared" si="28"/>
        <v>170</v>
      </c>
      <c r="AP173">
        <f t="shared" si="29"/>
        <v>4.2249999999999925</v>
      </c>
      <c r="AQ173">
        <f>EXP(-KTG1_nan*(AP173-T_opt__nan)^2)</f>
        <v>0.36957466080236634</v>
      </c>
      <c r="AR173">
        <f>EXP(-KTG2_nan*(T_opt__nan-AP173)^2)</f>
        <v>5.0478513928492945E-2</v>
      </c>
      <c r="AS173">
        <f>IF(AP173&lt;=T_opt__nan,AQ173,AR173)</f>
        <v>0.36957466080236634</v>
      </c>
      <c r="AT173">
        <f t="shared" si="30"/>
        <v>0.37</v>
      </c>
      <c r="BD173">
        <f t="shared" si="31"/>
        <v>170</v>
      </c>
      <c r="BE173">
        <f t="shared" si="32"/>
        <v>4.2249999999999925</v>
      </c>
      <c r="BF173">
        <f>EXP(-KTG1_pic*(BE173-T_opt_pic)^2)</f>
        <v>0.24414267279599192</v>
      </c>
      <c r="BG173">
        <f>EXP(-KTG2_pic*(T_opt_pic-BE173)^2)</f>
        <v>1.455228140589626E-2</v>
      </c>
      <c r="BH173">
        <f>IF(BE173&lt;=T_opt_pic,BF173,BG173)</f>
        <v>0.24414267279599192</v>
      </c>
      <c r="BI173">
        <f t="shared" si="33"/>
        <v>0.24399999999999999</v>
      </c>
      <c r="BP173">
        <f t="shared" si="34"/>
        <v>170</v>
      </c>
      <c r="BQ173">
        <f t="shared" si="35"/>
        <v>4.2249999999999925</v>
      </c>
      <c r="BR173">
        <f>EXP(-KTG1_bac*(BQ173-T_opt_bac)^2)</f>
        <v>0.24414267279599192</v>
      </c>
      <c r="BS173">
        <f>EXP(-KTG2_bac * (T_opt_bac - BQ173)^2)</f>
        <v>1.455228140589626E-2</v>
      </c>
      <c r="BT173">
        <f>IF(BQ173&lt;=T_opt_bac,BR173,BS173)</f>
        <v>0.24414267279599192</v>
      </c>
      <c r="BU173">
        <f t="shared" si="36"/>
        <v>0.24399999999999999</v>
      </c>
      <c r="BY173"/>
      <c r="BZ173" s="3">
        <f t="shared" si="41"/>
        <v>153</v>
      </c>
      <c r="CA173" s="3">
        <f>CA172+(env_max2-env_min2)/1200</f>
        <v>3.7999999999999905</v>
      </c>
      <c r="CB173" s="3">
        <f t="shared" si="40"/>
        <v>0.32200000000000001</v>
      </c>
      <c r="CC173" s="3">
        <f>ROUND((O_max_dia2-CA173)/O_range_dia2 * CB173, 3)</f>
        <v>0.51100000000000001</v>
      </c>
      <c r="CD173">
        <f>IF(CA173&lt;=delt2,CB173,CC173)</f>
        <v>0.32200000000000001</v>
      </c>
      <c r="CE173">
        <f>IF(CA173&gt;=O_max_dia2, 0, CD173)</f>
        <v>0.32200000000000001</v>
      </c>
      <c r="CG173">
        <f>CE173/$CF$21</f>
        <v>0.56392294220665506</v>
      </c>
      <c r="CK173" s="8"/>
      <c r="EM173"/>
      <c r="EN173" s="3"/>
      <c r="EP173"/>
      <c r="EQ173" s="3"/>
    </row>
    <row r="174" spans="2:147" x14ac:dyDescent="0.25">
      <c r="B174">
        <f t="shared" si="39"/>
        <v>158</v>
      </c>
      <c r="C174" s="9">
        <f t="shared" si="37"/>
        <v>3.9249999999999901</v>
      </c>
      <c r="D174">
        <f>EXP(-KTG1_dia*(C174-T_opt__dia)^2)</f>
        <v>0.44394926104752686</v>
      </c>
      <c r="E174">
        <f>EXP(-KTG2_dia*(T_opt__dia-C174)^2)</f>
        <v>1.5252233173521001E-9</v>
      </c>
      <c r="F174">
        <f>IF(C174&lt;=T_opt__dia,D174,E174)</f>
        <v>0.44394926104752686</v>
      </c>
      <c r="G174">
        <f t="shared" si="38"/>
        <v>0.44400000000000001</v>
      </c>
      <c r="AO174">
        <f t="shared" si="28"/>
        <v>171</v>
      </c>
      <c r="AP174">
        <f t="shared" si="29"/>
        <v>4.2499999999999929</v>
      </c>
      <c r="AQ174">
        <f>EXP(-KTG1_nan*(AP174-T_opt__nan)^2)</f>
        <v>0.37074158331572638</v>
      </c>
      <c r="AR174">
        <f>EXP(-KTG2_nan*(T_opt__nan-AP174)^2)</f>
        <v>5.0958179115453195E-2</v>
      </c>
      <c r="AS174">
        <f>IF(AP174&lt;=T_opt__nan,AQ174,AR174)</f>
        <v>0.37074158331572638</v>
      </c>
      <c r="AT174">
        <f t="shared" si="30"/>
        <v>0.371</v>
      </c>
      <c r="BD174">
        <f t="shared" si="31"/>
        <v>171</v>
      </c>
      <c r="BE174">
        <f t="shared" si="32"/>
        <v>4.2499999999999929</v>
      </c>
      <c r="BF174">
        <f>EXP(-KTG1_pic*(BE174-T_opt_pic)^2)</f>
        <v>0.24506053924552562</v>
      </c>
      <c r="BG174">
        <f>EXP(-KTG2_pic*(T_opt_pic-BE174)^2)</f>
        <v>1.4717029298635085E-2</v>
      </c>
      <c r="BH174">
        <f>IF(BE174&lt;=T_opt_pic,BF174,BG174)</f>
        <v>0.24506053924552562</v>
      </c>
      <c r="BI174">
        <f t="shared" si="33"/>
        <v>0.245</v>
      </c>
      <c r="BP174">
        <f t="shared" si="34"/>
        <v>171</v>
      </c>
      <c r="BQ174">
        <f t="shared" si="35"/>
        <v>4.2499999999999929</v>
      </c>
      <c r="BR174">
        <f>EXP(-KTG1_bac*(BQ174-T_opt_bac)^2)</f>
        <v>0.24506053924552562</v>
      </c>
      <c r="BS174">
        <f>EXP(-KTG2_bac * (T_opt_bac - BQ174)^2)</f>
        <v>1.4717029298635085E-2</v>
      </c>
      <c r="BT174">
        <f>IF(BQ174&lt;=T_opt_bac,BR174,BS174)</f>
        <v>0.24506053924552562</v>
      </c>
      <c r="BU174">
        <f t="shared" si="36"/>
        <v>0.245</v>
      </c>
      <c r="BY174"/>
      <c r="BZ174" s="3">
        <f t="shared" si="41"/>
        <v>154</v>
      </c>
      <c r="CA174" s="3">
        <f>CA173+(env_max2-env_min2)/1200</f>
        <v>3.8249999999999904</v>
      </c>
      <c r="CB174" s="3">
        <f t="shared" si="40"/>
        <v>0.32200000000000001</v>
      </c>
      <c r="CC174" s="3">
        <f>ROUND((O_max_dia2-CA174)/O_range_dia2 * CB174, 3)</f>
        <v>0.51</v>
      </c>
      <c r="CD174">
        <f>IF(CA174&lt;=delt2,CB174,CC174)</f>
        <v>0.32200000000000001</v>
      </c>
      <c r="CE174">
        <f>IF(CA174&gt;=O_max_dia2, 0, CD174)</f>
        <v>0.32200000000000001</v>
      </c>
      <c r="CG174">
        <f>CE174/$CF$21</f>
        <v>0.56392294220665506</v>
      </c>
      <c r="CK174" s="8"/>
      <c r="EM174"/>
      <c r="EN174" s="3"/>
      <c r="EP174"/>
      <c r="EQ174" s="3"/>
    </row>
    <row r="175" spans="2:147" x14ac:dyDescent="0.25">
      <c r="B175">
        <f t="shared" si="39"/>
        <v>159</v>
      </c>
      <c r="C175" s="9">
        <f t="shared" si="37"/>
        <v>3.94999999999999</v>
      </c>
      <c r="D175">
        <f>EXP(-KTG1_dia*(C175-T_opt__dia)^2)</f>
        <v>0.44573975778065533</v>
      </c>
      <c r="E175">
        <f>EXP(-KTG2_dia*(T_opt__dia-C175)^2)</f>
        <v>1.6866863034857874E-9</v>
      </c>
      <c r="F175">
        <f>IF(C175&lt;=T_opt__dia,D175,E175)</f>
        <v>0.44573975778065533</v>
      </c>
      <c r="G175">
        <f t="shared" si="38"/>
        <v>0.44600000000000001</v>
      </c>
      <c r="AO175">
        <f t="shared" si="28"/>
        <v>172</v>
      </c>
      <c r="AP175">
        <f t="shared" si="29"/>
        <v>4.2749999999999932</v>
      </c>
      <c r="AQ175">
        <f>EXP(-KTG1_nan*(AP175-T_opt__nan)^2)</f>
        <v>0.37191033080069258</v>
      </c>
      <c r="AR175">
        <f>EXP(-KTG2_nan*(T_opt__nan-AP175)^2)</f>
        <v>5.1441630625119014E-2</v>
      </c>
      <c r="AS175">
        <f>IF(AP175&lt;=T_opt__nan,AQ175,AR175)</f>
        <v>0.37191033080069258</v>
      </c>
      <c r="AT175">
        <f t="shared" si="30"/>
        <v>0.372</v>
      </c>
      <c r="BD175">
        <f t="shared" si="31"/>
        <v>172</v>
      </c>
      <c r="BE175">
        <f t="shared" si="32"/>
        <v>4.2749999999999932</v>
      </c>
      <c r="BF175">
        <f>EXP(-KTG1_pic*(BE175-T_opt_pic)^2)</f>
        <v>0.24598062655315095</v>
      </c>
      <c r="BG175">
        <f>EXP(-KTG2_pic*(T_opt_pic-BE175)^2)</f>
        <v>1.4883419066458048E-2</v>
      </c>
      <c r="BH175">
        <f>IF(BE175&lt;=T_opt_pic,BF175,BG175)</f>
        <v>0.24598062655315095</v>
      </c>
      <c r="BI175">
        <f t="shared" si="33"/>
        <v>0.246</v>
      </c>
      <c r="BP175">
        <f t="shared" si="34"/>
        <v>172</v>
      </c>
      <c r="BQ175">
        <f t="shared" si="35"/>
        <v>4.2749999999999932</v>
      </c>
      <c r="BR175">
        <f>EXP(-KTG1_bac*(BQ175-T_opt_bac)^2)</f>
        <v>0.24598062655315095</v>
      </c>
      <c r="BS175">
        <f>EXP(-KTG2_bac * (T_opt_bac - BQ175)^2)</f>
        <v>1.4883419066458048E-2</v>
      </c>
      <c r="BT175">
        <f>IF(BQ175&lt;=T_opt_bac,BR175,BS175)</f>
        <v>0.24598062655315095</v>
      </c>
      <c r="BU175">
        <f t="shared" si="36"/>
        <v>0.246</v>
      </c>
      <c r="BY175"/>
      <c r="BZ175" s="3">
        <f t="shared" si="41"/>
        <v>155</v>
      </c>
      <c r="CA175" s="3">
        <f>CA174+(env_max2-env_min2)/1200</f>
        <v>3.8499999999999903</v>
      </c>
      <c r="CB175" s="3">
        <f t="shared" si="40"/>
        <v>0.32300000000000001</v>
      </c>
      <c r="CC175" s="3">
        <f>ROUND((O_max_dia2-CA175)/O_range_dia2 * CB175, 3)</f>
        <v>0.51100000000000001</v>
      </c>
      <c r="CD175">
        <f>IF(CA175&lt;=delt2,CB175,CC175)</f>
        <v>0.32300000000000001</v>
      </c>
      <c r="CE175">
        <f>IF(CA175&gt;=O_max_dia2, 0, CD175)</f>
        <v>0.32300000000000001</v>
      </c>
      <c r="CG175">
        <f>CE175/$CF$21</f>
        <v>0.56567425569176888</v>
      </c>
      <c r="CK175" s="8"/>
      <c r="EM175"/>
      <c r="EN175" s="3"/>
      <c r="EP175"/>
      <c r="EQ175" s="3"/>
    </row>
    <row r="176" spans="2:147" x14ac:dyDescent="0.25">
      <c r="B176">
        <f t="shared" si="39"/>
        <v>160</v>
      </c>
      <c r="C176" s="9">
        <f t="shared" si="37"/>
        <v>3.9749999999999899</v>
      </c>
      <c r="D176">
        <f>EXP(-KTG1_dia*(C176-T_opt__dia)^2)</f>
        <v>0.44753300043381533</v>
      </c>
      <c r="E176">
        <f>EXP(-KTG2_dia*(T_opt__dia-C176)^2)</f>
        <v>1.864775810357237E-9</v>
      </c>
      <c r="F176">
        <f>IF(C176&lt;=T_opt__dia,D176,E176)</f>
        <v>0.44753300043381533</v>
      </c>
      <c r="G176">
        <f t="shared" si="38"/>
        <v>0.44800000000000001</v>
      </c>
      <c r="AO176">
        <f t="shared" si="28"/>
        <v>173</v>
      </c>
      <c r="AP176">
        <f t="shared" si="29"/>
        <v>4.2999999999999936</v>
      </c>
      <c r="AQ176">
        <f>EXP(-KTG1_nan*(AP176-T_opt__nan)^2)</f>
        <v>0.37308089730454452</v>
      </c>
      <c r="AR176">
        <f>EXP(-KTG2_nan*(T_opt__nan-AP176)^2)</f>
        <v>5.1928889806935732E-2</v>
      </c>
      <c r="AS176">
        <f>IF(AP176&lt;=T_opt__nan,AQ176,AR176)</f>
        <v>0.37308089730454452</v>
      </c>
      <c r="AT176">
        <f t="shared" si="30"/>
        <v>0.373</v>
      </c>
      <c r="BD176">
        <f t="shared" si="31"/>
        <v>173</v>
      </c>
      <c r="BE176">
        <f t="shared" si="32"/>
        <v>4.2999999999999936</v>
      </c>
      <c r="BF176">
        <f>EXP(-KTG1_pic*(BE176-T_opt_pic)^2)</f>
        <v>0.24690293383902531</v>
      </c>
      <c r="BG176">
        <f>EXP(-KTG2_pic*(T_opt_pic-BE176)^2)</f>
        <v>1.5051464252423895E-2</v>
      </c>
      <c r="BH176">
        <f>IF(BE176&lt;=T_opt_pic,BF176,BG176)</f>
        <v>0.24690293383902531</v>
      </c>
      <c r="BI176">
        <f t="shared" si="33"/>
        <v>0.247</v>
      </c>
      <c r="BP176">
        <f t="shared" si="34"/>
        <v>173</v>
      </c>
      <c r="BQ176">
        <f t="shared" si="35"/>
        <v>4.2999999999999936</v>
      </c>
      <c r="BR176">
        <f>EXP(-KTG1_bac*(BQ176-T_opt_bac)^2)</f>
        <v>0.24690293383902531</v>
      </c>
      <c r="BS176">
        <f>EXP(-KTG2_bac * (T_opt_bac - BQ176)^2)</f>
        <v>1.5051464252423895E-2</v>
      </c>
      <c r="BT176">
        <f>IF(BQ176&lt;=T_opt_bac,BR176,BS176)</f>
        <v>0.24690293383902531</v>
      </c>
      <c r="BU176">
        <f t="shared" si="36"/>
        <v>0.247</v>
      </c>
      <c r="BY176"/>
      <c r="BZ176" s="3">
        <f t="shared" si="41"/>
        <v>156</v>
      </c>
      <c r="CA176" s="3">
        <f>CA175+(env_max2-env_min2)/1200</f>
        <v>3.8749999999999902</v>
      </c>
      <c r="CB176" s="3">
        <f t="shared" si="40"/>
        <v>0.32300000000000001</v>
      </c>
      <c r="CC176" s="3">
        <f>ROUND((O_max_dia2-CA176)/O_range_dia2 * CB176, 3)</f>
        <v>0.51</v>
      </c>
      <c r="CD176">
        <f>IF(CA176&lt;=delt2,CB176,CC176)</f>
        <v>0.32300000000000001</v>
      </c>
      <c r="CE176">
        <f>IF(CA176&gt;=O_max_dia2, 0, CD176)</f>
        <v>0.32300000000000001</v>
      </c>
      <c r="CG176">
        <f>CE176/$CF$21</f>
        <v>0.56567425569176888</v>
      </c>
      <c r="CK176" s="8"/>
      <c r="EM176"/>
      <c r="EN176" s="3"/>
      <c r="EP176"/>
      <c r="EQ176" s="3"/>
    </row>
    <row r="177" spans="2:147" x14ac:dyDescent="0.25">
      <c r="B177">
        <f t="shared" si="39"/>
        <v>161</v>
      </c>
      <c r="C177" s="9">
        <f t="shared" si="37"/>
        <v>3.9999999999999898</v>
      </c>
      <c r="D177">
        <f>EXP(-KTG1_dia*(C177-T_opt__dia)^2)</f>
        <v>0.44932896411722084</v>
      </c>
      <c r="E177">
        <f>EXP(-KTG2_dia*(T_opt__dia-C177)^2)</f>
        <v>2.0611536224384698E-9</v>
      </c>
      <c r="F177">
        <f>IF(C177&lt;=T_opt__dia,D177,E177)</f>
        <v>0.44932896411722084</v>
      </c>
      <c r="G177">
        <f t="shared" si="38"/>
        <v>0.44900000000000001</v>
      </c>
      <c r="AO177">
        <f t="shared" si="28"/>
        <v>174</v>
      </c>
      <c r="AP177">
        <f t="shared" si="29"/>
        <v>4.324999999999994</v>
      </c>
      <c r="AQ177">
        <f>EXP(-KTG1_nan*(AP177-T_opt__nan)^2)</f>
        <v>0.37425327682848303</v>
      </c>
      <c r="AR177">
        <f>EXP(-KTG2_nan*(T_opt__nan-AP177)^2)</f>
        <v>5.241997804057856E-2</v>
      </c>
      <c r="AS177">
        <f>IF(AP177&lt;=T_opt__nan,AQ177,AR177)</f>
        <v>0.37425327682848303</v>
      </c>
      <c r="AT177">
        <f t="shared" si="30"/>
        <v>0.374</v>
      </c>
      <c r="BD177">
        <f t="shared" si="31"/>
        <v>174</v>
      </c>
      <c r="BE177">
        <f t="shared" si="32"/>
        <v>4.324999999999994</v>
      </c>
      <c r="BF177">
        <f>EXP(-KTG1_pic*(BE177-T_opt_pic)^2)</f>
        <v>0.24782746018664259</v>
      </c>
      <c r="BG177">
        <f>EXP(-KTG2_pic*(T_opt_pic-BE177)^2)</f>
        <v>1.5221178477691756E-2</v>
      </c>
      <c r="BH177">
        <f>IF(BE177&lt;=T_opt_pic,BF177,BG177)</f>
        <v>0.24782746018664259</v>
      </c>
      <c r="BI177">
        <f t="shared" si="33"/>
        <v>0.248</v>
      </c>
      <c r="BP177">
        <f t="shared" si="34"/>
        <v>174</v>
      </c>
      <c r="BQ177">
        <f t="shared" si="35"/>
        <v>4.324999999999994</v>
      </c>
      <c r="BR177">
        <f>EXP(-KTG1_bac*(BQ177-T_opt_bac)^2)</f>
        <v>0.24782746018664259</v>
      </c>
      <c r="BS177">
        <f>EXP(-KTG2_bac * (T_opt_bac - BQ177)^2)</f>
        <v>1.5221178477691756E-2</v>
      </c>
      <c r="BT177">
        <f>IF(BQ177&lt;=T_opt_bac,BR177,BS177)</f>
        <v>0.24782746018664259</v>
      </c>
      <c r="BU177">
        <f t="shared" si="36"/>
        <v>0.248</v>
      </c>
      <c r="BY177"/>
      <c r="BZ177" s="3">
        <f t="shared" si="41"/>
        <v>157</v>
      </c>
      <c r="CA177" s="3">
        <f>CA176+(env_max2-env_min2)/1200</f>
        <v>3.8999999999999901</v>
      </c>
      <c r="CB177" s="3">
        <f t="shared" si="40"/>
        <v>0.32400000000000001</v>
      </c>
      <c r="CC177" s="3">
        <f>ROUND((O_max_dia2-CA177)/O_range_dia2 * CB177, 3)</f>
        <v>0.51100000000000001</v>
      </c>
      <c r="CD177">
        <f>IF(CA177&lt;=delt2,CB177,CC177)</f>
        <v>0.32400000000000001</v>
      </c>
      <c r="CE177">
        <f>IF(CA177&gt;=O_max_dia2, 0, CD177)</f>
        <v>0.32400000000000001</v>
      </c>
      <c r="CG177">
        <f>CE177/$CF$21</f>
        <v>0.56742556917688269</v>
      </c>
      <c r="CK177" s="8"/>
      <c r="EM177"/>
      <c r="EN177" s="3"/>
      <c r="EP177"/>
      <c r="EQ177" s="3"/>
    </row>
    <row r="178" spans="2:147" x14ac:dyDescent="0.25">
      <c r="B178">
        <f t="shared" si="39"/>
        <v>162</v>
      </c>
      <c r="C178" s="9">
        <f t="shared" si="37"/>
        <v>4.0249999999999897</v>
      </c>
      <c r="D178">
        <f>EXP(-KTG1_dia*(C178-T_opt__dia)^2)</f>
        <v>0.45112762375928367</v>
      </c>
      <c r="E178">
        <f>EXP(-KTG2_dia*(T_opt__dia-C178)^2)</f>
        <v>2.2776423181206771E-9</v>
      </c>
      <c r="F178">
        <f>IF(C178&lt;=T_opt__dia,D178,E178)</f>
        <v>0.45112762375928367</v>
      </c>
      <c r="G178">
        <f t="shared" si="38"/>
        <v>0.45100000000000001</v>
      </c>
      <c r="AO178">
        <f t="shared" si="28"/>
        <v>175</v>
      </c>
      <c r="AP178">
        <f t="shared" si="29"/>
        <v>4.3499999999999943</v>
      </c>
      <c r="AQ178">
        <f>EXP(-KTG1_nan*(AP178-T_opt__nan)^2)</f>
        <v>0.37542746332760513</v>
      </c>
      <c r="AR178">
        <f>EXP(-KTG2_nan*(T_opt__nan-AP178)^2)</f>
        <v>5.29149167349501E-2</v>
      </c>
      <c r="AS178">
        <f>IF(AP178&lt;=T_opt__nan,AQ178,AR178)</f>
        <v>0.37542746332760513</v>
      </c>
      <c r="AT178">
        <f t="shared" si="30"/>
        <v>0.375</v>
      </c>
      <c r="BD178">
        <f t="shared" si="31"/>
        <v>175</v>
      </c>
      <c r="BE178">
        <f t="shared" si="32"/>
        <v>4.3499999999999943</v>
      </c>
      <c r="BF178">
        <f>EXP(-KTG1_pic*(BE178-T_opt_pic)^2)</f>
        <v>0.24875420464271455</v>
      </c>
      <c r="BG178">
        <f>EXP(-KTG2_pic*(T_opt_pic-BE178)^2)</f>
        <v>1.539257544158119E-2</v>
      </c>
      <c r="BH178">
        <f>IF(BE178&lt;=T_opt_pic,BF178,BG178)</f>
        <v>0.24875420464271455</v>
      </c>
      <c r="BI178">
        <f t="shared" si="33"/>
        <v>0.249</v>
      </c>
      <c r="BP178">
        <f t="shared" si="34"/>
        <v>175</v>
      </c>
      <c r="BQ178">
        <f t="shared" si="35"/>
        <v>4.3499999999999943</v>
      </c>
      <c r="BR178">
        <f>EXP(-KTG1_bac*(BQ178-T_opt_bac)^2)</f>
        <v>0.24875420464271455</v>
      </c>
      <c r="BS178">
        <f>EXP(-KTG2_bac * (T_opt_bac - BQ178)^2)</f>
        <v>1.539257544158119E-2</v>
      </c>
      <c r="BT178">
        <f>IF(BQ178&lt;=T_opt_bac,BR178,BS178)</f>
        <v>0.24875420464271455</v>
      </c>
      <c r="BU178">
        <f t="shared" si="36"/>
        <v>0.249</v>
      </c>
      <c r="BY178"/>
      <c r="BZ178" s="3">
        <f t="shared" si="41"/>
        <v>158</v>
      </c>
      <c r="CA178" s="3">
        <f>CA177+(env_max2-env_min2)/1200</f>
        <v>3.9249999999999901</v>
      </c>
      <c r="CB178" s="3">
        <f t="shared" si="40"/>
        <v>0.32500000000000001</v>
      </c>
      <c r="CC178" s="3">
        <f>ROUND((O_max_dia2-CA178)/O_range_dia2 * CB178, 3)</f>
        <v>0.51200000000000001</v>
      </c>
      <c r="CD178">
        <f>IF(CA178&lt;=delt2,CB178,CC178)</f>
        <v>0.32500000000000001</v>
      </c>
      <c r="CE178">
        <f>IF(CA178&gt;=O_max_dia2, 0, CD178)</f>
        <v>0.32500000000000001</v>
      </c>
      <c r="CG178">
        <f>CE178/$CF$21</f>
        <v>0.56917688266199662</v>
      </c>
      <c r="CK178" s="8"/>
      <c r="EM178"/>
      <c r="EN178" s="3"/>
      <c r="EP178"/>
      <c r="EQ178" s="3"/>
    </row>
    <row r="179" spans="2:147" x14ac:dyDescent="0.25">
      <c r="B179">
        <f t="shared" si="39"/>
        <v>163</v>
      </c>
      <c r="C179" s="9">
        <f t="shared" si="37"/>
        <v>4.0499999999999901</v>
      </c>
      <c r="D179">
        <f>EXP(-KTG1_dia*(C179-T_opt__dia)^2)</f>
        <v>0.45292895410688844</v>
      </c>
      <c r="E179">
        <f>EXP(-KTG2_dia*(T_opt__dia-C179)^2)</f>
        <v>2.5162402847133533E-9</v>
      </c>
      <c r="F179">
        <f>IF(C179&lt;=T_opt__dia,D179,E179)</f>
        <v>0.45292895410688844</v>
      </c>
      <c r="G179">
        <f t="shared" si="38"/>
        <v>0.45300000000000001</v>
      </c>
      <c r="AO179">
        <f t="shared" si="28"/>
        <v>176</v>
      </c>
      <c r="AP179">
        <f t="shared" si="29"/>
        <v>4.3749999999999947</v>
      </c>
      <c r="AQ179">
        <f>EXP(-KTG1_nan*(AP179-T_opt__nan)^2)</f>
        <v>0.37660345071088014</v>
      </c>
      <c r="AR179">
        <f>EXP(-KTG2_nan*(T_opt__nan-AP179)^2)</f>
        <v>5.3413727327166212E-2</v>
      </c>
      <c r="AS179">
        <f>IF(AP179&lt;=T_opt__nan,AQ179,AR179)</f>
        <v>0.37660345071088014</v>
      </c>
      <c r="AT179">
        <f t="shared" si="30"/>
        <v>0.377</v>
      </c>
      <c r="BD179">
        <f t="shared" si="31"/>
        <v>176</v>
      </c>
      <c r="BE179">
        <f t="shared" si="32"/>
        <v>4.3749999999999947</v>
      </c>
      <c r="BF179">
        <f>EXP(-KTG1_pic*(BE179-T_opt_pic)^2)</f>
        <v>0.24968316621705208</v>
      </c>
      <c r="BG179">
        <f>EXP(-KTG2_pic*(T_opt_pic-BE179)^2)</f>
        <v>1.5565668921626852E-2</v>
      </c>
      <c r="BH179">
        <f>IF(BE179&lt;=T_opt_pic,BF179,BG179)</f>
        <v>0.24968316621705208</v>
      </c>
      <c r="BI179">
        <f t="shared" si="33"/>
        <v>0.25</v>
      </c>
      <c r="BP179">
        <f t="shared" si="34"/>
        <v>176</v>
      </c>
      <c r="BQ179">
        <f t="shared" si="35"/>
        <v>4.3749999999999947</v>
      </c>
      <c r="BR179">
        <f>EXP(-KTG1_bac*(BQ179-T_opt_bac)^2)</f>
        <v>0.24968316621705208</v>
      </c>
      <c r="BS179">
        <f>EXP(-KTG2_bac * (T_opt_bac - BQ179)^2)</f>
        <v>1.5565668921626852E-2</v>
      </c>
      <c r="BT179">
        <f>IF(BQ179&lt;=T_opt_bac,BR179,BS179)</f>
        <v>0.24968316621705208</v>
      </c>
      <c r="BU179">
        <f t="shared" si="36"/>
        <v>0.25</v>
      </c>
      <c r="BY179"/>
      <c r="BZ179" s="3">
        <f t="shared" si="41"/>
        <v>159</v>
      </c>
      <c r="CA179" s="3">
        <f>CA178+(env_max2-env_min2)/1200</f>
        <v>3.94999999999999</v>
      </c>
      <c r="CB179" s="3">
        <f t="shared" si="40"/>
        <v>0.32500000000000001</v>
      </c>
      <c r="CC179" s="3">
        <f>ROUND((O_max_dia2-CA179)/O_range_dia2 * CB179, 3)</f>
        <v>0.51200000000000001</v>
      </c>
      <c r="CD179">
        <f>IF(CA179&lt;=delt2,CB179,CC179)</f>
        <v>0.32500000000000001</v>
      </c>
      <c r="CE179">
        <f>IF(CA179&gt;=O_max_dia2, 0, CD179)</f>
        <v>0.32500000000000001</v>
      </c>
      <c r="CG179">
        <f>CE179/$CF$21</f>
        <v>0.56917688266199662</v>
      </c>
      <c r="CK179" s="8"/>
      <c r="EM179"/>
      <c r="EN179" s="3"/>
      <c r="EP179"/>
      <c r="EQ179" s="3"/>
    </row>
    <row r="180" spans="2:147" x14ac:dyDescent="0.25">
      <c r="B180">
        <f t="shared" si="39"/>
        <v>164</v>
      </c>
      <c r="C180" s="9">
        <f t="shared" si="37"/>
        <v>4.0749999999999904</v>
      </c>
      <c r="D180">
        <f>EXP(-KTG1_dia*(C180-T_opt__dia)^2)</f>
        <v>0.4547329297256778</v>
      </c>
      <c r="E180">
        <f>EXP(-KTG2_dia*(T_opt__dia-C180)^2)</f>
        <v>2.7791380813412454E-9</v>
      </c>
      <c r="F180">
        <f>IF(C180&lt;=T_opt__dia,D180,E180)</f>
        <v>0.4547329297256778</v>
      </c>
      <c r="G180">
        <f t="shared" si="38"/>
        <v>0.45500000000000002</v>
      </c>
      <c r="AO180">
        <f t="shared" si="28"/>
        <v>177</v>
      </c>
      <c r="AP180">
        <f t="shared" si="29"/>
        <v>4.399999999999995</v>
      </c>
      <c r="AQ180">
        <f>EXP(-KTG1_nan*(AP180-T_opt__nan)^2)</f>
        <v>0.3777812328411273</v>
      </c>
      <c r="AR180">
        <f>EXP(-KTG2_nan*(T_opt__nan-AP180)^2)</f>
        <v>5.3916431281530057E-2</v>
      </c>
      <c r="AS180">
        <f>IF(AP180&lt;=T_opt__nan,AQ180,AR180)</f>
        <v>0.3777812328411273</v>
      </c>
      <c r="AT180">
        <f t="shared" si="30"/>
        <v>0.378</v>
      </c>
      <c r="BD180">
        <f t="shared" si="31"/>
        <v>177</v>
      </c>
      <c r="BE180">
        <f t="shared" si="32"/>
        <v>4.399999999999995</v>
      </c>
      <c r="BF180">
        <f>EXP(-KTG1_pic*(BE180-T_opt_pic)^2)</f>
        <v>0.25061434388244719</v>
      </c>
      <c r="BG180">
        <f>EXP(-KTG2_pic*(T_opt_pic-BE180)^2)</f>
        <v>1.5740472773627969E-2</v>
      </c>
      <c r="BH180">
        <f>IF(BE180&lt;=T_opt_pic,BF180,BG180)</f>
        <v>0.25061434388244719</v>
      </c>
      <c r="BI180">
        <f t="shared" si="33"/>
        <v>0.251</v>
      </c>
      <c r="BP180">
        <f t="shared" si="34"/>
        <v>177</v>
      </c>
      <c r="BQ180">
        <f t="shared" si="35"/>
        <v>4.399999999999995</v>
      </c>
      <c r="BR180">
        <f>EXP(-KTG1_bac*(BQ180-T_opt_bac)^2)</f>
        <v>0.25061434388244719</v>
      </c>
      <c r="BS180">
        <f>EXP(-KTG2_bac * (T_opt_bac - BQ180)^2)</f>
        <v>1.5740472773627969E-2</v>
      </c>
      <c r="BT180">
        <f>IF(BQ180&lt;=T_opt_bac,BR180,BS180)</f>
        <v>0.25061434388244719</v>
      </c>
      <c r="BU180">
        <f t="shared" si="36"/>
        <v>0.251</v>
      </c>
      <c r="BY180"/>
      <c r="BZ180" s="3">
        <f t="shared" si="41"/>
        <v>160</v>
      </c>
      <c r="CA180" s="3">
        <f>CA179+(env_max2-env_min2)/1200</f>
        <v>3.9749999999999899</v>
      </c>
      <c r="CB180" s="3">
        <f t="shared" si="40"/>
        <v>0.32600000000000001</v>
      </c>
      <c r="CC180" s="3">
        <f>ROUND((O_max_dia2-CA180)/O_range_dia2 * CB180, 3)</f>
        <v>0.51300000000000001</v>
      </c>
      <c r="CD180">
        <f>IF(CA180&lt;=delt2,CB180,CC180)</f>
        <v>0.32600000000000001</v>
      </c>
      <c r="CE180">
        <f>IF(CA180&gt;=O_max_dia2, 0, CD180)</f>
        <v>0.32600000000000001</v>
      </c>
      <c r="CG180">
        <f>CE180/$CF$21</f>
        <v>0.57092819614711043</v>
      </c>
      <c r="CK180" s="8"/>
      <c r="EM180"/>
      <c r="EN180" s="3"/>
      <c r="EP180"/>
      <c r="EQ180" s="3"/>
    </row>
    <row r="181" spans="2:147" x14ac:dyDescent="0.25">
      <c r="B181">
        <f t="shared" si="39"/>
        <v>165</v>
      </c>
      <c r="C181" s="9">
        <f t="shared" si="37"/>
        <v>4.0999999999999908</v>
      </c>
      <c r="D181">
        <f>EXP(-KTG1_dia*(C181-T_opt__dia)^2)</f>
        <v>0.45653952500034856</v>
      </c>
      <c r="E181">
        <f>EXP(-KTG2_dia*(T_opt__dia-C181)^2)</f>
        <v>3.0687362654892849E-9</v>
      </c>
      <c r="F181">
        <f>IF(C181&lt;=T_opt__dia,D181,E181)</f>
        <v>0.45653952500034856</v>
      </c>
      <c r="G181">
        <f t="shared" si="38"/>
        <v>0.45700000000000002</v>
      </c>
      <c r="AO181">
        <f t="shared" si="28"/>
        <v>178</v>
      </c>
      <c r="AP181">
        <f t="shared" si="29"/>
        <v>4.4249999999999954</v>
      </c>
      <c r="AQ181">
        <f>EXP(-KTG1_nan*(AP181-T_opt__nan)^2)</f>
        <v>0.37896080353499384</v>
      </c>
      <c r="AR181">
        <f>EXP(-KTG2_nan*(T_opt__nan-AP181)^2)</f>
        <v>5.4423050088494511E-2</v>
      </c>
      <c r="AS181">
        <f>IF(AP181&lt;=T_opt__nan,AQ181,AR181)</f>
        <v>0.37896080353499384</v>
      </c>
      <c r="AT181">
        <f t="shared" si="30"/>
        <v>0.379</v>
      </c>
      <c r="BD181">
        <f t="shared" si="31"/>
        <v>178</v>
      </c>
      <c r="BE181">
        <f t="shared" si="32"/>
        <v>4.4249999999999954</v>
      </c>
      <c r="BF181">
        <f>EXP(-KTG1_pic*(BE181-T_opt_pic)^2)</f>
        <v>0.25154773657455487</v>
      </c>
      <c r="BG181">
        <f>EXP(-KTG2_pic*(T_opt_pic-BE181)^2)</f>
        <v>1.5917000931692373E-2</v>
      </c>
      <c r="BH181">
        <f>IF(BE181&lt;=T_opt_pic,BF181,BG181)</f>
        <v>0.25154773657455487</v>
      </c>
      <c r="BI181">
        <f t="shared" si="33"/>
        <v>0.252</v>
      </c>
      <c r="BP181">
        <f t="shared" si="34"/>
        <v>178</v>
      </c>
      <c r="BQ181">
        <f t="shared" si="35"/>
        <v>4.4249999999999954</v>
      </c>
      <c r="BR181">
        <f>EXP(-KTG1_bac*(BQ181-T_opt_bac)^2)</f>
        <v>0.25154773657455487</v>
      </c>
      <c r="BS181">
        <f>EXP(-KTG2_bac * (T_opt_bac - BQ181)^2)</f>
        <v>1.5917000931692373E-2</v>
      </c>
      <c r="BT181">
        <f>IF(BQ181&lt;=T_opt_bac,BR181,BS181)</f>
        <v>0.25154773657455487</v>
      </c>
      <c r="BU181">
        <f t="shared" si="36"/>
        <v>0.252</v>
      </c>
      <c r="BY181"/>
      <c r="BZ181" s="3">
        <f t="shared" si="41"/>
        <v>161</v>
      </c>
      <c r="CA181" s="3">
        <f>CA180+(env_max2-env_min2)/1200</f>
        <v>3.9999999999999898</v>
      </c>
      <c r="CB181" s="3">
        <f t="shared" si="40"/>
        <v>0.32600000000000001</v>
      </c>
      <c r="CC181" s="3">
        <f>ROUND((O_max_dia2-CA181)/O_range_dia2 * CB181, 3)</f>
        <v>0.51200000000000001</v>
      </c>
      <c r="CD181">
        <f>IF(CA181&lt;=delt2,CB181,CC181)</f>
        <v>0.32600000000000001</v>
      </c>
      <c r="CE181">
        <f>IF(CA181&gt;=O_max_dia2, 0, CD181)</f>
        <v>0.32600000000000001</v>
      </c>
      <c r="CG181">
        <f>CE181/$CF$21</f>
        <v>0.57092819614711043</v>
      </c>
      <c r="CK181" s="8"/>
      <c r="EM181"/>
      <c r="EN181" s="3"/>
      <c r="EP181"/>
      <c r="EQ181" s="3"/>
    </row>
    <row r="182" spans="2:147" x14ac:dyDescent="0.25">
      <c r="B182">
        <f t="shared" si="39"/>
        <v>166</v>
      </c>
      <c r="C182" s="9">
        <f t="shared" si="37"/>
        <v>4.1249999999999911</v>
      </c>
      <c r="D182">
        <f>EXP(-KTG1_dia*(C182-T_opt__dia)^2)</f>
        <v>0.45834871413495748</v>
      </c>
      <c r="E182">
        <f>EXP(-KTG2_dia*(T_opt__dia-C182)^2)</f>
        <v>3.3876648083926247E-9</v>
      </c>
      <c r="F182">
        <f>IF(C182&lt;=T_opt__dia,D182,E182)</f>
        <v>0.45834871413495748</v>
      </c>
      <c r="G182">
        <f t="shared" si="38"/>
        <v>0.45800000000000002</v>
      </c>
      <c r="AO182">
        <f t="shared" si="28"/>
        <v>179</v>
      </c>
      <c r="AP182">
        <f t="shared" si="29"/>
        <v>4.4499999999999957</v>
      </c>
      <c r="AQ182">
        <f>EXP(-KTG1_nan*(AP182-T_opt__nan)^2)</f>
        <v>0.3801421565629346</v>
      </c>
      <c r="AR182">
        <f>EXP(-KTG2_nan*(T_opt__nan-AP182)^2)</f>
        <v>5.4933605263612781E-2</v>
      </c>
      <c r="AS182">
        <f>IF(AP182&lt;=T_opt__nan,AQ182,AR182)</f>
        <v>0.3801421565629346</v>
      </c>
      <c r="AT182">
        <f t="shared" si="30"/>
        <v>0.38</v>
      </c>
      <c r="BD182">
        <f t="shared" si="31"/>
        <v>179</v>
      </c>
      <c r="BE182">
        <f t="shared" si="32"/>
        <v>4.4499999999999957</v>
      </c>
      <c r="BF182">
        <f>EXP(-KTG1_pic*(BE182-T_opt_pic)^2)</f>
        <v>0.25248334319177596</v>
      </c>
      <c r="BG182">
        <f>EXP(-KTG2_pic*(T_opt_pic-BE182)^2)</f>
        <v>1.6095267408275191E-2</v>
      </c>
      <c r="BH182">
        <f>IF(BE182&lt;=T_opt_pic,BF182,BG182)</f>
        <v>0.25248334319177596</v>
      </c>
      <c r="BI182">
        <f t="shared" si="33"/>
        <v>0.252</v>
      </c>
      <c r="BP182">
        <f t="shared" si="34"/>
        <v>179</v>
      </c>
      <c r="BQ182">
        <f t="shared" si="35"/>
        <v>4.4499999999999957</v>
      </c>
      <c r="BR182">
        <f>EXP(-KTG1_bac*(BQ182-T_opt_bac)^2)</f>
        <v>0.25248334319177596</v>
      </c>
      <c r="BS182">
        <f>EXP(-KTG2_bac * (T_opt_bac - BQ182)^2)</f>
        <v>1.6095267408275191E-2</v>
      </c>
      <c r="BT182">
        <f>IF(BQ182&lt;=T_opt_bac,BR182,BS182)</f>
        <v>0.25248334319177596</v>
      </c>
      <c r="BU182">
        <f t="shared" si="36"/>
        <v>0.252</v>
      </c>
      <c r="BY182"/>
      <c r="BZ182" s="3">
        <f t="shared" si="41"/>
        <v>162</v>
      </c>
      <c r="CA182" s="3">
        <f>CA181+(env_max2-env_min2)/1200</f>
        <v>4.0249999999999897</v>
      </c>
      <c r="CB182" s="3">
        <f t="shared" si="40"/>
        <v>0.32700000000000001</v>
      </c>
      <c r="CC182" s="3">
        <f>ROUND((O_max_dia2-CA182)/O_range_dia2 * CB182, 3)</f>
        <v>0.51300000000000001</v>
      </c>
      <c r="CD182">
        <f>IF(CA182&lt;=delt2,CB182,CC182)</f>
        <v>0.32700000000000001</v>
      </c>
      <c r="CE182">
        <f>IF(CA182&gt;=O_max_dia2, 0, CD182)</f>
        <v>0.32700000000000001</v>
      </c>
      <c r="CG182">
        <f>CE182/$CF$21</f>
        <v>0.57267950963222425</v>
      </c>
      <c r="CK182" s="8"/>
      <c r="EM182"/>
      <c r="EN182" s="3"/>
      <c r="EP182"/>
      <c r="EQ182" s="3"/>
    </row>
    <row r="183" spans="2:147" x14ac:dyDescent="0.25">
      <c r="B183">
        <f t="shared" si="39"/>
        <v>167</v>
      </c>
      <c r="C183" s="9">
        <f t="shared" si="37"/>
        <v>4.1499999999999915</v>
      </c>
      <c r="D183">
        <f>EXP(-KTG1_dia*(C183-T_opt__dia)^2)</f>
        <v>0.46016047115323744</v>
      </c>
      <c r="E183">
        <f>EXP(-KTG2_dia*(T_opt__dia-C183)^2)</f>
        <v>3.7388042346423737E-9</v>
      </c>
      <c r="F183">
        <f>IF(C183&lt;=T_opt__dia,D183,E183)</f>
        <v>0.46016047115323744</v>
      </c>
      <c r="G183">
        <f t="shared" si="38"/>
        <v>0.46</v>
      </c>
      <c r="AO183">
        <f t="shared" si="28"/>
        <v>180</v>
      </c>
      <c r="AP183">
        <f t="shared" si="29"/>
        <v>4.4749999999999961</v>
      </c>
      <c r="AQ183">
        <f>EXP(-KTG1_nan*(AP183-T_opt__nan)^2)</f>
        <v>0.38132528564919244</v>
      </c>
      <c r="AR183">
        <f>EXP(-KTG2_nan*(T_opt__nan-AP183)^2)</f>
        <v>5.5448118346477324E-2</v>
      </c>
      <c r="AS183">
        <f>IF(AP183&lt;=T_opt__nan,AQ183,AR183)</f>
        <v>0.38132528564919244</v>
      </c>
      <c r="AT183">
        <f t="shared" si="30"/>
        <v>0.38100000000000001</v>
      </c>
      <c r="BD183">
        <f t="shared" si="31"/>
        <v>180</v>
      </c>
      <c r="BE183">
        <f t="shared" si="32"/>
        <v>4.4749999999999961</v>
      </c>
      <c r="BF183">
        <f>EXP(-KTG1_pic*(BE183-T_opt_pic)^2)</f>
        <v>0.25342116259514119</v>
      </c>
      <c r="BG183">
        <f>EXP(-KTG2_pic*(T_opt_pic-BE183)^2)</f>
        <v>1.6275286294212165E-2</v>
      </c>
      <c r="BH183">
        <f>IF(BE183&lt;=T_opt_pic,BF183,BG183)</f>
        <v>0.25342116259514119</v>
      </c>
      <c r="BI183">
        <f t="shared" si="33"/>
        <v>0.253</v>
      </c>
      <c r="BP183">
        <f t="shared" si="34"/>
        <v>180</v>
      </c>
      <c r="BQ183">
        <f t="shared" si="35"/>
        <v>4.4749999999999961</v>
      </c>
      <c r="BR183">
        <f>EXP(-KTG1_bac*(BQ183-T_opt_bac)^2)</f>
        <v>0.25342116259514119</v>
      </c>
      <c r="BS183">
        <f>EXP(-KTG2_bac * (T_opt_bac - BQ183)^2)</f>
        <v>1.6275286294212165E-2</v>
      </c>
      <c r="BT183">
        <f>IF(BQ183&lt;=T_opt_bac,BR183,BS183)</f>
        <v>0.25342116259514119</v>
      </c>
      <c r="BU183">
        <f t="shared" si="36"/>
        <v>0.253</v>
      </c>
      <c r="BY183"/>
      <c r="BZ183" s="3">
        <f t="shared" si="41"/>
        <v>163</v>
      </c>
      <c r="CA183" s="3">
        <f>CA182+(env_max2-env_min2)/1200</f>
        <v>4.0499999999999901</v>
      </c>
      <c r="CB183" s="3">
        <f t="shared" si="40"/>
        <v>0.32700000000000001</v>
      </c>
      <c r="CC183" s="3">
        <f>ROUND((O_max_dia2-CA183)/O_range_dia2 * CB183, 3)</f>
        <v>0.51300000000000001</v>
      </c>
      <c r="CD183">
        <f>IF(CA183&lt;=delt2,CB183,CC183)</f>
        <v>0.32700000000000001</v>
      </c>
      <c r="CE183">
        <f>IF(CA183&gt;=O_max_dia2, 0, CD183)</f>
        <v>0.32700000000000001</v>
      </c>
      <c r="CG183">
        <f>CE183/$CF$21</f>
        <v>0.57267950963222425</v>
      </c>
      <c r="CK183" s="8"/>
      <c r="EM183"/>
      <c r="EN183" s="3"/>
      <c r="EP183"/>
      <c r="EQ183" s="3"/>
    </row>
    <row r="184" spans="2:147" x14ac:dyDescent="0.25">
      <c r="B184">
        <f t="shared" si="39"/>
        <v>168</v>
      </c>
      <c r="C184" s="9">
        <f t="shared" si="37"/>
        <v>4.1749999999999918</v>
      </c>
      <c r="D184">
        <f>EXP(-KTG1_dia*(C184-T_opt__dia)^2)</f>
        <v>0.46197476989892405</v>
      </c>
      <c r="E184">
        <f>EXP(-KTG2_dia*(T_opt__dia-C184)^2)</f>
        <v>4.1253086323292529E-9</v>
      </c>
      <c r="F184">
        <f>IF(C184&lt;=T_opt__dia,D184,E184)</f>
        <v>0.46197476989892405</v>
      </c>
      <c r="G184">
        <f t="shared" si="38"/>
        <v>0.46200000000000002</v>
      </c>
      <c r="AO184">
        <f t="shared" si="28"/>
        <v>181</v>
      </c>
      <c r="AP184">
        <f t="shared" si="29"/>
        <v>4.4999999999999964</v>
      </c>
      <c r="AQ184">
        <f>EXP(-KTG1_nan*(AP184-T_opt__nan)^2)</f>
        <v>0.38251018447178015</v>
      </c>
      <c r="AR184">
        <f>EXP(-KTG2_nan*(T_opt__nan-AP184)^2)</f>
        <v>5.5966610899646906E-2</v>
      </c>
      <c r="AS184">
        <f>IF(AP184&lt;=T_opt__nan,AQ184,AR184)</f>
        <v>0.38251018447178015</v>
      </c>
      <c r="AT184">
        <f t="shared" si="30"/>
        <v>0.38300000000000001</v>
      </c>
      <c r="BD184">
        <f t="shared" si="31"/>
        <v>181</v>
      </c>
      <c r="BE184">
        <f t="shared" si="32"/>
        <v>4.4999999999999964</v>
      </c>
      <c r="BF184">
        <f>EXP(-KTG1_pic*(BE184-T_opt_pic)^2)</f>
        <v>0.25436119360819454</v>
      </c>
      <c r="BG184">
        <f>EXP(-KTG2_pic*(T_opt_pic-BE184)^2)</f>
        <v>1.6457071758747274E-2</v>
      </c>
      <c r="BH184">
        <f>IF(BE184&lt;=T_opt_pic,BF184,BG184)</f>
        <v>0.25436119360819454</v>
      </c>
      <c r="BI184">
        <f t="shared" si="33"/>
        <v>0.254</v>
      </c>
      <c r="BP184">
        <f t="shared" si="34"/>
        <v>181</v>
      </c>
      <c r="BQ184">
        <f t="shared" si="35"/>
        <v>4.4999999999999964</v>
      </c>
      <c r="BR184">
        <f>EXP(-KTG1_bac*(BQ184-T_opt_bac)^2)</f>
        <v>0.25436119360819454</v>
      </c>
      <c r="BS184">
        <f>EXP(-KTG2_bac * (T_opt_bac - BQ184)^2)</f>
        <v>1.6457071758747274E-2</v>
      </c>
      <c r="BT184">
        <f>IF(BQ184&lt;=T_opt_bac,BR184,BS184)</f>
        <v>0.25436119360819454</v>
      </c>
      <c r="BU184">
        <f t="shared" si="36"/>
        <v>0.254</v>
      </c>
      <c r="BY184"/>
      <c r="BZ184" s="3">
        <f t="shared" si="41"/>
        <v>164</v>
      </c>
      <c r="CA184" s="3">
        <f>CA183+(env_max2-env_min2)/1200</f>
        <v>4.0749999999999904</v>
      </c>
      <c r="CB184" s="3">
        <f t="shared" si="40"/>
        <v>0.32800000000000001</v>
      </c>
      <c r="CC184" s="3">
        <f>ROUND((O_max_dia2-CA184)/O_range_dia2 * CB184, 3)</f>
        <v>0.51400000000000001</v>
      </c>
      <c r="CD184">
        <f>IF(CA184&lt;=delt2,CB184,CC184)</f>
        <v>0.32800000000000001</v>
      </c>
      <c r="CE184">
        <f>IF(CA184&gt;=O_max_dia2, 0, CD184)</f>
        <v>0.32800000000000001</v>
      </c>
      <c r="CG184">
        <f>CE184/$CF$21</f>
        <v>0.57443082311733806</v>
      </c>
      <c r="CK184" s="8"/>
      <c r="EM184"/>
      <c r="EN184" s="3"/>
      <c r="EP184"/>
      <c r="EQ184" s="3"/>
    </row>
    <row r="185" spans="2:147" x14ac:dyDescent="0.25">
      <c r="B185">
        <f t="shared" si="39"/>
        <v>169</v>
      </c>
      <c r="C185" s="9">
        <f t="shared" si="37"/>
        <v>4.1999999999999922</v>
      </c>
      <c r="D185">
        <f>EXP(-KTG1_dia*(C185-T_opt__dia)^2)</f>
        <v>0.46379158403609239</v>
      </c>
      <c r="E185">
        <f>EXP(-KTG2_dia*(T_opt__dia-C185)^2)</f>
        <v>4.5506306918322146E-9</v>
      </c>
      <c r="F185">
        <f>IF(C185&lt;=T_opt__dia,D185,E185)</f>
        <v>0.46379158403609239</v>
      </c>
      <c r="G185">
        <f t="shared" si="38"/>
        <v>0.46400000000000002</v>
      </c>
      <c r="AO185">
        <f t="shared" si="28"/>
        <v>182</v>
      </c>
      <c r="AP185">
        <f t="shared" si="29"/>
        <v>4.5249999999999968</v>
      </c>
      <c r="AQ185">
        <f>EXP(-KTG1_nan*(AP185-T_opt__nan)^2)</f>
        <v>0.38369684666246301</v>
      </c>
      <c r="AR185">
        <f>EXP(-KTG2_nan*(T_opt__nan-AP185)^2)</f>
        <v>5.6489104507561942E-2</v>
      </c>
      <c r="AS185">
        <f>IF(AP185&lt;=T_opt__nan,AQ185,AR185)</f>
        <v>0.38369684666246301</v>
      </c>
      <c r="AT185">
        <f t="shared" si="30"/>
        <v>0.38400000000000001</v>
      </c>
      <c r="BD185">
        <f t="shared" si="31"/>
        <v>182</v>
      </c>
      <c r="BE185">
        <f t="shared" si="32"/>
        <v>4.5249999999999968</v>
      </c>
      <c r="BF185">
        <f>EXP(-KTG1_pic*(BE185-T_opt_pic)^2)</f>
        <v>0.25530343501687713</v>
      </c>
      <c r="BG185">
        <f>EXP(-KTG2_pic*(T_opt_pic-BE185)^2)</f>
        <v>1.6640638049554662E-2</v>
      </c>
      <c r="BH185">
        <f>IF(BE185&lt;=T_opt_pic,BF185,BG185)</f>
        <v>0.25530343501687713</v>
      </c>
      <c r="BI185">
        <f t="shared" si="33"/>
        <v>0.255</v>
      </c>
      <c r="BP185">
        <f t="shared" si="34"/>
        <v>182</v>
      </c>
      <c r="BQ185">
        <f t="shared" si="35"/>
        <v>4.5249999999999968</v>
      </c>
      <c r="BR185">
        <f>EXP(-KTG1_bac*(BQ185-T_opt_bac)^2)</f>
        <v>0.25530343501687713</v>
      </c>
      <c r="BS185">
        <f>EXP(-KTG2_bac * (T_opt_bac - BQ185)^2)</f>
        <v>1.6640638049554662E-2</v>
      </c>
      <c r="BT185">
        <f>IF(BQ185&lt;=T_opt_bac,BR185,BS185)</f>
        <v>0.25530343501687713</v>
      </c>
      <c r="BU185">
        <f t="shared" si="36"/>
        <v>0.255</v>
      </c>
      <c r="BY185"/>
      <c r="BZ185" s="3">
        <f t="shared" si="41"/>
        <v>165</v>
      </c>
      <c r="CA185" s="3">
        <f>CA184+(env_max2-env_min2)/1200</f>
        <v>4.0999999999999908</v>
      </c>
      <c r="CB185" s="3">
        <f t="shared" si="40"/>
        <v>0.32900000000000001</v>
      </c>
      <c r="CC185" s="3">
        <f>ROUND((O_max_dia2-CA185)/O_range_dia2 * CB185, 3)</f>
        <v>0.51500000000000001</v>
      </c>
      <c r="CD185">
        <f>IF(CA185&lt;=delt2,CB185,CC185)</f>
        <v>0.32900000000000001</v>
      </c>
      <c r="CE185">
        <f>IF(CA185&gt;=O_max_dia2, 0, CD185)</f>
        <v>0.32900000000000001</v>
      </c>
      <c r="CG185">
        <f>CE185/$CF$21</f>
        <v>0.57618213660245188</v>
      </c>
      <c r="CK185" s="8"/>
      <c r="EM185"/>
      <c r="EN185" s="3"/>
      <c r="EP185"/>
      <c r="EQ185" s="3"/>
    </row>
    <row r="186" spans="2:147" x14ac:dyDescent="0.25">
      <c r="B186">
        <f t="shared" si="39"/>
        <v>170</v>
      </c>
      <c r="C186" s="9">
        <f t="shared" si="37"/>
        <v>4.2249999999999925</v>
      </c>
      <c r="D186">
        <f>EXP(-KTG1_dia*(C186-T_opt__dia)^2)</f>
        <v>0.46561088704950415</v>
      </c>
      <c r="E186">
        <f>EXP(-KTG2_dia*(T_opt__dia-C186)^2)</f>
        <v>5.0185489440364549E-9</v>
      </c>
      <c r="F186">
        <f>IF(C186&lt;=T_opt__dia,D186,E186)</f>
        <v>0.46561088704950415</v>
      </c>
      <c r="G186">
        <f t="shared" si="38"/>
        <v>0.46600000000000003</v>
      </c>
      <c r="AO186">
        <f t="shared" si="28"/>
        <v>183</v>
      </c>
      <c r="AP186">
        <f t="shared" si="29"/>
        <v>4.5499999999999972</v>
      </c>
      <c r="AQ186">
        <f>EXP(-KTG1_nan*(AP186-T_opt__nan)^2)</f>
        <v>0.38488526580674259</v>
      </c>
      <c r="AR186">
        <f>EXP(-KTG2_nan*(T_opt__nan-AP186)^2)</f>
        <v>5.7015620775447945E-2</v>
      </c>
      <c r="AS186">
        <f>IF(AP186&lt;=T_opt__nan,AQ186,AR186)</f>
        <v>0.38488526580674259</v>
      </c>
      <c r="AT186">
        <f t="shared" si="30"/>
        <v>0.38500000000000001</v>
      </c>
      <c r="BD186">
        <f t="shared" si="31"/>
        <v>183</v>
      </c>
      <c r="BE186">
        <f t="shared" si="32"/>
        <v>4.5499999999999972</v>
      </c>
      <c r="BF186">
        <f>EXP(-KTG1_pic*(BE186-T_opt_pic)^2)</f>
        <v>0.25624788556941275</v>
      </c>
      <c r="BG186">
        <f>EXP(-KTG2_pic*(T_opt_pic-BE186)^2)</f>
        <v>1.6825999492755237E-2</v>
      </c>
      <c r="BH186">
        <f>IF(BE186&lt;=T_opt_pic,BF186,BG186)</f>
        <v>0.25624788556941275</v>
      </c>
      <c r="BI186">
        <f t="shared" si="33"/>
        <v>0.25600000000000001</v>
      </c>
      <c r="BP186">
        <f t="shared" si="34"/>
        <v>183</v>
      </c>
      <c r="BQ186">
        <f t="shared" si="35"/>
        <v>4.5499999999999972</v>
      </c>
      <c r="BR186">
        <f>EXP(-KTG1_bac*(BQ186-T_opt_bac)^2)</f>
        <v>0.25624788556941275</v>
      </c>
      <c r="BS186">
        <f>EXP(-KTG2_bac * (T_opt_bac - BQ186)^2)</f>
        <v>1.6825999492755237E-2</v>
      </c>
      <c r="BT186">
        <f>IF(BQ186&lt;=T_opt_bac,BR186,BS186)</f>
        <v>0.25624788556941275</v>
      </c>
      <c r="BU186">
        <f t="shared" si="36"/>
        <v>0.25600000000000001</v>
      </c>
      <c r="BY186"/>
      <c r="BZ186" s="3">
        <f t="shared" si="41"/>
        <v>166</v>
      </c>
      <c r="CA186" s="3">
        <f>CA185+(env_max2-env_min2)/1200</f>
        <v>4.1249999999999911</v>
      </c>
      <c r="CB186" s="3">
        <f t="shared" si="40"/>
        <v>0.32900000000000001</v>
      </c>
      <c r="CC186" s="3">
        <f>ROUND((O_max_dia2-CA186)/O_range_dia2 * CB186, 3)</f>
        <v>0.51400000000000001</v>
      </c>
      <c r="CD186">
        <f>IF(CA186&lt;=delt2,CB186,CC186)</f>
        <v>0.32900000000000001</v>
      </c>
      <c r="CE186">
        <f>IF(CA186&gt;=O_max_dia2, 0, CD186)</f>
        <v>0.32900000000000001</v>
      </c>
      <c r="CG186">
        <f>CE186/$CF$21</f>
        <v>0.57618213660245188</v>
      </c>
      <c r="CK186" s="8"/>
      <c r="EM186"/>
      <c r="EN186" s="3"/>
      <c r="EP186"/>
      <c r="EQ186" s="3"/>
    </row>
    <row r="187" spans="2:147" x14ac:dyDescent="0.25">
      <c r="B187">
        <f t="shared" si="39"/>
        <v>171</v>
      </c>
      <c r="C187" s="9">
        <f t="shared" si="37"/>
        <v>4.2499999999999929</v>
      </c>
      <c r="D187">
        <f>EXP(-KTG1_dia*(C187-T_opt__dia)^2)</f>
        <v>0.46743265224496527</v>
      </c>
      <c r="E187">
        <f>EXP(-KTG2_dia*(T_opt__dia-C187)^2)</f>
        <v>5.5331973823978562E-9</v>
      </c>
      <c r="F187">
        <f>IF(C187&lt;=T_opt__dia,D187,E187)</f>
        <v>0.46743265224496527</v>
      </c>
      <c r="G187">
        <f t="shared" si="38"/>
        <v>0.46700000000000003</v>
      </c>
      <c r="AO187">
        <f t="shared" si="28"/>
        <v>184</v>
      </c>
      <c r="AP187">
        <f t="shared" si="29"/>
        <v>4.5749999999999975</v>
      </c>
      <c r="AQ187">
        <f>EXP(-KTG1_nan*(AP187-T_opt__nan)^2)</f>
        <v>0.38607543544384182</v>
      </c>
      <c r="AR187">
        <f>EXP(-KTG2_nan*(T_opt__nan-AP187)^2)</f>
        <v>5.7546181328207401E-2</v>
      </c>
      <c r="AS187">
        <f>IF(AP187&lt;=T_opt__nan,AQ187,AR187)</f>
        <v>0.38607543544384182</v>
      </c>
      <c r="AT187">
        <f t="shared" si="30"/>
        <v>0.38600000000000001</v>
      </c>
      <c r="BD187">
        <f t="shared" si="31"/>
        <v>184</v>
      </c>
      <c r="BE187">
        <f t="shared" si="32"/>
        <v>4.5749999999999975</v>
      </c>
      <c r="BF187">
        <f>EXP(-KTG1_pic*(BE187-T_opt_pic)^2)</f>
        <v>0.25719454397619301</v>
      </c>
      <c r="BG187">
        <f>EXP(-KTG2_pic*(T_opt_pic-BE187)^2)</f>
        <v>1.7013170492927238E-2</v>
      </c>
      <c r="BH187">
        <f>IF(BE187&lt;=T_opt_pic,BF187,BG187)</f>
        <v>0.25719454397619301</v>
      </c>
      <c r="BI187">
        <f t="shared" si="33"/>
        <v>0.25700000000000001</v>
      </c>
      <c r="BP187">
        <f t="shared" si="34"/>
        <v>184</v>
      </c>
      <c r="BQ187">
        <f t="shared" si="35"/>
        <v>4.5749999999999975</v>
      </c>
      <c r="BR187">
        <f>EXP(-KTG1_bac*(BQ187-T_opt_bac)^2)</f>
        <v>0.25719454397619301</v>
      </c>
      <c r="BS187">
        <f>EXP(-KTG2_bac * (T_opt_bac - BQ187)^2)</f>
        <v>1.7013170492927238E-2</v>
      </c>
      <c r="BT187">
        <f>IF(BQ187&lt;=T_opt_bac,BR187,BS187)</f>
        <v>0.25719454397619301</v>
      </c>
      <c r="BU187">
        <f t="shared" si="36"/>
        <v>0.25700000000000001</v>
      </c>
      <c r="BY187"/>
      <c r="BZ187" s="3">
        <f t="shared" si="41"/>
        <v>167</v>
      </c>
      <c r="CA187" s="3">
        <f>CA186+(env_max2-env_min2)/1200</f>
        <v>4.1499999999999915</v>
      </c>
      <c r="CB187" s="3">
        <f t="shared" si="40"/>
        <v>0.33</v>
      </c>
      <c r="CC187" s="3">
        <f>ROUND((O_max_dia2-CA187)/O_range_dia2 * CB187, 3)</f>
        <v>0.51500000000000001</v>
      </c>
      <c r="CD187">
        <f>IF(CA187&lt;=delt2,CB187,CC187)</f>
        <v>0.33</v>
      </c>
      <c r="CE187">
        <f>IF(CA187&gt;=O_max_dia2, 0, CD187)</f>
        <v>0.33</v>
      </c>
      <c r="CG187">
        <f>CE187/$CF$21</f>
        <v>0.5779334500875658</v>
      </c>
      <c r="CK187" s="8"/>
      <c r="EM187"/>
      <c r="EN187" s="3"/>
      <c r="EP187"/>
      <c r="EQ187" s="3"/>
    </row>
    <row r="188" spans="2:147" x14ac:dyDescent="0.25">
      <c r="B188">
        <f t="shared" si="39"/>
        <v>172</v>
      </c>
      <c r="C188" s="9">
        <f t="shared" si="37"/>
        <v>4.2749999999999932</v>
      </c>
      <c r="D188">
        <f>EXP(-KTG1_dia*(C188-T_opt__dia)^2)</f>
        <v>0.4692568527496937</v>
      </c>
      <c r="E188">
        <f>EXP(-KTG2_dia*(T_opt__dia-C188)^2)</f>
        <v>6.0990976679239635E-9</v>
      </c>
      <c r="F188">
        <f>IF(C188&lt;=T_opt__dia,D188,E188)</f>
        <v>0.4692568527496937</v>
      </c>
      <c r="G188">
        <f t="shared" si="38"/>
        <v>0.46899999999999997</v>
      </c>
      <c r="AO188">
        <f t="shared" si="28"/>
        <v>185</v>
      </c>
      <c r="AP188">
        <f t="shared" si="29"/>
        <v>4.5999999999999979</v>
      </c>
      <c r="AQ188">
        <f>EXP(-KTG1_nan*(AP188-T_opt__nan)^2)</f>
        <v>0.38726734906669119</v>
      </c>
      <c r="AR188">
        <f>EXP(-KTG2_nan*(T_opt__nan-AP188)^2)</f>
        <v>5.8080807809299466E-2</v>
      </c>
      <c r="AS188">
        <f>IF(AP188&lt;=T_opt__nan,AQ188,AR188)</f>
        <v>0.38726734906669119</v>
      </c>
      <c r="AT188">
        <f t="shared" si="30"/>
        <v>0.38700000000000001</v>
      </c>
      <c r="BD188">
        <f t="shared" si="31"/>
        <v>185</v>
      </c>
      <c r="BE188">
        <f t="shared" si="32"/>
        <v>4.5999999999999979</v>
      </c>
      <c r="BF188">
        <f>EXP(-KTG1_pic*(BE188-T_opt_pic)^2)</f>
        <v>0.25814340890966331</v>
      </c>
      <c r="BG188">
        <f>EXP(-KTG2_pic*(T_opt_pic-BE188)^2)</f>
        <v>1.7202165533111154E-2</v>
      </c>
      <c r="BH188">
        <f>IF(BE188&lt;=T_opt_pic,BF188,BG188)</f>
        <v>0.25814340890966331</v>
      </c>
      <c r="BI188">
        <f t="shared" si="33"/>
        <v>0.25800000000000001</v>
      </c>
      <c r="BP188">
        <f t="shared" si="34"/>
        <v>185</v>
      </c>
      <c r="BQ188">
        <f t="shared" si="35"/>
        <v>4.5999999999999979</v>
      </c>
      <c r="BR188">
        <f>EXP(-KTG1_bac*(BQ188-T_opt_bac)^2)</f>
        <v>0.25814340890966331</v>
      </c>
      <c r="BS188">
        <f>EXP(-KTG2_bac * (T_opt_bac - BQ188)^2)</f>
        <v>1.7202165533111154E-2</v>
      </c>
      <c r="BT188">
        <f>IF(BQ188&lt;=T_opt_bac,BR188,BS188)</f>
        <v>0.25814340890966331</v>
      </c>
      <c r="BU188">
        <f t="shared" si="36"/>
        <v>0.25800000000000001</v>
      </c>
      <c r="BY188"/>
      <c r="BZ188" s="3">
        <f t="shared" si="41"/>
        <v>168</v>
      </c>
      <c r="CA188" s="3">
        <f>CA187+(env_max2-env_min2)/1200</f>
        <v>4.1749999999999918</v>
      </c>
      <c r="CB188" s="3">
        <f t="shared" si="40"/>
        <v>0.33</v>
      </c>
      <c r="CC188" s="3">
        <f>ROUND((O_max_dia2-CA188)/O_range_dia2 * CB188, 3)</f>
        <v>0.51400000000000001</v>
      </c>
      <c r="CD188">
        <f>IF(CA188&lt;=delt2,CB188,CC188)</f>
        <v>0.33</v>
      </c>
      <c r="CE188">
        <f>IF(CA188&gt;=O_max_dia2, 0, CD188)</f>
        <v>0.33</v>
      </c>
      <c r="CG188">
        <f>CE188/$CF$21</f>
        <v>0.5779334500875658</v>
      </c>
      <c r="CK188" s="8"/>
      <c r="EM188"/>
      <c r="EN188" s="3"/>
      <c r="EP188"/>
      <c r="EQ188" s="3"/>
    </row>
    <row r="189" spans="2:147" x14ac:dyDescent="0.25">
      <c r="B189">
        <f t="shared" si="39"/>
        <v>173</v>
      </c>
      <c r="C189" s="9">
        <f t="shared" si="37"/>
        <v>4.2999999999999936</v>
      </c>
      <c r="D189">
        <f>EXP(-KTG1_dia*(C189-T_opt__dia)^2)</f>
        <v>0.47108346151269764</v>
      </c>
      <c r="E189">
        <f>EXP(-KTG2_dia*(T_opt__dia-C189)^2)</f>
        <v>6.7211941318891147E-9</v>
      </c>
      <c r="F189">
        <f>IF(C189&lt;=T_opt__dia,D189,E189)</f>
        <v>0.47108346151269764</v>
      </c>
      <c r="G189">
        <f t="shared" si="38"/>
        <v>0.47099999999999997</v>
      </c>
      <c r="AO189">
        <f t="shared" si="28"/>
        <v>186</v>
      </c>
      <c r="AP189">
        <f t="shared" si="29"/>
        <v>4.6249999999999982</v>
      </c>
      <c r="AQ189">
        <f>EXP(-KTG1_nan*(AP189-T_opt__nan)^2)</f>
        <v>0.38846100012191564</v>
      </c>
      <c r="AR189">
        <f>EXP(-KTG2_nan*(T_opt__nan-AP189)^2)</f>
        <v>5.8619521879608075E-2</v>
      </c>
      <c r="AS189">
        <f>IF(AP189&lt;=T_opt__nan,AQ189,AR189)</f>
        <v>0.38846100012191564</v>
      </c>
      <c r="AT189">
        <f t="shared" si="30"/>
        <v>0.38800000000000001</v>
      </c>
      <c r="BD189">
        <f t="shared" si="31"/>
        <v>186</v>
      </c>
      <c r="BE189">
        <f t="shared" si="32"/>
        <v>4.6249999999999982</v>
      </c>
      <c r="BF189">
        <f>EXP(-KTG1_pic*(BE189-T_opt_pic)^2)</f>
        <v>0.25909447900420873</v>
      </c>
      <c r="BG189">
        <f>EXP(-KTG2_pic*(T_opt_pic-BE189)^2)</f>
        <v>1.7392999174808632E-2</v>
      </c>
      <c r="BH189">
        <f>IF(BE189&lt;=T_opt_pic,BF189,BG189)</f>
        <v>0.25909447900420873</v>
      </c>
      <c r="BI189">
        <f t="shared" si="33"/>
        <v>0.25900000000000001</v>
      </c>
      <c r="BP189">
        <f t="shared" si="34"/>
        <v>186</v>
      </c>
      <c r="BQ189">
        <f t="shared" si="35"/>
        <v>4.6249999999999982</v>
      </c>
      <c r="BR189">
        <f>EXP(-KTG1_bac*(BQ189-T_opt_bac)^2)</f>
        <v>0.25909447900420873</v>
      </c>
      <c r="BS189">
        <f>EXP(-KTG2_bac * (T_opt_bac - BQ189)^2)</f>
        <v>1.7392999174808632E-2</v>
      </c>
      <c r="BT189">
        <f>IF(BQ189&lt;=T_opt_bac,BR189,BS189)</f>
        <v>0.25909447900420873</v>
      </c>
      <c r="BU189">
        <f t="shared" si="36"/>
        <v>0.25900000000000001</v>
      </c>
      <c r="BY189"/>
      <c r="BZ189" s="3">
        <f t="shared" si="41"/>
        <v>169</v>
      </c>
      <c r="CA189" s="3">
        <f>CA188+(env_max2-env_min2)/1200</f>
        <v>4.1999999999999922</v>
      </c>
      <c r="CB189" s="3">
        <f t="shared" si="40"/>
        <v>0.33100000000000002</v>
      </c>
      <c r="CC189" s="3">
        <f>ROUND((O_max_dia2-CA189)/O_range_dia2 * CB189, 3)</f>
        <v>0.51500000000000001</v>
      </c>
      <c r="CD189">
        <f>IF(CA189&lt;=delt2,CB189,CC189)</f>
        <v>0.33100000000000002</v>
      </c>
      <c r="CE189">
        <f>IF(CA189&gt;=O_max_dia2, 0, CD189)</f>
        <v>0.33100000000000002</v>
      </c>
      <c r="CG189">
        <f>CE189/$CF$21</f>
        <v>0.57968476357267962</v>
      </c>
      <c r="CK189" s="8"/>
      <c r="EM189"/>
      <c r="EN189" s="3"/>
      <c r="EP189"/>
      <c r="EQ189" s="3"/>
    </row>
    <row r="190" spans="2:147" x14ac:dyDescent="0.25">
      <c r="B190">
        <f t="shared" si="39"/>
        <v>174</v>
      </c>
      <c r="C190" s="9">
        <f t="shared" si="37"/>
        <v>4.324999999999994</v>
      </c>
      <c r="D190">
        <f>EXP(-KTG1_dia*(C190-T_opt__dia)^2)</f>
        <v>0.47291245130516407</v>
      </c>
      <c r="E190">
        <f>EXP(-KTG2_dia*(T_opt__dia-C190)^2)</f>
        <v>7.4048918080135333E-9</v>
      </c>
      <c r="F190">
        <f>IF(C190&lt;=T_opt__dia,D190,E190)</f>
        <v>0.47291245130516407</v>
      </c>
      <c r="G190">
        <f t="shared" si="38"/>
        <v>0.47299999999999998</v>
      </c>
      <c r="AO190">
        <f t="shared" si="28"/>
        <v>187</v>
      </c>
      <c r="AP190">
        <f t="shared" si="29"/>
        <v>4.6499999999999986</v>
      </c>
      <c r="AQ190">
        <f>EXP(-KTG1_nan*(AP190-T_opt__nan)^2)</f>
        <v>0.38965638200982305</v>
      </c>
      <c r="AR190">
        <f>EXP(-KTG2_nan*(T_opt__nan-AP190)^2)</f>
        <v>5.9162345216298262E-2</v>
      </c>
      <c r="AS190">
        <f>IF(AP190&lt;=T_opt__nan,AQ190,AR190)</f>
        <v>0.38965638200982305</v>
      </c>
      <c r="AT190">
        <f t="shared" si="30"/>
        <v>0.39</v>
      </c>
      <c r="BD190">
        <f t="shared" si="31"/>
        <v>187</v>
      </c>
      <c r="BE190">
        <f t="shared" si="32"/>
        <v>4.6499999999999986</v>
      </c>
      <c r="BF190">
        <f>EXP(-KTG1_pic*(BE190-T_opt_pic)^2)</f>
        <v>0.26004775285604165</v>
      </c>
      <c r="BG190">
        <f>EXP(-KTG2_pic*(T_opt_pic-BE190)^2)</f>
        <v>1.7585686057975638E-2</v>
      </c>
      <c r="BH190">
        <f>IF(BE190&lt;=T_opt_pic,BF190,BG190)</f>
        <v>0.26004775285604165</v>
      </c>
      <c r="BI190">
        <f t="shared" si="33"/>
        <v>0.26</v>
      </c>
      <c r="BP190">
        <f t="shared" si="34"/>
        <v>187</v>
      </c>
      <c r="BQ190">
        <f t="shared" si="35"/>
        <v>4.6499999999999986</v>
      </c>
      <c r="BR190">
        <f>EXP(-KTG1_bac*(BQ190-T_opt_bac)^2)</f>
        <v>0.26004775285604165</v>
      </c>
      <c r="BS190">
        <f>EXP(-KTG2_bac * (T_opt_bac - BQ190)^2)</f>
        <v>1.7585686057975638E-2</v>
      </c>
      <c r="BT190">
        <f>IF(BQ190&lt;=T_opt_bac,BR190,BS190)</f>
        <v>0.26004775285604165</v>
      </c>
      <c r="BU190">
        <f t="shared" si="36"/>
        <v>0.26</v>
      </c>
      <c r="BY190"/>
      <c r="BZ190" s="3">
        <f t="shared" si="41"/>
        <v>170</v>
      </c>
      <c r="CA190" s="3">
        <f>CA189+(env_max2-env_min2)/1200</f>
        <v>4.2249999999999925</v>
      </c>
      <c r="CB190" s="3">
        <f t="shared" si="40"/>
        <v>0.33100000000000002</v>
      </c>
      <c r="CC190" s="3">
        <f>ROUND((O_max_dia2-CA190)/O_range_dia2 * CB190, 3)</f>
        <v>0.51500000000000001</v>
      </c>
      <c r="CD190">
        <f>IF(CA190&lt;=delt2,CB190,CC190)</f>
        <v>0.33100000000000002</v>
      </c>
      <c r="CE190">
        <f>IF(CA190&gt;=O_max_dia2, 0, CD190)</f>
        <v>0.33100000000000002</v>
      </c>
      <c r="CG190">
        <f>CE190/$CF$21</f>
        <v>0.57968476357267962</v>
      </c>
      <c r="CK190" s="8"/>
      <c r="EM190"/>
      <c r="EN190" s="3"/>
      <c r="EP190"/>
      <c r="EQ190" s="3"/>
    </row>
    <row r="191" spans="2:147" x14ac:dyDescent="0.25">
      <c r="B191">
        <f t="shared" si="39"/>
        <v>175</v>
      </c>
      <c r="C191" s="9">
        <f t="shared" si="37"/>
        <v>4.3499999999999943</v>
      </c>
      <c r="D191">
        <f>EXP(-KTG1_dia*(C191-T_opt__dia)^2)</f>
        <v>0.47474379472085826</v>
      </c>
      <c r="E191">
        <f>EXP(-KTG2_dia*(T_opt__dia-C191)^2)</f>
        <v>8.1560977439996642E-9</v>
      </c>
      <c r="F191">
        <f>IF(C191&lt;=T_opt__dia,D191,E191)</f>
        <v>0.47474379472085826</v>
      </c>
      <c r="G191">
        <f t="shared" si="38"/>
        <v>0.47499999999999998</v>
      </c>
      <c r="AO191">
        <f t="shared" si="28"/>
        <v>188</v>
      </c>
      <c r="AP191">
        <f t="shared" si="29"/>
        <v>4.6749999999999989</v>
      </c>
      <c r="AQ191">
        <f>EXP(-KTG1_nan*(AP191-T_opt__nan)^2)</f>
        <v>0.3908534880843938</v>
      </c>
      <c r="AR191">
        <f>EXP(-KTG2_nan*(T_opt__nan-AP191)^2)</f>
        <v>5.9709299511660312E-2</v>
      </c>
      <c r="AS191">
        <f>IF(AP191&lt;=T_opt__nan,AQ191,AR191)</f>
        <v>0.3908534880843938</v>
      </c>
      <c r="AT191">
        <f t="shared" si="30"/>
        <v>0.39100000000000001</v>
      </c>
      <c r="BD191">
        <f t="shared" si="31"/>
        <v>188</v>
      </c>
      <c r="BE191">
        <f t="shared" si="32"/>
        <v>4.6749999999999989</v>
      </c>
      <c r="BF191">
        <f>EXP(-KTG1_pic*(BE191-T_opt_pic)^2)</f>
        <v>0.26100322902308881</v>
      </c>
      <c r="BG191">
        <f>EXP(-KTG2_pic*(T_opt_pic-BE191)^2)</f>
        <v>1.7780240901009554E-2</v>
      </c>
      <c r="BH191">
        <f>IF(BE191&lt;=T_opt_pic,BF191,BG191)</f>
        <v>0.26100322902308881</v>
      </c>
      <c r="BI191">
        <f t="shared" si="33"/>
        <v>0.26100000000000001</v>
      </c>
      <c r="BP191">
        <f t="shared" si="34"/>
        <v>188</v>
      </c>
      <c r="BQ191">
        <f t="shared" si="35"/>
        <v>4.6749999999999989</v>
      </c>
      <c r="BR191">
        <f>EXP(-KTG1_bac*(BQ191-T_opt_bac)^2)</f>
        <v>0.26100322902308881</v>
      </c>
      <c r="BS191">
        <f>EXP(-KTG2_bac * (T_opt_bac - BQ191)^2)</f>
        <v>1.7780240901009554E-2</v>
      </c>
      <c r="BT191">
        <f>IF(BQ191&lt;=T_opt_bac,BR191,BS191)</f>
        <v>0.26100322902308881</v>
      </c>
      <c r="BU191">
        <f t="shared" si="36"/>
        <v>0.26100000000000001</v>
      </c>
      <c r="BY191"/>
      <c r="BZ191" s="3">
        <f t="shared" si="41"/>
        <v>171</v>
      </c>
      <c r="CA191" s="3">
        <f>CA190+(env_max2-env_min2)/1200</f>
        <v>4.2499999999999929</v>
      </c>
      <c r="CB191" s="3">
        <f t="shared" si="40"/>
        <v>0.33200000000000002</v>
      </c>
      <c r="CC191" s="3">
        <f>ROUND((O_max_dia2-CA191)/O_range_dia2 * CB191, 3)</f>
        <v>0.51600000000000001</v>
      </c>
      <c r="CD191">
        <f>IF(CA191&lt;=delt2,CB191,CC191)</f>
        <v>0.33200000000000002</v>
      </c>
      <c r="CE191">
        <f>IF(CA191&gt;=O_max_dia2, 0, CD191)</f>
        <v>0.33200000000000002</v>
      </c>
      <c r="CG191">
        <f>CE191/$CF$21</f>
        <v>0.58143607705779343</v>
      </c>
      <c r="CK191" s="8"/>
      <c r="EM191"/>
      <c r="EN191" s="3"/>
      <c r="EP191"/>
      <c r="EQ191" s="3"/>
    </row>
    <row r="192" spans="2:147" x14ac:dyDescent="0.25">
      <c r="B192">
        <f t="shared" si="39"/>
        <v>176</v>
      </c>
      <c r="C192" s="9">
        <f t="shared" si="37"/>
        <v>4.3749999999999947</v>
      </c>
      <c r="D192">
        <f>EXP(-KTG1_dia*(C192-T_opt__dia)^2)</f>
        <v>0.47657746417653296</v>
      </c>
      <c r="E192">
        <f>EXP(-KTG2_dia*(T_opt__dia-C192)^2)</f>
        <v>8.9812658618103415E-9</v>
      </c>
      <c r="F192">
        <f>IF(C192&lt;=T_opt__dia,D192,E192)</f>
        <v>0.47657746417653296</v>
      </c>
      <c r="G192">
        <f t="shared" si="38"/>
        <v>0.47699999999999998</v>
      </c>
      <c r="AO192">
        <f t="shared" si="28"/>
        <v>189</v>
      </c>
      <c r="AP192">
        <f t="shared" si="29"/>
        <v>4.6999999999999993</v>
      </c>
      <c r="AQ192">
        <f>EXP(-KTG1_nan*(AP192-T_opt__nan)^2)</f>
        <v>0.39205231165327109</v>
      </c>
      <c r="AR192">
        <f>EXP(-KTG2_nan*(T_opt__nan-AP192)^2)</f>
        <v>6.0260406471942578E-2</v>
      </c>
      <c r="AS192">
        <f>IF(AP192&lt;=T_opt__nan,AQ192,AR192)</f>
        <v>0.39205231165327109</v>
      </c>
      <c r="AT192">
        <f t="shared" si="30"/>
        <v>0.39200000000000002</v>
      </c>
      <c r="BD192">
        <f t="shared" si="31"/>
        <v>189</v>
      </c>
      <c r="BE192">
        <f t="shared" si="32"/>
        <v>4.6999999999999993</v>
      </c>
      <c r="BF192">
        <f>EXP(-KTG1_pic*(BE192-T_opt_pic)^2)</f>
        <v>0.26196090602487987</v>
      </c>
      <c r="BG192">
        <f>EXP(-KTG2_pic*(T_opt_pic-BE192)^2)</f>
        <v>1.7976678500730189E-2</v>
      </c>
      <c r="BH192">
        <f>IF(BE192&lt;=T_opt_pic,BF192,BG192)</f>
        <v>0.26196090602487987</v>
      </c>
      <c r="BI192">
        <f t="shared" si="33"/>
        <v>0.26200000000000001</v>
      </c>
      <c r="BP192">
        <f t="shared" si="34"/>
        <v>189</v>
      </c>
      <c r="BQ192">
        <f t="shared" si="35"/>
        <v>4.6999999999999993</v>
      </c>
      <c r="BR192">
        <f>EXP(-KTG1_bac*(BQ192-T_opt_bac)^2)</f>
        <v>0.26196090602487987</v>
      </c>
      <c r="BS192">
        <f>EXP(-KTG2_bac * (T_opt_bac - BQ192)^2)</f>
        <v>1.7976678500730189E-2</v>
      </c>
      <c r="BT192">
        <f>IF(BQ192&lt;=T_opt_bac,BR192,BS192)</f>
        <v>0.26196090602487987</v>
      </c>
      <c r="BU192">
        <f t="shared" si="36"/>
        <v>0.26200000000000001</v>
      </c>
      <c r="BY192"/>
      <c r="BZ192" s="3">
        <f t="shared" si="41"/>
        <v>172</v>
      </c>
      <c r="CA192" s="3">
        <f>CA191+(env_max2-env_min2)/1200</f>
        <v>4.2749999999999932</v>
      </c>
      <c r="CB192" s="3">
        <f t="shared" si="40"/>
        <v>0.33300000000000002</v>
      </c>
      <c r="CC192" s="3">
        <f>ROUND((O_max_dia2-CA192)/O_range_dia2 * CB192, 3)</f>
        <v>0.51700000000000002</v>
      </c>
      <c r="CD192">
        <f>IF(CA192&lt;=delt2,CB192,CC192)</f>
        <v>0.33300000000000002</v>
      </c>
      <c r="CE192">
        <f>IF(CA192&gt;=O_max_dia2, 0, CD192)</f>
        <v>0.33300000000000002</v>
      </c>
      <c r="CG192">
        <f>CE192/$CF$21</f>
        <v>0.58318739054290725</v>
      </c>
      <c r="CK192" s="8"/>
      <c r="EM192"/>
      <c r="EN192" s="3"/>
      <c r="EP192"/>
      <c r="EQ192" s="3"/>
    </row>
    <row r="193" spans="2:147" x14ac:dyDescent="0.25">
      <c r="B193">
        <f t="shared" si="39"/>
        <v>177</v>
      </c>
      <c r="C193" s="9">
        <f t="shared" si="37"/>
        <v>4.399999999999995</v>
      </c>
      <c r="D193">
        <f>EXP(-KTG1_dia*(C193-T_opt__dia)^2)</f>
        <v>0.47841343191234831</v>
      </c>
      <c r="E193">
        <f>EXP(-KTG2_dia*(T_opt__dia-C193)^2)</f>
        <v>9.8874456569921082E-9</v>
      </c>
      <c r="F193">
        <f>IF(C193&lt;=T_opt__dia,D193,E193)</f>
        <v>0.47841343191234831</v>
      </c>
      <c r="G193">
        <f t="shared" si="38"/>
        <v>0.47799999999999998</v>
      </c>
      <c r="AO193">
        <f t="shared" si="28"/>
        <v>190</v>
      </c>
      <c r="AP193">
        <f t="shared" si="29"/>
        <v>4.7249999999999996</v>
      </c>
      <c r="AQ193">
        <f>EXP(-KTG1_nan*(AP193-T_opt__nan)^2)</f>
        <v>0.39325284597775284</v>
      </c>
      <c r="AR193">
        <f>EXP(-KTG2_nan*(T_opt__nan-AP193)^2)</f>
        <v>6.0815687816171853E-2</v>
      </c>
      <c r="AS193">
        <f>IF(AP193&lt;=T_opt__nan,AQ193,AR193)</f>
        <v>0.39325284597775284</v>
      </c>
      <c r="AT193">
        <f t="shared" si="30"/>
        <v>0.39300000000000002</v>
      </c>
      <c r="BD193">
        <f t="shared" si="31"/>
        <v>190</v>
      </c>
      <c r="BE193">
        <f t="shared" si="32"/>
        <v>4.7249999999999996</v>
      </c>
      <c r="BF193">
        <f>EXP(-KTG1_pic*(BE193-T_opt_pic)^2)</f>
        <v>0.26292078234243538</v>
      </c>
      <c r="BG193">
        <f>EXP(-KTG2_pic*(T_opt_pic-BE193)^2)</f>
        <v>1.8175013732354615E-2</v>
      </c>
      <c r="BH193">
        <f>IF(BE193&lt;=T_opt_pic,BF193,BG193)</f>
        <v>0.26292078234243538</v>
      </c>
      <c r="BI193">
        <f t="shared" si="33"/>
        <v>0.26300000000000001</v>
      </c>
      <c r="BP193">
        <f t="shared" si="34"/>
        <v>190</v>
      </c>
      <c r="BQ193">
        <f t="shared" si="35"/>
        <v>4.7249999999999996</v>
      </c>
      <c r="BR193">
        <f>EXP(-KTG1_bac*(BQ193-T_opt_bac)^2)</f>
        <v>0.26292078234243538</v>
      </c>
      <c r="BS193">
        <f>EXP(-KTG2_bac * (T_opt_bac - BQ193)^2)</f>
        <v>1.8175013732354615E-2</v>
      </c>
      <c r="BT193">
        <f>IF(BQ193&lt;=T_opt_bac,BR193,BS193)</f>
        <v>0.26292078234243538</v>
      </c>
      <c r="BU193">
        <f t="shared" si="36"/>
        <v>0.26300000000000001</v>
      </c>
      <c r="BY193"/>
      <c r="BZ193" s="3">
        <f t="shared" si="41"/>
        <v>173</v>
      </c>
      <c r="CA193" s="3">
        <f>CA192+(env_max2-env_min2)/1200</f>
        <v>4.2999999999999936</v>
      </c>
      <c r="CB193" s="3">
        <f t="shared" si="40"/>
        <v>0.33300000000000002</v>
      </c>
      <c r="CC193" s="3">
        <f>ROUND((O_max_dia2-CA193)/O_range_dia2 * CB193, 3)</f>
        <v>0.51600000000000001</v>
      </c>
      <c r="CD193">
        <f>IF(CA193&lt;=delt2,CB193,CC193)</f>
        <v>0.33300000000000002</v>
      </c>
      <c r="CE193">
        <f>IF(CA193&gt;=O_max_dia2, 0, CD193)</f>
        <v>0.33300000000000002</v>
      </c>
      <c r="CG193">
        <f>CE193/$CF$21</f>
        <v>0.58318739054290725</v>
      </c>
      <c r="CK193" s="8"/>
      <c r="EM193"/>
      <c r="EN193" s="3"/>
      <c r="EP193"/>
      <c r="EQ193" s="3"/>
    </row>
    <row r="194" spans="2:147" x14ac:dyDescent="0.25">
      <c r="B194">
        <f t="shared" si="39"/>
        <v>178</v>
      </c>
      <c r="C194" s="9">
        <f t="shared" si="37"/>
        <v>4.4249999999999954</v>
      </c>
      <c r="D194">
        <f>EXP(-KTG1_dia*(C194-T_opt__dia)^2)</f>
        <v>0.48025166999230262</v>
      </c>
      <c r="E194">
        <f>EXP(-KTG2_dia*(T_opt__dia-C194)^2)</f>
        <v>1.0882335049778952E-8</v>
      </c>
      <c r="F194">
        <f>IF(C194&lt;=T_opt__dia,D194,E194)</f>
        <v>0.48025166999230262</v>
      </c>
      <c r="G194">
        <f t="shared" si="38"/>
        <v>0.48</v>
      </c>
      <c r="AO194">
        <f t="shared" si="28"/>
        <v>191</v>
      </c>
      <c r="AP194">
        <f t="shared" si="29"/>
        <v>4.75</v>
      </c>
      <c r="AQ194">
        <f>EXP(-KTG1_nan*(AP194-T_opt__nan)^2)</f>
        <v>0.39445508427278425</v>
      </c>
      <c r="AR194">
        <f>EXP(-KTG2_nan*(T_opt__nan-AP194)^2)</f>
        <v>6.1375165274962416E-2</v>
      </c>
      <c r="AS194">
        <f>IF(AP194&lt;=T_opt__nan,AQ194,AR194)</f>
        <v>0.39445508427278425</v>
      </c>
      <c r="AT194">
        <f t="shared" si="30"/>
        <v>0.39400000000000002</v>
      </c>
      <c r="BD194">
        <f t="shared" si="31"/>
        <v>191</v>
      </c>
      <c r="BE194">
        <f t="shared" si="32"/>
        <v>4.75</v>
      </c>
      <c r="BF194">
        <f>EXP(-KTG1_pic*(BE194-T_opt_pic)^2)</f>
        <v>0.26388285641815579</v>
      </c>
      <c r="BG194">
        <f>EXP(-KTG2_pic*(T_opt_pic-BE194)^2)</f>
        <v>1.83752615494659E-2</v>
      </c>
      <c r="BH194">
        <f>IF(BE194&lt;=T_opt_pic,BF194,BG194)</f>
        <v>0.26388285641815579</v>
      </c>
      <c r="BI194">
        <f t="shared" si="33"/>
        <v>0.26400000000000001</v>
      </c>
      <c r="BP194">
        <f t="shared" si="34"/>
        <v>191</v>
      </c>
      <c r="BQ194">
        <f t="shared" si="35"/>
        <v>4.75</v>
      </c>
      <c r="BR194">
        <f>EXP(-KTG1_bac*(BQ194-T_opt_bac)^2)</f>
        <v>0.26388285641815579</v>
      </c>
      <c r="BS194">
        <f>EXP(-KTG2_bac * (T_opt_bac - BQ194)^2)</f>
        <v>1.83752615494659E-2</v>
      </c>
      <c r="BT194">
        <f>IF(BQ194&lt;=T_opt_bac,BR194,BS194)</f>
        <v>0.26388285641815579</v>
      </c>
      <c r="BU194">
        <f t="shared" si="36"/>
        <v>0.26400000000000001</v>
      </c>
      <c r="BY194"/>
      <c r="BZ194" s="3">
        <f t="shared" si="41"/>
        <v>174</v>
      </c>
      <c r="CA194" s="3">
        <f>CA193+(env_max2-env_min2)/1200</f>
        <v>4.324999999999994</v>
      </c>
      <c r="CB194" s="3">
        <f t="shared" si="40"/>
        <v>0.33400000000000002</v>
      </c>
      <c r="CC194" s="3">
        <f>ROUND((O_max_dia2-CA194)/O_range_dia2 * CB194, 3)</f>
        <v>0.51700000000000002</v>
      </c>
      <c r="CD194">
        <f>IF(CA194&lt;=delt2,CB194,CC194)</f>
        <v>0.33400000000000002</v>
      </c>
      <c r="CE194">
        <f>IF(CA194&gt;=O_max_dia2, 0, CD194)</f>
        <v>0.33400000000000002</v>
      </c>
      <c r="CG194">
        <f>CE194/$CF$21</f>
        <v>0.58493870402802106</v>
      </c>
      <c r="CK194" s="8"/>
      <c r="EM194"/>
      <c r="EN194" s="3"/>
      <c r="EP194"/>
      <c r="EQ194" s="3"/>
    </row>
    <row r="195" spans="2:147" x14ac:dyDescent="0.25">
      <c r="B195">
        <f t="shared" si="39"/>
        <v>179</v>
      </c>
      <c r="C195" s="9">
        <f t="shared" si="37"/>
        <v>4.4499999999999957</v>
      </c>
      <c r="D195">
        <f>EXP(-KTG1_dia*(C195-T_opt__dia)^2)</f>
        <v>0.48209215030467306</v>
      </c>
      <c r="E195">
        <f>EXP(-KTG2_dia*(T_opt__dia-C195)^2)</f>
        <v>1.197433772476591E-8</v>
      </c>
      <c r="F195">
        <f>IF(C195&lt;=T_opt__dia,D195,E195)</f>
        <v>0.48209215030467306</v>
      </c>
      <c r="G195">
        <f t="shared" si="38"/>
        <v>0.48199999999999998</v>
      </c>
      <c r="AO195">
        <f t="shared" si="28"/>
        <v>192</v>
      </c>
      <c r="AP195">
        <f t="shared" si="29"/>
        <v>4.7750000000000004</v>
      </c>
      <c r="AQ195">
        <f>EXP(-KTG1_nan*(AP195-T_opt__nan)^2)</f>
        <v>0.39565901970695211</v>
      </c>
      <c r="AR195">
        <f>EXP(-KTG2_nan*(T_opt__nan-AP195)^2)</f>
        <v>6.1938860589312826E-2</v>
      </c>
      <c r="AS195">
        <f>IF(AP195&lt;=T_opt__nan,AQ195,AR195)</f>
        <v>0.39565901970695211</v>
      </c>
      <c r="AT195">
        <f t="shared" si="30"/>
        <v>0.39600000000000002</v>
      </c>
      <c r="BD195">
        <f t="shared" si="31"/>
        <v>192</v>
      </c>
      <c r="BE195">
        <f t="shared" si="32"/>
        <v>4.7750000000000004</v>
      </c>
      <c r="BF195">
        <f>EXP(-KTG1_pic*(BE195-T_opt_pic)^2)</f>
        <v>0.26484712665571208</v>
      </c>
      <c r="BG195">
        <f>EXP(-KTG2_pic*(T_opt_pic-BE195)^2)</f>
        <v>1.8577436983975664E-2</v>
      </c>
      <c r="BH195">
        <f>IF(BE195&lt;=T_opt_pic,BF195,BG195)</f>
        <v>0.26484712665571208</v>
      </c>
      <c r="BI195">
        <f t="shared" si="33"/>
        <v>0.26500000000000001</v>
      </c>
      <c r="BP195">
        <f t="shared" si="34"/>
        <v>192</v>
      </c>
      <c r="BQ195">
        <f t="shared" si="35"/>
        <v>4.7750000000000004</v>
      </c>
      <c r="BR195">
        <f>EXP(-KTG1_bac*(BQ195-T_opt_bac)^2)</f>
        <v>0.26484712665571208</v>
      </c>
      <c r="BS195">
        <f>EXP(-KTG2_bac * (T_opt_bac - BQ195)^2)</f>
        <v>1.8577436983975664E-2</v>
      </c>
      <c r="BT195">
        <f>IF(BQ195&lt;=T_opt_bac,BR195,BS195)</f>
        <v>0.26484712665571208</v>
      </c>
      <c r="BU195">
        <f t="shared" si="36"/>
        <v>0.26500000000000001</v>
      </c>
      <c r="BY195"/>
      <c r="BZ195" s="3">
        <f t="shared" si="41"/>
        <v>175</v>
      </c>
      <c r="CA195" s="3">
        <f>CA194+(env_max2-env_min2)/1200</f>
        <v>4.3499999999999943</v>
      </c>
      <c r="CB195" s="3">
        <f t="shared" si="40"/>
        <v>0.33400000000000002</v>
      </c>
      <c r="CC195" s="3">
        <f>ROUND((O_max_dia2-CA195)/O_range_dia2 * CB195, 3)</f>
        <v>0.51700000000000002</v>
      </c>
      <c r="CD195">
        <f>IF(CA195&lt;=delt2,CB195,CC195)</f>
        <v>0.33400000000000002</v>
      </c>
      <c r="CE195">
        <f>IF(CA195&gt;=O_max_dia2, 0, CD195)</f>
        <v>0.33400000000000002</v>
      </c>
      <c r="CG195">
        <f>CE195/$CF$21</f>
        <v>0.58493870402802106</v>
      </c>
      <c r="CK195" s="8"/>
      <c r="EM195"/>
      <c r="EN195" s="3"/>
      <c r="EP195"/>
      <c r="EQ195" s="3"/>
    </row>
    <row r="196" spans="2:147" x14ac:dyDescent="0.25">
      <c r="B196">
        <f t="shared" si="39"/>
        <v>180</v>
      </c>
      <c r="C196" s="9">
        <f t="shared" si="37"/>
        <v>4.4749999999999961</v>
      </c>
      <c r="D196">
        <f>EXP(-KTG1_dia*(C196-T_opt__dia)^2)</f>
        <v>0.4839348445624671</v>
      </c>
      <c r="E196">
        <f>EXP(-KTG2_dia*(T_opt__dia-C196)^2)</f>
        <v>1.3172625321720585E-8</v>
      </c>
      <c r="F196">
        <f>IF(C196&lt;=T_opt__dia,D196,E196)</f>
        <v>0.4839348445624671</v>
      </c>
      <c r="G196">
        <f t="shared" si="38"/>
        <v>0.48399999999999999</v>
      </c>
      <c r="AO196">
        <f t="shared" si="28"/>
        <v>193</v>
      </c>
      <c r="AP196">
        <f t="shared" si="29"/>
        <v>4.8000000000000007</v>
      </c>
      <c r="AQ196">
        <f>EXP(-KTG1_nan*(AP196-T_opt__nan)^2)</f>
        <v>0.39686464540247968</v>
      </c>
      <c r="AR196">
        <f>EXP(-KTG2_nan*(T_opt__nan-AP196)^2)</f>
        <v>6.2506795509391144E-2</v>
      </c>
      <c r="AS196">
        <f>IF(AP196&lt;=T_opt__nan,AQ196,AR196)</f>
        <v>0.39686464540247968</v>
      </c>
      <c r="AT196">
        <f t="shared" si="30"/>
        <v>0.39700000000000002</v>
      </c>
      <c r="BD196">
        <f t="shared" si="31"/>
        <v>193</v>
      </c>
      <c r="BE196">
        <f t="shared" si="32"/>
        <v>4.8000000000000007</v>
      </c>
      <c r="BF196">
        <f>EXP(-KTG1_pic*(BE196-T_opt_pic)^2)</f>
        <v>0.26581359141993538</v>
      </c>
      <c r="BG196">
        <f>EXP(-KTG2_pic*(T_opt_pic-BE196)^2)</f>
        <v>1.8781555146080157E-2</v>
      </c>
      <c r="BH196">
        <f>IF(BE196&lt;=T_opt_pic,BF196,BG196)</f>
        <v>0.26581359141993538</v>
      </c>
      <c r="BI196">
        <f t="shared" si="33"/>
        <v>0.26600000000000001</v>
      </c>
      <c r="BP196">
        <f t="shared" si="34"/>
        <v>193</v>
      </c>
      <c r="BQ196">
        <f t="shared" si="35"/>
        <v>4.8000000000000007</v>
      </c>
      <c r="BR196">
        <f>EXP(-KTG1_bac*(BQ196-T_opt_bac)^2)</f>
        <v>0.26581359141993538</v>
      </c>
      <c r="BS196">
        <f>EXP(-KTG2_bac * (T_opt_bac - BQ196)^2)</f>
        <v>1.8781555146080157E-2</v>
      </c>
      <c r="BT196">
        <f>IF(BQ196&lt;=T_opt_bac,BR196,BS196)</f>
        <v>0.26581359141993538</v>
      </c>
      <c r="BU196">
        <f t="shared" si="36"/>
        <v>0.26600000000000001</v>
      </c>
      <c r="BY196"/>
      <c r="BZ196" s="3">
        <f t="shared" si="41"/>
        <v>176</v>
      </c>
      <c r="CA196" s="3">
        <f>CA195+(env_max2-env_min2)/1200</f>
        <v>4.3749999999999947</v>
      </c>
      <c r="CB196" s="3">
        <f t="shared" si="40"/>
        <v>0.33500000000000002</v>
      </c>
      <c r="CC196" s="3">
        <f>ROUND((O_max_dia2-CA196)/O_range_dia2 * CB196, 3)</f>
        <v>0.51700000000000002</v>
      </c>
      <c r="CD196">
        <f>IF(CA196&lt;=delt2,CB196,CC196)</f>
        <v>0.33500000000000002</v>
      </c>
      <c r="CE196">
        <f>IF(CA196&gt;=O_max_dia2, 0, CD196)</f>
        <v>0.33500000000000002</v>
      </c>
      <c r="CG196">
        <f>CE196/$CF$21</f>
        <v>0.58669001751313499</v>
      </c>
      <c r="CK196" s="8"/>
      <c r="EM196"/>
      <c r="EN196" s="3"/>
      <c r="EP196"/>
      <c r="EQ196" s="3"/>
    </row>
    <row r="197" spans="2:147" x14ac:dyDescent="0.25">
      <c r="B197">
        <f t="shared" si="39"/>
        <v>181</v>
      </c>
      <c r="C197" s="9">
        <f t="shared" si="37"/>
        <v>4.4999999999999964</v>
      </c>
      <c r="D197">
        <f>EXP(-KTG1_dia*(C197-T_opt__dia)^2)</f>
        <v>0.48577972430388472</v>
      </c>
      <c r="E197">
        <f>EXP(-KTG2_dia*(T_opt__dia-C197)^2)</f>
        <v>1.4487204867720309E-8</v>
      </c>
      <c r="F197">
        <f>IF(C197&lt;=T_opt__dia,D197,E197)</f>
        <v>0.48577972430388472</v>
      </c>
      <c r="G197">
        <f t="shared" si="38"/>
        <v>0.48599999999999999</v>
      </c>
      <c r="AO197">
        <f t="shared" ref="AO197:AO260" si="42">B210</f>
        <v>194</v>
      </c>
      <c r="AP197">
        <f t="shared" ref="AP197:AP260" si="43">C210</f>
        <v>4.8250000000000011</v>
      </c>
      <c r="AQ197">
        <f>EXP(-KTG1_nan*(AP197-T_opt__nan)^2)</f>
        <v>0.39807195443522309</v>
      </c>
      <c r="AR197">
        <f>EXP(-KTG2_nan*(T_opt__nan-AP197)^2)</f>
        <v>6.3078991793308031E-2</v>
      </c>
      <c r="AS197">
        <f>IF(AP197&lt;=T_opt__nan,AQ197,AR197)</f>
        <v>0.39807195443522309</v>
      </c>
      <c r="AT197">
        <f t="shared" ref="AT197:AT260" si="44">ROUND(AS197,3)</f>
        <v>0.39800000000000002</v>
      </c>
      <c r="BD197">
        <f t="shared" ref="BD197:BD260" si="45">B210</f>
        <v>194</v>
      </c>
      <c r="BE197">
        <f t="shared" ref="BE197:BE260" si="46">C210</f>
        <v>4.8250000000000011</v>
      </c>
      <c r="BF197">
        <f>EXP(-KTG1_pic*(BE197-T_opt_pic)^2)</f>
        <v>0.26678224903670772</v>
      </c>
      <c r="BG197">
        <f>EXP(-KTG2_pic*(T_opt_pic-BE197)^2)</f>
        <v>1.8987631224209895E-2</v>
      </c>
      <c r="BH197">
        <f>IF(BE197&lt;=T_opt_pic,BF197,BG197)</f>
        <v>0.26678224903670772</v>
      </c>
      <c r="BI197">
        <f t="shared" ref="BI197:BI260" si="47">ROUND(BH197,3)</f>
        <v>0.26700000000000002</v>
      </c>
      <c r="BP197">
        <f t="shared" ref="BP197:BP260" si="48">BD197</f>
        <v>194</v>
      </c>
      <c r="BQ197">
        <f t="shared" ref="BQ197:BQ260" si="49">BE197</f>
        <v>4.8250000000000011</v>
      </c>
      <c r="BR197">
        <f>EXP(-KTG1_bac*(BQ197-T_opt_bac)^2)</f>
        <v>0.26678224903670772</v>
      </c>
      <c r="BS197">
        <f>EXP(-KTG2_bac * (T_opt_bac - BQ197)^2)</f>
        <v>1.8987631224209895E-2</v>
      </c>
      <c r="BT197">
        <f>IF(BQ197&lt;=T_opt_bac,BR197,BS197)</f>
        <v>0.26678224903670772</v>
      </c>
      <c r="BU197">
        <f t="shared" ref="BU197:BU260" si="50">ROUND(BT197,3)</f>
        <v>0.26700000000000002</v>
      </c>
      <c r="BY197"/>
      <c r="BZ197" s="3">
        <f t="shared" si="41"/>
        <v>177</v>
      </c>
      <c r="CA197" s="3">
        <f>CA196+(env_max2-env_min2)/1200</f>
        <v>4.399999999999995</v>
      </c>
      <c r="CB197" s="3">
        <f t="shared" si="40"/>
        <v>0.33600000000000002</v>
      </c>
      <c r="CC197" s="3">
        <f>ROUND((O_max_dia2-CA197)/O_range_dia2 * CB197, 3)</f>
        <v>0.51800000000000002</v>
      </c>
      <c r="CD197">
        <f>IF(CA197&lt;=delt2,CB197,CC197)</f>
        <v>0.33600000000000002</v>
      </c>
      <c r="CE197">
        <f>IF(CA197&gt;=O_max_dia2, 0, CD197)</f>
        <v>0.33600000000000002</v>
      </c>
      <c r="CG197">
        <f>CE197/$CF$21</f>
        <v>0.5884413309982488</v>
      </c>
      <c r="CK197" s="8"/>
      <c r="EM197"/>
      <c r="EN197" s="3"/>
      <c r="EP197"/>
      <c r="EQ197" s="3"/>
    </row>
    <row r="198" spans="2:147" x14ac:dyDescent="0.25">
      <c r="B198">
        <f t="shared" si="39"/>
        <v>182</v>
      </c>
      <c r="C198" s="9">
        <f t="shared" si="37"/>
        <v>4.5249999999999968</v>
      </c>
      <c r="D198">
        <f>EXP(-KTG1_dia*(C198-T_opt__dia)^2)</f>
        <v>0.48762676089279033</v>
      </c>
      <c r="E198">
        <f>EXP(-KTG2_dia*(T_opt__dia-C198)^2)</f>
        <v>1.5928991870380418E-8</v>
      </c>
      <c r="F198">
        <f>IF(C198&lt;=T_opt__dia,D198,E198)</f>
        <v>0.48762676089279033</v>
      </c>
      <c r="G198">
        <f t="shared" si="38"/>
        <v>0.48799999999999999</v>
      </c>
      <c r="AO198">
        <f t="shared" si="42"/>
        <v>195</v>
      </c>
      <c r="AP198">
        <f t="shared" si="43"/>
        <v>4.8500000000000014</v>
      </c>
      <c r="AQ198">
        <f>EXP(-KTG1_nan*(AP198-T_opt__nan)^2)</f>
        <v>0.3992809398346685</v>
      </c>
      <c r="AR198">
        <f>EXP(-KTG2_nan*(T_opt__nan-AP198)^2)</f>
        <v>6.3655471205878236E-2</v>
      </c>
      <c r="AS198">
        <f>IF(AP198&lt;=T_opt__nan,AQ198,AR198)</f>
        <v>0.3992809398346685</v>
      </c>
      <c r="AT198">
        <f t="shared" si="44"/>
        <v>0.39900000000000002</v>
      </c>
      <c r="BD198">
        <f t="shared" si="45"/>
        <v>195</v>
      </c>
      <c r="BE198">
        <f t="shared" si="46"/>
        <v>4.8500000000000014</v>
      </c>
      <c r="BF198">
        <f>EXP(-KTG1_pic*(BE198-T_opt_pic)^2)</f>
        <v>0.26775309779285339</v>
      </c>
      <c r="BG198">
        <f>EXP(-KTG2_pic*(T_opt_pic-BE198)^2)</f>
        <v>1.9195680484973089E-2</v>
      </c>
      <c r="BH198">
        <f>IF(BE198&lt;=T_opt_pic,BF198,BG198)</f>
        <v>0.26775309779285339</v>
      </c>
      <c r="BI198">
        <f t="shared" si="47"/>
        <v>0.26800000000000002</v>
      </c>
      <c r="BP198">
        <f t="shared" si="48"/>
        <v>195</v>
      </c>
      <c r="BQ198">
        <f t="shared" si="49"/>
        <v>4.8500000000000014</v>
      </c>
      <c r="BR198">
        <f>EXP(-KTG1_bac*(BQ198-T_opt_bac)^2)</f>
        <v>0.26775309779285339</v>
      </c>
      <c r="BS198">
        <f>EXP(-KTG2_bac * (T_opt_bac - BQ198)^2)</f>
        <v>1.9195680484973089E-2</v>
      </c>
      <c r="BT198">
        <f>IF(BQ198&lt;=T_opt_bac,BR198,BS198)</f>
        <v>0.26775309779285339</v>
      </c>
      <c r="BU198">
        <f t="shared" si="50"/>
        <v>0.26800000000000002</v>
      </c>
      <c r="BY198"/>
      <c r="BZ198" s="3">
        <f t="shared" si="41"/>
        <v>178</v>
      </c>
      <c r="CA198" s="3">
        <f>CA197+(env_max2-env_min2)/1200</f>
        <v>4.4249999999999954</v>
      </c>
      <c r="CB198" s="3">
        <f t="shared" si="40"/>
        <v>0.33600000000000002</v>
      </c>
      <c r="CC198" s="3">
        <f>ROUND((O_max_dia2-CA198)/O_range_dia2 * CB198, 3)</f>
        <v>0.51800000000000002</v>
      </c>
      <c r="CD198">
        <f>IF(CA198&lt;=delt2,CB198,CC198)</f>
        <v>0.33600000000000002</v>
      </c>
      <c r="CE198">
        <f>IF(CA198&gt;=O_max_dia2, 0, CD198)</f>
        <v>0.33600000000000002</v>
      </c>
      <c r="CG198">
        <f>CE198/$CF$21</f>
        <v>0.5884413309982488</v>
      </c>
      <c r="CK198" s="8"/>
      <c r="EM198"/>
      <c r="EN198" s="3"/>
      <c r="EP198"/>
      <c r="EQ198" s="3"/>
    </row>
    <row r="199" spans="2:147" x14ac:dyDescent="0.25">
      <c r="B199">
        <f t="shared" si="39"/>
        <v>183</v>
      </c>
      <c r="C199" s="9">
        <f t="shared" si="37"/>
        <v>4.5499999999999972</v>
      </c>
      <c r="D199">
        <f>EXP(-KTG1_dia*(C199-T_opt__dia)^2)</f>
        <v>0.48947592551919661</v>
      </c>
      <c r="E199">
        <f>EXP(-KTG2_dia*(T_opt__dia-C199)^2)</f>
        <v>1.7509889523606172E-8</v>
      </c>
      <c r="F199">
        <f>IF(C199&lt;=T_opt__dia,D199,E199)</f>
        <v>0.48947592551919661</v>
      </c>
      <c r="G199">
        <f t="shared" si="38"/>
        <v>0.48899999999999999</v>
      </c>
      <c r="AO199">
        <f t="shared" si="42"/>
        <v>196</v>
      </c>
      <c r="AP199">
        <f t="shared" si="43"/>
        <v>4.8750000000000018</v>
      </c>
      <c r="AQ199">
        <f>EXP(-KTG1_nan*(AP199-T_opt__nan)^2)</f>
        <v>0.40049159458393097</v>
      </c>
      <c r="AR199">
        <f>EXP(-KTG2_nan*(T_opt__nan-AP199)^2)</f>
        <v>6.4236255517370125E-2</v>
      </c>
      <c r="AS199">
        <f>IF(AP199&lt;=T_opt__nan,AQ199,AR199)</f>
        <v>0.40049159458393097</v>
      </c>
      <c r="AT199">
        <f t="shared" si="44"/>
        <v>0.4</v>
      </c>
      <c r="BD199">
        <f t="shared" si="45"/>
        <v>196</v>
      </c>
      <c r="BE199">
        <f t="shared" si="46"/>
        <v>4.8750000000000018</v>
      </c>
      <c r="BF199">
        <f>EXP(-KTG1_pic*(BE199-T_opt_pic)^2)</f>
        <v>0.26872613593603167</v>
      </c>
      <c r="BG199">
        <f>EXP(-KTG2_pic*(T_opt_pic-BE199)^2)</f>
        <v>1.9405718273092447E-2</v>
      </c>
      <c r="BH199">
        <f>IF(BE199&lt;=T_opt_pic,BF199,BG199)</f>
        <v>0.26872613593603167</v>
      </c>
      <c r="BI199">
        <f t="shared" si="47"/>
        <v>0.26900000000000002</v>
      </c>
      <c r="BP199">
        <f t="shared" si="48"/>
        <v>196</v>
      </c>
      <c r="BQ199">
        <f t="shared" si="49"/>
        <v>4.8750000000000018</v>
      </c>
      <c r="BR199">
        <f>EXP(-KTG1_bac*(BQ199-T_opt_bac)^2)</f>
        <v>0.26872613593603167</v>
      </c>
      <c r="BS199">
        <f>EXP(-KTG2_bac * (T_opt_bac - BQ199)^2)</f>
        <v>1.9405718273092447E-2</v>
      </c>
      <c r="BT199">
        <f>IF(BQ199&lt;=T_opt_bac,BR199,BS199)</f>
        <v>0.26872613593603167</v>
      </c>
      <c r="BU199">
        <f t="shared" si="50"/>
        <v>0.26900000000000002</v>
      </c>
      <c r="BY199"/>
      <c r="BZ199" s="3">
        <f t="shared" si="41"/>
        <v>179</v>
      </c>
      <c r="CA199" s="3">
        <f>CA198+(env_max2-env_min2)/1200</f>
        <v>4.4499999999999957</v>
      </c>
      <c r="CB199" s="3">
        <f t="shared" si="40"/>
        <v>0.33700000000000002</v>
      </c>
      <c r="CC199" s="3">
        <f>ROUND((O_max_dia2-CA199)/O_range_dia2 * CB199, 3)</f>
        <v>0.51900000000000002</v>
      </c>
      <c r="CD199">
        <f>IF(CA199&lt;=delt2,CB199,CC199)</f>
        <v>0.33700000000000002</v>
      </c>
      <c r="CE199">
        <f>IF(CA199&gt;=O_max_dia2, 0, CD199)</f>
        <v>0.33700000000000002</v>
      </c>
      <c r="CG199">
        <f>CE199/$CF$21</f>
        <v>0.59019264448336262</v>
      </c>
      <c r="CK199" s="8"/>
      <c r="EM199"/>
      <c r="EN199" s="3"/>
      <c r="EP199"/>
      <c r="EQ199" s="3"/>
    </row>
    <row r="200" spans="2:147" x14ac:dyDescent="0.25">
      <c r="B200">
        <f t="shared" si="39"/>
        <v>184</v>
      </c>
      <c r="C200" s="9">
        <f t="shared" si="37"/>
        <v>4.5749999999999975</v>
      </c>
      <c r="D200">
        <f>EXP(-KTG1_dia*(C200-T_opt__dia)^2)</f>
        <v>0.49132718919975715</v>
      </c>
      <c r="E200">
        <f>EXP(-KTG2_dia*(T_opt__dia-C200)^2)</f>
        <v>1.9242874511186827E-8</v>
      </c>
      <c r="F200">
        <f>IF(C200&lt;=T_opt__dia,D200,E200)</f>
        <v>0.49132718919975715</v>
      </c>
      <c r="G200">
        <f t="shared" si="38"/>
        <v>0.49099999999999999</v>
      </c>
      <c r="AO200">
        <f t="shared" si="42"/>
        <v>197</v>
      </c>
      <c r="AP200">
        <f t="shared" si="43"/>
        <v>4.9000000000000021</v>
      </c>
      <c r="AQ200">
        <f>EXP(-KTG1_nan*(AP200-T_opt__nan)^2)</f>
        <v>0.40170391161975394</v>
      </c>
      <c r="AR200">
        <f>EXP(-KTG2_nan*(T_opt__nan-AP200)^2)</f>
        <v>6.4821366502243252E-2</v>
      </c>
      <c r="AS200">
        <f>IF(AP200&lt;=T_opt__nan,AQ200,AR200)</f>
        <v>0.40170391161975394</v>
      </c>
      <c r="AT200">
        <f t="shared" si="44"/>
        <v>0.40200000000000002</v>
      </c>
      <c r="BD200">
        <f t="shared" si="45"/>
        <v>197</v>
      </c>
      <c r="BE200">
        <f t="shared" si="46"/>
        <v>4.9000000000000021</v>
      </c>
      <c r="BF200">
        <f>EXP(-KTG1_pic*(BE200-T_opt_pic)^2)</f>
        <v>0.26970136167462883</v>
      </c>
      <c r="BG200">
        <f>EXP(-KTG2_pic*(T_opt_pic-BE200)^2)</f>
        <v>1.9617760011335309E-2</v>
      </c>
      <c r="BH200">
        <f>IF(BE200&lt;=T_opt_pic,BF200,BG200)</f>
        <v>0.26970136167462883</v>
      </c>
      <c r="BI200">
        <f t="shared" si="47"/>
        <v>0.27</v>
      </c>
      <c r="BP200">
        <f t="shared" si="48"/>
        <v>197</v>
      </c>
      <c r="BQ200">
        <f t="shared" si="49"/>
        <v>4.9000000000000021</v>
      </c>
      <c r="BR200">
        <f>EXP(-KTG1_bac*(BQ200-T_opt_bac)^2)</f>
        <v>0.26970136167462883</v>
      </c>
      <c r="BS200">
        <f>EXP(-KTG2_bac * (T_opt_bac - BQ200)^2)</f>
        <v>1.9617760011335309E-2</v>
      </c>
      <c r="BT200">
        <f>IF(BQ200&lt;=T_opt_bac,BR200,BS200)</f>
        <v>0.26970136167462883</v>
      </c>
      <c r="BU200">
        <f t="shared" si="50"/>
        <v>0.27</v>
      </c>
      <c r="BY200"/>
      <c r="BZ200" s="3">
        <f t="shared" si="41"/>
        <v>180</v>
      </c>
      <c r="CA200" s="3">
        <f>CA199+(env_max2-env_min2)/1200</f>
        <v>4.4749999999999961</v>
      </c>
      <c r="CB200" s="3">
        <f t="shared" si="40"/>
        <v>0.33700000000000002</v>
      </c>
      <c r="CC200" s="3">
        <f>ROUND((O_max_dia2-CA200)/O_range_dia2 * CB200, 3)</f>
        <v>0.51800000000000002</v>
      </c>
      <c r="CD200">
        <f>IF(CA200&lt;=delt2,CB200,CC200)</f>
        <v>0.33700000000000002</v>
      </c>
      <c r="CE200">
        <f>IF(CA200&gt;=O_max_dia2, 0, CD200)</f>
        <v>0.33700000000000002</v>
      </c>
      <c r="CG200">
        <f>CE200/$CF$21</f>
        <v>0.59019264448336262</v>
      </c>
      <c r="CK200" s="8"/>
      <c r="EM200"/>
      <c r="EN200" s="3"/>
      <c r="EP200"/>
      <c r="EQ200" s="3"/>
    </row>
    <row r="201" spans="2:147" x14ac:dyDescent="0.25">
      <c r="B201">
        <f t="shared" si="39"/>
        <v>185</v>
      </c>
      <c r="C201" s="9">
        <f t="shared" si="37"/>
        <v>4.5999999999999979</v>
      </c>
      <c r="D201">
        <f>EXP(-KTG1_dia*(C201-T_opt__dia)^2)</f>
        <v>0.49318052277827124</v>
      </c>
      <c r="E201">
        <f>EXP(-KTG2_dia*(T_opt__dia-C201)^2)</f>
        <v>2.1142089929801027E-8</v>
      </c>
      <c r="F201">
        <f>IF(C201&lt;=T_opt__dia,D201,E201)</f>
        <v>0.49318052277827124</v>
      </c>
      <c r="G201">
        <f t="shared" si="38"/>
        <v>0.49299999999999999</v>
      </c>
      <c r="AO201">
        <f t="shared" si="42"/>
        <v>198</v>
      </c>
      <c r="AP201">
        <f t="shared" si="43"/>
        <v>4.9250000000000025</v>
      </c>
      <c r="AQ201">
        <f>EXP(-KTG1_nan*(AP201-T_opt__nan)^2)</f>
        <v>0.40291788383251032</v>
      </c>
      <c r="AR201">
        <f>EXP(-KTG2_nan*(T_opt__nan-AP201)^2)</f>
        <v>6.5410825937874326E-2</v>
      </c>
      <c r="AS201">
        <f>IF(AP201&lt;=T_opt__nan,AQ201,AR201)</f>
        <v>0.40291788383251032</v>
      </c>
      <c r="AT201">
        <f t="shared" si="44"/>
        <v>0.40300000000000002</v>
      </c>
      <c r="BD201">
        <f t="shared" si="45"/>
        <v>198</v>
      </c>
      <c r="BE201">
        <f t="shared" si="46"/>
        <v>4.9250000000000025</v>
      </c>
      <c r="BF201">
        <f>EXP(-KTG1_pic*(BE201-T_opt_pic)^2)</f>
        <v>0.27067877317765104</v>
      </c>
      <c r="BG201">
        <f>EXP(-KTG2_pic*(T_opt_pic-BE201)^2)</f>
        <v>1.9831821200437121E-2</v>
      </c>
      <c r="BH201">
        <f>IF(BE201&lt;=T_opt_pic,BF201,BG201)</f>
        <v>0.27067877317765104</v>
      </c>
      <c r="BI201">
        <f t="shared" si="47"/>
        <v>0.27100000000000002</v>
      </c>
      <c r="BP201">
        <f t="shared" si="48"/>
        <v>198</v>
      </c>
      <c r="BQ201">
        <f t="shared" si="49"/>
        <v>4.9250000000000025</v>
      </c>
      <c r="BR201">
        <f>EXP(-KTG1_bac*(BQ201-T_opt_bac)^2)</f>
        <v>0.27067877317765104</v>
      </c>
      <c r="BS201">
        <f>EXP(-KTG2_bac * (T_opt_bac - BQ201)^2)</f>
        <v>1.9831821200437121E-2</v>
      </c>
      <c r="BT201">
        <f>IF(BQ201&lt;=T_opt_bac,BR201,BS201)</f>
        <v>0.27067877317765104</v>
      </c>
      <c r="BU201">
        <f t="shared" si="50"/>
        <v>0.27100000000000002</v>
      </c>
      <c r="BY201"/>
      <c r="BZ201" s="3">
        <f t="shared" si="41"/>
        <v>181</v>
      </c>
      <c r="CA201" s="3">
        <f>CA200+(env_max2-env_min2)/1200</f>
        <v>4.4999999999999964</v>
      </c>
      <c r="CB201" s="3">
        <f t="shared" si="40"/>
        <v>0.33800000000000002</v>
      </c>
      <c r="CC201" s="3">
        <f>ROUND((O_max_dia2-CA201)/O_range_dia2 * CB201, 3)</f>
        <v>0.51900000000000002</v>
      </c>
      <c r="CD201">
        <f>IF(CA201&lt;=delt2,CB201,CC201)</f>
        <v>0.33800000000000002</v>
      </c>
      <c r="CE201">
        <f>IF(CA201&gt;=O_max_dia2, 0, CD201)</f>
        <v>0.33800000000000002</v>
      </c>
      <c r="CG201">
        <f>CE201/$CF$21</f>
        <v>0.59194395796847643</v>
      </c>
      <c r="CK201" s="8"/>
      <c r="EM201"/>
      <c r="EN201" s="3"/>
      <c r="EP201"/>
      <c r="EQ201" s="3"/>
    </row>
    <row r="202" spans="2:147" x14ac:dyDescent="0.25">
      <c r="B202">
        <f t="shared" si="39"/>
        <v>186</v>
      </c>
      <c r="C202" s="9">
        <f t="shared" si="37"/>
        <v>4.6249999999999982</v>
      </c>
      <c r="D202">
        <f>EXP(-KTG1_dia*(C202-T_opt__dia)^2)</f>
        <v>0.49503589692619848</v>
      </c>
      <c r="E202">
        <f>EXP(-KTG2_dia*(T_opt__dia-C202)^2)</f>
        <v>2.3222945891766972E-8</v>
      </c>
      <c r="F202">
        <f>IF(C202&lt;=T_opt__dia,D202,E202)</f>
        <v>0.49503589692619848</v>
      </c>
      <c r="G202">
        <f t="shared" si="38"/>
        <v>0.495</v>
      </c>
      <c r="AO202">
        <f t="shared" si="42"/>
        <v>199</v>
      </c>
      <c r="AP202">
        <f t="shared" si="43"/>
        <v>4.9500000000000028</v>
      </c>
      <c r="AQ202">
        <f>EXP(-KTG1_nan*(AP202-T_opt__nan)^2)</f>
        <v>0.4041335040662043</v>
      </c>
      <c r="AR202">
        <f>EXP(-KTG2_nan*(T_opt__nan-AP202)^2)</f>
        <v>6.6004655603271151E-2</v>
      </c>
      <c r="AS202">
        <f>IF(AP202&lt;=T_opt__nan,AQ202,AR202)</f>
        <v>0.4041335040662043</v>
      </c>
      <c r="AT202">
        <f t="shared" si="44"/>
        <v>0.40400000000000003</v>
      </c>
      <c r="BD202">
        <f t="shared" si="45"/>
        <v>199</v>
      </c>
      <c r="BE202">
        <f t="shared" si="46"/>
        <v>4.9500000000000028</v>
      </c>
      <c r="BF202">
        <f>EXP(-KTG1_pic*(BE202-T_opt_pic)^2)</f>
        <v>0.2716583685746185</v>
      </c>
      <c r="BG202">
        <f>EXP(-KTG2_pic*(T_opt_pic-BE202)^2)</f>
        <v>2.0047917419018367E-2</v>
      </c>
      <c r="BH202">
        <f>IF(BE202&lt;=T_opt_pic,BF202,BG202)</f>
        <v>0.2716583685746185</v>
      </c>
      <c r="BI202">
        <f t="shared" si="47"/>
        <v>0.27200000000000002</v>
      </c>
      <c r="BP202">
        <f t="shared" si="48"/>
        <v>199</v>
      </c>
      <c r="BQ202">
        <f t="shared" si="49"/>
        <v>4.9500000000000028</v>
      </c>
      <c r="BR202">
        <f>EXP(-KTG1_bac*(BQ202-T_opt_bac)^2)</f>
        <v>0.2716583685746185</v>
      </c>
      <c r="BS202">
        <f>EXP(-KTG2_bac * (T_opt_bac - BQ202)^2)</f>
        <v>2.0047917419018367E-2</v>
      </c>
      <c r="BT202">
        <f>IF(BQ202&lt;=T_opt_bac,BR202,BS202)</f>
        <v>0.2716583685746185</v>
      </c>
      <c r="BU202">
        <f t="shared" si="50"/>
        <v>0.27200000000000002</v>
      </c>
      <c r="BY202"/>
      <c r="BZ202" s="3">
        <f t="shared" si="41"/>
        <v>182</v>
      </c>
      <c r="CA202" s="3">
        <f>CA201+(env_max2-env_min2)/1200</f>
        <v>4.5249999999999968</v>
      </c>
      <c r="CB202" s="3">
        <f t="shared" si="40"/>
        <v>0.33800000000000002</v>
      </c>
      <c r="CC202" s="3">
        <f>ROUND((O_max_dia2-CA202)/O_range_dia2 * CB202, 3)</f>
        <v>0.51800000000000002</v>
      </c>
      <c r="CD202">
        <f>IF(CA202&lt;=delt2,CB202,CC202)</f>
        <v>0.33800000000000002</v>
      </c>
      <c r="CE202">
        <f>IF(CA202&gt;=O_max_dia2, 0, CD202)</f>
        <v>0.33800000000000002</v>
      </c>
      <c r="CG202">
        <f>CE202/$CF$21</f>
        <v>0.59194395796847643</v>
      </c>
      <c r="CK202" s="8"/>
      <c r="EM202"/>
      <c r="EN202" s="3"/>
      <c r="EP202"/>
      <c r="EQ202" s="3"/>
    </row>
    <row r="203" spans="2:147" x14ac:dyDescent="0.25">
      <c r="B203">
        <f t="shared" si="39"/>
        <v>187</v>
      </c>
      <c r="C203" s="9">
        <f t="shared" si="37"/>
        <v>4.6499999999999986</v>
      </c>
      <c r="D203">
        <f>EXP(-KTG1_dia*(C203-T_opt__dia)^2)</f>
        <v>0.49689328214318357</v>
      </c>
      <c r="E203">
        <f>EXP(-KTG2_dia*(T_opt__dia-C203)^2)</f>
        <v>2.5502228409304699E-8</v>
      </c>
      <c r="F203">
        <f>IF(C203&lt;=T_opt__dia,D203,E203)</f>
        <v>0.49689328214318357</v>
      </c>
      <c r="G203">
        <f t="shared" si="38"/>
        <v>0.497</v>
      </c>
      <c r="AO203">
        <f t="shared" si="42"/>
        <v>200</v>
      </c>
      <c r="AP203">
        <f t="shared" si="43"/>
        <v>4.9750000000000032</v>
      </c>
      <c r="AQ203">
        <f>EXP(-KTG1_nan*(AP203-T_opt__nan)^2)</f>
        <v>0.40535076511847468</v>
      </c>
      <c r="AR203">
        <f>EXP(-KTG2_nan*(T_opt__nan-AP203)^2)</f>
        <v>6.6602877277774739E-2</v>
      </c>
      <c r="AS203">
        <f>IF(AP203&lt;=T_opt__nan,AQ203,AR203)</f>
        <v>0.40535076511847468</v>
      </c>
      <c r="AT203">
        <f t="shared" si="44"/>
        <v>0.40500000000000003</v>
      </c>
      <c r="BD203">
        <f t="shared" si="45"/>
        <v>200</v>
      </c>
      <c r="BE203">
        <f t="shared" si="46"/>
        <v>4.9750000000000032</v>
      </c>
      <c r="BF203">
        <f>EXP(-KTG1_pic*(BE203-T_opt_pic)^2)</f>
        <v>0.2726401459554601</v>
      </c>
      <c r="BG203">
        <f>EXP(-KTG2_pic*(T_opt_pic-BE203)^2)</f>
        <v>2.0266064323494617E-2</v>
      </c>
      <c r="BH203">
        <f>IF(BE203&lt;=T_opt_pic,BF203,BG203)</f>
        <v>0.2726401459554601</v>
      </c>
      <c r="BI203">
        <f t="shared" si="47"/>
        <v>0.27300000000000002</v>
      </c>
      <c r="BP203">
        <f t="shared" si="48"/>
        <v>200</v>
      </c>
      <c r="BQ203">
        <f t="shared" si="49"/>
        <v>4.9750000000000032</v>
      </c>
      <c r="BR203">
        <f>EXP(-KTG1_bac*(BQ203-T_opt_bac)^2)</f>
        <v>0.2726401459554601</v>
      </c>
      <c r="BS203">
        <f>EXP(-KTG2_bac * (T_opt_bac - BQ203)^2)</f>
        <v>2.0266064323494617E-2</v>
      </c>
      <c r="BT203">
        <f>IF(BQ203&lt;=T_opt_bac,BR203,BS203)</f>
        <v>0.2726401459554601</v>
      </c>
      <c r="BU203">
        <f t="shared" si="50"/>
        <v>0.27300000000000002</v>
      </c>
      <c r="BY203"/>
      <c r="BZ203" s="3">
        <f t="shared" si="41"/>
        <v>183</v>
      </c>
      <c r="CA203" s="3">
        <f>CA202+(env_max2-env_min2)/1200</f>
        <v>4.5499999999999972</v>
      </c>
      <c r="CB203" s="3">
        <f t="shared" si="40"/>
        <v>0.33900000000000002</v>
      </c>
      <c r="CC203" s="3">
        <f>ROUND((O_max_dia2-CA203)/O_range_dia2 * CB203, 3)</f>
        <v>0.51900000000000002</v>
      </c>
      <c r="CD203">
        <f>IF(CA203&lt;=delt2,CB203,CC203)</f>
        <v>0.33900000000000002</v>
      </c>
      <c r="CE203">
        <f>IF(CA203&gt;=O_max_dia2, 0, CD203)</f>
        <v>0.33900000000000002</v>
      </c>
      <c r="CG203">
        <f>CE203/$CF$21</f>
        <v>0.59369527145359025</v>
      </c>
      <c r="CK203" s="8"/>
      <c r="EM203"/>
      <c r="EN203" s="3"/>
      <c r="EP203"/>
      <c r="EQ203" s="3"/>
    </row>
    <row r="204" spans="2:147" x14ac:dyDescent="0.25">
      <c r="B204">
        <f t="shared" si="39"/>
        <v>188</v>
      </c>
      <c r="C204" s="9">
        <f t="shared" si="37"/>
        <v>4.6749999999999989</v>
      </c>
      <c r="D204">
        <f>EXP(-KTG1_dia*(C204-T_opt__dia)^2)</f>
        <v>0.49875264875759273</v>
      </c>
      <c r="E204">
        <f>EXP(-KTG2_dia*(T_opt__dia-C204)^2)</f>
        <v>2.7998217206352353E-8</v>
      </c>
      <c r="F204">
        <f>IF(C204&lt;=T_opt__dia,D204,E204)</f>
        <v>0.49875264875759273</v>
      </c>
      <c r="G204">
        <f t="shared" si="38"/>
        <v>0.499</v>
      </c>
      <c r="AO204">
        <f t="shared" si="42"/>
        <v>201</v>
      </c>
      <c r="AP204">
        <f t="shared" si="43"/>
        <v>5.0000000000000036</v>
      </c>
      <c r="AQ204">
        <f>EXP(-KTG1_nan*(AP204-T_opt__nan)^2)</f>
        <v>0.40656965974059928</v>
      </c>
      <c r="AR204">
        <f>EXP(-KTG2_nan*(T_opt__nan-AP204)^2)</f>
        <v>6.720551273974984E-2</v>
      </c>
      <c r="AS204">
        <f>IF(AP204&lt;=T_opt__nan,AQ204,AR204)</f>
        <v>0.40656965974059928</v>
      </c>
      <c r="AT204">
        <f t="shared" si="44"/>
        <v>0.40699999999999997</v>
      </c>
      <c r="BD204">
        <f t="shared" si="45"/>
        <v>201</v>
      </c>
      <c r="BE204">
        <f t="shared" si="46"/>
        <v>5.0000000000000036</v>
      </c>
      <c r="BF204">
        <f>EXP(-KTG1_pic*(BE204-T_opt_pic)^2)</f>
        <v>0.27362410337040816</v>
      </c>
      <c r="BG204">
        <f>EXP(-KTG2_pic*(T_opt_pic-BE204)^2)</f>
        <v>2.0486277647979733E-2</v>
      </c>
      <c r="BH204">
        <f>IF(BE204&lt;=T_opt_pic,BF204,BG204)</f>
        <v>0.27362410337040816</v>
      </c>
      <c r="BI204">
        <f t="shared" si="47"/>
        <v>0.27400000000000002</v>
      </c>
      <c r="BP204">
        <f t="shared" si="48"/>
        <v>201</v>
      </c>
      <c r="BQ204">
        <f t="shared" si="49"/>
        <v>5.0000000000000036</v>
      </c>
      <c r="BR204">
        <f>EXP(-KTG1_bac*(BQ204-T_opt_bac)^2)</f>
        <v>0.27362410337040816</v>
      </c>
      <c r="BS204">
        <f>EXP(-KTG2_bac * (T_opt_bac - BQ204)^2)</f>
        <v>2.0486277647979733E-2</v>
      </c>
      <c r="BT204">
        <f>IF(BQ204&lt;=T_opt_bac,BR204,BS204)</f>
        <v>0.27362410337040816</v>
      </c>
      <c r="BU204">
        <f t="shared" si="50"/>
        <v>0.27400000000000002</v>
      </c>
      <c r="BY204"/>
      <c r="BZ204" s="3">
        <f t="shared" si="41"/>
        <v>184</v>
      </c>
      <c r="CA204" s="3">
        <f>CA203+(env_max2-env_min2)/1200</f>
        <v>4.5749999999999975</v>
      </c>
      <c r="CB204" s="3">
        <f t="shared" si="40"/>
        <v>0.34</v>
      </c>
      <c r="CC204" s="3">
        <f>ROUND((O_max_dia2-CA204)/O_range_dia2 * CB204, 3)</f>
        <v>0.52</v>
      </c>
      <c r="CD204">
        <f>IF(CA204&lt;=delt2,CB204,CC204)</f>
        <v>0.34</v>
      </c>
      <c r="CE204">
        <f>IF(CA204&gt;=O_max_dia2, 0, CD204)</f>
        <v>0.34</v>
      </c>
      <c r="CG204">
        <f>CE204/$CF$21</f>
        <v>0.59544658493870417</v>
      </c>
      <c r="CK204" s="8"/>
      <c r="EM204"/>
      <c r="EN204" s="3"/>
      <c r="EP204"/>
      <c r="EQ204" s="3"/>
    </row>
    <row r="205" spans="2:147" x14ac:dyDescent="0.25">
      <c r="B205">
        <f t="shared" si="39"/>
        <v>189</v>
      </c>
      <c r="C205" s="9">
        <f t="shared" si="37"/>
        <v>4.6999999999999993</v>
      </c>
      <c r="D205">
        <f>EXP(-KTG1_dia*(C205-T_opt__dia)^2)</f>
        <v>0.50061396692705984</v>
      </c>
      <c r="E205">
        <f>EXP(-KTG2_dia*(T_opt__dia-C205)^2)</f>
        <v>3.0730813151265687E-8</v>
      </c>
      <c r="F205">
        <f>IF(C205&lt;=T_opt__dia,D205,E205)</f>
        <v>0.50061396692705984</v>
      </c>
      <c r="G205">
        <f t="shared" si="38"/>
        <v>0.501</v>
      </c>
      <c r="AO205">
        <f t="shared" si="42"/>
        <v>202</v>
      </c>
      <c r="AP205">
        <f t="shared" si="43"/>
        <v>5.0250000000000039</v>
      </c>
      <c r="AQ205">
        <f>EXP(-KTG1_nan*(AP205-T_opt__nan)^2)</f>
        <v>0.4077901806375005</v>
      </c>
      <c r="AR205">
        <f>EXP(-KTG2_nan*(T_opt__nan-AP205)^2)</f>
        <v>6.7812583765263321E-2</v>
      </c>
      <c r="AS205">
        <f>IF(AP205&lt;=T_opt__nan,AQ205,AR205)</f>
        <v>0.4077901806375005</v>
      </c>
      <c r="AT205">
        <f t="shared" si="44"/>
        <v>0.40799999999999997</v>
      </c>
      <c r="BD205">
        <f t="shared" si="45"/>
        <v>202</v>
      </c>
      <c r="BE205">
        <f t="shared" si="46"/>
        <v>5.0250000000000039</v>
      </c>
      <c r="BF205">
        <f>EXP(-KTG1_pic*(BE205-T_opt_pic)^2)</f>
        <v>0.27461023882989366</v>
      </c>
      <c r="BG205">
        <f>EXP(-KTG2_pic*(T_opt_pic-BE205)^2)</f>
        <v>2.0708573204182061E-2</v>
      </c>
      <c r="BH205">
        <f>IF(BE205&lt;=T_opt_pic,BF205,BG205)</f>
        <v>0.27461023882989366</v>
      </c>
      <c r="BI205">
        <f t="shared" si="47"/>
        <v>0.27500000000000002</v>
      </c>
      <c r="BP205">
        <f t="shared" si="48"/>
        <v>202</v>
      </c>
      <c r="BQ205">
        <f t="shared" si="49"/>
        <v>5.0250000000000039</v>
      </c>
      <c r="BR205">
        <f>EXP(-KTG1_bac*(BQ205-T_opt_bac)^2)</f>
        <v>0.27461023882989366</v>
      </c>
      <c r="BS205">
        <f>EXP(-KTG2_bac * (T_opt_bac - BQ205)^2)</f>
        <v>2.0708573204182061E-2</v>
      </c>
      <c r="BT205">
        <f>IF(BQ205&lt;=T_opt_bac,BR205,BS205)</f>
        <v>0.27461023882989366</v>
      </c>
      <c r="BU205">
        <f t="shared" si="50"/>
        <v>0.27500000000000002</v>
      </c>
      <c r="BY205"/>
      <c r="BZ205" s="3">
        <f t="shared" si="41"/>
        <v>185</v>
      </c>
      <c r="CA205" s="3">
        <f>CA204+(env_max2-env_min2)/1200</f>
        <v>4.5999999999999979</v>
      </c>
      <c r="CB205" s="3">
        <f t="shared" si="40"/>
        <v>0.34</v>
      </c>
      <c r="CC205" s="3">
        <f>ROUND((O_max_dia2-CA205)/O_range_dia2 * CB205, 3)</f>
        <v>0.52</v>
      </c>
      <c r="CD205">
        <f>IF(CA205&lt;=delt2,CB205,CC205)</f>
        <v>0.34</v>
      </c>
      <c r="CE205">
        <f>IF(CA205&gt;=O_max_dia2, 0, CD205)</f>
        <v>0.34</v>
      </c>
      <c r="CG205">
        <f>CE205/$CF$21</f>
        <v>0.59544658493870417</v>
      </c>
      <c r="CK205" s="8"/>
      <c r="EM205"/>
      <c r="EN205" s="3"/>
      <c r="EP205"/>
      <c r="EQ205" s="3"/>
    </row>
    <row r="206" spans="2:147" x14ac:dyDescent="0.25">
      <c r="B206">
        <f t="shared" si="39"/>
        <v>190</v>
      </c>
      <c r="C206" s="9">
        <f t="shared" si="37"/>
        <v>4.7249999999999996</v>
      </c>
      <c r="D206">
        <f>EXP(-KTG1_dia*(C206-T_opt__dia)^2)</f>
        <v>0.50247720663904349</v>
      </c>
      <c r="E206">
        <f>EXP(-KTG2_dia*(T_opt__dia-C206)^2)</f>
        <v>3.3721676054218862E-8</v>
      </c>
      <c r="F206">
        <f>IF(C206&lt;=T_opt__dia,D206,E206)</f>
        <v>0.50247720663904349</v>
      </c>
      <c r="G206">
        <f t="shared" si="38"/>
        <v>0.502</v>
      </c>
      <c r="AO206">
        <f t="shared" si="42"/>
        <v>203</v>
      </c>
      <c r="AP206">
        <f t="shared" si="43"/>
        <v>5.0500000000000043</v>
      </c>
      <c r="AQ206">
        <f>EXP(-KTG1_nan*(AP206-T_opt__nan)^2)</f>
        <v>0.40901232046775177</v>
      </c>
      <c r="AR206">
        <f>EXP(-KTG2_nan*(T_opt__nan-AP206)^2)</f>
        <v>6.8424112126750938E-2</v>
      </c>
      <c r="AS206">
        <f>IF(AP206&lt;=T_opt__nan,AQ206,AR206)</f>
        <v>0.40901232046775177</v>
      </c>
      <c r="AT206">
        <f t="shared" si="44"/>
        <v>0.40899999999999997</v>
      </c>
      <c r="BD206">
        <f t="shared" si="45"/>
        <v>203</v>
      </c>
      <c r="BE206">
        <f t="shared" si="46"/>
        <v>5.0500000000000043</v>
      </c>
      <c r="BF206">
        <f>EXP(-KTG1_pic*(BE206-T_opt_pic)^2)</f>
        <v>0.27559855030444275</v>
      </c>
      <c r="BG206">
        <f>EXP(-KTG2_pic*(T_opt_pic-BE206)^2)</f>
        <v>2.0932966881293792E-2</v>
      </c>
      <c r="BH206">
        <f>IF(BE206&lt;=T_opt_pic,BF206,BG206)</f>
        <v>0.27559855030444275</v>
      </c>
      <c r="BI206">
        <f t="shared" si="47"/>
        <v>0.27600000000000002</v>
      </c>
      <c r="BP206">
        <f t="shared" si="48"/>
        <v>203</v>
      </c>
      <c r="BQ206">
        <f t="shared" si="49"/>
        <v>5.0500000000000043</v>
      </c>
      <c r="BR206">
        <f>EXP(-KTG1_bac*(BQ206-T_opt_bac)^2)</f>
        <v>0.27559855030444275</v>
      </c>
      <c r="BS206">
        <f>EXP(-KTG2_bac * (T_opt_bac - BQ206)^2)</f>
        <v>2.0932966881293792E-2</v>
      </c>
      <c r="BT206">
        <f>IF(BQ206&lt;=T_opt_bac,BR206,BS206)</f>
        <v>0.27559855030444275</v>
      </c>
      <c r="BU206">
        <f t="shared" si="50"/>
        <v>0.27600000000000002</v>
      </c>
      <c r="BY206"/>
      <c r="BZ206" s="3">
        <f t="shared" si="41"/>
        <v>186</v>
      </c>
      <c r="CA206" s="3">
        <f>CA205+(env_max2-env_min2)/1200</f>
        <v>4.6249999999999982</v>
      </c>
      <c r="CB206" s="3">
        <f t="shared" si="40"/>
        <v>0.34100000000000003</v>
      </c>
      <c r="CC206" s="3">
        <f>ROUND((O_max_dia2-CA206)/O_range_dia2 * CB206, 3)</f>
        <v>0.52100000000000002</v>
      </c>
      <c r="CD206">
        <f>IF(CA206&lt;=delt2,CB206,CC206)</f>
        <v>0.34100000000000003</v>
      </c>
      <c r="CE206">
        <f>IF(CA206&gt;=O_max_dia2, 0, CD206)</f>
        <v>0.34100000000000003</v>
      </c>
      <c r="CG206">
        <f>CE206/$CF$21</f>
        <v>0.59719789842381799</v>
      </c>
      <c r="CK206" s="8"/>
      <c r="EM206"/>
      <c r="EN206" s="3"/>
      <c r="EP206"/>
      <c r="EQ206" s="3"/>
    </row>
    <row r="207" spans="2:147" x14ac:dyDescent="0.25">
      <c r="B207">
        <f t="shared" si="39"/>
        <v>191</v>
      </c>
      <c r="C207" s="9">
        <f t="shared" si="37"/>
        <v>4.75</v>
      </c>
      <c r="D207">
        <f>EXP(-KTG1_dia*(C207-T_opt__dia)^2)</f>
        <v>0.50434233771139481</v>
      </c>
      <c r="E207">
        <f>EXP(-KTG2_dia*(T_opt__dia-C207)^2)</f>
        <v>3.6994373627009022E-8</v>
      </c>
      <c r="F207">
        <f>IF(C207&lt;=T_opt__dia,D207,E207)</f>
        <v>0.50434233771139481</v>
      </c>
      <c r="G207">
        <f t="shared" si="38"/>
        <v>0.504</v>
      </c>
      <c r="AO207">
        <f t="shared" si="42"/>
        <v>204</v>
      </c>
      <c r="AP207">
        <f t="shared" si="43"/>
        <v>5.0750000000000046</v>
      </c>
      <c r="AQ207">
        <f>EXP(-KTG1_nan*(AP207-T_opt__nan)^2)</f>
        <v>0.41023607184358596</v>
      </c>
      <c r="AR207">
        <f>EXP(-KTG2_nan*(T_opt__nan-AP207)^2)</f>
        <v>6.9040119591672527E-2</v>
      </c>
      <c r="AS207">
        <f>IF(AP207&lt;=T_opt__nan,AQ207,AR207)</f>
        <v>0.41023607184358596</v>
      </c>
      <c r="AT207">
        <f t="shared" si="44"/>
        <v>0.41</v>
      </c>
      <c r="BD207">
        <f t="shared" si="45"/>
        <v>204</v>
      </c>
      <c r="BE207">
        <f t="shared" si="46"/>
        <v>5.0750000000000046</v>
      </c>
      <c r="BF207">
        <f>EXP(-KTG1_pic*(BE207-T_opt_pic)^2)</f>
        <v>0.276589035724574</v>
      </c>
      <c r="BG207">
        <f>EXP(-KTG2_pic*(T_opt_pic-BE207)^2)</f>
        <v>2.1159474645873328E-2</v>
      </c>
      <c r="BH207">
        <f>IF(BE207&lt;=T_opt_pic,BF207,BG207)</f>
        <v>0.276589035724574</v>
      </c>
      <c r="BI207">
        <f t="shared" si="47"/>
        <v>0.27700000000000002</v>
      </c>
      <c r="BP207">
        <f t="shared" si="48"/>
        <v>204</v>
      </c>
      <c r="BQ207">
        <f t="shared" si="49"/>
        <v>5.0750000000000046</v>
      </c>
      <c r="BR207">
        <f>EXP(-KTG1_bac*(BQ207-T_opt_bac)^2)</f>
        <v>0.276589035724574</v>
      </c>
      <c r="BS207">
        <f>EXP(-KTG2_bac * (T_opt_bac - BQ207)^2)</f>
        <v>2.1159474645873328E-2</v>
      </c>
      <c r="BT207">
        <f>IF(BQ207&lt;=T_opt_bac,BR207,BS207)</f>
        <v>0.276589035724574</v>
      </c>
      <c r="BU207">
        <f t="shared" si="50"/>
        <v>0.27700000000000002</v>
      </c>
      <c r="BY207"/>
      <c r="BZ207" s="3">
        <f t="shared" si="41"/>
        <v>187</v>
      </c>
      <c r="CA207" s="3">
        <f>CA206+(env_max2-env_min2)/1200</f>
        <v>4.6499999999999986</v>
      </c>
      <c r="CB207" s="3">
        <f t="shared" si="40"/>
        <v>0.34100000000000003</v>
      </c>
      <c r="CC207" s="3">
        <f>ROUND((O_max_dia2-CA207)/O_range_dia2 * CB207, 3)</f>
        <v>0.52</v>
      </c>
      <c r="CD207">
        <f>IF(CA207&lt;=delt2,CB207,CC207)</f>
        <v>0.34100000000000003</v>
      </c>
      <c r="CE207">
        <f>IF(CA207&gt;=O_max_dia2, 0, CD207)</f>
        <v>0.34100000000000003</v>
      </c>
      <c r="CG207">
        <f>CE207/$CF$21</f>
        <v>0.59719789842381799</v>
      </c>
      <c r="CK207" s="8"/>
      <c r="EM207"/>
      <c r="EN207" s="3"/>
      <c r="EP207"/>
      <c r="EQ207" s="3"/>
    </row>
    <row r="208" spans="2:147" x14ac:dyDescent="0.25">
      <c r="B208">
        <f t="shared" si="39"/>
        <v>192</v>
      </c>
      <c r="C208" s="9">
        <f t="shared" si="37"/>
        <v>4.7750000000000004</v>
      </c>
      <c r="D208">
        <f>EXP(-KTG1_dia*(C208-T_opt__dia)^2)</f>
        <v>0.50620932979293543</v>
      </c>
      <c r="E208">
        <f>EXP(-KTG2_dia*(T_opt__dia-C208)^2)</f>
        <v>4.0574542460448768E-8</v>
      </c>
      <c r="F208">
        <f>IF(C208&lt;=T_opt__dia,D208,E208)</f>
        <v>0.50620932979293543</v>
      </c>
      <c r="G208">
        <f t="shared" si="38"/>
        <v>0.50600000000000001</v>
      </c>
      <c r="AO208">
        <f t="shared" si="42"/>
        <v>205</v>
      </c>
      <c r="AP208">
        <f t="shared" si="43"/>
        <v>5.100000000000005</v>
      </c>
      <c r="AQ208">
        <f>EXP(-KTG1_nan*(AP208-T_opt__nan)^2)</f>
        <v>0.41146142733090407</v>
      </c>
      <c r="AR208">
        <f>EXP(-KTG2_nan*(T_opt__nan-AP208)^2)</f>
        <v>6.966062792115485E-2</v>
      </c>
      <c r="AS208">
        <f>IF(AP208&lt;=T_opt__nan,AQ208,AR208)</f>
        <v>0.41146142733090407</v>
      </c>
      <c r="AT208">
        <f t="shared" si="44"/>
        <v>0.41099999999999998</v>
      </c>
      <c r="BD208">
        <f t="shared" si="45"/>
        <v>205</v>
      </c>
      <c r="BE208">
        <f t="shared" si="46"/>
        <v>5.100000000000005</v>
      </c>
      <c r="BF208">
        <f>EXP(-KTG1_pic*(BE208-T_opt_pic)^2)</f>
        <v>0.27758169298069535</v>
      </c>
      <c r="BG208">
        <f>EXP(-KTG2_pic*(T_opt_pic-BE208)^2)</f>
        <v>2.138811254172035E-2</v>
      </c>
      <c r="BH208">
        <f>IF(BE208&lt;=T_opt_pic,BF208,BG208)</f>
        <v>0.27758169298069535</v>
      </c>
      <c r="BI208">
        <f t="shared" si="47"/>
        <v>0.27800000000000002</v>
      </c>
      <c r="BP208">
        <f t="shared" si="48"/>
        <v>205</v>
      </c>
      <c r="BQ208">
        <f t="shared" si="49"/>
        <v>5.100000000000005</v>
      </c>
      <c r="BR208">
        <f>EXP(-KTG1_bac*(BQ208-T_opt_bac)^2)</f>
        <v>0.27758169298069535</v>
      </c>
      <c r="BS208">
        <f>EXP(-KTG2_bac * (T_opt_bac - BQ208)^2)</f>
        <v>2.138811254172035E-2</v>
      </c>
      <c r="BT208">
        <f>IF(BQ208&lt;=T_opt_bac,BR208,BS208)</f>
        <v>0.27758169298069535</v>
      </c>
      <c r="BU208">
        <f t="shared" si="50"/>
        <v>0.27800000000000002</v>
      </c>
      <c r="BY208"/>
      <c r="BZ208" s="3">
        <f t="shared" si="41"/>
        <v>188</v>
      </c>
      <c r="CA208" s="3">
        <f>CA207+(env_max2-env_min2)/1200</f>
        <v>4.6749999999999989</v>
      </c>
      <c r="CB208" s="3">
        <f t="shared" si="40"/>
        <v>0.34200000000000003</v>
      </c>
      <c r="CC208" s="3">
        <f>ROUND((O_max_dia2-CA208)/O_range_dia2 * CB208, 3)</f>
        <v>0.52100000000000002</v>
      </c>
      <c r="CD208">
        <f>IF(CA208&lt;=delt2,CB208,CC208)</f>
        <v>0.34200000000000003</v>
      </c>
      <c r="CE208">
        <f>IF(CA208&gt;=O_max_dia2, 0, CD208)</f>
        <v>0.34200000000000003</v>
      </c>
      <c r="CG208">
        <f>CE208/$CF$21</f>
        <v>0.5989492119089318</v>
      </c>
      <c r="CK208" s="8"/>
      <c r="EM208"/>
      <c r="EN208" s="3"/>
      <c r="EP208"/>
      <c r="EQ208" s="3"/>
    </row>
    <row r="209" spans="2:147" x14ac:dyDescent="0.25">
      <c r="B209">
        <f t="shared" si="39"/>
        <v>193</v>
      </c>
      <c r="C209" s="9">
        <f t="shared" si="37"/>
        <v>4.8000000000000007</v>
      </c>
      <c r="D209">
        <f>EXP(-KTG1_dia*(C209-T_opt__dia)^2)</f>
        <v>0.50807815236404663</v>
      </c>
      <c r="E209">
        <f>EXP(-KTG2_dia*(T_opt__dia-C209)^2)</f>
        <v>4.4490061935838449E-8</v>
      </c>
      <c r="F209">
        <f>IF(C209&lt;=T_opt__dia,D209,E209)</f>
        <v>0.50807815236404663</v>
      </c>
      <c r="G209">
        <f t="shared" si="38"/>
        <v>0.50800000000000001</v>
      </c>
      <c r="AO209">
        <f t="shared" si="42"/>
        <v>206</v>
      </c>
      <c r="AP209">
        <f t="shared" si="43"/>
        <v>5.1250000000000053</v>
      </c>
      <c r="AQ209">
        <f>EXP(-KTG1_nan*(AP209-T_opt__nan)^2)</f>
        <v>0.4126883794492856</v>
      </c>
      <c r="AR209">
        <f>EXP(-KTG2_nan*(T_opt__nan-AP209)^2)</f>
        <v>7.028565886862341E-2</v>
      </c>
      <c r="AS209">
        <f>IF(AP209&lt;=T_opt__nan,AQ209,AR209)</f>
        <v>0.4126883794492856</v>
      </c>
      <c r="AT209">
        <f t="shared" si="44"/>
        <v>0.41299999999999998</v>
      </c>
      <c r="BD209">
        <f t="shared" si="45"/>
        <v>206</v>
      </c>
      <c r="BE209">
        <f t="shared" si="46"/>
        <v>5.1250000000000053</v>
      </c>
      <c r="BF209">
        <f>EXP(-KTG1_pic*(BE209-T_opt_pic)^2)</f>
        <v>0.2785765199230022</v>
      </c>
      <c r="BG209">
        <f>EXP(-KTG2_pic*(T_opt_pic-BE209)^2)</f>
        <v>2.1618896689743674E-2</v>
      </c>
      <c r="BH209">
        <f>IF(BE209&lt;=T_opt_pic,BF209,BG209)</f>
        <v>0.2785765199230022</v>
      </c>
      <c r="BI209">
        <f t="shared" si="47"/>
        <v>0.27900000000000003</v>
      </c>
      <c r="BP209">
        <f t="shared" si="48"/>
        <v>206</v>
      </c>
      <c r="BQ209">
        <f t="shared" si="49"/>
        <v>5.1250000000000053</v>
      </c>
      <c r="BR209">
        <f>EXP(-KTG1_bac*(BQ209-T_opt_bac)^2)</f>
        <v>0.2785765199230022</v>
      </c>
      <c r="BS209">
        <f>EXP(-KTG2_bac * (T_opt_bac - BQ209)^2)</f>
        <v>2.1618896689743674E-2</v>
      </c>
      <c r="BT209">
        <f>IF(BQ209&lt;=T_opt_bac,BR209,BS209)</f>
        <v>0.2785765199230022</v>
      </c>
      <c r="BU209">
        <f t="shared" si="50"/>
        <v>0.27900000000000003</v>
      </c>
      <c r="BY209"/>
      <c r="BZ209" s="3">
        <f t="shared" si="41"/>
        <v>189</v>
      </c>
      <c r="CA209" s="3">
        <f>CA208+(env_max2-env_min2)/1200</f>
        <v>4.6999999999999993</v>
      </c>
      <c r="CB209" s="3">
        <f t="shared" si="40"/>
        <v>0.34300000000000003</v>
      </c>
      <c r="CC209" s="3">
        <f>ROUND((O_max_dia2-CA209)/O_range_dia2 * CB209, 3)</f>
        <v>0.52200000000000002</v>
      </c>
      <c r="CD209">
        <f>IF(CA209&lt;=delt2,CB209,CC209)</f>
        <v>0.34300000000000003</v>
      </c>
      <c r="CE209">
        <f>IF(CA209&gt;=O_max_dia2, 0, CD209)</f>
        <v>0.34300000000000003</v>
      </c>
      <c r="CG209">
        <f>CE209/$CF$21</f>
        <v>0.60070052539404561</v>
      </c>
      <c r="CK209" s="8"/>
      <c r="EM209"/>
      <c r="EN209" s="3"/>
      <c r="EP209"/>
      <c r="EQ209" s="3"/>
    </row>
    <row r="210" spans="2:147" x14ac:dyDescent="0.25">
      <c r="B210">
        <f t="shared" si="39"/>
        <v>194</v>
      </c>
      <c r="C210" s="9">
        <f t="shared" ref="C210:C273" si="51">C209+(env_v_max-env_v_min)/1200</f>
        <v>4.8250000000000011</v>
      </c>
      <c r="D210">
        <f>EXP(-KTG1_dia*(C210-T_opt__dia)^2)</f>
        <v>0.50994877473726885</v>
      </c>
      <c r="E210">
        <f>EXP(-KTG2_dia*(T_opt__dia-C210)^2)</f>
        <v>4.8771242052352385E-8</v>
      </c>
      <c r="F210">
        <f>IF(C210&lt;=T_opt__dia,D210,E210)</f>
        <v>0.50994877473726885</v>
      </c>
      <c r="G210">
        <f t="shared" ref="G210:G273" si="52">ROUND(F210,3)</f>
        <v>0.51</v>
      </c>
      <c r="AO210">
        <f t="shared" si="42"/>
        <v>207</v>
      </c>
      <c r="AP210">
        <f t="shared" si="43"/>
        <v>5.1500000000000057</v>
      </c>
      <c r="AQ210">
        <f>EXP(-KTG1_nan*(AP210-T_opt__nan)^2)</f>
        <v>0.41391692067200003</v>
      </c>
      <c r="AR210">
        <f>EXP(-KTG2_nan*(T_opt__nan-AP210)^2)</f>
        <v>7.0915234178421965E-2</v>
      </c>
      <c r="AS210">
        <f>IF(AP210&lt;=T_opt__nan,AQ210,AR210)</f>
        <v>0.41391692067200003</v>
      </c>
      <c r="AT210">
        <f t="shared" si="44"/>
        <v>0.41399999999999998</v>
      </c>
      <c r="BD210">
        <f t="shared" si="45"/>
        <v>207</v>
      </c>
      <c r="BE210">
        <f t="shared" si="46"/>
        <v>5.1500000000000057</v>
      </c>
      <c r="BF210">
        <f>EXP(-KTG1_pic*(BE210-T_opt_pic)^2)</f>
        <v>0.27957351436137645</v>
      </c>
      <c r="BG210">
        <f>EXP(-KTG2_pic*(T_opt_pic-BE210)^2)</f>
        <v>2.1851843287822241E-2</v>
      </c>
      <c r="BH210">
        <f>IF(BE210&lt;=T_opt_pic,BF210,BG210)</f>
        <v>0.27957351436137645</v>
      </c>
      <c r="BI210">
        <f t="shared" si="47"/>
        <v>0.28000000000000003</v>
      </c>
      <c r="BP210">
        <f t="shared" si="48"/>
        <v>207</v>
      </c>
      <c r="BQ210">
        <f t="shared" si="49"/>
        <v>5.1500000000000057</v>
      </c>
      <c r="BR210">
        <f>EXP(-KTG1_bac*(BQ210-T_opt_bac)^2)</f>
        <v>0.27957351436137645</v>
      </c>
      <c r="BS210">
        <f>EXP(-KTG2_bac * (T_opt_bac - BQ210)^2)</f>
        <v>2.1851843287822241E-2</v>
      </c>
      <c r="BT210">
        <f>IF(BQ210&lt;=T_opt_bac,BR210,BS210)</f>
        <v>0.27957351436137645</v>
      </c>
      <c r="BU210">
        <f t="shared" si="50"/>
        <v>0.28000000000000003</v>
      </c>
      <c r="BY210"/>
      <c r="BZ210" s="3">
        <f t="shared" si="41"/>
        <v>190</v>
      </c>
      <c r="CA210" s="3">
        <f>CA209+(env_max2-env_min2)/1200</f>
        <v>4.7249999999999996</v>
      </c>
      <c r="CB210" s="3">
        <f t="shared" si="40"/>
        <v>0.34300000000000003</v>
      </c>
      <c r="CC210" s="3">
        <f>ROUND((O_max_dia2-CA210)/O_range_dia2 * CB210, 3)</f>
        <v>0.52100000000000002</v>
      </c>
      <c r="CD210">
        <f>IF(CA210&lt;=delt2,CB210,CC210)</f>
        <v>0.34300000000000003</v>
      </c>
      <c r="CE210">
        <f>IF(CA210&gt;=O_max_dia2, 0, CD210)</f>
        <v>0.34300000000000003</v>
      </c>
      <c r="CG210">
        <f>CE210/$CF$21</f>
        <v>0.60070052539404561</v>
      </c>
      <c r="CK210" s="8"/>
      <c r="EM210"/>
      <c r="EN210" s="3"/>
      <c r="EP210"/>
      <c r="EQ210" s="3"/>
    </row>
    <row r="211" spans="2:147" x14ac:dyDescent="0.25">
      <c r="B211">
        <f t="shared" ref="B211:B274" si="53">B210+1</f>
        <v>195</v>
      </c>
      <c r="C211" s="9">
        <f t="shared" si="51"/>
        <v>4.8500000000000014</v>
      </c>
      <c r="D211">
        <f>EXP(-KTG1_dia*(C211-T_opt__dia)^2)</f>
        <v>0.51182116605791139</v>
      </c>
      <c r="E211">
        <f>EXP(-KTG2_dia*(T_opt__dia-C211)^2)</f>
        <v>5.3451026221809522E-8</v>
      </c>
      <c r="F211">
        <f>IF(C211&lt;=T_opt__dia,D211,E211)</f>
        <v>0.51182116605791139</v>
      </c>
      <c r="G211">
        <f t="shared" si="52"/>
        <v>0.51200000000000001</v>
      </c>
      <c r="AO211">
        <f t="shared" si="42"/>
        <v>208</v>
      </c>
      <c r="AP211">
        <f t="shared" si="43"/>
        <v>5.175000000000006</v>
      </c>
      <c r="AQ211">
        <f>EXP(-KTG1_nan*(AP211-T_opt__nan)^2)</f>
        <v>0.41514704342601982</v>
      </c>
      <c r="AR211">
        <f>EXP(-KTG2_nan*(T_opt__nan-AP211)^2)</f>
        <v>7.1549375584420719E-2</v>
      </c>
      <c r="AS211">
        <f>IF(AP211&lt;=T_opt__nan,AQ211,AR211)</f>
        <v>0.41514704342601982</v>
      </c>
      <c r="AT211">
        <f t="shared" si="44"/>
        <v>0.41499999999999998</v>
      </c>
      <c r="BD211">
        <f t="shared" si="45"/>
        <v>208</v>
      </c>
      <c r="BE211">
        <f t="shared" si="46"/>
        <v>5.175000000000006</v>
      </c>
      <c r="BF211">
        <f>EXP(-KTG1_pic*(BE211-T_opt_pic)^2)</f>
        <v>0.28057267406528585</v>
      </c>
      <c r="BG211">
        <f>EXP(-KTG2_pic*(T_opt_pic-BE211)^2)</f>
        <v>2.2086968610658338E-2</v>
      </c>
      <c r="BH211">
        <f>IF(BE211&lt;=T_opt_pic,BF211,BG211)</f>
        <v>0.28057267406528585</v>
      </c>
      <c r="BI211">
        <f t="shared" si="47"/>
        <v>0.28100000000000003</v>
      </c>
      <c r="BP211">
        <f t="shared" si="48"/>
        <v>208</v>
      </c>
      <c r="BQ211">
        <f t="shared" si="49"/>
        <v>5.175000000000006</v>
      </c>
      <c r="BR211">
        <f>EXP(-KTG1_bac*(BQ211-T_opt_bac)^2)</f>
        <v>0.28057267406528585</v>
      </c>
      <c r="BS211">
        <f>EXP(-KTG2_bac * (T_opt_bac - BQ211)^2)</f>
        <v>2.2086968610658338E-2</v>
      </c>
      <c r="BT211">
        <f>IF(BQ211&lt;=T_opt_bac,BR211,BS211)</f>
        <v>0.28057267406528585</v>
      </c>
      <c r="BU211">
        <f t="shared" si="50"/>
        <v>0.28100000000000003</v>
      </c>
      <c r="BY211"/>
      <c r="BZ211" s="3">
        <f t="shared" si="41"/>
        <v>191</v>
      </c>
      <c r="CA211" s="3">
        <f>CA210+(env_max2-env_min2)/1200</f>
        <v>4.75</v>
      </c>
      <c r="CB211" s="3">
        <f t="shared" si="40"/>
        <v>0.34399999999999997</v>
      </c>
      <c r="CC211" s="3">
        <f>ROUND((O_max_dia2-CA211)/O_range_dia2 * CB211, 3)</f>
        <v>0.52200000000000002</v>
      </c>
      <c r="CD211">
        <f>IF(CA211&lt;=delt2,CB211,CC211)</f>
        <v>0.34399999999999997</v>
      </c>
      <c r="CE211">
        <f>IF(CA211&gt;=O_max_dia2, 0, CD211)</f>
        <v>0.34399999999999997</v>
      </c>
      <c r="CG211">
        <f>CE211/$CF$21</f>
        <v>0.60245183887915932</v>
      </c>
      <c r="CK211" s="8"/>
      <c r="EM211"/>
      <c r="EN211" s="3"/>
      <c r="EP211"/>
      <c r="EQ211" s="3"/>
    </row>
    <row r="212" spans="2:147" x14ac:dyDescent="0.25">
      <c r="B212">
        <f t="shared" si="53"/>
        <v>196</v>
      </c>
      <c r="C212" s="9">
        <f t="shared" si="51"/>
        <v>4.8750000000000018</v>
      </c>
      <c r="D212">
        <f>EXP(-KTG1_dia*(C212-T_opt__dia)^2)</f>
        <v>0.51369529530467373</v>
      </c>
      <c r="E212">
        <f>EXP(-KTG2_dia*(T_opt__dia-C212)^2)</f>
        <v>5.8565210156462446E-8</v>
      </c>
      <c r="F212">
        <f>IF(C212&lt;=T_opt__dia,D212,E212)</f>
        <v>0.51369529530467373</v>
      </c>
      <c r="G212">
        <f t="shared" si="52"/>
        <v>0.51400000000000001</v>
      </c>
      <c r="AO212">
        <f t="shared" si="42"/>
        <v>209</v>
      </c>
      <c r="AP212">
        <f t="shared" si="43"/>
        <v>5.2000000000000064</v>
      </c>
      <c r="AQ212">
        <f>EXP(-KTG1_nan*(AP212-T_opt__nan)^2)</f>
        <v>0.41637874009203352</v>
      </c>
      <c r="AR212">
        <f>EXP(-KTG2_nan*(T_opt__nan-AP212)^2)</f>
        <v>7.2188104808612402E-2</v>
      </c>
      <c r="AS212">
        <f>IF(AP212&lt;=T_opt__nan,AQ212,AR212)</f>
        <v>0.41637874009203352</v>
      </c>
      <c r="AT212">
        <f t="shared" si="44"/>
        <v>0.41599999999999998</v>
      </c>
      <c r="BD212">
        <f t="shared" si="45"/>
        <v>209</v>
      </c>
      <c r="BE212">
        <f t="shared" si="46"/>
        <v>5.2000000000000064</v>
      </c>
      <c r="BF212">
        <f>EXP(-KTG1_pic*(BE212-T_opt_pic)^2)</f>
        <v>0.28157399676368428</v>
      </c>
      <c r="BG212">
        <f>EXP(-KTG2_pic*(T_opt_pic-BE212)^2)</f>
        <v>2.2324289009623854E-2</v>
      </c>
      <c r="BH212">
        <f>IF(BE212&lt;=T_opt_pic,BF212,BG212)</f>
        <v>0.28157399676368428</v>
      </c>
      <c r="BI212">
        <f t="shared" si="47"/>
        <v>0.28199999999999997</v>
      </c>
      <c r="BP212">
        <f t="shared" si="48"/>
        <v>209</v>
      </c>
      <c r="BQ212">
        <f t="shared" si="49"/>
        <v>5.2000000000000064</v>
      </c>
      <c r="BR212">
        <f>EXP(-KTG1_bac*(BQ212-T_opt_bac)^2)</f>
        <v>0.28157399676368428</v>
      </c>
      <c r="BS212">
        <f>EXP(-KTG2_bac * (T_opt_bac - BQ212)^2)</f>
        <v>2.2324289009623854E-2</v>
      </c>
      <c r="BT212">
        <f>IF(BQ212&lt;=T_opt_bac,BR212,BS212)</f>
        <v>0.28157399676368428</v>
      </c>
      <c r="BU212">
        <f t="shared" si="50"/>
        <v>0.28199999999999997</v>
      </c>
      <c r="BY212"/>
      <c r="BZ212" s="3">
        <f t="shared" si="41"/>
        <v>192</v>
      </c>
      <c r="CA212" s="3">
        <f>CA211+(env_max2-env_min2)/1200</f>
        <v>4.7750000000000004</v>
      </c>
      <c r="CB212" s="3">
        <f t="shared" si="40"/>
        <v>0.34399999999999997</v>
      </c>
      <c r="CC212" s="3">
        <f>ROUND((O_max_dia2-CA212)/O_range_dia2 * CB212, 3)</f>
        <v>0.52200000000000002</v>
      </c>
      <c r="CD212">
        <f>IF(CA212&lt;=delt2,CB212,CC212)</f>
        <v>0.34399999999999997</v>
      </c>
      <c r="CE212">
        <f>IF(CA212&gt;=O_max_dia2, 0, CD212)</f>
        <v>0.34399999999999997</v>
      </c>
      <c r="CG212">
        <f>CE212/$CF$21</f>
        <v>0.60245183887915932</v>
      </c>
      <c r="CK212" s="8"/>
      <c r="EM212"/>
      <c r="EN212" s="3"/>
      <c r="EP212"/>
      <c r="EQ212" s="3"/>
    </row>
    <row r="213" spans="2:147" x14ac:dyDescent="0.25">
      <c r="B213">
        <f t="shared" si="53"/>
        <v>197</v>
      </c>
      <c r="C213" s="9">
        <f t="shared" si="51"/>
        <v>4.9000000000000021</v>
      </c>
      <c r="D213">
        <f>EXP(-KTG1_dia*(C213-T_opt__dia)^2)</f>
        <v>0.51557113129027643</v>
      </c>
      <c r="E213">
        <f>EXP(-KTG2_dia*(T_opt__dia-C213)^2)</f>
        <v>6.4152678054406583E-8</v>
      </c>
      <c r="F213">
        <f>IF(C213&lt;=T_opt__dia,D213,E213)</f>
        <v>0.51557113129027643</v>
      </c>
      <c r="G213">
        <f t="shared" si="52"/>
        <v>0.51600000000000001</v>
      </c>
      <c r="AO213">
        <f t="shared" si="42"/>
        <v>210</v>
      </c>
      <c r="AP213">
        <f t="shared" si="43"/>
        <v>5.2250000000000068</v>
      </c>
      <c r="AQ213">
        <f>EXP(-KTG1_nan*(AP213-T_opt__nan)^2)</f>
        <v>0.41761200300446166</v>
      </c>
      <c r="AR213">
        <f>EXP(-KTG2_nan*(T_opt__nan-AP213)^2)</f>
        <v>7.2831443559697326E-2</v>
      </c>
      <c r="AS213">
        <f>IF(AP213&lt;=T_opt__nan,AQ213,AR213)</f>
        <v>0.41761200300446166</v>
      </c>
      <c r="AT213">
        <f t="shared" si="44"/>
        <v>0.41799999999999998</v>
      </c>
      <c r="BD213">
        <f t="shared" si="45"/>
        <v>210</v>
      </c>
      <c r="BE213">
        <f t="shared" si="46"/>
        <v>5.2250000000000068</v>
      </c>
      <c r="BF213">
        <f>EXP(-KTG1_pic*(BE213-T_opt_pic)^2)</f>
        <v>0.28257748014491141</v>
      </c>
      <c r="BG213">
        <f>EXP(-KTG2_pic*(T_opt_pic-BE213)^2)</f>
        <v>2.2563820912598627E-2</v>
      </c>
      <c r="BH213">
        <f>IF(BE213&lt;=T_opt_pic,BF213,BG213)</f>
        <v>0.28257748014491141</v>
      </c>
      <c r="BI213">
        <f t="shared" si="47"/>
        <v>0.28299999999999997</v>
      </c>
      <c r="BP213">
        <f t="shared" si="48"/>
        <v>210</v>
      </c>
      <c r="BQ213">
        <f t="shared" si="49"/>
        <v>5.2250000000000068</v>
      </c>
      <c r="BR213">
        <f>EXP(-KTG1_bac*(BQ213-T_opt_bac)^2)</f>
        <v>0.28257748014491141</v>
      </c>
      <c r="BS213">
        <f>EXP(-KTG2_bac * (T_opt_bac - BQ213)^2)</f>
        <v>2.2563820912598627E-2</v>
      </c>
      <c r="BT213">
        <f>IF(BQ213&lt;=T_opt_bac,BR213,BS213)</f>
        <v>0.28257748014491141</v>
      </c>
      <c r="BU213">
        <f t="shared" si="50"/>
        <v>0.28299999999999997</v>
      </c>
      <c r="BY213"/>
      <c r="BZ213" s="3">
        <f t="shared" si="41"/>
        <v>193</v>
      </c>
      <c r="CA213" s="3">
        <f>CA212+(env_max2-env_min2)/1200</f>
        <v>4.8000000000000007</v>
      </c>
      <c r="CB213" s="3">
        <f t="shared" si="40"/>
        <v>0.34499999999999997</v>
      </c>
      <c r="CC213" s="3">
        <f>ROUND((O_max_dia2-CA213)/O_range_dia2 * CB213, 3)</f>
        <v>0.52200000000000002</v>
      </c>
      <c r="CD213">
        <f>IF(CA213&lt;=delt2,CB213,CC213)</f>
        <v>0.34499999999999997</v>
      </c>
      <c r="CE213">
        <f>IF(CA213&gt;=O_max_dia2, 0, CD213)</f>
        <v>0.34499999999999997</v>
      </c>
      <c r="CG213">
        <f>CE213/$CF$21</f>
        <v>0.60420315236427324</v>
      </c>
      <c r="CK213" s="8"/>
      <c r="EM213"/>
      <c r="EN213" s="3"/>
      <c r="EP213"/>
      <c r="EQ213" s="3"/>
    </row>
    <row r="214" spans="2:147" x14ac:dyDescent="0.25">
      <c r="B214">
        <f t="shared" si="53"/>
        <v>198</v>
      </c>
      <c r="C214" s="9">
        <f t="shared" si="51"/>
        <v>4.9250000000000025</v>
      </c>
      <c r="D214">
        <f>EXP(-KTG1_dia*(C214-T_opt__dia)^2)</f>
        <v>0.51744864266210377</v>
      </c>
      <c r="E214">
        <f>EXP(-KTG2_dia*(T_opt__dia-C214)^2)</f>
        <v>7.0255657371249926E-8</v>
      </c>
      <c r="F214">
        <f>IF(C214&lt;=T_opt__dia,D214,E214)</f>
        <v>0.51744864266210377</v>
      </c>
      <c r="G214">
        <f t="shared" si="52"/>
        <v>0.51700000000000002</v>
      </c>
      <c r="AO214">
        <f t="shared" si="42"/>
        <v>211</v>
      </c>
      <c r="AP214">
        <f t="shared" si="43"/>
        <v>5.2500000000000071</v>
      </c>
      <c r="AQ214">
        <f>EXP(-KTG1_nan*(AP214-T_opt__nan)^2)</f>
        <v>0.41884682445147237</v>
      </c>
      <c r="AR214">
        <f>EXP(-KTG2_nan*(T_opt__nan-AP214)^2)</f>
        <v>7.3479413531655977E-2</v>
      </c>
      <c r="AS214">
        <f>IF(AP214&lt;=T_opt__nan,AQ214,AR214)</f>
        <v>0.41884682445147237</v>
      </c>
      <c r="AT214">
        <f t="shared" si="44"/>
        <v>0.41899999999999998</v>
      </c>
      <c r="BD214">
        <f t="shared" si="45"/>
        <v>211</v>
      </c>
      <c r="BE214">
        <f t="shared" si="46"/>
        <v>5.2500000000000071</v>
      </c>
      <c r="BF214">
        <f>EXP(-KTG1_pic*(BE214-T_opt_pic)^2)</f>
        <v>0.28358312185659534</v>
      </c>
      <c r="BG214">
        <f>EXP(-KTG2_pic*(T_opt_pic-BE214)^2)</f>
        <v>2.2805580823801765E-2</v>
      </c>
      <c r="BH214">
        <f>IF(BE214&lt;=T_opt_pic,BF214,BG214)</f>
        <v>0.28358312185659534</v>
      </c>
      <c r="BI214">
        <f t="shared" si="47"/>
        <v>0.28399999999999997</v>
      </c>
      <c r="BP214">
        <f t="shared" si="48"/>
        <v>211</v>
      </c>
      <c r="BQ214">
        <f t="shared" si="49"/>
        <v>5.2500000000000071</v>
      </c>
      <c r="BR214">
        <f>EXP(-KTG1_bac*(BQ214-T_opt_bac)^2)</f>
        <v>0.28358312185659534</v>
      </c>
      <c r="BS214">
        <f>EXP(-KTG2_bac * (T_opt_bac - BQ214)^2)</f>
        <v>2.2805580823801765E-2</v>
      </c>
      <c r="BT214">
        <f>IF(BQ214&lt;=T_opt_bac,BR214,BS214)</f>
        <v>0.28358312185659534</v>
      </c>
      <c r="BU214">
        <f t="shared" si="50"/>
        <v>0.28399999999999997</v>
      </c>
      <c r="BY214"/>
      <c r="BZ214" s="3">
        <f t="shared" si="41"/>
        <v>194</v>
      </c>
      <c r="CA214" s="3">
        <f>CA213+(env_max2-env_min2)/1200</f>
        <v>4.8250000000000011</v>
      </c>
      <c r="CB214" s="3">
        <f t="shared" ref="CB214:CB277" si="54">ROUND(EXP(0.07*(CA214-20)),3)</f>
        <v>0.34599999999999997</v>
      </c>
      <c r="CC214" s="3">
        <f>ROUND((O_max_dia2-CA214)/O_range_dia2 * CB214, 3)</f>
        <v>0.52300000000000002</v>
      </c>
      <c r="CD214">
        <f>IF(CA214&lt;=delt2,CB214,CC214)</f>
        <v>0.34599999999999997</v>
      </c>
      <c r="CE214">
        <f>IF(CA214&gt;=O_max_dia2, 0, CD214)</f>
        <v>0.34599999999999997</v>
      </c>
      <c r="CG214">
        <f>CE214/$CF$21</f>
        <v>0.60595446584938706</v>
      </c>
      <c r="CK214" s="8"/>
      <c r="EM214"/>
      <c r="EN214" s="3"/>
      <c r="EP214"/>
      <c r="EQ214" s="3"/>
    </row>
    <row r="215" spans="2:147" x14ac:dyDescent="0.25">
      <c r="B215">
        <f t="shared" si="53"/>
        <v>199</v>
      </c>
      <c r="C215" s="9">
        <f t="shared" si="51"/>
        <v>4.9500000000000028</v>
      </c>
      <c r="D215">
        <f>EXP(-KTG1_dia*(C215-T_opt__dia)^2)</f>
        <v>0.51932779790285533</v>
      </c>
      <c r="E215">
        <f>EXP(-KTG2_dia*(T_opt__dia-C215)^2)</f>
        <v>7.6919993556091997E-8</v>
      </c>
      <c r="F215">
        <f>IF(C215&lt;=T_opt__dia,D215,E215)</f>
        <v>0.51932779790285533</v>
      </c>
      <c r="G215">
        <f t="shared" si="52"/>
        <v>0.51900000000000002</v>
      </c>
      <c r="AO215">
        <f t="shared" si="42"/>
        <v>212</v>
      </c>
      <c r="AP215">
        <f t="shared" si="43"/>
        <v>5.2750000000000075</v>
      </c>
      <c r="AQ215">
        <f>EXP(-KTG1_nan*(AP215-T_opt__nan)^2)</f>
        <v>0.42008319667499933</v>
      </c>
      <c r="AR215">
        <f>EXP(-KTG2_nan*(T_opt__nan-AP215)^2)</f>
        <v>7.413203640231078E-2</v>
      </c>
      <c r="AS215">
        <f>IF(AP215&lt;=T_opt__nan,AQ215,AR215)</f>
        <v>0.42008319667499933</v>
      </c>
      <c r="AT215">
        <f t="shared" si="44"/>
        <v>0.42</v>
      </c>
      <c r="BD215">
        <f t="shared" si="45"/>
        <v>212</v>
      </c>
      <c r="BE215">
        <f t="shared" si="46"/>
        <v>5.2750000000000075</v>
      </c>
      <c r="BF215">
        <f>EXP(-KTG1_pic*(BE215-T_opt_pic)^2)</f>
        <v>0.28459091950555437</v>
      </c>
      <c r="BG215">
        <f>EXP(-KTG2_pic*(T_opt_pic-BE215)^2)</f>
        <v>2.3049585323615177E-2</v>
      </c>
      <c r="BH215">
        <f>IF(BE215&lt;=T_opt_pic,BF215,BG215)</f>
        <v>0.28459091950555437</v>
      </c>
      <c r="BI215">
        <f t="shared" si="47"/>
        <v>0.28499999999999998</v>
      </c>
      <c r="BP215">
        <f t="shared" si="48"/>
        <v>212</v>
      </c>
      <c r="BQ215">
        <f t="shared" si="49"/>
        <v>5.2750000000000075</v>
      </c>
      <c r="BR215">
        <f>EXP(-KTG1_bac*(BQ215-T_opt_bac)^2)</f>
        <v>0.28459091950555437</v>
      </c>
      <c r="BS215">
        <f>EXP(-KTG2_bac * (T_opt_bac - BQ215)^2)</f>
        <v>2.3049585323615177E-2</v>
      </c>
      <c r="BT215">
        <f>IF(BQ215&lt;=T_opt_bac,BR215,BS215)</f>
        <v>0.28459091950555437</v>
      </c>
      <c r="BU215">
        <f t="shared" si="50"/>
        <v>0.28499999999999998</v>
      </c>
      <c r="BY215"/>
      <c r="BZ215" s="3">
        <f t="shared" ref="BZ215:BZ278" si="55">BZ214+1</f>
        <v>195</v>
      </c>
      <c r="CA215" s="3">
        <f>CA214+(env_max2-env_min2)/1200</f>
        <v>4.8500000000000014</v>
      </c>
      <c r="CB215" s="3">
        <f t="shared" si="54"/>
        <v>0.34599999999999997</v>
      </c>
      <c r="CC215" s="3">
        <f>ROUND((O_max_dia2-CA215)/O_range_dia2 * CB215, 3)</f>
        <v>0.52300000000000002</v>
      </c>
      <c r="CD215">
        <f>IF(CA215&lt;=delt2,CB215,CC215)</f>
        <v>0.34599999999999997</v>
      </c>
      <c r="CE215">
        <f>IF(CA215&gt;=O_max_dia2, 0, CD215)</f>
        <v>0.34599999999999997</v>
      </c>
      <c r="CG215">
        <f>CE215/$CF$21</f>
        <v>0.60595446584938706</v>
      </c>
      <c r="CK215" s="8"/>
      <c r="EM215"/>
      <c r="EN215" s="3"/>
      <c r="EP215"/>
      <c r="EQ215" s="3"/>
    </row>
    <row r="216" spans="2:147" x14ac:dyDescent="0.25">
      <c r="B216">
        <f t="shared" si="53"/>
        <v>200</v>
      </c>
      <c r="C216" s="9">
        <f t="shared" si="51"/>
        <v>4.9750000000000032</v>
      </c>
      <c r="D216">
        <f>EXP(-KTG1_dia*(C216-T_opt__dia)^2)</f>
        <v>0.5212085653312104</v>
      </c>
      <c r="E216">
        <f>EXP(-KTG2_dia*(T_opt__dia-C216)^2)</f>
        <v>8.4195446224928458E-8</v>
      </c>
      <c r="F216">
        <f>IF(C216&lt;=T_opt__dia,D216,E216)</f>
        <v>0.5212085653312104</v>
      </c>
      <c r="G216">
        <f t="shared" si="52"/>
        <v>0.52100000000000002</v>
      </c>
      <c r="AO216">
        <f t="shared" si="42"/>
        <v>213</v>
      </c>
      <c r="AP216">
        <f t="shared" si="43"/>
        <v>5.3000000000000078</v>
      </c>
      <c r="AQ216">
        <f>EXP(-KTG1_nan*(AP216-T_opt__nan)^2)</f>
        <v>0.42132111187075993</v>
      </c>
      <c r="AR216">
        <f>EXP(-KTG2_nan*(T_opt__nan-AP216)^2)</f>
        <v>7.4789333831875623E-2</v>
      </c>
      <c r="AS216">
        <f>IF(AP216&lt;=T_opt__nan,AQ216,AR216)</f>
        <v>0.42132111187075993</v>
      </c>
      <c r="AT216">
        <f t="shared" si="44"/>
        <v>0.42099999999999999</v>
      </c>
      <c r="BD216">
        <f t="shared" si="45"/>
        <v>213</v>
      </c>
      <c r="BE216">
        <f t="shared" si="46"/>
        <v>5.3000000000000078</v>
      </c>
      <c r="BF216">
        <f>EXP(-KTG1_pic*(BE216-T_opt_pic)^2)</f>
        <v>0.28560087065769912</v>
      </c>
      <c r="BG216">
        <f>EXP(-KTG2_pic*(T_opt_pic-BE216)^2)</f>
        <v>2.3295851068399442E-2</v>
      </c>
      <c r="BH216">
        <f>IF(BE216&lt;=T_opt_pic,BF216,BG216)</f>
        <v>0.28560087065769912</v>
      </c>
      <c r="BI216">
        <f t="shared" si="47"/>
        <v>0.28599999999999998</v>
      </c>
      <c r="BP216">
        <f t="shared" si="48"/>
        <v>213</v>
      </c>
      <c r="BQ216">
        <f t="shared" si="49"/>
        <v>5.3000000000000078</v>
      </c>
      <c r="BR216">
        <f>EXP(-KTG1_bac*(BQ216-T_opt_bac)^2)</f>
        <v>0.28560087065769912</v>
      </c>
      <c r="BS216">
        <f>EXP(-KTG2_bac * (T_opt_bac - BQ216)^2)</f>
        <v>2.3295851068399442E-2</v>
      </c>
      <c r="BT216">
        <f>IF(BQ216&lt;=T_opt_bac,BR216,BS216)</f>
        <v>0.28560087065769912</v>
      </c>
      <c r="BU216">
        <f t="shared" si="50"/>
        <v>0.28599999999999998</v>
      </c>
      <c r="BY216"/>
      <c r="BZ216" s="3">
        <f t="shared" si="55"/>
        <v>196</v>
      </c>
      <c r="CA216" s="3">
        <f>CA215+(env_max2-env_min2)/1200</f>
        <v>4.8750000000000018</v>
      </c>
      <c r="CB216" s="3">
        <f t="shared" si="54"/>
        <v>0.34699999999999998</v>
      </c>
      <c r="CC216" s="3">
        <f>ROUND((O_max_dia2-CA216)/O_range_dia2 * CB216, 3)</f>
        <v>0.52400000000000002</v>
      </c>
      <c r="CD216">
        <f>IF(CA216&lt;=delt2,CB216,CC216)</f>
        <v>0.34699999999999998</v>
      </c>
      <c r="CE216">
        <f>IF(CA216&gt;=O_max_dia2, 0, CD216)</f>
        <v>0.34699999999999998</v>
      </c>
      <c r="CG216">
        <f>CE216/$CF$21</f>
        <v>0.60770577933450087</v>
      </c>
      <c r="CK216" s="8"/>
      <c r="EM216"/>
      <c r="EN216" s="3"/>
      <c r="EP216"/>
      <c r="EQ216" s="3"/>
    </row>
    <row r="217" spans="2:147" x14ac:dyDescent="0.25">
      <c r="B217">
        <f t="shared" si="53"/>
        <v>201</v>
      </c>
      <c r="C217" s="9">
        <f t="shared" si="51"/>
        <v>5.0000000000000036</v>
      </c>
      <c r="D217">
        <f>EXP(-KTG1_dia*(C217-T_opt__dia)^2)</f>
        <v>0.523090913102501</v>
      </c>
      <c r="E217">
        <f>EXP(-KTG2_dia*(T_opt__dia-C217)^2)</f>
        <v>9.2136008345662328E-8</v>
      </c>
      <c r="F217">
        <f>IF(C217&lt;=T_opt__dia,D217,E217)</f>
        <v>0.523090913102501</v>
      </c>
      <c r="G217">
        <f t="shared" si="52"/>
        <v>0.52300000000000002</v>
      </c>
      <c r="AO217">
        <f t="shared" si="42"/>
        <v>214</v>
      </c>
      <c r="AP217">
        <f t="shared" si="43"/>
        <v>5.3250000000000082</v>
      </c>
      <c r="AQ217">
        <f>EXP(-KTG1_nan*(AP217-T_opt__nan)^2)</f>
        <v>0.42256056218827598</v>
      </c>
      <c r="AR217">
        <f>EXP(-KTG2_nan*(T_opt__nan-AP217)^2)</f>
        <v>7.5451327461494369E-2</v>
      </c>
      <c r="AS217">
        <f>IF(AP217&lt;=T_opt__nan,AQ217,AR217)</f>
        <v>0.42256056218827598</v>
      </c>
      <c r="AT217">
        <f t="shared" si="44"/>
        <v>0.42299999999999999</v>
      </c>
      <c r="BD217">
        <f t="shared" si="45"/>
        <v>214</v>
      </c>
      <c r="BE217">
        <f t="shared" si="46"/>
        <v>5.3250000000000082</v>
      </c>
      <c r="BF217">
        <f>EXP(-KTG1_pic*(BE217-T_opt_pic)^2)</f>
        <v>0.28661297283793641</v>
      </c>
      <c r="BG217">
        <f>EXP(-KTG2_pic*(T_opt_pic-BE217)^2)</f>
        <v>2.3544394790301952E-2</v>
      </c>
      <c r="BH217">
        <f>IF(BE217&lt;=T_opt_pic,BF217,BG217)</f>
        <v>0.28661297283793641</v>
      </c>
      <c r="BI217">
        <f t="shared" si="47"/>
        <v>0.28699999999999998</v>
      </c>
      <c r="BP217">
        <f t="shared" si="48"/>
        <v>214</v>
      </c>
      <c r="BQ217">
        <f t="shared" si="49"/>
        <v>5.3250000000000082</v>
      </c>
      <c r="BR217">
        <f>EXP(-KTG1_bac*(BQ217-T_opt_bac)^2)</f>
        <v>0.28661297283793641</v>
      </c>
      <c r="BS217">
        <f>EXP(-KTG2_bac * (T_opt_bac - BQ217)^2)</f>
        <v>2.3544394790301952E-2</v>
      </c>
      <c r="BT217">
        <f>IF(BQ217&lt;=T_opt_bac,BR217,BS217)</f>
        <v>0.28661297283793641</v>
      </c>
      <c r="BU217">
        <f t="shared" si="50"/>
        <v>0.28699999999999998</v>
      </c>
      <c r="BY217"/>
      <c r="BZ217" s="3">
        <f t="shared" si="55"/>
        <v>197</v>
      </c>
      <c r="CA217" s="3">
        <f>CA216+(env_max2-env_min2)/1200</f>
        <v>4.9000000000000021</v>
      </c>
      <c r="CB217" s="3">
        <f t="shared" si="54"/>
        <v>0.34699999999999998</v>
      </c>
      <c r="CC217" s="3">
        <f>ROUND((O_max_dia2-CA217)/O_range_dia2 * CB217, 3)</f>
        <v>0.52300000000000002</v>
      </c>
      <c r="CD217">
        <f>IF(CA217&lt;=delt2,CB217,CC217)</f>
        <v>0.34699999999999998</v>
      </c>
      <c r="CE217">
        <f>IF(CA217&gt;=O_max_dia2, 0, CD217)</f>
        <v>0.34699999999999998</v>
      </c>
      <c r="CG217">
        <f>CE217/$CF$21</f>
        <v>0.60770577933450087</v>
      </c>
      <c r="CK217" s="8"/>
      <c r="EM217"/>
      <c r="EN217" s="3"/>
      <c r="EP217"/>
      <c r="EQ217" s="3"/>
    </row>
    <row r="218" spans="2:147" x14ac:dyDescent="0.25">
      <c r="B218">
        <f t="shared" si="53"/>
        <v>202</v>
      </c>
      <c r="C218" s="9">
        <f t="shared" si="51"/>
        <v>5.0250000000000039</v>
      </c>
      <c r="D218">
        <f>EXP(-KTG1_dia*(C218-T_opt__dia)^2)</f>
        <v>0.5249748092093971</v>
      </c>
      <c r="E218">
        <f>EXP(-KTG2_dia*(T_opt__dia-C218)^2)</f>
        <v>1.0080025011627335E-7</v>
      </c>
      <c r="F218">
        <f>IF(C218&lt;=T_opt__dia,D218,E218)</f>
        <v>0.5249748092093971</v>
      </c>
      <c r="G218">
        <f t="shared" si="52"/>
        <v>0.52500000000000002</v>
      </c>
      <c r="AO218">
        <f t="shared" si="42"/>
        <v>215</v>
      </c>
      <c r="AP218">
        <f t="shared" si="43"/>
        <v>5.3500000000000085</v>
      </c>
      <c r="AQ218">
        <f>EXP(-KTG1_nan*(AP218-T_opt__nan)^2)</f>
        <v>0.42380153973089374</v>
      </c>
      <c r="AR218">
        <f>EXP(-KTG2_nan*(T_opt__nan-AP218)^2)</f>
        <v>7.6118038911767341E-2</v>
      </c>
      <c r="AS218">
        <f>IF(AP218&lt;=T_opt__nan,AQ218,AR218)</f>
        <v>0.42380153973089374</v>
      </c>
      <c r="AT218">
        <f t="shared" si="44"/>
        <v>0.42399999999999999</v>
      </c>
      <c r="BD218">
        <f t="shared" si="45"/>
        <v>215</v>
      </c>
      <c r="BE218">
        <f t="shared" si="46"/>
        <v>5.3500000000000085</v>
      </c>
      <c r="BF218">
        <f>EXP(-KTG1_pic*(BE218-T_opt_pic)^2)</f>
        <v>0.28762722353007286</v>
      </c>
      <c r="BG218">
        <f>EXP(-KTG2_pic*(T_opt_pic-BE218)^2)</f>
        <v>2.3795233297057412E-2</v>
      </c>
      <c r="BH218">
        <f>IF(BE218&lt;=T_opt_pic,BF218,BG218)</f>
        <v>0.28762722353007286</v>
      </c>
      <c r="BI218">
        <f t="shared" si="47"/>
        <v>0.28799999999999998</v>
      </c>
      <c r="BP218">
        <f t="shared" si="48"/>
        <v>215</v>
      </c>
      <c r="BQ218">
        <f t="shared" si="49"/>
        <v>5.3500000000000085</v>
      </c>
      <c r="BR218">
        <f>EXP(-KTG1_bac*(BQ218-T_opt_bac)^2)</f>
        <v>0.28762722353007286</v>
      </c>
      <c r="BS218">
        <f>EXP(-KTG2_bac * (T_opt_bac - BQ218)^2)</f>
        <v>2.3795233297057412E-2</v>
      </c>
      <c r="BT218">
        <f>IF(BQ218&lt;=T_opt_bac,BR218,BS218)</f>
        <v>0.28762722353007286</v>
      </c>
      <c r="BU218">
        <f t="shared" si="50"/>
        <v>0.28799999999999998</v>
      </c>
      <c r="BY218"/>
      <c r="BZ218" s="3">
        <f t="shared" si="55"/>
        <v>198</v>
      </c>
      <c r="CA218" s="3">
        <f>CA217+(env_max2-env_min2)/1200</f>
        <v>4.9250000000000025</v>
      </c>
      <c r="CB218" s="3">
        <f t="shared" si="54"/>
        <v>0.34799999999999998</v>
      </c>
      <c r="CC218" s="3">
        <f>ROUND((O_max_dia2-CA218)/O_range_dia2 * CB218, 3)</f>
        <v>0.52400000000000002</v>
      </c>
      <c r="CD218">
        <f>IF(CA218&lt;=delt2,CB218,CC218)</f>
        <v>0.34799999999999998</v>
      </c>
      <c r="CE218">
        <f>IF(CA218&gt;=O_max_dia2, 0, CD218)</f>
        <v>0.34799999999999998</v>
      </c>
      <c r="CG218">
        <f>CE218/$CF$21</f>
        <v>0.60945709281961469</v>
      </c>
      <c r="CK218" s="8"/>
      <c r="EM218"/>
      <c r="EN218" s="3"/>
      <c r="EP218"/>
      <c r="EQ218" s="3"/>
    </row>
    <row r="219" spans="2:147" x14ac:dyDescent="0.25">
      <c r="B219">
        <f t="shared" si="53"/>
        <v>203</v>
      </c>
      <c r="C219" s="9">
        <f t="shared" si="51"/>
        <v>5.0500000000000043</v>
      </c>
      <c r="D219">
        <f>EXP(-KTG1_dia*(C219-T_opt__dia)^2)</f>
        <v>0.52686022148260114</v>
      </c>
      <c r="E219">
        <f>EXP(-KTG2_dia*(T_opt__dia-C219)^2)</f>
        <v>1.1025168933173921E-7</v>
      </c>
      <c r="F219">
        <f>IF(C219&lt;=T_opt__dia,D219,E219)</f>
        <v>0.52686022148260114</v>
      </c>
      <c r="G219">
        <f t="shared" si="52"/>
        <v>0.52700000000000002</v>
      </c>
      <c r="AO219">
        <f t="shared" si="42"/>
        <v>216</v>
      </c>
      <c r="AP219">
        <f t="shared" si="43"/>
        <v>5.3750000000000089</v>
      </c>
      <c r="AQ219">
        <f>EXP(-KTG1_nan*(AP219-T_opt__nan)^2)</f>
        <v>0.42504403655580719</v>
      </c>
      <c r="AR219">
        <f>EXP(-KTG2_nan*(T_opt__nan-AP219)^2)</f>
        <v>7.6789489781266679E-2</v>
      </c>
      <c r="AS219">
        <f>IF(AP219&lt;=T_opt__nan,AQ219,AR219)</f>
        <v>0.42504403655580719</v>
      </c>
      <c r="AT219">
        <f t="shared" si="44"/>
        <v>0.42499999999999999</v>
      </c>
      <c r="BD219">
        <f t="shared" si="45"/>
        <v>216</v>
      </c>
      <c r="BE219">
        <f t="shared" si="46"/>
        <v>5.3750000000000089</v>
      </c>
      <c r="BF219">
        <f>EXP(-KTG1_pic*(BE219-T_opt_pic)^2)</f>
        <v>0.28864362017672052</v>
      </c>
      <c r="BG219">
        <f>EXP(-KTG2_pic*(T_opt_pic-BE219)^2)</f>
        <v>2.4048383471780545E-2</v>
      </c>
      <c r="BH219">
        <f>IF(BE219&lt;=T_opt_pic,BF219,BG219)</f>
        <v>0.28864362017672052</v>
      </c>
      <c r="BI219">
        <f t="shared" si="47"/>
        <v>0.28899999999999998</v>
      </c>
      <c r="BP219">
        <f t="shared" si="48"/>
        <v>216</v>
      </c>
      <c r="BQ219">
        <f t="shared" si="49"/>
        <v>5.3750000000000089</v>
      </c>
      <c r="BR219">
        <f>EXP(-KTG1_bac*(BQ219-T_opt_bac)^2)</f>
        <v>0.28864362017672052</v>
      </c>
      <c r="BS219">
        <f>EXP(-KTG2_bac * (T_opt_bac - BQ219)^2)</f>
        <v>2.4048383471780545E-2</v>
      </c>
      <c r="BT219">
        <f>IF(BQ219&lt;=T_opt_bac,BR219,BS219)</f>
        <v>0.28864362017672052</v>
      </c>
      <c r="BU219">
        <f t="shared" si="50"/>
        <v>0.28899999999999998</v>
      </c>
      <c r="BY219"/>
      <c r="BZ219" s="3">
        <f t="shared" si="55"/>
        <v>199</v>
      </c>
      <c r="CA219" s="3">
        <f>CA218+(env_max2-env_min2)/1200</f>
        <v>4.9500000000000028</v>
      </c>
      <c r="CB219" s="3">
        <f t="shared" si="54"/>
        <v>0.34899999999999998</v>
      </c>
      <c r="CC219" s="3">
        <f>ROUND((O_max_dia2-CA219)/O_range_dia2 * CB219, 3)</f>
        <v>0.52500000000000002</v>
      </c>
      <c r="CD219">
        <f>IF(CA219&lt;=delt2,CB219,CC219)</f>
        <v>0.34899999999999998</v>
      </c>
      <c r="CE219">
        <f>IF(CA219&gt;=O_max_dia2, 0, CD219)</f>
        <v>0.34899999999999998</v>
      </c>
      <c r="CG219">
        <f>CE219/$CF$21</f>
        <v>0.6112084063047285</v>
      </c>
      <c r="CK219" s="8"/>
      <c r="EM219"/>
      <c r="EN219" s="3"/>
      <c r="EP219"/>
      <c r="EQ219" s="3"/>
    </row>
    <row r="220" spans="2:147" x14ac:dyDescent="0.25">
      <c r="B220">
        <f t="shared" si="53"/>
        <v>204</v>
      </c>
      <c r="C220" s="9">
        <f t="shared" si="51"/>
        <v>5.0750000000000046</v>
      </c>
      <c r="D220">
        <f>EXP(-KTG1_dia*(C220-T_opt__dia)^2)</f>
        <v>0.52874711759155402</v>
      </c>
      <c r="E220">
        <f>EXP(-KTG2_dia*(T_opt__dia-C220)^2)</f>
        <v>1.2055919015637429E-7</v>
      </c>
      <c r="F220">
        <f>IF(C220&lt;=T_opt__dia,D220,E220)</f>
        <v>0.52874711759155402</v>
      </c>
      <c r="G220">
        <f t="shared" si="52"/>
        <v>0.52900000000000003</v>
      </c>
      <c r="AO220">
        <f t="shared" si="42"/>
        <v>217</v>
      </c>
      <c r="AP220">
        <f t="shared" si="43"/>
        <v>5.4000000000000092</v>
      </c>
      <c r="AQ220">
        <f>EXP(-KTG1_nan*(AP220-T_opt__nan)^2)</f>
        <v>0.42628804467408105</v>
      </c>
      <c r="AR220">
        <f>EXP(-KTG2_nan*(T_opt__nan-AP220)^2)</f>
        <v>7.7465701645039964E-2</v>
      </c>
      <c r="AS220">
        <f>IF(AP220&lt;=T_opt__nan,AQ220,AR220)</f>
        <v>0.42628804467408105</v>
      </c>
      <c r="AT220">
        <f t="shared" si="44"/>
        <v>0.42599999999999999</v>
      </c>
      <c r="BD220">
        <f t="shared" si="45"/>
        <v>217</v>
      </c>
      <c r="BE220">
        <f t="shared" si="46"/>
        <v>5.4000000000000092</v>
      </c>
      <c r="BF220">
        <f>EXP(-KTG1_pic*(BE220-T_opt_pic)^2)</f>
        <v>0.28966216017920182</v>
      </c>
      <c r="BG220">
        <f>EXP(-KTG2_pic*(T_opt_pic-BE220)^2)</f>
        <v>2.4303862272750752E-2</v>
      </c>
      <c r="BH220">
        <f>IF(BE220&lt;=T_opt_pic,BF220,BG220)</f>
        <v>0.28966216017920182</v>
      </c>
      <c r="BI220">
        <f t="shared" si="47"/>
        <v>0.28999999999999998</v>
      </c>
      <c r="BP220">
        <f t="shared" si="48"/>
        <v>217</v>
      </c>
      <c r="BQ220">
        <f t="shared" si="49"/>
        <v>5.4000000000000092</v>
      </c>
      <c r="BR220">
        <f>EXP(-KTG1_bac*(BQ220-T_opt_bac)^2)</f>
        <v>0.28966216017920182</v>
      </c>
      <c r="BS220">
        <f>EXP(-KTG2_bac * (T_opt_bac - BQ220)^2)</f>
        <v>2.4303862272750752E-2</v>
      </c>
      <c r="BT220">
        <f>IF(BQ220&lt;=T_opt_bac,BR220,BS220)</f>
        <v>0.28966216017920182</v>
      </c>
      <c r="BU220">
        <f t="shared" si="50"/>
        <v>0.28999999999999998</v>
      </c>
      <c r="BY220"/>
      <c r="BZ220" s="3">
        <f t="shared" si="55"/>
        <v>200</v>
      </c>
      <c r="CA220" s="3">
        <f>CA219+(env_max2-env_min2)/1200</f>
        <v>4.9750000000000032</v>
      </c>
      <c r="CB220" s="3">
        <f t="shared" si="54"/>
        <v>0.34899999999999998</v>
      </c>
      <c r="CC220" s="3">
        <f>ROUND((O_max_dia2-CA220)/O_range_dia2 * CB220, 3)</f>
        <v>0.52400000000000002</v>
      </c>
      <c r="CD220">
        <f>IF(CA220&lt;=delt2,CB220,CC220)</f>
        <v>0.34899999999999998</v>
      </c>
      <c r="CE220">
        <f>IF(CA220&gt;=O_max_dia2, 0, CD220)</f>
        <v>0.34899999999999998</v>
      </c>
      <c r="CG220">
        <f>CE220/$CF$21</f>
        <v>0.6112084063047285</v>
      </c>
      <c r="CK220" s="8"/>
      <c r="EM220"/>
      <c r="EN220" s="3"/>
      <c r="EP220"/>
      <c r="EQ220" s="3"/>
    </row>
    <row r="221" spans="2:147" x14ac:dyDescent="0.25">
      <c r="B221">
        <f t="shared" si="53"/>
        <v>205</v>
      </c>
      <c r="C221" s="9">
        <f t="shared" si="51"/>
        <v>5.100000000000005</v>
      </c>
      <c r="D221">
        <f>EXP(-KTG1_dia*(C221-T_opt__dia)^2)</f>
        <v>0.53063546504515169</v>
      </c>
      <c r="E221">
        <f>EXP(-KTG2_dia*(T_opt__dia-C221)^2)</f>
        <v>1.3179739234671969E-7</v>
      </c>
      <c r="F221">
        <f>IF(C221&lt;=T_opt__dia,D221,E221)</f>
        <v>0.53063546504515169</v>
      </c>
      <c r="G221">
        <f t="shared" si="52"/>
        <v>0.53100000000000003</v>
      </c>
      <c r="AO221">
        <f t="shared" si="42"/>
        <v>218</v>
      </c>
      <c r="AP221">
        <f t="shared" si="43"/>
        <v>5.4250000000000096</v>
      </c>
      <c r="AQ221">
        <f>EXP(-KTG1_nan*(AP221-T_opt__nan)^2)</f>
        <v>0.42753355605067583</v>
      </c>
      <c r="AR221">
        <f>EXP(-KTG2_nan*(T_opt__nan-AP221)^2)</f>
        <v>7.8146696053102704E-2</v>
      </c>
      <c r="AS221">
        <f>IF(AP221&lt;=T_opt__nan,AQ221,AR221)</f>
        <v>0.42753355605067583</v>
      </c>
      <c r="AT221">
        <f t="shared" si="44"/>
        <v>0.42799999999999999</v>
      </c>
      <c r="BD221">
        <f t="shared" si="45"/>
        <v>218</v>
      </c>
      <c r="BE221">
        <f t="shared" si="46"/>
        <v>5.4250000000000096</v>
      </c>
      <c r="BF221">
        <f>EXP(-KTG1_pic*(BE221-T_opt_pic)^2)</f>
        <v>0.29068284089745527</v>
      </c>
      <c r="BG221">
        <f>EXP(-KTG2_pic*(T_opt_pic-BE221)^2)</f>
        <v>2.4561686733188724E-2</v>
      </c>
      <c r="BH221">
        <f>IF(BE221&lt;=T_opt_pic,BF221,BG221)</f>
        <v>0.29068284089745527</v>
      </c>
      <c r="BI221">
        <f t="shared" si="47"/>
        <v>0.29099999999999998</v>
      </c>
      <c r="BP221">
        <f t="shared" si="48"/>
        <v>218</v>
      </c>
      <c r="BQ221">
        <f t="shared" si="49"/>
        <v>5.4250000000000096</v>
      </c>
      <c r="BR221">
        <f>EXP(-KTG1_bac*(BQ221-T_opt_bac)^2)</f>
        <v>0.29068284089745527</v>
      </c>
      <c r="BS221">
        <f>EXP(-KTG2_bac * (T_opt_bac - BQ221)^2)</f>
        <v>2.4561686733188724E-2</v>
      </c>
      <c r="BT221">
        <f>IF(BQ221&lt;=T_opt_bac,BR221,BS221)</f>
        <v>0.29068284089745527</v>
      </c>
      <c r="BU221">
        <f t="shared" si="50"/>
        <v>0.29099999999999998</v>
      </c>
      <c r="BY221"/>
      <c r="BZ221" s="3">
        <f t="shared" si="55"/>
        <v>201</v>
      </c>
      <c r="CA221" s="3">
        <f>CA220+(env_max2-env_min2)/1200</f>
        <v>5.0000000000000036</v>
      </c>
      <c r="CB221" s="3">
        <f t="shared" si="54"/>
        <v>0.35</v>
      </c>
      <c r="CC221" s="3">
        <f>ROUND((O_max_dia2-CA221)/O_range_dia2 * CB221, 3)</f>
        <v>0.52500000000000002</v>
      </c>
      <c r="CD221">
        <f>IF(CA221&lt;=delt2,CB221,CC221)</f>
        <v>0.35</v>
      </c>
      <c r="CE221">
        <f>IF(CA221&gt;=O_max_dia2, 0, CD221)</f>
        <v>0.35</v>
      </c>
      <c r="CG221">
        <f>CE221/$CF$21</f>
        <v>0.61295971978984243</v>
      </c>
      <c r="CK221" s="8"/>
      <c r="EM221"/>
      <c r="EN221" s="3"/>
      <c r="EP221"/>
      <c r="EQ221" s="3"/>
    </row>
    <row r="222" spans="2:147" x14ac:dyDescent="0.25">
      <c r="B222">
        <f t="shared" si="53"/>
        <v>206</v>
      </c>
      <c r="C222" s="9">
        <f t="shared" si="51"/>
        <v>5.1250000000000053</v>
      </c>
      <c r="D222">
        <f>EXP(-KTG1_dia*(C222-T_opt__dia)^2)</f>
        <v>0.53252523119247175</v>
      </c>
      <c r="E222">
        <f>EXP(-KTG2_dia*(T_opt__dia-C222)^2)</f>
        <v>1.440471731063977E-7</v>
      </c>
      <c r="F222">
        <f>IF(C222&lt;=T_opt__dia,D222,E222)</f>
        <v>0.53252523119247175</v>
      </c>
      <c r="G222">
        <f t="shared" si="52"/>
        <v>0.53300000000000003</v>
      </c>
      <c r="AO222">
        <f t="shared" si="42"/>
        <v>219</v>
      </c>
      <c r="AP222">
        <f t="shared" si="43"/>
        <v>5.4500000000000099</v>
      </c>
      <c r="AQ222">
        <f>EXP(-KTG1_nan*(AP222-T_opt__nan)^2)</f>
        <v>0.42878056260447356</v>
      </c>
      <c r="AR222">
        <f>EXP(-KTG2_nan*(T_opt__nan-AP222)^2)</f>
        <v>7.8832494528918926E-2</v>
      </c>
      <c r="AS222">
        <f>IF(AP222&lt;=T_opt__nan,AQ222,AR222)</f>
        <v>0.42878056260447356</v>
      </c>
      <c r="AT222">
        <f t="shared" si="44"/>
        <v>0.42899999999999999</v>
      </c>
      <c r="BD222">
        <f t="shared" si="45"/>
        <v>219</v>
      </c>
      <c r="BE222">
        <f t="shared" si="46"/>
        <v>5.4500000000000099</v>
      </c>
      <c r="BF222">
        <f>EXP(-KTG1_pic*(BE222-T_opt_pic)^2)</f>
        <v>0.29170565964994294</v>
      </c>
      <c r="BG222">
        <f>EXP(-KTG2_pic*(T_opt_pic-BE222)^2)</f>
        <v>2.4821873961025372E-2</v>
      </c>
      <c r="BH222">
        <f>IF(BE222&lt;=T_opt_pic,BF222,BG222)</f>
        <v>0.29170565964994294</v>
      </c>
      <c r="BI222">
        <f t="shared" si="47"/>
        <v>0.29199999999999998</v>
      </c>
      <c r="BP222">
        <f t="shared" si="48"/>
        <v>219</v>
      </c>
      <c r="BQ222">
        <f t="shared" si="49"/>
        <v>5.4500000000000099</v>
      </c>
      <c r="BR222">
        <f>EXP(-KTG1_bac*(BQ222-T_opt_bac)^2)</f>
        <v>0.29170565964994294</v>
      </c>
      <c r="BS222">
        <f>EXP(-KTG2_bac * (T_opt_bac - BQ222)^2)</f>
        <v>2.4821873961025372E-2</v>
      </c>
      <c r="BT222">
        <f>IF(BQ222&lt;=T_opt_bac,BR222,BS222)</f>
        <v>0.29170565964994294</v>
      </c>
      <c r="BU222">
        <f t="shared" si="50"/>
        <v>0.29199999999999998</v>
      </c>
      <c r="BY222"/>
      <c r="BZ222" s="3">
        <f t="shared" si="55"/>
        <v>202</v>
      </c>
      <c r="CA222" s="3">
        <f>CA221+(env_max2-env_min2)/1200</f>
        <v>5.0250000000000039</v>
      </c>
      <c r="CB222" s="3">
        <f t="shared" si="54"/>
        <v>0.35099999999999998</v>
      </c>
      <c r="CC222" s="3">
        <f>ROUND((O_max_dia2-CA222)/O_range_dia2 * CB222, 3)</f>
        <v>0.52600000000000002</v>
      </c>
      <c r="CD222">
        <f>IF(CA222&lt;=delt2,CB222,CC222)</f>
        <v>0.35099999999999998</v>
      </c>
      <c r="CE222">
        <f>IF(CA222&gt;=O_max_dia2, 0, CD222)</f>
        <v>0.35099999999999998</v>
      </c>
      <c r="CG222">
        <f>CE222/$CF$21</f>
        <v>0.61471103327495624</v>
      </c>
      <c r="CK222" s="8"/>
      <c r="EM222"/>
      <c r="EN222" s="3"/>
      <c r="EP222"/>
      <c r="EQ222" s="3"/>
    </row>
    <row r="223" spans="2:147" x14ac:dyDescent="0.25">
      <c r="B223">
        <f t="shared" si="53"/>
        <v>207</v>
      </c>
      <c r="C223" s="9">
        <f t="shared" si="51"/>
        <v>5.1500000000000057</v>
      </c>
      <c r="D223">
        <f>EXP(-KTG1_dia*(C223-T_opt__dia)^2)</f>
        <v>0.5344163832235117</v>
      </c>
      <c r="E223">
        <f>EXP(-KTG2_dia*(T_opt__dia-C223)^2)</f>
        <v>1.5739614389883156E-7</v>
      </c>
      <c r="F223">
        <f>IF(C223&lt;=T_opt__dia,D223,E223)</f>
        <v>0.5344163832235117</v>
      </c>
      <c r="G223">
        <f t="shared" si="52"/>
        <v>0.53400000000000003</v>
      </c>
      <c r="AO223">
        <f t="shared" si="42"/>
        <v>220</v>
      </c>
      <c r="AP223">
        <f t="shared" si="43"/>
        <v>5.4750000000000103</v>
      </c>
      <c r="AQ223">
        <f>EXP(-KTG1_nan*(AP223-T_opt__nan)^2)</f>
        <v>0.43002905620830517</v>
      </c>
      <c r="AR223">
        <f>EXP(-KTG2_nan*(T_opt__nan-AP223)^2)</f>
        <v>7.952311856787099E-2</v>
      </c>
      <c r="AS223">
        <f>IF(AP223&lt;=T_opt__nan,AQ223,AR223)</f>
        <v>0.43002905620830517</v>
      </c>
      <c r="AT223">
        <f t="shared" si="44"/>
        <v>0.43</v>
      </c>
      <c r="BD223">
        <f t="shared" si="45"/>
        <v>220</v>
      </c>
      <c r="BE223">
        <f t="shared" si="46"/>
        <v>5.4750000000000103</v>
      </c>
      <c r="BF223">
        <f>EXP(-KTG1_pic*(BE223-T_opt_pic)^2)</f>
        <v>0.29273061371355807</v>
      </c>
      <c r="BG223">
        <f>EXP(-KTG2_pic*(T_opt_pic-BE223)^2)</f>
        <v>2.5084441138662449E-2</v>
      </c>
      <c r="BH223">
        <f>IF(BE223&lt;=T_opt_pic,BF223,BG223)</f>
        <v>0.29273061371355807</v>
      </c>
      <c r="BI223">
        <f t="shared" si="47"/>
        <v>0.29299999999999998</v>
      </c>
      <c r="BP223">
        <f t="shared" si="48"/>
        <v>220</v>
      </c>
      <c r="BQ223">
        <f t="shared" si="49"/>
        <v>5.4750000000000103</v>
      </c>
      <c r="BR223">
        <f>EXP(-KTG1_bac*(BQ223-T_opt_bac)^2)</f>
        <v>0.29273061371355807</v>
      </c>
      <c r="BS223">
        <f>EXP(-KTG2_bac * (T_opt_bac - BQ223)^2)</f>
        <v>2.5084441138662449E-2</v>
      </c>
      <c r="BT223">
        <f>IF(BQ223&lt;=T_opt_bac,BR223,BS223)</f>
        <v>0.29273061371355807</v>
      </c>
      <c r="BU223">
        <f t="shared" si="50"/>
        <v>0.29299999999999998</v>
      </c>
      <c r="BY223"/>
      <c r="BZ223" s="3">
        <f t="shared" si="55"/>
        <v>203</v>
      </c>
      <c r="CA223" s="3">
        <f>CA222+(env_max2-env_min2)/1200</f>
        <v>5.0500000000000043</v>
      </c>
      <c r="CB223" s="3">
        <f t="shared" si="54"/>
        <v>0.35099999999999998</v>
      </c>
      <c r="CC223" s="3">
        <f>ROUND((O_max_dia2-CA223)/O_range_dia2 * CB223, 3)</f>
        <v>0.52500000000000002</v>
      </c>
      <c r="CD223">
        <f>IF(CA223&lt;=delt2,CB223,CC223)</f>
        <v>0.35099999999999998</v>
      </c>
      <c r="CE223">
        <f>IF(CA223&gt;=O_max_dia2, 0, CD223)</f>
        <v>0.35099999999999998</v>
      </c>
      <c r="CG223">
        <f>CE223/$CF$21</f>
        <v>0.61471103327495624</v>
      </c>
      <c r="CK223" s="8"/>
      <c r="EM223"/>
      <c r="EN223" s="3"/>
      <c r="EP223"/>
      <c r="EQ223" s="3"/>
    </row>
    <row r="224" spans="2:147" x14ac:dyDescent="0.25">
      <c r="B224">
        <f t="shared" si="53"/>
        <v>208</v>
      </c>
      <c r="C224" s="9">
        <f t="shared" si="51"/>
        <v>5.175000000000006</v>
      </c>
      <c r="D224">
        <f>EXP(-KTG1_dia*(C224-T_opt__dia)^2)</f>
        <v>0.53630888816993605</v>
      </c>
      <c r="E224">
        <f>EXP(-KTG2_dia*(T_opt__dia-C224)^2)</f>
        <v>1.7193918469686393E-7</v>
      </c>
      <c r="F224">
        <f>IF(C224&lt;=T_opt__dia,D224,E224)</f>
        <v>0.53630888816993605</v>
      </c>
      <c r="G224">
        <f t="shared" si="52"/>
        <v>0.53600000000000003</v>
      </c>
      <c r="AO224">
        <f t="shared" si="42"/>
        <v>221</v>
      </c>
      <c r="AP224">
        <f t="shared" si="43"/>
        <v>5.5000000000000107</v>
      </c>
      <c r="AQ224">
        <f>EXP(-KTG1_nan*(AP224-T_opt__nan)^2)</f>
        <v>0.4312790286889791</v>
      </c>
      <c r="AR224">
        <f>EXP(-KTG2_nan*(T_opt__nan-AP224)^2)</f>
        <v>8.021858963571768E-2</v>
      </c>
      <c r="AS224">
        <f>IF(AP224&lt;=T_opt__nan,AQ224,AR224)</f>
        <v>0.4312790286889791</v>
      </c>
      <c r="AT224">
        <f t="shared" si="44"/>
        <v>0.43099999999999999</v>
      </c>
      <c r="BD224">
        <f t="shared" si="45"/>
        <v>221</v>
      </c>
      <c r="BE224">
        <f t="shared" si="46"/>
        <v>5.5000000000000107</v>
      </c>
      <c r="BF224">
        <f>EXP(-KTG1_pic*(BE224-T_opt_pic)^2)</f>
        <v>0.29375770032353327</v>
      </c>
      <c r="BG224">
        <f>EXP(-KTG2_pic*(T_opt_pic-BE224)^2)</f>
        <v>2.5349405522725056E-2</v>
      </c>
      <c r="BH224">
        <f>IF(BE224&lt;=T_opt_pic,BF224,BG224)</f>
        <v>0.29375770032353327</v>
      </c>
      <c r="BI224">
        <f t="shared" si="47"/>
        <v>0.29399999999999998</v>
      </c>
      <c r="BP224">
        <f t="shared" si="48"/>
        <v>221</v>
      </c>
      <c r="BQ224">
        <f t="shared" si="49"/>
        <v>5.5000000000000107</v>
      </c>
      <c r="BR224">
        <f>EXP(-KTG1_bac*(BQ224-T_opt_bac)^2)</f>
        <v>0.29375770032353327</v>
      </c>
      <c r="BS224">
        <f>EXP(-KTG2_bac * (T_opt_bac - BQ224)^2)</f>
        <v>2.5349405522725056E-2</v>
      </c>
      <c r="BT224">
        <f>IF(BQ224&lt;=T_opt_bac,BR224,BS224)</f>
        <v>0.29375770032353327</v>
      </c>
      <c r="BU224">
        <f t="shared" si="50"/>
        <v>0.29399999999999998</v>
      </c>
      <c r="BY224"/>
      <c r="BZ224" s="3">
        <f t="shared" si="55"/>
        <v>204</v>
      </c>
      <c r="CA224" s="3">
        <f>CA223+(env_max2-env_min2)/1200</f>
        <v>5.0750000000000046</v>
      </c>
      <c r="CB224" s="3">
        <f t="shared" si="54"/>
        <v>0.35199999999999998</v>
      </c>
      <c r="CC224" s="3">
        <f>ROUND((O_max_dia2-CA224)/O_range_dia2 * CB224, 3)</f>
        <v>0.52600000000000002</v>
      </c>
      <c r="CD224">
        <f>IF(CA224&lt;=delt2,CB224,CC224)</f>
        <v>0.35199999999999998</v>
      </c>
      <c r="CE224">
        <f>IF(CA224&gt;=O_max_dia2, 0, CD224)</f>
        <v>0.35199999999999998</v>
      </c>
      <c r="CG224">
        <f>CE224/$CF$21</f>
        <v>0.61646234676007006</v>
      </c>
      <c r="CK224" s="8"/>
      <c r="EM224"/>
      <c r="EN224" s="3"/>
      <c r="EP224"/>
      <c r="EQ224" s="3"/>
    </row>
    <row r="225" spans="2:147" x14ac:dyDescent="0.25">
      <c r="B225">
        <f t="shared" si="53"/>
        <v>209</v>
      </c>
      <c r="C225" s="9">
        <f t="shared" si="51"/>
        <v>5.2000000000000064</v>
      </c>
      <c r="D225">
        <f>EXP(-KTG1_dia*(C225-T_opt__dia)^2)</f>
        <v>0.53820271290583621</v>
      </c>
      <c r="E225">
        <f>EXP(-KTG2_dia*(T_opt__dia-C225)^2)</f>
        <v>1.8777901831051449E-7</v>
      </c>
      <c r="F225">
        <f>IF(C225&lt;=T_opt__dia,D225,E225)</f>
        <v>0.53820271290583621</v>
      </c>
      <c r="G225">
        <f t="shared" si="52"/>
        <v>0.53800000000000003</v>
      </c>
      <c r="AO225">
        <f t="shared" si="42"/>
        <v>222</v>
      </c>
      <c r="AP225">
        <f t="shared" si="43"/>
        <v>5.525000000000011</v>
      </c>
      <c r="AQ225">
        <f>EXP(-KTG1_nan*(AP225-T_opt__nan)^2)</f>
        <v>0.43253047182731064</v>
      </c>
      <c r="AR225">
        <f>EXP(-KTG2_nan*(T_opt__nan-AP225)^2)</f>
        <v>8.0918929167041034E-2</v>
      </c>
      <c r="AS225">
        <f>IF(AP225&lt;=T_opt__nan,AQ225,AR225)</f>
        <v>0.43253047182731064</v>
      </c>
      <c r="AT225">
        <f t="shared" si="44"/>
        <v>0.433</v>
      </c>
      <c r="BD225">
        <f t="shared" si="45"/>
        <v>222</v>
      </c>
      <c r="BE225">
        <f t="shared" si="46"/>
        <v>5.525000000000011</v>
      </c>
      <c r="BF225">
        <f>EXP(-KTG1_pic*(BE225-T_opt_pic)^2)</f>
        <v>0.29478691667334889</v>
      </c>
      <c r="BG225">
        <f>EXP(-KTG2_pic*(T_opt_pic-BE225)^2)</f>
        <v>2.5616784443805746E-2</v>
      </c>
      <c r="BH225">
        <f>IF(BE225&lt;=T_opt_pic,BF225,BG225)</f>
        <v>0.29478691667334889</v>
      </c>
      <c r="BI225">
        <f t="shared" si="47"/>
        <v>0.29499999999999998</v>
      </c>
      <c r="BP225">
        <f t="shared" si="48"/>
        <v>222</v>
      </c>
      <c r="BQ225">
        <f t="shared" si="49"/>
        <v>5.525000000000011</v>
      </c>
      <c r="BR225">
        <f>EXP(-KTG1_bac*(BQ225-T_opt_bac)^2)</f>
        <v>0.29478691667334889</v>
      </c>
      <c r="BS225">
        <f>EXP(-KTG2_bac * (T_opt_bac - BQ225)^2)</f>
        <v>2.5616784443805746E-2</v>
      </c>
      <c r="BT225">
        <f>IF(BQ225&lt;=T_opt_bac,BR225,BS225)</f>
        <v>0.29478691667334889</v>
      </c>
      <c r="BU225">
        <f t="shared" si="50"/>
        <v>0.29499999999999998</v>
      </c>
      <c r="BY225"/>
      <c r="BZ225" s="3">
        <f t="shared" si="55"/>
        <v>205</v>
      </c>
      <c r="CA225" s="3">
        <f>CA224+(env_max2-env_min2)/1200</f>
        <v>5.100000000000005</v>
      </c>
      <c r="CB225" s="3">
        <f t="shared" si="54"/>
        <v>0.35199999999999998</v>
      </c>
      <c r="CC225" s="3">
        <f>ROUND((O_max_dia2-CA225)/O_range_dia2 * CB225, 3)</f>
        <v>0.52500000000000002</v>
      </c>
      <c r="CD225">
        <f>IF(CA225&lt;=delt2,CB225,CC225)</f>
        <v>0.35199999999999998</v>
      </c>
      <c r="CE225">
        <f>IF(CA225&gt;=O_max_dia2, 0, CD225)</f>
        <v>0.35199999999999998</v>
      </c>
      <c r="CG225">
        <f>CE225/$CF$21</f>
        <v>0.61646234676007006</v>
      </c>
      <c r="CK225" s="8"/>
      <c r="EM225"/>
      <c r="EN225" s="3"/>
      <c r="EP225"/>
      <c r="EQ225" s="3"/>
    </row>
    <row r="226" spans="2:147" x14ac:dyDescent="0.25">
      <c r="B226">
        <f t="shared" si="53"/>
        <v>210</v>
      </c>
      <c r="C226" s="9">
        <f t="shared" si="51"/>
        <v>5.2250000000000068</v>
      </c>
      <c r="D226">
        <f>EXP(-KTG1_dia*(C226-T_opt__dia)^2)</f>
        <v>0.54009782414849905</v>
      </c>
      <c r="E226">
        <f>EXP(-KTG2_dia*(T_opt__dia-C226)^2)</f>
        <v>2.0502682760590772E-7</v>
      </c>
      <c r="F226">
        <f>IF(C226&lt;=T_opt__dia,D226,E226)</f>
        <v>0.54009782414849905</v>
      </c>
      <c r="G226">
        <f t="shared" si="52"/>
        <v>0.54</v>
      </c>
      <c r="AO226">
        <f t="shared" si="42"/>
        <v>223</v>
      </c>
      <c r="AP226">
        <f t="shared" si="43"/>
        <v>5.5500000000000114</v>
      </c>
      <c r="AQ226">
        <f>EXP(-KTG1_nan*(AP226-T_opt__nan)^2)</f>
        <v>0.4337833773581532</v>
      </c>
      <c r="AR226">
        <f>EXP(-KTG2_nan*(T_opt__nan-AP226)^2)</f>
        <v>8.1624158563682214E-2</v>
      </c>
      <c r="AS226">
        <f>IF(AP226&lt;=T_opt__nan,AQ226,AR226)</f>
        <v>0.4337833773581532</v>
      </c>
      <c r="AT226">
        <f t="shared" si="44"/>
        <v>0.434</v>
      </c>
      <c r="BD226">
        <f t="shared" si="45"/>
        <v>223</v>
      </c>
      <c r="BE226">
        <f t="shared" si="46"/>
        <v>5.5500000000000114</v>
      </c>
      <c r="BF226">
        <f>EXP(-KTG1_pic*(BE226-T_opt_pic)^2)</f>
        <v>0.29581825991464356</v>
      </c>
      <c r="BG226">
        <f>EXP(-KTG2_pic*(T_opt_pic-BE226)^2)</f>
        <v>2.5886595306200716E-2</v>
      </c>
      <c r="BH226">
        <f>IF(BE226&lt;=T_opt_pic,BF226,BG226)</f>
        <v>0.29581825991464356</v>
      </c>
      <c r="BI226">
        <f t="shared" si="47"/>
        <v>0.29599999999999999</v>
      </c>
      <c r="BP226">
        <f t="shared" si="48"/>
        <v>223</v>
      </c>
      <c r="BQ226">
        <f t="shared" si="49"/>
        <v>5.5500000000000114</v>
      </c>
      <c r="BR226">
        <f>EXP(-KTG1_bac*(BQ226-T_opt_bac)^2)</f>
        <v>0.29581825991464356</v>
      </c>
      <c r="BS226">
        <f>EXP(-KTG2_bac * (T_opt_bac - BQ226)^2)</f>
        <v>2.5886595306200716E-2</v>
      </c>
      <c r="BT226">
        <f>IF(BQ226&lt;=T_opt_bac,BR226,BS226)</f>
        <v>0.29581825991464356</v>
      </c>
      <c r="BU226">
        <f t="shared" si="50"/>
        <v>0.29599999999999999</v>
      </c>
      <c r="BY226"/>
      <c r="BZ226" s="3">
        <f t="shared" si="55"/>
        <v>206</v>
      </c>
      <c r="CA226" s="3">
        <f>CA225+(env_max2-env_min2)/1200</f>
        <v>5.1250000000000053</v>
      </c>
      <c r="CB226" s="3">
        <f t="shared" si="54"/>
        <v>0.35299999999999998</v>
      </c>
      <c r="CC226" s="3">
        <f>ROUND((O_max_dia2-CA226)/O_range_dia2 * CB226, 3)</f>
        <v>0.52600000000000002</v>
      </c>
      <c r="CD226">
        <f>IF(CA226&lt;=delt2,CB226,CC226)</f>
        <v>0.35299999999999998</v>
      </c>
      <c r="CE226">
        <f>IF(CA226&gt;=O_max_dia2, 0, CD226)</f>
        <v>0.35299999999999998</v>
      </c>
      <c r="CG226">
        <f>CE226/$CF$21</f>
        <v>0.61821366024518387</v>
      </c>
      <c r="CK226" s="8"/>
      <c r="EM226"/>
      <c r="EN226" s="3"/>
      <c r="EP226"/>
      <c r="EQ226" s="3"/>
    </row>
    <row r="227" spans="2:147" x14ac:dyDescent="0.25">
      <c r="B227">
        <f t="shared" si="53"/>
        <v>211</v>
      </c>
      <c r="C227" s="9">
        <f t="shared" si="51"/>
        <v>5.2500000000000071</v>
      </c>
      <c r="D227">
        <f>EXP(-KTG1_dia*(C227-T_opt__dia)^2)</f>
        <v>0.54199418845918768</v>
      </c>
      <c r="E227">
        <f>EXP(-KTG2_dia*(T_opt__dia-C227)^2)</f>
        <v>2.2380291861018605E-7</v>
      </c>
      <c r="F227">
        <f>IF(C227&lt;=T_opt__dia,D227,E227)</f>
        <v>0.54199418845918768</v>
      </c>
      <c r="G227">
        <f t="shared" si="52"/>
        <v>0.54200000000000004</v>
      </c>
      <c r="AO227">
        <f t="shared" si="42"/>
        <v>224</v>
      </c>
      <c r="AP227">
        <f t="shared" si="43"/>
        <v>5.5750000000000117</v>
      </c>
      <c r="AQ227">
        <f>EXP(-KTG1_nan*(AP227-T_opt__nan)^2)</f>
        <v>0.4350377369704303</v>
      </c>
      <c r="AR227">
        <f>EXP(-KTG2_nan*(T_opt__nan-AP227)^2)</f>
        <v>8.2334299193165789E-2</v>
      </c>
      <c r="AS227">
        <f>IF(AP227&lt;=T_opt__nan,AQ227,AR227)</f>
        <v>0.4350377369704303</v>
      </c>
      <c r="AT227">
        <f t="shared" si="44"/>
        <v>0.435</v>
      </c>
      <c r="BD227">
        <f t="shared" si="45"/>
        <v>224</v>
      </c>
      <c r="BE227">
        <f t="shared" si="46"/>
        <v>5.5750000000000117</v>
      </c>
      <c r="BF227">
        <f>EXP(-KTG1_pic*(BE227-T_opt_pic)^2)</f>
        <v>0.29685172715712455</v>
      </c>
      <c r="BG227">
        <f>EXP(-KTG2_pic*(T_opt_pic-BE227)^2)</f>
        <v>2.6158855587637454E-2</v>
      </c>
      <c r="BH227">
        <f>IF(BE227&lt;=T_opt_pic,BF227,BG227)</f>
        <v>0.29685172715712455</v>
      </c>
      <c r="BI227">
        <f t="shared" si="47"/>
        <v>0.29699999999999999</v>
      </c>
      <c r="BP227">
        <f t="shared" si="48"/>
        <v>224</v>
      </c>
      <c r="BQ227">
        <f t="shared" si="49"/>
        <v>5.5750000000000117</v>
      </c>
      <c r="BR227">
        <f>EXP(-KTG1_bac*(BQ227-T_opt_bac)^2)</f>
        <v>0.29685172715712455</v>
      </c>
      <c r="BS227">
        <f>EXP(-KTG2_bac * (T_opt_bac - BQ227)^2)</f>
        <v>2.6158855587637454E-2</v>
      </c>
      <c r="BT227">
        <f>IF(BQ227&lt;=T_opt_bac,BR227,BS227)</f>
        <v>0.29685172715712455</v>
      </c>
      <c r="BU227">
        <f t="shared" si="50"/>
        <v>0.29699999999999999</v>
      </c>
      <c r="BY227"/>
      <c r="BZ227" s="3">
        <f t="shared" si="55"/>
        <v>207</v>
      </c>
      <c r="CA227" s="3">
        <f>CA226+(env_max2-env_min2)/1200</f>
        <v>5.1500000000000057</v>
      </c>
      <c r="CB227" s="3">
        <f t="shared" si="54"/>
        <v>0.35399999999999998</v>
      </c>
      <c r="CC227" s="3">
        <f>ROUND((O_max_dia2-CA227)/O_range_dia2 * CB227, 3)</f>
        <v>0.52700000000000002</v>
      </c>
      <c r="CD227">
        <f>IF(CA227&lt;=delt2,CB227,CC227)</f>
        <v>0.35399999999999998</v>
      </c>
      <c r="CE227">
        <f>IF(CA227&gt;=O_max_dia2, 0, CD227)</f>
        <v>0.35399999999999998</v>
      </c>
      <c r="CG227">
        <f>CE227/$CF$21</f>
        <v>0.6199649737302978</v>
      </c>
      <c r="CK227" s="8"/>
      <c r="EM227"/>
      <c r="EN227" s="3"/>
      <c r="EP227"/>
      <c r="EQ227" s="3"/>
    </row>
    <row r="228" spans="2:147" x14ac:dyDescent="0.25">
      <c r="B228">
        <f t="shared" si="53"/>
        <v>212</v>
      </c>
      <c r="C228" s="9">
        <f t="shared" si="51"/>
        <v>5.2750000000000075</v>
      </c>
      <c r="D228">
        <f>EXP(-KTG1_dia*(C228-T_opt__dia)^2)</f>
        <v>0.54389177224393059</v>
      </c>
      <c r="E228">
        <f>EXP(-KTG2_dia*(T_opt__dia-C228)^2)</f>
        <v>2.4423743268957235E-7</v>
      </c>
      <c r="F228">
        <f>IF(C228&lt;=T_opt__dia,D228,E228)</f>
        <v>0.54389177224393059</v>
      </c>
      <c r="G228">
        <f t="shared" si="52"/>
        <v>0.54400000000000004</v>
      </c>
      <c r="AO228">
        <f t="shared" si="42"/>
        <v>225</v>
      </c>
      <c r="AP228">
        <f t="shared" si="43"/>
        <v>5.6000000000000121</v>
      </c>
      <c r="AQ228">
        <f>EXP(-KTG1_nan*(AP228-T_opt__nan)^2)</f>
        <v>0.43629354230716899</v>
      </c>
      <c r="AR228">
        <f>EXP(-KTG2_nan*(T_opt__nan-AP228)^2)</f>
        <v>8.3049372387113102E-2</v>
      </c>
      <c r="AS228">
        <f>IF(AP228&lt;=T_opt__nan,AQ228,AR228)</f>
        <v>0.43629354230716899</v>
      </c>
      <c r="AT228">
        <f t="shared" si="44"/>
        <v>0.436</v>
      </c>
      <c r="BD228">
        <f t="shared" si="45"/>
        <v>225</v>
      </c>
      <c r="BE228">
        <f t="shared" si="46"/>
        <v>5.6000000000000121</v>
      </c>
      <c r="BF228">
        <f>EXP(-KTG1_pic*(BE228-T_opt_pic)^2)</f>
        <v>0.2978873154684788</v>
      </c>
      <c r="BG228">
        <f>EXP(-KTG2_pic*(T_opt_pic-BE228)^2)</f>
        <v>2.6433582838993986E-2</v>
      </c>
      <c r="BH228">
        <f>IF(BE228&lt;=T_opt_pic,BF228,BG228)</f>
        <v>0.2978873154684788</v>
      </c>
      <c r="BI228">
        <f t="shared" si="47"/>
        <v>0.29799999999999999</v>
      </c>
      <c r="BP228">
        <f t="shared" si="48"/>
        <v>225</v>
      </c>
      <c r="BQ228">
        <f t="shared" si="49"/>
        <v>5.6000000000000121</v>
      </c>
      <c r="BR228">
        <f>EXP(-KTG1_bac*(BQ228-T_opt_bac)^2)</f>
        <v>0.2978873154684788</v>
      </c>
      <c r="BS228">
        <f>EXP(-KTG2_bac * (T_opt_bac - BQ228)^2)</f>
        <v>2.6433582838993986E-2</v>
      </c>
      <c r="BT228">
        <f>IF(BQ228&lt;=T_opt_bac,BR228,BS228)</f>
        <v>0.2978873154684788</v>
      </c>
      <c r="BU228">
        <f t="shared" si="50"/>
        <v>0.29799999999999999</v>
      </c>
      <c r="BY228"/>
      <c r="BZ228" s="3">
        <f t="shared" si="55"/>
        <v>208</v>
      </c>
      <c r="CA228" s="3">
        <f>CA227+(env_max2-env_min2)/1200</f>
        <v>5.175000000000006</v>
      </c>
      <c r="CB228" s="3">
        <f t="shared" si="54"/>
        <v>0.35399999999999998</v>
      </c>
      <c r="CC228" s="3">
        <f>ROUND((O_max_dia2-CA228)/O_range_dia2 * CB228, 3)</f>
        <v>0.52700000000000002</v>
      </c>
      <c r="CD228">
        <f>IF(CA228&lt;=delt2,CB228,CC228)</f>
        <v>0.35399999999999998</v>
      </c>
      <c r="CE228">
        <f>IF(CA228&gt;=O_max_dia2, 0, CD228)</f>
        <v>0.35399999999999998</v>
      </c>
      <c r="CG228">
        <f>CE228/$CF$21</f>
        <v>0.6199649737302978</v>
      </c>
      <c r="CK228" s="8"/>
      <c r="EM228"/>
      <c r="EN228" s="3"/>
      <c r="EP228"/>
      <c r="EQ228" s="3"/>
    </row>
    <row r="229" spans="2:147" x14ac:dyDescent="0.25">
      <c r="B229">
        <f t="shared" si="53"/>
        <v>213</v>
      </c>
      <c r="C229" s="9">
        <f t="shared" si="51"/>
        <v>5.3000000000000078</v>
      </c>
      <c r="D229">
        <f>EXP(-KTG1_dia*(C229-T_opt__dia)^2)</f>
        <v>0.5457905417543244</v>
      </c>
      <c r="E229">
        <f>EXP(-KTG2_dia*(T_opt__dia-C229)^2)</f>
        <v>2.6647111119115102E-7</v>
      </c>
      <c r="F229">
        <f>IF(C229&lt;=T_opt__dia,D229,E229)</f>
        <v>0.5457905417543244</v>
      </c>
      <c r="G229">
        <f t="shared" si="52"/>
        <v>0.54600000000000004</v>
      </c>
      <c r="AO229">
        <f t="shared" si="42"/>
        <v>226</v>
      </c>
      <c r="AP229">
        <f t="shared" si="43"/>
        <v>5.6250000000000124</v>
      </c>
      <c r="AQ229">
        <f>EXP(-KTG1_nan*(AP229-T_opt__nan)^2)</f>
        <v>0.43755078496553468</v>
      </c>
      <c r="AR229">
        <f>EXP(-KTG2_nan*(T_opt__nan-AP229)^2)</f>
        <v>8.3769399439644524E-2</v>
      </c>
      <c r="AS229">
        <f>IF(AP229&lt;=T_opt__nan,AQ229,AR229)</f>
        <v>0.43755078496553468</v>
      </c>
      <c r="AT229">
        <f t="shared" si="44"/>
        <v>0.438</v>
      </c>
      <c r="BD229">
        <f t="shared" si="45"/>
        <v>226</v>
      </c>
      <c r="BE229">
        <f t="shared" si="46"/>
        <v>5.6250000000000124</v>
      </c>
      <c r="BF229">
        <f>EXP(-KTG1_pic*(BE229-T_opt_pic)^2)</f>
        <v>0.29892502187428471</v>
      </c>
      <c r="BG229">
        <f>EXP(-KTG2_pic*(T_opt_pic-BE229)^2)</f>
        <v>2.6710794684009515E-2</v>
      </c>
      <c r="BH229">
        <f>IF(BE229&lt;=T_opt_pic,BF229,BG229)</f>
        <v>0.29892502187428471</v>
      </c>
      <c r="BI229">
        <f t="shared" si="47"/>
        <v>0.29899999999999999</v>
      </c>
      <c r="BP229">
        <f t="shared" si="48"/>
        <v>226</v>
      </c>
      <c r="BQ229">
        <f t="shared" si="49"/>
        <v>5.6250000000000124</v>
      </c>
      <c r="BR229">
        <f>EXP(-KTG1_bac*(BQ229-T_opt_bac)^2)</f>
        <v>0.29892502187428471</v>
      </c>
      <c r="BS229">
        <f>EXP(-KTG2_bac * (T_opt_bac - BQ229)^2)</f>
        <v>2.6710794684009515E-2</v>
      </c>
      <c r="BT229">
        <f>IF(BQ229&lt;=T_opt_bac,BR229,BS229)</f>
        <v>0.29892502187428471</v>
      </c>
      <c r="BU229">
        <f t="shared" si="50"/>
        <v>0.29899999999999999</v>
      </c>
      <c r="BY229"/>
      <c r="BZ229" s="3">
        <f t="shared" si="55"/>
        <v>209</v>
      </c>
      <c r="CA229" s="3">
        <f>CA228+(env_max2-env_min2)/1200</f>
        <v>5.2000000000000064</v>
      </c>
      <c r="CB229" s="3">
        <f t="shared" si="54"/>
        <v>0.35499999999999998</v>
      </c>
      <c r="CC229" s="3">
        <f>ROUND((O_max_dia2-CA229)/O_range_dia2 * CB229, 3)</f>
        <v>0.52700000000000002</v>
      </c>
      <c r="CD229">
        <f>IF(CA229&lt;=delt2,CB229,CC229)</f>
        <v>0.35499999999999998</v>
      </c>
      <c r="CE229">
        <f>IF(CA229&gt;=O_max_dia2, 0, CD229)</f>
        <v>0.35499999999999998</v>
      </c>
      <c r="CG229">
        <f>CE229/$CF$21</f>
        <v>0.62171628721541161</v>
      </c>
      <c r="CK229" s="8"/>
      <c r="EM229"/>
      <c r="EN229" s="3"/>
      <c r="EP229"/>
      <c r="EQ229" s="3"/>
    </row>
    <row r="230" spans="2:147" x14ac:dyDescent="0.25">
      <c r="B230">
        <f t="shared" si="53"/>
        <v>214</v>
      </c>
      <c r="C230" s="9">
        <f t="shared" si="51"/>
        <v>5.3250000000000082</v>
      </c>
      <c r="D230">
        <f>EXP(-KTG1_dia*(C230-T_opt__dia)^2)</f>
        <v>0.54769046308834424</v>
      </c>
      <c r="E230">
        <f>EXP(-KTG2_dia*(T_opt__dia-C230)^2)</f>
        <v>2.9065611615390316E-7</v>
      </c>
      <c r="F230">
        <f>IF(C230&lt;=T_opt__dia,D230,E230)</f>
        <v>0.54769046308834424</v>
      </c>
      <c r="G230">
        <f t="shared" si="52"/>
        <v>0.54800000000000004</v>
      </c>
      <c r="AO230">
        <f t="shared" si="42"/>
        <v>227</v>
      </c>
      <c r="AP230">
        <f t="shared" si="43"/>
        <v>5.6500000000000128</v>
      </c>
      <c r="AQ230">
        <f>EXP(-KTG1_nan*(AP230-T_opt__nan)^2)</f>
        <v>0.4388094564968667</v>
      </c>
      <c r="AR230">
        <f>EXP(-KTG2_nan*(T_opt__nan-AP230)^2)</f>
        <v>8.4494401605770542E-2</v>
      </c>
      <c r="AS230">
        <f>IF(AP230&lt;=T_opt__nan,AQ230,AR230)</f>
        <v>0.4388094564968667</v>
      </c>
      <c r="AT230">
        <f t="shared" si="44"/>
        <v>0.439</v>
      </c>
      <c r="BD230">
        <f t="shared" si="45"/>
        <v>227</v>
      </c>
      <c r="BE230">
        <f t="shared" si="46"/>
        <v>5.6500000000000128</v>
      </c>
      <c r="BF230">
        <f>EXP(-KTG1_pic*(BE230-T_opt_pic)^2)</f>
        <v>0.29996484335792473</v>
      </c>
      <c r="BG230">
        <f>EXP(-KTG2_pic*(T_opt_pic-BE230)^2)</f>
        <v>2.699050881898675E-2</v>
      </c>
      <c r="BH230">
        <f>IF(BE230&lt;=T_opt_pic,BF230,BG230)</f>
        <v>0.29996484335792473</v>
      </c>
      <c r="BI230">
        <f t="shared" si="47"/>
        <v>0.3</v>
      </c>
      <c r="BP230">
        <f t="shared" si="48"/>
        <v>227</v>
      </c>
      <c r="BQ230">
        <f t="shared" si="49"/>
        <v>5.6500000000000128</v>
      </c>
      <c r="BR230">
        <f>EXP(-KTG1_bac*(BQ230-T_opt_bac)^2)</f>
        <v>0.29996484335792473</v>
      </c>
      <c r="BS230">
        <f>EXP(-KTG2_bac * (T_opt_bac - BQ230)^2)</f>
        <v>2.699050881898675E-2</v>
      </c>
      <c r="BT230">
        <f>IF(BQ230&lt;=T_opt_bac,BR230,BS230)</f>
        <v>0.29996484335792473</v>
      </c>
      <c r="BU230">
        <f t="shared" si="50"/>
        <v>0.3</v>
      </c>
      <c r="BY230"/>
      <c r="BZ230" s="3">
        <f t="shared" si="55"/>
        <v>210</v>
      </c>
      <c r="CA230" s="3">
        <f>CA229+(env_max2-env_min2)/1200</f>
        <v>5.2250000000000068</v>
      </c>
      <c r="CB230" s="3">
        <f t="shared" si="54"/>
        <v>0.35499999999999998</v>
      </c>
      <c r="CC230" s="3">
        <f>ROUND((O_max_dia2-CA230)/O_range_dia2 * CB230, 3)</f>
        <v>0.52700000000000002</v>
      </c>
      <c r="CD230">
        <f>IF(CA230&lt;=delt2,CB230,CC230)</f>
        <v>0.35499999999999998</v>
      </c>
      <c r="CE230">
        <f>IF(CA230&gt;=O_max_dia2, 0, CD230)</f>
        <v>0.35499999999999998</v>
      </c>
      <c r="CG230">
        <f>CE230/$CF$21</f>
        <v>0.62171628721541161</v>
      </c>
      <c r="CK230" s="8"/>
      <c r="EM230"/>
      <c r="EN230" s="3"/>
      <c r="EP230"/>
      <c r="EQ230" s="3"/>
    </row>
    <row r="231" spans="2:147" x14ac:dyDescent="0.25">
      <c r="B231">
        <f t="shared" si="53"/>
        <v>215</v>
      </c>
      <c r="C231" s="9">
        <f t="shared" si="51"/>
        <v>5.3500000000000085</v>
      </c>
      <c r="D231">
        <f>EXP(-KTG1_dia*(C231-T_opt__dia)^2)</f>
        <v>0.54959150219116615</v>
      </c>
      <c r="E231">
        <f>EXP(-KTG2_dia*(T_opt__dia-C231)^2)</f>
        <v>3.1695691092168849E-7</v>
      </c>
      <c r="F231">
        <f>IF(C231&lt;=T_opt__dia,D231,E231)</f>
        <v>0.54959150219116615</v>
      </c>
      <c r="G231">
        <f t="shared" si="52"/>
        <v>0.55000000000000004</v>
      </c>
      <c r="AO231">
        <f t="shared" si="42"/>
        <v>228</v>
      </c>
      <c r="AP231">
        <f t="shared" si="43"/>
        <v>5.6750000000000131</v>
      </c>
      <c r="AQ231">
        <f>EXP(-KTG1_nan*(AP231-T_opt__nan)^2)</f>
        <v>0.44006954840671597</v>
      </c>
      <c r="AR231">
        <f>EXP(-KTG2_nan*(T_opt__nan-AP231)^2)</f>
        <v>8.5224400099771822E-2</v>
      </c>
      <c r="AS231">
        <f>IF(AP231&lt;=T_opt__nan,AQ231,AR231)</f>
        <v>0.44006954840671597</v>
      </c>
      <c r="AT231">
        <f t="shared" si="44"/>
        <v>0.44</v>
      </c>
      <c r="BD231">
        <f t="shared" si="45"/>
        <v>228</v>
      </c>
      <c r="BE231">
        <f t="shared" si="46"/>
        <v>5.6750000000000131</v>
      </c>
      <c r="BF231">
        <f>EXP(-KTG1_pic*(BE231-T_opt_pic)^2)</f>
        <v>0.30100677686049976</v>
      </c>
      <c r="BG231">
        <f>EXP(-KTG2_pic*(T_opt_pic-BE231)^2)</f>
        <v>2.7272743012485761E-2</v>
      </c>
      <c r="BH231">
        <f>IF(BE231&lt;=T_opt_pic,BF231,BG231)</f>
        <v>0.30100677686049976</v>
      </c>
      <c r="BI231">
        <f t="shared" si="47"/>
        <v>0.30099999999999999</v>
      </c>
      <c r="BP231">
        <f t="shared" si="48"/>
        <v>228</v>
      </c>
      <c r="BQ231">
        <f t="shared" si="49"/>
        <v>5.6750000000000131</v>
      </c>
      <c r="BR231">
        <f>EXP(-KTG1_bac*(BQ231-T_opt_bac)^2)</f>
        <v>0.30100677686049976</v>
      </c>
      <c r="BS231">
        <f>EXP(-KTG2_bac * (T_opt_bac - BQ231)^2)</f>
        <v>2.7272743012485761E-2</v>
      </c>
      <c r="BT231">
        <f>IF(BQ231&lt;=T_opt_bac,BR231,BS231)</f>
        <v>0.30100677686049976</v>
      </c>
      <c r="BU231">
        <f t="shared" si="50"/>
        <v>0.30099999999999999</v>
      </c>
      <c r="BY231"/>
      <c r="BZ231" s="3">
        <f t="shared" si="55"/>
        <v>211</v>
      </c>
      <c r="CA231" s="3">
        <f>CA230+(env_max2-env_min2)/1200</f>
        <v>5.2500000000000071</v>
      </c>
      <c r="CB231" s="3">
        <f t="shared" si="54"/>
        <v>0.35599999999999998</v>
      </c>
      <c r="CC231" s="3">
        <f>ROUND((O_max_dia2-CA231)/O_range_dia2 * CB231, 3)</f>
        <v>0.52800000000000002</v>
      </c>
      <c r="CD231">
        <f>IF(CA231&lt;=delt2,CB231,CC231)</f>
        <v>0.35599999999999998</v>
      </c>
      <c r="CE231">
        <f>IF(CA231&gt;=O_max_dia2, 0, CD231)</f>
        <v>0.35599999999999998</v>
      </c>
      <c r="CG231">
        <f>CE231/$CF$21</f>
        <v>0.62346760070052543</v>
      </c>
      <c r="CK231" s="8"/>
      <c r="EM231"/>
      <c r="EN231" s="3"/>
      <c r="EP231"/>
      <c r="EQ231" s="3"/>
    </row>
    <row r="232" spans="2:147" x14ac:dyDescent="0.25">
      <c r="B232">
        <f t="shared" si="53"/>
        <v>216</v>
      </c>
      <c r="C232" s="9">
        <f t="shared" si="51"/>
        <v>5.3750000000000089</v>
      </c>
      <c r="D232">
        <f>EXP(-KTG1_dia*(C232-T_opt__dia)^2)</f>
        <v>0.55149362485599995</v>
      </c>
      <c r="E232">
        <f>EXP(-KTG2_dia*(T_opt__dia-C232)^2)</f>
        <v>3.4555120473074352E-7</v>
      </c>
      <c r="F232">
        <f>IF(C232&lt;=T_opt__dia,D232,E232)</f>
        <v>0.55149362485599995</v>
      </c>
      <c r="G232">
        <f t="shared" si="52"/>
        <v>0.55100000000000005</v>
      </c>
      <c r="AO232">
        <f t="shared" si="42"/>
        <v>229</v>
      </c>
      <c r="AP232">
        <f t="shared" si="43"/>
        <v>5.7000000000000135</v>
      </c>
      <c r="AQ232">
        <f>EXP(-KTG1_nan*(AP232-T_opt__nan)^2)</f>
        <v>0.44133105215488294</v>
      </c>
      <c r="AR232">
        <f>EXP(-KTG2_nan*(T_opt__nan-AP232)^2)</f>
        <v>8.5959416093568414E-2</v>
      </c>
      <c r="AS232">
        <f>IF(AP232&lt;=T_opt__nan,AQ232,AR232)</f>
        <v>0.44133105215488294</v>
      </c>
      <c r="AT232">
        <f t="shared" si="44"/>
        <v>0.441</v>
      </c>
      <c r="BD232">
        <f t="shared" si="45"/>
        <v>229</v>
      </c>
      <c r="BE232">
        <f t="shared" si="46"/>
        <v>5.7000000000000135</v>
      </c>
      <c r="BF232">
        <f>EXP(-KTG1_pic*(BE232-T_opt_pic)^2)</f>
        <v>0.3020508192807424</v>
      </c>
      <c r="BG232">
        <f>EXP(-KTG2_pic*(T_opt_pic-BE232)^2)</f>
        <v>2.7557515105008694E-2</v>
      </c>
      <c r="BH232">
        <f>IF(BE232&lt;=T_opt_pic,BF232,BG232)</f>
        <v>0.3020508192807424</v>
      </c>
      <c r="BI232">
        <f t="shared" si="47"/>
        <v>0.30199999999999999</v>
      </c>
      <c r="BP232">
        <f t="shared" si="48"/>
        <v>229</v>
      </c>
      <c r="BQ232">
        <f t="shared" si="49"/>
        <v>5.7000000000000135</v>
      </c>
      <c r="BR232">
        <f>EXP(-KTG1_bac*(BQ232-T_opt_bac)^2)</f>
        <v>0.3020508192807424</v>
      </c>
      <c r="BS232">
        <f>EXP(-KTG2_bac * (T_opt_bac - BQ232)^2)</f>
        <v>2.7557515105008694E-2</v>
      </c>
      <c r="BT232">
        <f>IF(BQ232&lt;=T_opt_bac,BR232,BS232)</f>
        <v>0.3020508192807424</v>
      </c>
      <c r="BU232">
        <f t="shared" si="50"/>
        <v>0.30199999999999999</v>
      </c>
      <c r="BY232"/>
      <c r="BZ232" s="3">
        <f t="shared" si="55"/>
        <v>212</v>
      </c>
      <c r="CA232" s="3">
        <f>CA231+(env_max2-env_min2)/1200</f>
        <v>5.2750000000000075</v>
      </c>
      <c r="CB232" s="3">
        <f t="shared" si="54"/>
        <v>0.35699999999999998</v>
      </c>
      <c r="CC232" s="3">
        <f>ROUND((O_max_dia2-CA232)/O_range_dia2 * CB232, 3)</f>
        <v>0.52800000000000002</v>
      </c>
      <c r="CD232">
        <f>IF(CA232&lt;=delt2,CB232,CC232)</f>
        <v>0.35699999999999998</v>
      </c>
      <c r="CE232">
        <f>IF(CA232&gt;=O_max_dia2, 0, CD232)</f>
        <v>0.35699999999999998</v>
      </c>
      <c r="CG232">
        <f>CE232/$CF$21</f>
        <v>0.62521891418563924</v>
      </c>
      <c r="CK232" s="8"/>
      <c r="EM232"/>
      <c r="EN232" s="3"/>
      <c r="EP232"/>
      <c r="EQ232" s="3"/>
    </row>
    <row r="233" spans="2:147" x14ac:dyDescent="0.25">
      <c r="B233">
        <f t="shared" si="53"/>
        <v>217</v>
      </c>
      <c r="C233" s="9">
        <f t="shared" si="51"/>
        <v>5.4000000000000092</v>
      </c>
      <c r="D233">
        <f>EXP(-KTG1_dia*(C233-T_opt__dia)^2)</f>
        <v>0.55339679672493258</v>
      </c>
      <c r="E233">
        <f>EXP(-KTG2_dia*(T_opt__dia-C233)^2)</f>
        <v>3.766309655974186E-7</v>
      </c>
      <c r="F233">
        <f>IF(C233&lt;=T_opt__dia,D233,E233)</f>
        <v>0.55339679672493258</v>
      </c>
      <c r="G233">
        <f t="shared" si="52"/>
        <v>0.55300000000000005</v>
      </c>
      <c r="AO233">
        <f t="shared" si="42"/>
        <v>230</v>
      </c>
      <c r="AP233">
        <f t="shared" si="43"/>
        <v>5.7250000000000139</v>
      </c>
      <c r="AQ233">
        <f>EXP(-KTG1_nan*(AP233-T_opt__nan)^2)</f>
        <v>0.44259395915545757</v>
      </c>
      <c r="AR233">
        <f>EXP(-KTG2_nan*(T_opt__nan-AP233)^2)</f>
        <v>8.6699470715078067E-2</v>
      </c>
      <c r="AS233">
        <f>IF(AP233&lt;=T_opt__nan,AQ233,AR233)</f>
        <v>0.44259395915545757</v>
      </c>
      <c r="AT233">
        <f t="shared" si="44"/>
        <v>0.443</v>
      </c>
      <c r="BD233">
        <f t="shared" si="45"/>
        <v>230</v>
      </c>
      <c r="BE233">
        <f t="shared" si="46"/>
        <v>5.7250000000000139</v>
      </c>
      <c r="BF233">
        <f>EXP(-KTG1_pic*(BE233-T_opt_pic)^2)</f>
        <v>0.30309696747493187</v>
      </c>
      <c r="BG233">
        <f>EXP(-KTG2_pic*(T_opt_pic-BE233)^2)</f>
        <v>2.7844843008676106E-2</v>
      </c>
      <c r="BH233">
        <f>IF(BE233&lt;=T_opt_pic,BF233,BG233)</f>
        <v>0.30309696747493187</v>
      </c>
      <c r="BI233">
        <f t="shared" si="47"/>
        <v>0.30299999999999999</v>
      </c>
      <c r="BP233">
        <f t="shared" si="48"/>
        <v>230</v>
      </c>
      <c r="BQ233">
        <f t="shared" si="49"/>
        <v>5.7250000000000139</v>
      </c>
      <c r="BR233">
        <f>EXP(-KTG1_bac*(BQ233-T_opt_bac)^2)</f>
        <v>0.30309696747493187</v>
      </c>
      <c r="BS233">
        <f>EXP(-KTG2_bac * (T_opt_bac - BQ233)^2)</f>
        <v>2.7844843008676106E-2</v>
      </c>
      <c r="BT233">
        <f>IF(BQ233&lt;=T_opt_bac,BR233,BS233)</f>
        <v>0.30309696747493187</v>
      </c>
      <c r="BU233">
        <f t="shared" si="50"/>
        <v>0.30299999999999999</v>
      </c>
      <c r="BY233"/>
      <c r="BZ233" s="3">
        <f t="shared" si="55"/>
        <v>213</v>
      </c>
      <c r="CA233" s="3">
        <f>CA232+(env_max2-env_min2)/1200</f>
        <v>5.3000000000000078</v>
      </c>
      <c r="CB233" s="3">
        <f t="shared" si="54"/>
        <v>0.35699999999999998</v>
      </c>
      <c r="CC233" s="3">
        <f>ROUND((O_max_dia2-CA233)/O_range_dia2 * CB233, 3)</f>
        <v>0.52800000000000002</v>
      </c>
      <c r="CD233">
        <f>IF(CA233&lt;=delt2,CB233,CC233)</f>
        <v>0.35699999999999998</v>
      </c>
      <c r="CE233">
        <f>IF(CA233&gt;=O_max_dia2, 0, CD233)</f>
        <v>0.35699999999999998</v>
      </c>
      <c r="CG233">
        <f>CE233/$CF$21</f>
        <v>0.62521891418563924</v>
      </c>
      <c r="CK233" s="8"/>
      <c r="EM233"/>
      <c r="EN233" s="3"/>
      <c r="EP233"/>
      <c r="EQ233" s="3"/>
    </row>
    <row r="234" spans="2:147" x14ac:dyDescent="0.25">
      <c r="B234">
        <f t="shared" si="53"/>
        <v>218</v>
      </c>
      <c r="C234" s="9">
        <f t="shared" si="51"/>
        <v>5.4250000000000096</v>
      </c>
      <c r="D234">
        <f>EXP(-KTG1_dia*(C234-T_opt__dia)^2)</f>
        <v>0.55530098328978106</v>
      </c>
      <c r="E234">
        <f>EXP(-KTG2_dia*(T_opt__dia-C234)^2)</f>
        <v>4.1040350609906525E-7</v>
      </c>
      <c r="F234">
        <f>IF(C234&lt;=T_opt__dia,D234,E234)</f>
        <v>0.55530098328978106</v>
      </c>
      <c r="G234">
        <f t="shared" si="52"/>
        <v>0.55500000000000005</v>
      </c>
      <c r="AO234">
        <f t="shared" si="42"/>
        <v>231</v>
      </c>
      <c r="AP234">
        <f t="shared" si="43"/>
        <v>5.7500000000000142</v>
      </c>
      <c r="AQ234">
        <f>EXP(-KTG1_nan*(AP234-T_opt__nan)^2)</f>
        <v>0.44385826077685991</v>
      </c>
      <c r="AR234">
        <f>EXP(-KTG2_nan*(T_opt__nan-AP234)^2)</f>
        <v>8.7444585046563481E-2</v>
      </c>
      <c r="AS234">
        <f>IF(AP234&lt;=T_opt__nan,AQ234,AR234)</f>
        <v>0.44385826077685991</v>
      </c>
      <c r="AT234">
        <f t="shared" si="44"/>
        <v>0.44400000000000001</v>
      </c>
      <c r="BD234">
        <f t="shared" si="45"/>
        <v>231</v>
      </c>
      <c r="BE234">
        <f t="shared" si="46"/>
        <v>5.7500000000000142</v>
      </c>
      <c r="BF234">
        <f>EXP(-KTG1_pic*(BE234-T_opt_pic)^2)</f>
        <v>0.30414521825681029</v>
      </c>
      <c r="BG234">
        <f>EXP(-KTG2_pic*(T_opt_pic-BE234)^2)</f>
        <v>2.8134744706894553E-2</v>
      </c>
      <c r="BH234">
        <f>IF(BE234&lt;=T_opt_pic,BF234,BG234)</f>
        <v>0.30414521825681029</v>
      </c>
      <c r="BI234">
        <f t="shared" si="47"/>
        <v>0.30399999999999999</v>
      </c>
      <c r="BP234">
        <f t="shared" si="48"/>
        <v>231</v>
      </c>
      <c r="BQ234">
        <f t="shared" si="49"/>
        <v>5.7500000000000142</v>
      </c>
      <c r="BR234">
        <f>EXP(-KTG1_bac*(BQ234-T_opt_bac)^2)</f>
        <v>0.30414521825681029</v>
      </c>
      <c r="BS234">
        <f>EXP(-KTG2_bac * (T_opt_bac - BQ234)^2)</f>
        <v>2.8134744706894553E-2</v>
      </c>
      <c r="BT234">
        <f>IF(BQ234&lt;=T_opt_bac,BR234,BS234)</f>
        <v>0.30414521825681029</v>
      </c>
      <c r="BU234">
        <f t="shared" si="50"/>
        <v>0.30399999999999999</v>
      </c>
      <c r="BY234"/>
      <c r="BZ234" s="3">
        <f t="shared" si="55"/>
        <v>214</v>
      </c>
      <c r="CA234" s="3">
        <f>CA233+(env_max2-env_min2)/1200</f>
        <v>5.3250000000000082</v>
      </c>
      <c r="CB234" s="3">
        <f t="shared" si="54"/>
        <v>0.35799999999999998</v>
      </c>
      <c r="CC234" s="3">
        <f>ROUND((O_max_dia2-CA234)/O_range_dia2 * CB234, 3)</f>
        <v>0.52900000000000003</v>
      </c>
      <c r="CD234">
        <f>IF(CA234&lt;=delt2,CB234,CC234)</f>
        <v>0.35799999999999998</v>
      </c>
      <c r="CE234">
        <f>IF(CA234&gt;=O_max_dia2, 0, CD234)</f>
        <v>0.35799999999999998</v>
      </c>
      <c r="CG234">
        <f>CE234/$CF$21</f>
        <v>0.62697022767075306</v>
      </c>
      <c r="CK234" s="8"/>
      <c r="EM234"/>
      <c r="EN234" s="3"/>
      <c r="EP234"/>
      <c r="EQ234" s="3"/>
    </row>
    <row r="235" spans="2:147" x14ac:dyDescent="0.25">
      <c r="B235">
        <f t="shared" si="53"/>
        <v>219</v>
      </c>
      <c r="C235" s="9">
        <f t="shared" si="51"/>
        <v>5.4500000000000099</v>
      </c>
      <c r="D235">
        <f>EXP(-KTG1_dia*(C235-T_opt__dia)^2)</f>
        <v>0.55720614989295736</v>
      </c>
      <c r="E235">
        <f>EXP(-KTG2_dia*(T_opt__dia-C235)^2)</f>
        <v>4.4709264692264549E-7</v>
      </c>
      <c r="F235">
        <f>IF(C235&lt;=T_opt__dia,D235,E235)</f>
        <v>0.55720614989295736</v>
      </c>
      <c r="G235">
        <f t="shared" si="52"/>
        <v>0.55700000000000005</v>
      </c>
      <c r="AO235">
        <f t="shared" si="42"/>
        <v>232</v>
      </c>
      <c r="AP235">
        <f t="shared" si="43"/>
        <v>5.7750000000000146</v>
      </c>
      <c r="AQ235">
        <f>EXP(-KTG1_nan*(AP235-T_opt__nan)^2)</f>
        <v>0.44512394834188296</v>
      </c>
      <c r="AR235">
        <f>EXP(-KTG2_nan*(T_opt__nan-AP235)^2)</f>
        <v>8.8194780122968955E-2</v>
      </c>
      <c r="AS235">
        <f>IF(AP235&lt;=T_opt__nan,AQ235,AR235)</f>
        <v>0.44512394834188296</v>
      </c>
      <c r="AT235">
        <f t="shared" si="44"/>
        <v>0.44500000000000001</v>
      </c>
      <c r="BD235">
        <f t="shared" si="45"/>
        <v>232</v>
      </c>
      <c r="BE235">
        <f t="shared" si="46"/>
        <v>5.7750000000000146</v>
      </c>
      <c r="BF235">
        <f>EXP(-KTG1_pic*(BE235-T_opt_pic)^2)</f>
        <v>0.30519556839749906</v>
      </c>
      <c r="BG235">
        <f>EXP(-KTG2_pic*(T_opt_pic-BE235)^2)</f>
        <v>2.8427238254015216E-2</v>
      </c>
      <c r="BH235">
        <f>IF(BE235&lt;=T_opt_pic,BF235,BG235)</f>
        <v>0.30519556839749906</v>
      </c>
      <c r="BI235">
        <f t="shared" si="47"/>
        <v>0.30499999999999999</v>
      </c>
      <c r="BP235">
        <f t="shared" si="48"/>
        <v>232</v>
      </c>
      <c r="BQ235">
        <f t="shared" si="49"/>
        <v>5.7750000000000146</v>
      </c>
      <c r="BR235">
        <f>EXP(-KTG1_bac*(BQ235-T_opt_bac)^2)</f>
        <v>0.30519556839749906</v>
      </c>
      <c r="BS235">
        <f>EXP(-KTG2_bac * (T_opt_bac - BQ235)^2)</f>
        <v>2.8427238254015216E-2</v>
      </c>
      <c r="BT235">
        <f>IF(BQ235&lt;=T_opt_bac,BR235,BS235)</f>
        <v>0.30519556839749906</v>
      </c>
      <c r="BU235">
        <f t="shared" si="50"/>
        <v>0.30499999999999999</v>
      </c>
      <c r="BY235"/>
      <c r="BZ235" s="3">
        <f t="shared" si="55"/>
        <v>215</v>
      </c>
      <c r="CA235" s="3">
        <f>CA234+(env_max2-env_min2)/1200</f>
        <v>5.3500000000000085</v>
      </c>
      <c r="CB235" s="3">
        <f t="shared" si="54"/>
        <v>0.35899999999999999</v>
      </c>
      <c r="CC235" s="3">
        <f>ROUND((O_max_dia2-CA235)/O_range_dia2 * CB235, 3)</f>
        <v>0.53</v>
      </c>
      <c r="CD235">
        <f>IF(CA235&lt;=delt2,CB235,CC235)</f>
        <v>0.35899999999999999</v>
      </c>
      <c r="CE235">
        <f>IF(CA235&gt;=O_max_dia2, 0, CD235)</f>
        <v>0.35899999999999999</v>
      </c>
      <c r="CG235">
        <f>CE235/$CF$21</f>
        <v>0.62872154115586698</v>
      </c>
      <c r="CK235" s="8"/>
      <c r="EM235"/>
      <c r="EN235" s="3"/>
      <c r="EP235"/>
      <c r="EQ235" s="3"/>
    </row>
    <row r="236" spans="2:147" x14ac:dyDescent="0.25">
      <c r="B236">
        <f t="shared" si="53"/>
        <v>220</v>
      </c>
      <c r="C236" s="9">
        <f t="shared" si="51"/>
        <v>5.4750000000000103</v>
      </c>
      <c r="D236">
        <f>EXP(-KTG1_dia*(C236-T_opt__dia)^2)</f>
        <v>0.55911226172834227</v>
      </c>
      <c r="E236">
        <f>EXP(-KTG2_dia*(T_opt__dia-C236)^2)</f>
        <v>4.8693996335261713E-7</v>
      </c>
      <c r="F236">
        <f>IF(C236&lt;=T_opt__dia,D236,E236)</f>
        <v>0.55911226172834227</v>
      </c>
      <c r="G236">
        <f t="shared" si="52"/>
        <v>0.55900000000000005</v>
      </c>
      <c r="AO236">
        <f t="shared" si="42"/>
        <v>233</v>
      </c>
      <c r="AP236">
        <f t="shared" si="43"/>
        <v>5.8000000000000149</v>
      </c>
      <c r="AQ236">
        <f>EXP(-KTG1_nan*(AP236-T_opt__nan)^2)</f>
        <v>0.44639101312773527</v>
      </c>
      <c r="AR236">
        <f>EXP(-KTG2_nan*(T_opt__nan-AP236)^2)</f>
        <v>8.8950076930246244E-2</v>
      </c>
      <c r="AS236">
        <f>IF(AP236&lt;=T_opt__nan,AQ236,AR236)</f>
        <v>0.44639101312773527</v>
      </c>
      <c r="AT236">
        <f t="shared" si="44"/>
        <v>0.44600000000000001</v>
      </c>
      <c r="BD236">
        <f t="shared" si="45"/>
        <v>233</v>
      </c>
      <c r="BE236">
        <f t="shared" si="46"/>
        <v>5.8000000000000149</v>
      </c>
      <c r="BF236">
        <f>EXP(-KTG1_pic*(BE236-T_opt_pic)^2)</f>
        <v>0.30624801462541618</v>
      </c>
      <c r="BG236">
        <f>EXP(-KTG2_pic*(T_opt_pic-BE236)^2)</f>
        <v>2.8722341774983666E-2</v>
      </c>
      <c r="BH236">
        <f>IF(BE236&lt;=T_opt_pic,BF236,BG236)</f>
        <v>0.30624801462541618</v>
      </c>
      <c r="BI236">
        <f t="shared" si="47"/>
        <v>0.30599999999999999</v>
      </c>
      <c r="BP236">
        <f t="shared" si="48"/>
        <v>233</v>
      </c>
      <c r="BQ236">
        <f t="shared" si="49"/>
        <v>5.8000000000000149</v>
      </c>
      <c r="BR236">
        <f>EXP(-KTG1_bac*(BQ236-T_opt_bac)^2)</f>
        <v>0.30624801462541618</v>
      </c>
      <c r="BS236">
        <f>EXP(-KTG2_bac * (T_opt_bac - BQ236)^2)</f>
        <v>2.8722341774983666E-2</v>
      </c>
      <c r="BT236">
        <f>IF(BQ236&lt;=T_opt_bac,BR236,BS236)</f>
        <v>0.30624801462541618</v>
      </c>
      <c r="BU236">
        <f t="shared" si="50"/>
        <v>0.30599999999999999</v>
      </c>
      <c r="BY236"/>
      <c r="BZ236" s="3">
        <f t="shared" si="55"/>
        <v>216</v>
      </c>
      <c r="CA236" s="3">
        <f>CA235+(env_max2-env_min2)/1200</f>
        <v>5.3750000000000089</v>
      </c>
      <c r="CB236" s="3">
        <f t="shared" si="54"/>
        <v>0.35899999999999999</v>
      </c>
      <c r="CC236" s="3">
        <f>ROUND((O_max_dia2-CA236)/O_range_dia2 * CB236, 3)</f>
        <v>0.52900000000000003</v>
      </c>
      <c r="CD236">
        <f>IF(CA236&lt;=delt2,CB236,CC236)</f>
        <v>0.35899999999999999</v>
      </c>
      <c r="CE236">
        <f>IF(CA236&gt;=O_max_dia2, 0, CD236)</f>
        <v>0.35899999999999999</v>
      </c>
      <c r="CG236">
        <f>CE236/$CF$21</f>
        <v>0.62872154115586698</v>
      </c>
      <c r="CK236" s="8"/>
      <c r="EM236"/>
      <c r="EN236" s="3"/>
      <c r="EP236"/>
      <c r="EQ236" s="3"/>
    </row>
    <row r="237" spans="2:147" x14ac:dyDescent="0.25">
      <c r="B237">
        <f t="shared" si="53"/>
        <v>221</v>
      </c>
      <c r="C237" s="9">
        <f t="shared" si="51"/>
        <v>5.5000000000000107</v>
      </c>
      <c r="D237">
        <f>EXP(-KTG1_dia*(C237-T_opt__dia)^2)</f>
        <v>0.56101928384217137</v>
      </c>
      <c r="E237">
        <f>EXP(-KTG2_dia*(T_opt__dia-C237)^2)</f>
        <v>5.3020612018244792E-7</v>
      </c>
      <c r="F237">
        <f>IF(C237&lt;=T_opt__dia,D237,E237)</f>
        <v>0.56101928384217137</v>
      </c>
      <c r="G237">
        <f t="shared" si="52"/>
        <v>0.56100000000000005</v>
      </c>
      <c r="AO237">
        <f t="shared" si="42"/>
        <v>234</v>
      </c>
      <c r="AP237">
        <f t="shared" si="43"/>
        <v>5.8250000000000153</v>
      </c>
      <c r="AQ237">
        <f>EXP(-KTG1_nan*(AP237-T_opt__nan)^2)</f>
        <v>0.4476594463660864</v>
      </c>
      <c r="AR237">
        <f>EXP(-KTG2_nan*(T_opt__nan-AP237)^2)</f>
        <v>8.9710496403669709E-2</v>
      </c>
      <c r="AS237">
        <f>IF(AP237&lt;=T_opt__nan,AQ237,AR237)</f>
        <v>0.4476594463660864</v>
      </c>
      <c r="AT237">
        <f t="shared" si="44"/>
        <v>0.44800000000000001</v>
      </c>
      <c r="BD237">
        <f t="shared" si="45"/>
        <v>234</v>
      </c>
      <c r="BE237">
        <f t="shared" si="46"/>
        <v>5.8250000000000153</v>
      </c>
      <c r="BF237">
        <f>EXP(-KTG1_pic*(BE237-T_opt_pic)^2)</f>
        <v>0.30730255362619385</v>
      </c>
      <c r="BG237">
        <f>EXP(-KTG2_pic*(T_opt_pic-BE237)^2)</f>
        <v>2.9020073464980482E-2</v>
      </c>
      <c r="BH237">
        <f>IF(BE237&lt;=T_opt_pic,BF237,BG237)</f>
        <v>0.30730255362619385</v>
      </c>
      <c r="BI237">
        <f t="shared" si="47"/>
        <v>0.307</v>
      </c>
      <c r="BP237">
        <f t="shared" si="48"/>
        <v>234</v>
      </c>
      <c r="BQ237">
        <f t="shared" si="49"/>
        <v>5.8250000000000153</v>
      </c>
      <c r="BR237">
        <f>EXP(-KTG1_bac*(BQ237-T_opt_bac)^2)</f>
        <v>0.30730255362619385</v>
      </c>
      <c r="BS237">
        <f>EXP(-KTG2_bac * (T_opt_bac - BQ237)^2)</f>
        <v>2.9020073464980482E-2</v>
      </c>
      <c r="BT237">
        <f>IF(BQ237&lt;=T_opt_bac,BR237,BS237)</f>
        <v>0.30730255362619385</v>
      </c>
      <c r="BU237">
        <f t="shared" si="50"/>
        <v>0.307</v>
      </c>
      <c r="BY237"/>
      <c r="BZ237" s="3">
        <f t="shared" si="55"/>
        <v>217</v>
      </c>
      <c r="CA237" s="3">
        <f>CA236+(env_max2-env_min2)/1200</f>
        <v>5.4000000000000092</v>
      </c>
      <c r="CB237" s="3">
        <f t="shared" si="54"/>
        <v>0.36</v>
      </c>
      <c r="CC237" s="3">
        <f>ROUND((O_max_dia2-CA237)/O_range_dia2 * CB237, 3)</f>
        <v>0.53</v>
      </c>
      <c r="CD237">
        <f>IF(CA237&lt;=delt2,CB237,CC237)</f>
        <v>0.36</v>
      </c>
      <c r="CE237">
        <f>IF(CA237&gt;=O_max_dia2, 0, CD237)</f>
        <v>0.36</v>
      </c>
      <c r="CG237">
        <f>CE237/$CF$21</f>
        <v>0.6304728546409808</v>
      </c>
      <c r="CK237" s="8"/>
      <c r="EM237"/>
      <c r="EN237" s="3"/>
      <c r="EP237"/>
      <c r="EQ237" s="3"/>
    </row>
    <row r="238" spans="2:147" x14ac:dyDescent="0.25">
      <c r="B238">
        <f t="shared" si="53"/>
        <v>222</v>
      </c>
      <c r="C238" s="9">
        <f t="shared" si="51"/>
        <v>5.525000000000011</v>
      </c>
      <c r="D238">
        <f>EXP(-KTG1_dia*(C238-T_opt__dia)^2)</f>
        <v>0.56292718113392926</v>
      </c>
      <c r="E238">
        <f>EXP(-KTG2_dia*(T_opt__dia-C238)^2)</f>
        <v>5.7717230086361907E-7</v>
      </c>
      <c r="F238">
        <f>IF(C238&lt;=T_opt__dia,D238,E238)</f>
        <v>0.56292718113392926</v>
      </c>
      <c r="G238">
        <f t="shared" si="52"/>
        <v>0.56299999999999994</v>
      </c>
      <c r="AO238">
        <f t="shared" si="42"/>
        <v>235</v>
      </c>
      <c r="AP238">
        <f t="shared" si="43"/>
        <v>5.8500000000000156</v>
      </c>
      <c r="AQ238">
        <f>EXP(-KTG1_nan*(AP238-T_opt__nan)^2)</f>
        <v>0.44892923924311218</v>
      </c>
      <c r="AR238">
        <f>EXP(-KTG2_nan*(T_opt__nan-AP238)^2)</f>
        <v>9.0476059426140801E-2</v>
      </c>
      <c r="AS238">
        <f>IF(AP238&lt;=T_opt__nan,AQ238,AR238)</f>
        <v>0.44892923924311218</v>
      </c>
      <c r="AT238">
        <f t="shared" si="44"/>
        <v>0.44900000000000001</v>
      </c>
      <c r="BD238">
        <f t="shared" si="45"/>
        <v>235</v>
      </c>
      <c r="BE238">
        <f t="shared" si="46"/>
        <v>5.8500000000000156</v>
      </c>
      <c r="BF238">
        <f>EXP(-KTG1_pic*(BE238-T_opt_pic)^2)</f>
        <v>0.30835918204259755</v>
      </c>
      <c r="BG238">
        <f>EXP(-KTG2_pic*(T_opt_pic-BE238)^2)</f>
        <v>2.9320451589053127E-2</v>
      </c>
      <c r="BH238">
        <f>IF(BE238&lt;=T_opt_pic,BF238,BG238)</f>
        <v>0.30835918204259755</v>
      </c>
      <c r="BI238">
        <f t="shared" si="47"/>
        <v>0.308</v>
      </c>
      <c r="BP238">
        <f t="shared" si="48"/>
        <v>235</v>
      </c>
      <c r="BQ238">
        <f t="shared" si="49"/>
        <v>5.8500000000000156</v>
      </c>
      <c r="BR238">
        <f>EXP(-KTG1_bac*(BQ238-T_opt_bac)^2)</f>
        <v>0.30835918204259755</v>
      </c>
      <c r="BS238">
        <f>EXP(-KTG2_bac * (T_opt_bac - BQ238)^2)</f>
        <v>2.9320451589053127E-2</v>
      </c>
      <c r="BT238">
        <f>IF(BQ238&lt;=T_opt_bac,BR238,BS238)</f>
        <v>0.30835918204259755</v>
      </c>
      <c r="BU238">
        <f t="shared" si="50"/>
        <v>0.308</v>
      </c>
      <c r="BY238"/>
      <c r="BZ238" s="3">
        <f t="shared" si="55"/>
        <v>218</v>
      </c>
      <c r="CA238" s="3">
        <f>CA237+(env_max2-env_min2)/1200</f>
        <v>5.4250000000000096</v>
      </c>
      <c r="CB238" s="3">
        <f t="shared" si="54"/>
        <v>0.36099999999999999</v>
      </c>
      <c r="CC238" s="3">
        <f>ROUND((O_max_dia2-CA238)/O_range_dia2 * CB238, 3)</f>
        <v>0.53100000000000003</v>
      </c>
      <c r="CD238">
        <f>IF(CA238&lt;=delt2,CB238,CC238)</f>
        <v>0.36099999999999999</v>
      </c>
      <c r="CE238">
        <f>IF(CA238&gt;=O_max_dia2, 0, CD238)</f>
        <v>0.36099999999999999</v>
      </c>
      <c r="CG238">
        <f>CE238/$CF$21</f>
        <v>0.63222416812609461</v>
      </c>
      <c r="CK238" s="8"/>
      <c r="EM238"/>
      <c r="EN238" s="3"/>
      <c r="EP238"/>
      <c r="EQ238" s="3"/>
    </row>
    <row r="239" spans="2:147" x14ac:dyDescent="0.25">
      <c r="B239">
        <f t="shared" si="53"/>
        <v>223</v>
      </c>
      <c r="C239" s="9">
        <f t="shared" si="51"/>
        <v>5.5500000000000114</v>
      </c>
      <c r="D239">
        <f>EXP(-KTG1_dia*(C239-T_opt__dia)^2)</f>
        <v>0.56483591835725688</v>
      </c>
      <c r="E239">
        <f>EXP(-KTG2_dia*(T_opt__dia-C239)^2)</f>
        <v>6.2814173705267472E-7</v>
      </c>
      <c r="F239">
        <f>IF(C239&lt;=T_opt__dia,D239,E239)</f>
        <v>0.56483591835725688</v>
      </c>
      <c r="G239">
        <f t="shared" si="52"/>
        <v>0.56499999999999995</v>
      </c>
      <c r="AO239">
        <f t="shared" si="42"/>
        <v>236</v>
      </c>
      <c r="AP239">
        <f t="shared" si="43"/>
        <v>5.875000000000016</v>
      </c>
      <c r="AQ239">
        <f>EXP(-KTG1_nan*(AP239-T_opt__nan)^2)</f>
        <v>0.45020038289954284</v>
      </c>
      <c r="AR239">
        <f>EXP(-KTG2_nan*(T_opt__nan-AP239)^2)</f>
        <v>9.124678682648199E-2</v>
      </c>
      <c r="AS239">
        <f>IF(AP239&lt;=T_opt__nan,AQ239,AR239)</f>
        <v>0.45020038289954284</v>
      </c>
      <c r="AT239">
        <f t="shared" si="44"/>
        <v>0.45</v>
      </c>
      <c r="BD239">
        <f t="shared" si="45"/>
        <v>236</v>
      </c>
      <c r="BE239">
        <f t="shared" si="46"/>
        <v>5.875000000000016</v>
      </c>
      <c r="BF239">
        <f>EXP(-KTG1_pic*(BE239-T_opt_pic)^2)</f>
        <v>0.30941789647444645</v>
      </c>
      <c r="BG239">
        <f>EXP(-KTG2_pic*(T_opt_pic-BE239)^2)</f>
        <v>2.9623494481738767E-2</v>
      </c>
      <c r="BH239">
        <f>IF(BE239&lt;=T_opt_pic,BF239,BG239)</f>
        <v>0.30941789647444645</v>
      </c>
      <c r="BI239">
        <f t="shared" si="47"/>
        <v>0.309</v>
      </c>
      <c r="BP239">
        <f t="shared" si="48"/>
        <v>236</v>
      </c>
      <c r="BQ239">
        <f t="shared" si="49"/>
        <v>5.875000000000016</v>
      </c>
      <c r="BR239">
        <f>EXP(-KTG1_bac*(BQ239-T_opt_bac)^2)</f>
        <v>0.30941789647444645</v>
      </c>
      <c r="BS239">
        <f>EXP(-KTG2_bac * (T_opt_bac - BQ239)^2)</f>
        <v>2.9623494481738767E-2</v>
      </c>
      <c r="BT239">
        <f>IF(BQ239&lt;=T_opt_bac,BR239,BS239)</f>
        <v>0.30941789647444645</v>
      </c>
      <c r="BU239">
        <f t="shared" si="50"/>
        <v>0.309</v>
      </c>
      <c r="BY239"/>
      <c r="BZ239" s="3">
        <f t="shared" si="55"/>
        <v>219</v>
      </c>
      <c r="CA239" s="3">
        <f>CA238+(env_max2-env_min2)/1200</f>
        <v>5.4500000000000099</v>
      </c>
      <c r="CB239" s="3">
        <f t="shared" si="54"/>
        <v>0.36099999999999999</v>
      </c>
      <c r="CC239" s="3">
        <f>ROUND((O_max_dia2-CA239)/O_range_dia2 * CB239, 3)</f>
        <v>0.53</v>
      </c>
      <c r="CD239">
        <f>IF(CA239&lt;=delt2,CB239,CC239)</f>
        <v>0.36099999999999999</v>
      </c>
      <c r="CE239">
        <f>IF(CA239&gt;=O_max_dia2, 0, CD239)</f>
        <v>0.36099999999999999</v>
      </c>
      <c r="CG239">
        <f>CE239/$CF$21</f>
        <v>0.63222416812609461</v>
      </c>
      <c r="CK239" s="8"/>
      <c r="EM239"/>
      <c r="EN239" s="3"/>
      <c r="EP239"/>
      <c r="EQ239" s="3"/>
    </row>
    <row r="240" spans="2:147" x14ac:dyDescent="0.25">
      <c r="B240">
        <f t="shared" si="53"/>
        <v>224</v>
      </c>
      <c r="C240" s="9">
        <f t="shared" si="51"/>
        <v>5.5750000000000117</v>
      </c>
      <c r="D240">
        <f>EXP(-KTG1_dia*(C240-T_opt__dia)^2)</f>
        <v>0.56674546012086613</v>
      </c>
      <c r="E240">
        <f>EXP(-KTG2_dia*(T_opt__dia-C240)^2)</f>
        <v>6.8344134508169722E-7</v>
      </c>
      <c r="F240">
        <f>IF(C240&lt;=T_opt__dia,D240,E240)</f>
        <v>0.56674546012086613</v>
      </c>
      <c r="G240">
        <f t="shared" si="52"/>
        <v>0.56699999999999995</v>
      </c>
      <c r="AO240">
        <f t="shared" si="42"/>
        <v>237</v>
      </c>
      <c r="AP240">
        <f t="shared" si="43"/>
        <v>5.9000000000000163</v>
      </c>
      <c r="AQ240">
        <f>EXP(-KTG1_nan*(AP240-T_opt__nan)^2)</f>
        <v>0.45147286843071083</v>
      </c>
      <c r="AR240">
        <f>EXP(-KTG2_nan*(T_opt__nan-AP240)^2)</f>
        <v>9.2022699377720438E-2</v>
      </c>
      <c r="AS240">
        <f>IF(AP240&lt;=T_opt__nan,AQ240,AR240)</f>
        <v>0.45147286843071083</v>
      </c>
      <c r="AT240">
        <f t="shared" si="44"/>
        <v>0.45100000000000001</v>
      </c>
      <c r="BD240">
        <f t="shared" si="45"/>
        <v>237</v>
      </c>
      <c r="BE240">
        <f t="shared" si="46"/>
        <v>5.9000000000000163</v>
      </c>
      <c r="BF240">
        <f>EXP(-KTG1_pic*(BE240-T_opt_pic)^2)</f>
        <v>0.31047869347853269</v>
      </c>
      <c r="BG240">
        <f>EXP(-KTG2_pic*(T_opt_pic-BE240)^2)</f>
        <v>2.9929220546677498E-2</v>
      </c>
      <c r="BH240">
        <f>IF(BE240&lt;=T_opt_pic,BF240,BG240)</f>
        <v>0.31047869347853269</v>
      </c>
      <c r="BI240">
        <f t="shared" si="47"/>
        <v>0.31</v>
      </c>
      <c r="BP240">
        <f t="shared" si="48"/>
        <v>237</v>
      </c>
      <c r="BQ240">
        <f t="shared" si="49"/>
        <v>5.9000000000000163</v>
      </c>
      <c r="BR240">
        <f>EXP(-KTG1_bac*(BQ240-T_opt_bac)^2)</f>
        <v>0.31047869347853269</v>
      </c>
      <c r="BS240">
        <f>EXP(-KTG2_bac * (T_opt_bac - BQ240)^2)</f>
        <v>2.9929220546677498E-2</v>
      </c>
      <c r="BT240">
        <f>IF(BQ240&lt;=T_opt_bac,BR240,BS240)</f>
        <v>0.31047869347853269</v>
      </c>
      <c r="BU240">
        <f t="shared" si="50"/>
        <v>0.31</v>
      </c>
      <c r="BY240"/>
      <c r="BZ240" s="3">
        <f t="shared" si="55"/>
        <v>220</v>
      </c>
      <c r="CA240" s="3">
        <f>CA239+(env_max2-env_min2)/1200</f>
        <v>5.4750000000000103</v>
      </c>
      <c r="CB240" s="3">
        <f t="shared" si="54"/>
        <v>0.36199999999999999</v>
      </c>
      <c r="CC240" s="3">
        <f>ROUND((O_max_dia2-CA240)/O_range_dia2 * CB240, 3)</f>
        <v>0.53100000000000003</v>
      </c>
      <c r="CD240">
        <f>IF(CA240&lt;=delt2,CB240,CC240)</f>
        <v>0.36199999999999999</v>
      </c>
      <c r="CE240">
        <f>IF(CA240&gt;=O_max_dia2, 0, CD240)</f>
        <v>0.36199999999999999</v>
      </c>
      <c r="CG240">
        <f>CE240/$CF$21</f>
        <v>0.63397548161120842</v>
      </c>
      <c r="CK240" s="8"/>
      <c r="EM240"/>
      <c r="EN240" s="3"/>
      <c r="EP240"/>
      <c r="EQ240" s="3"/>
    </row>
    <row r="241" spans="2:147" x14ac:dyDescent="0.25">
      <c r="B241">
        <f t="shared" si="53"/>
        <v>225</v>
      </c>
      <c r="C241" s="9">
        <f t="shared" si="51"/>
        <v>5.6000000000000121</v>
      </c>
      <c r="D241">
        <f>EXP(-KTG1_dia*(C241-T_opt__dia)^2)</f>
        <v>0.56865577088946817</v>
      </c>
      <c r="E241">
        <f>EXP(-KTG2_dia*(T_opt__dia-C241)^2)</f>
        <v>7.4342347626120143E-7</v>
      </c>
      <c r="F241">
        <f>IF(C241&lt;=T_opt__dia,D241,E241)</f>
        <v>0.56865577088946817</v>
      </c>
      <c r="G241">
        <f t="shared" si="52"/>
        <v>0.56899999999999995</v>
      </c>
      <c r="AO241">
        <f t="shared" si="42"/>
        <v>238</v>
      </c>
      <c r="AP241">
        <f t="shared" si="43"/>
        <v>5.9250000000000167</v>
      </c>
      <c r="AQ241">
        <f>EXP(-KTG1_nan*(AP241-T_opt__nan)^2)</f>
        <v>0.4527466868866008</v>
      </c>
      <c r="AR241">
        <f>EXP(-KTG2_nan*(T_opt__nan-AP241)^2)</f>
        <v>9.2803817795360857E-2</v>
      </c>
      <c r="AS241">
        <f>IF(AP241&lt;=T_opt__nan,AQ241,AR241)</f>
        <v>0.4527466868866008</v>
      </c>
      <c r="AT241">
        <f t="shared" si="44"/>
        <v>0.45300000000000001</v>
      </c>
      <c r="BD241">
        <f t="shared" si="45"/>
        <v>238</v>
      </c>
      <c r="BE241">
        <f t="shared" si="46"/>
        <v>5.9250000000000167</v>
      </c>
      <c r="BF241">
        <f>EXP(-KTG1_pic*(BE241-T_opt_pic)^2)</f>
        <v>0.3115415695685434</v>
      </c>
      <c r="BG241">
        <f>EXP(-KTG2_pic*(T_opt_pic-BE241)^2)</f>
        <v>3.0237648256216838E-2</v>
      </c>
      <c r="BH241">
        <f>IF(BE241&lt;=T_opt_pic,BF241,BG241)</f>
        <v>0.3115415695685434</v>
      </c>
      <c r="BI241">
        <f t="shared" si="47"/>
        <v>0.312</v>
      </c>
      <c r="BP241">
        <f t="shared" si="48"/>
        <v>238</v>
      </c>
      <c r="BQ241">
        <f t="shared" si="49"/>
        <v>5.9250000000000167</v>
      </c>
      <c r="BR241">
        <f>EXP(-KTG1_bac*(BQ241-T_opt_bac)^2)</f>
        <v>0.3115415695685434</v>
      </c>
      <c r="BS241">
        <f>EXP(-KTG2_bac * (T_opt_bac - BQ241)^2)</f>
        <v>3.0237648256216838E-2</v>
      </c>
      <c r="BT241">
        <f>IF(BQ241&lt;=T_opt_bac,BR241,BS241)</f>
        <v>0.3115415695685434</v>
      </c>
      <c r="BU241">
        <f t="shared" si="50"/>
        <v>0.312</v>
      </c>
      <c r="BY241"/>
      <c r="BZ241" s="3">
        <f t="shared" si="55"/>
        <v>221</v>
      </c>
      <c r="CA241" s="3">
        <f>CA240+(env_max2-env_min2)/1200</f>
        <v>5.5000000000000107</v>
      </c>
      <c r="CB241" s="3">
        <f t="shared" si="54"/>
        <v>0.36199999999999999</v>
      </c>
      <c r="CC241" s="3">
        <f>ROUND((O_max_dia2-CA241)/O_range_dia2 * CB241, 3)</f>
        <v>0.53</v>
      </c>
      <c r="CD241">
        <f>IF(CA241&lt;=delt2,CB241,CC241)</f>
        <v>0.36199999999999999</v>
      </c>
      <c r="CE241">
        <f>IF(CA241&gt;=O_max_dia2, 0, CD241)</f>
        <v>0.36199999999999999</v>
      </c>
      <c r="CG241">
        <f>CE241/$CF$21</f>
        <v>0.63397548161120842</v>
      </c>
      <c r="CK241" s="8"/>
      <c r="EM241"/>
      <c r="EN241" s="3"/>
      <c r="EP241"/>
      <c r="EQ241" s="3"/>
    </row>
    <row r="242" spans="2:147" x14ac:dyDescent="0.25">
      <c r="B242">
        <f t="shared" si="53"/>
        <v>226</v>
      </c>
      <c r="C242" s="9">
        <f t="shared" si="51"/>
        <v>5.6250000000000124</v>
      </c>
      <c r="D242">
        <f>EXP(-KTG1_dia*(C242-T_opt__dia)^2)</f>
        <v>0.57056681498470918</v>
      </c>
      <c r="E242">
        <f>EXP(-KTG2_dia*(T_opt__dia-C242)^2)</f>
        <v>8.0846778832752605E-7</v>
      </c>
      <c r="F242">
        <f>IF(C242&lt;=T_opt__dia,D242,E242)</f>
        <v>0.57056681498470918</v>
      </c>
      <c r="G242">
        <f t="shared" si="52"/>
        <v>0.57099999999999995</v>
      </c>
      <c r="AO242">
        <f t="shared" si="42"/>
        <v>239</v>
      </c>
      <c r="AP242">
        <f t="shared" si="43"/>
        <v>5.9500000000000171</v>
      </c>
      <c r="AQ242">
        <f>EXP(-KTG1_nan*(AP242-T_opt__nan)^2)</f>
        <v>0.45402182927190082</v>
      </c>
      <c r="AR242">
        <f>EXP(-KTG2_nan*(T_opt__nan-AP242)^2)</f>
        <v>9.3590162735648075E-2</v>
      </c>
      <c r="AS242">
        <f>IF(AP242&lt;=T_opt__nan,AQ242,AR242)</f>
        <v>0.45402182927190082</v>
      </c>
      <c r="AT242">
        <f t="shared" si="44"/>
        <v>0.45400000000000001</v>
      </c>
      <c r="BD242">
        <f t="shared" si="45"/>
        <v>239</v>
      </c>
      <c r="BE242">
        <f t="shared" si="46"/>
        <v>5.9500000000000171</v>
      </c>
      <c r="BF242">
        <f>EXP(-KTG1_pic*(BE242-T_opt_pic)^2)</f>
        <v>0.31260652121498222</v>
      </c>
      <c r="BG242">
        <f>EXP(-KTG2_pic*(T_opt_pic-BE242)^2)</f>
        <v>3.0548796151006662E-2</v>
      </c>
      <c r="BH242">
        <f>IF(BE242&lt;=T_opt_pic,BF242,BG242)</f>
        <v>0.31260652121498222</v>
      </c>
      <c r="BI242">
        <f t="shared" si="47"/>
        <v>0.313</v>
      </c>
      <c r="BP242">
        <f t="shared" si="48"/>
        <v>239</v>
      </c>
      <c r="BQ242">
        <f t="shared" si="49"/>
        <v>5.9500000000000171</v>
      </c>
      <c r="BR242">
        <f>EXP(-KTG1_bac*(BQ242-T_opt_bac)^2)</f>
        <v>0.31260652121498222</v>
      </c>
      <c r="BS242">
        <f>EXP(-KTG2_bac * (T_opt_bac - BQ242)^2)</f>
        <v>3.0548796151006662E-2</v>
      </c>
      <c r="BT242">
        <f>IF(BQ242&lt;=T_opt_bac,BR242,BS242)</f>
        <v>0.31260652121498222</v>
      </c>
      <c r="BU242">
        <f t="shared" si="50"/>
        <v>0.313</v>
      </c>
      <c r="BY242"/>
      <c r="BZ242" s="3">
        <f t="shared" si="55"/>
        <v>222</v>
      </c>
      <c r="CA242" s="3">
        <f>CA241+(env_max2-env_min2)/1200</f>
        <v>5.525000000000011</v>
      </c>
      <c r="CB242" s="3">
        <f t="shared" si="54"/>
        <v>0.36299999999999999</v>
      </c>
      <c r="CC242" s="3">
        <f>ROUND((O_max_dia2-CA242)/O_range_dia2 * CB242, 3)</f>
        <v>0.53100000000000003</v>
      </c>
      <c r="CD242">
        <f>IF(CA242&lt;=delt2,CB242,CC242)</f>
        <v>0.36299999999999999</v>
      </c>
      <c r="CE242">
        <f>IF(CA242&gt;=O_max_dia2, 0, CD242)</f>
        <v>0.36299999999999999</v>
      </c>
      <c r="CG242">
        <f>CE242/$CF$21</f>
        <v>0.63572679509632224</v>
      </c>
      <c r="CK242" s="8"/>
      <c r="EM242"/>
      <c r="EN242" s="3"/>
      <c r="EP242"/>
      <c r="EQ242" s="3"/>
    </row>
    <row r="243" spans="2:147" x14ac:dyDescent="0.25">
      <c r="B243">
        <f t="shared" si="53"/>
        <v>227</v>
      </c>
      <c r="C243" s="9">
        <f t="shared" si="51"/>
        <v>5.6500000000000128</v>
      </c>
      <c r="D243">
        <f>EXP(-KTG1_dia*(C243-T_opt__dia)^2)</f>
        <v>0.57247855658611801</v>
      </c>
      <c r="E243">
        <f>EXP(-KTG2_dia*(T_opt__dia-C243)^2)</f>
        <v>8.7898324577033704E-7</v>
      </c>
      <c r="F243">
        <f>IF(C243&lt;=T_opt__dia,D243,E243)</f>
        <v>0.57247855658611801</v>
      </c>
      <c r="G243">
        <f t="shared" si="52"/>
        <v>0.57199999999999995</v>
      </c>
      <c r="AO243">
        <f t="shared" si="42"/>
        <v>240</v>
      </c>
      <c r="AP243">
        <f t="shared" si="43"/>
        <v>5.9750000000000174</v>
      </c>
      <c r="AQ243">
        <f>EXP(-KTG1_nan*(AP243-T_opt__nan)^2)</f>
        <v>0.45529828654605475</v>
      </c>
      <c r="AR243">
        <f>EXP(-KTG2_nan*(T_opt__nan-AP243)^2)</f>
        <v>9.438175479381973E-2</v>
      </c>
      <c r="AS243">
        <f>IF(AP243&lt;=T_opt__nan,AQ243,AR243)</f>
        <v>0.45529828654605475</v>
      </c>
      <c r="AT243">
        <f t="shared" si="44"/>
        <v>0.45500000000000002</v>
      </c>
      <c r="BD243">
        <f t="shared" si="45"/>
        <v>240</v>
      </c>
      <c r="BE243">
        <f t="shared" si="46"/>
        <v>5.9750000000000174</v>
      </c>
      <c r="BF243">
        <f>EXP(-KTG1_pic*(BE243-T_opt_pic)^2)</f>
        <v>0.31367354484509297</v>
      </c>
      <c r="BG243">
        <f>EXP(-KTG2_pic*(T_opt_pic-BE243)^2)</f>
        <v>3.0862682839585067E-2</v>
      </c>
      <c r="BH243">
        <f>IF(BE243&lt;=T_opt_pic,BF243,BG243)</f>
        <v>0.31367354484509297</v>
      </c>
      <c r="BI243">
        <f t="shared" si="47"/>
        <v>0.314</v>
      </c>
      <c r="BP243">
        <f t="shared" si="48"/>
        <v>240</v>
      </c>
      <c r="BQ243">
        <f t="shared" si="49"/>
        <v>5.9750000000000174</v>
      </c>
      <c r="BR243">
        <f>EXP(-KTG1_bac*(BQ243-T_opt_bac)^2)</f>
        <v>0.31367354484509297</v>
      </c>
      <c r="BS243">
        <f>EXP(-KTG2_bac * (T_opt_bac - BQ243)^2)</f>
        <v>3.0862682839585067E-2</v>
      </c>
      <c r="BT243">
        <f>IF(BQ243&lt;=T_opt_bac,BR243,BS243)</f>
        <v>0.31367354484509297</v>
      </c>
      <c r="BU243">
        <f t="shared" si="50"/>
        <v>0.314</v>
      </c>
      <c r="BY243"/>
      <c r="BZ243" s="3">
        <f t="shared" si="55"/>
        <v>223</v>
      </c>
      <c r="CA243" s="3">
        <f>CA242+(env_max2-env_min2)/1200</f>
        <v>5.5500000000000114</v>
      </c>
      <c r="CB243" s="3">
        <f t="shared" si="54"/>
        <v>0.36399999999999999</v>
      </c>
      <c r="CC243" s="3">
        <f>ROUND((O_max_dia2-CA243)/O_range_dia2 * CB243, 3)</f>
        <v>0.53200000000000003</v>
      </c>
      <c r="CD243">
        <f>IF(CA243&lt;=delt2,CB243,CC243)</f>
        <v>0.36399999999999999</v>
      </c>
      <c r="CE243">
        <f>IF(CA243&gt;=O_max_dia2, 0, CD243)</f>
        <v>0.36399999999999999</v>
      </c>
      <c r="CG243">
        <f>CE243/$CF$21</f>
        <v>0.63747810858143616</v>
      </c>
      <c r="CK243" s="8"/>
      <c r="EM243"/>
      <c r="EN243" s="3"/>
      <c r="EP243"/>
      <c r="EQ243" s="3"/>
    </row>
    <row r="244" spans="2:147" x14ac:dyDescent="0.25">
      <c r="B244">
        <f t="shared" si="53"/>
        <v>228</v>
      </c>
      <c r="C244" s="9">
        <f t="shared" si="51"/>
        <v>5.6750000000000131</v>
      </c>
      <c r="D244">
        <f>EXP(-KTG1_dia*(C244-T_opt__dia)^2)</f>
        <v>0.57439095973206411</v>
      </c>
      <c r="E244">
        <f>EXP(-KTG2_dia*(T_opt__dia-C244)^2)</f>
        <v>9.5541025722047297E-7</v>
      </c>
      <c r="F244">
        <f>IF(C244&lt;=T_opt__dia,D244,E244)</f>
        <v>0.57439095973206411</v>
      </c>
      <c r="G244">
        <f t="shared" si="52"/>
        <v>0.57399999999999995</v>
      </c>
      <c r="AO244">
        <f t="shared" si="42"/>
        <v>241</v>
      </c>
      <c r="AP244">
        <f t="shared" si="43"/>
        <v>6.0000000000000178</v>
      </c>
      <c r="AQ244">
        <f>EXP(-KTG1_nan*(AP244-T_opt__nan)^2)</f>
        <v>0.45657604962331566</v>
      </c>
      <c r="AR244">
        <f>EXP(-KTG2_nan*(T_opt__nan-AP244)^2)</f>
        <v>9.5178614502348186E-2</v>
      </c>
      <c r="AS244">
        <f>IF(AP244&lt;=T_opt__nan,AQ244,AR244)</f>
        <v>0.45657604962331566</v>
      </c>
      <c r="AT244">
        <f t="shared" si="44"/>
        <v>0.45700000000000002</v>
      </c>
      <c r="BD244">
        <f t="shared" si="45"/>
        <v>241</v>
      </c>
      <c r="BE244">
        <f t="shared" si="46"/>
        <v>6.0000000000000178</v>
      </c>
      <c r="BF244">
        <f>EXP(-KTG1_pic*(BE244-T_opt_pic)^2)</f>
        <v>0.3147426368427827</v>
      </c>
      <c r="BG244">
        <f>EXP(-KTG2_pic*(T_opt_pic-BE244)^2)</f>
        <v>3.1179326997954674E-2</v>
      </c>
      <c r="BH244">
        <f>IF(BE244&lt;=T_opt_pic,BF244,BG244)</f>
        <v>0.3147426368427827</v>
      </c>
      <c r="BI244">
        <f t="shared" si="47"/>
        <v>0.315</v>
      </c>
      <c r="BP244">
        <f t="shared" si="48"/>
        <v>241</v>
      </c>
      <c r="BQ244">
        <f t="shared" si="49"/>
        <v>6.0000000000000178</v>
      </c>
      <c r="BR244">
        <f>EXP(-KTG1_bac*(BQ244-T_opt_bac)^2)</f>
        <v>0.3147426368427827</v>
      </c>
      <c r="BS244">
        <f>EXP(-KTG2_bac * (T_opt_bac - BQ244)^2)</f>
        <v>3.1179326997954674E-2</v>
      </c>
      <c r="BT244">
        <f>IF(BQ244&lt;=T_opt_bac,BR244,BS244)</f>
        <v>0.3147426368427827</v>
      </c>
      <c r="BU244">
        <f t="shared" si="50"/>
        <v>0.315</v>
      </c>
      <c r="BY244"/>
      <c r="BZ244" s="3">
        <f t="shared" si="55"/>
        <v>224</v>
      </c>
      <c r="CA244" s="3">
        <f>CA243+(env_max2-env_min2)/1200</f>
        <v>5.5750000000000117</v>
      </c>
      <c r="CB244" s="3">
        <f t="shared" si="54"/>
        <v>0.36399999999999999</v>
      </c>
      <c r="CC244" s="3">
        <f>ROUND((O_max_dia2-CA244)/O_range_dia2 * CB244, 3)</f>
        <v>0.53100000000000003</v>
      </c>
      <c r="CD244">
        <f>IF(CA244&lt;=delt2,CB244,CC244)</f>
        <v>0.36399999999999999</v>
      </c>
      <c r="CE244">
        <f>IF(CA244&gt;=O_max_dia2, 0, CD244)</f>
        <v>0.36399999999999999</v>
      </c>
      <c r="CG244">
        <f>CE244/$CF$21</f>
        <v>0.63747810858143616</v>
      </c>
      <c r="CK244" s="8"/>
      <c r="EM244"/>
      <c r="EN244" s="3"/>
      <c r="EP244"/>
      <c r="EQ244" s="3"/>
    </row>
    <row r="245" spans="2:147" x14ac:dyDescent="0.25">
      <c r="B245">
        <f t="shared" si="53"/>
        <v>229</v>
      </c>
      <c r="C245" s="9">
        <f t="shared" si="51"/>
        <v>5.7000000000000135</v>
      </c>
      <c r="D245">
        <f>EXP(-KTG1_dia*(C245-T_opt__dia)^2)</f>
        <v>0.57630398832072505</v>
      </c>
      <c r="E245">
        <f>EXP(-KTG2_dia*(T_opt__dia-C245)^2)</f>
        <v>1.0382229585449102E-6</v>
      </c>
      <c r="F245">
        <f>IF(C245&lt;=T_opt__dia,D245,E245)</f>
        <v>0.57630398832072505</v>
      </c>
      <c r="G245">
        <f t="shared" si="52"/>
        <v>0.57599999999999996</v>
      </c>
      <c r="AO245">
        <f t="shared" si="42"/>
        <v>242</v>
      </c>
      <c r="AP245">
        <f t="shared" si="43"/>
        <v>6.0250000000000181</v>
      </c>
      <c r="AQ245">
        <f>EXP(-KTG1_nan*(AP245-T_opt__nan)^2)</f>
        <v>0.45785510937280083</v>
      </c>
      <c r="AR245">
        <f>EXP(-KTG2_nan*(T_opt__nan-AP245)^2)</f>
        <v>9.5980762329172575E-2</v>
      </c>
      <c r="AS245">
        <f>IF(AP245&lt;=T_opt__nan,AQ245,AR245)</f>
        <v>0.45785510937280083</v>
      </c>
      <c r="AT245">
        <f t="shared" si="44"/>
        <v>0.45800000000000002</v>
      </c>
      <c r="BD245">
        <f t="shared" si="45"/>
        <v>242</v>
      </c>
      <c r="BE245">
        <f t="shared" si="46"/>
        <v>6.0250000000000181</v>
      </c>
      <c r="BF245">
        <f>EXP(-KTG1_pic*(BE245-T_opt_pic)^2)</f>
        <v>0.31581379354854616</v>
      </c>
      <c r="BG245">
        <f>EXP(-KTG2_pic*(T_opt_pic-BE245)^2)</f>
        <v>3.1498747369149323E-2</v>
      </c>
      <c r="BH245">
        <f>IF(BE245&lt;=T_opt_pic,BF245,BG245)</f>
        <v>0.31581379354854616</v>
      </c>
      <c r="BI245">
        <f t="shared" si="47"/>
        <v>0.316</v>
      </c>
      <c r="BP245">
        <f t="shared" si="48"/>
        <v>242</v>
      </c>
      <c r="BQ245">
        <f t="shared" si="49"/>
        <v>6.0250000000000181</v>
      </c>
      <c r="BR245">
        <f>EXP(-KTG1_bac*(BQ245-T_opt_bac)^2)</f>
        <v>0.31581379354854616</v>
      </c>
      <c r="BS245">
        <f>EXP(-KTG2_bac * (T_opt_bac - BQ245)^2)</f>
        <v>3.1498747369149323E-2</v>
      </c>
      <c r="BT245">
        <f>IF(BQ245&lt;=T_opt_bac,BR245,BS245)</f>
        <v>0.31581379354854616</v>
      </c>
      <c r="BU245">
        <f t="shared" si="50"/>
        <v>0.316</v>
      </c>
      <c r="BY245"/>
      <c r="BZ245" s="3">
        <f t="shared" si="55"/>
        <v>225</v>
      </c>
      <c r="CA245" s="3">
        <f>CA244+(env_max2-env_min2)/1200</f>
        <v>5.6000000000000121</v>
      </c>
      <c r="CB245" s="3">
        <f t="shared" si="54"/>
        <v>0.36499999999999999</v>
      </c>
      <c r="CC245" s="3">
        <f>ROUND((O_max_dia2-CA245)/O_range_dia2 * CB245, 3)</f>
        <v>0.53200000000000003</v>
      </c>
      <c r="CD245">
        <f>IF(CA245&lt;=delt2,CB245,CC245)</f>
        <v>0.36499999999999999</v>
      </c>
      <c r="CE245">
        <f>IF(CA245&gt;=O_max_dia2, 0, CD245)</f>
        <v>0.36499999999999999</v>
      </c>
      <c r="CG245">
        <f>CE245/$CF$21</f>
        <v>0.63922942206654998</v>
      </c>
      <c r="CK245" s="8"/>
      <c r="EM245"/>
      <c r="EN245" s="3"/>
      <c r="EP245"/>
      <c r="EQ245" s="3"/>
    </row>
    <row r="246" spans="2:147" x14ac:dyDescent="0.25">
      <c r="B246">
        <f t="shared" si="53"/>
        <v>230</v>
      </c>
      <c r="C246" s="9">
        <f t="shared" si="51"/>
        <v>5.7250000000000139</v>
      </c>
      <c r="D246">
        <f>EXP(-KTG1_dia*(C246-T_opt__dia)^2)</f>
        <v>0.57821760611106465</v>
      </c>
      <c r="E246">
        <f>EXP(-KTG2_dia*(T_opt__dia-C246)^2)</f>
        <v>1.1279316507850092E-6</v>
      </c>
      <c r="F246">
        <f>IF(C246&lt;=T_opt__dia,D246,E246)</f>
        <v>0.57821760611106465</v>
      </c>
      <c r="G246">
        <f t="shared" si="52"/>
        <v>0.57799999999999996</v>
      </c>
      <c r="AO246">
        <f t="shared" si="42"/>
        <v>243</v>
      </c>
      <c r="AP246">
        <f t="shared" si="43"/>
        <v>6.0500000000000185</v>
      </c>
      <c r="AQ246">
        <f>EXP(-KTG1_nan*(AP246-T_opt__nan)^2)</f>
        <v>0.45913545661854799</v>
      </c>
      <c r="AR246">
        <f>EXP(-KTG2_nan*(T_opt__nan-AP246)^2)</f>
        <v>9.6788218675920662E-2</v>
      </c>
      <c r="AS246">
        <f>IF(AP246&lt;=T_opt__nan,AQ246,AR246)</f>
        <v>0.45913545661854799</v>
      </c>
      <c r="AT246">
        <f t="shared" si="44"/>
        <v>0.45900000000000002</v>
      </c>
      <c r="BD246">
        <f t="shared" si="45"/>
        <v>243</v>
      </c>
      <c r="BE246">
        <f t="shared" si="46"/>
        <v>6.0500000000000185</v>
      </c>
      <c r="BF246">
        <f>EXP(-KTG1_pic*(BE246-T_opt_pic)^2)</f>
        <v>0.3168870112593915</v>
      </c>
      <c r="BG246">
        <f>EXP(-KTG2_pic*(T_opt_pic-BE246)^2)</f>
        <v>3.1820962762791699E-2</v>
      </c>
      <c r="BH246">
        <f>IF(BE246&lt;=T_opt_pic,BF246,BG246)</f>
        <v>0.3168870112593915</v>
      </c>
      <c r="BI246">
        <f t="shared" si="47"/>
        <v>0.317</v>
      </c>
      <c r="BP246">
        <f t="shared" si="48"/>
        <v>243</v>
      </c>
      <c r="BQ246">
        <f t="shared" si="49"/>
        <v>6.0500000000000185</v>
      </c>
      <c r="BR246">
        <f>EXP(-KTG1_bac*(BQ246-T_opt_bac)^2)</f>
        <v>0.3168870112593915</v>
      </c>
      <c r="BS246">
        <f>EXP(-KTG2_bac * (T_opt_bac - BQ246)^2)</f>
        <v>3.1820962762791699E-2</v>
      </c>
      <c r="BT246">
        <f>IF(BQ246&lt;=T_opt_bac,BR246,BS246)</f>
        <v>0.3168870112593915</v>
      </c>
      <c r="BU246">
        <f t="shared" si="50"/>
        <v>0.317</v>
      </c>
      <c r="BY246"/>
      <c r="BZ246" s="3">
        <f t="shared" si="55"/>
        <v>226</v>
      </c>
      <c r="CA246" s="3">
        <f>CA245+(env_max2-env_min2)/1200</f>
        <v>5.6250000000000124</v>
      </c>
      <c r="CB246" s="3">
        <f t="shared" si="54"/>
        <v>0.36599999999999999</v>
      </c>
      <c r="CC246" s="3">
        <f>ROUND((O_max_dia2-CA246)/O_range_dia2 * CB246, 3)</f>
        <v>0.53300000000000003</v>
      </c>
      <c r="CD246">
        <f>IF(CA246&lt;=delt2,CB246,CC246)</f>
        <v>0.36599999999999999</v>
      </c>
      <c r="CE246">
        <f>IF(CA246&gt;=O_max_dia2, 0, CD246)</f>
        <v>0.36599999999999999</v>
      </c>
      <c r="CG246">
        <f>CE246/$CF$21</f>
        <v>0.64098073555166379</v>
      </c>
      <c r="CK246" s="8"/>
      <c r="EM246"/>
      <c r="EN246" s="3"/>
      <c r="EP246"/>
      <c r="EQ246" s="3"/>
    </row>
    <row r="247" spans="2:147" x14ac:dyDescent="0.25">
      <c r="B247">
        <f t="shared" si="53"/>
        <v>231</v>
      </c>
      <c r="C247" s="9">
        <f t="shared" si="51"/>
        <v>5.7500000000000142</v>
      </c>
      <c r="D247">
        <f>EXP(-KTG1_dia*(C247-T_opt__dia)^2)</f>
        <v>0.58013177672382177</v>
      </c>
      <c r="E247">
        <f>EXP(-KTG2_dia*(T_opt__dia-C247)^2)</f>
        <v>1.2250854025871879E-6</v>
      </c>
      <c r="F247">
        <f>IF(C247&lt;=T_opt__dia,D247,E247)</f>
        <v>0.58013177672382177</v>
      </c>
      <c r="G247">
        <f t="shared" si="52"/>
        <v>0.57999999999999996</v>
      </c>
      <c r="AO247">
        <f t="shared" si="42"/>
        <v>244</v>
      </c>
      <c r="AP247">
        <f t="shared" si="43"/>
        <v>6.0750000000000188</v>
      </c>
      <c r="AQ247">
        <f>EXP(-KTG1_nan*(AP247-T_opt__nan)^2)</f>
        <v>0.46041708213957305</v>
      </c>
      <c r="AR247">
        <f>EXP(-KTG2_nan*(T_opt__nan-AP247)^2)</f>
        <v>9.7601003876120918E-2</v>
      </c>
      <c r="AS247">
        <f>IF(AP247&lt;=T_opt__nan,AQ247,AR247)</f>
        <v>0.46041708213957305</v>
      </c>
      <c r="AT247">
        <f t="shared" si="44"/>
        <v>0.46</v>
      </c>
      <c r="BD247">
        <f t="shared" si="45"/>
        <v>244</v>
      </c>
      <c r="BE247">
        <f t="shared" si="46"/>
        <v>6.0750000000000188</v>
      </c>
      <c r="BF247">
        <f>EXP(-KTG1_pic*(BE247-T_opt_pic)^2)</f>
        <v>0.31796228622876654</v>
      </c>
      <c r="BG247">
        <f>EXP(-KTG2_pic*(T_opt_pic-BE247)^2)</f>
        <v>3.2145992054641144E-2</v>
      </c>
      <c r="BH247">
        <f>IF(BE247&lt;=T_opt_pic,BF247,BG247)</f>
        <v>0.31796228622876654</v>
      </c>
      <c r="BI247">
        <f t="shared" si="47"/>
        <v>0.318</v>
      </c>
      <c r="BP247">
        <f t="shared" si="48"/>
        <v>244</v>
      </c>
      <c r="BQ247">
        <f t="shared" si="49"/>
        <v>6.0750000000000188</v>
      </c>
      <c r="BR247">
        <f>EXP(-KTG1_bac*(BQ247-T_opt_bac)^2)</f>
        <v>0.31796228622876654</v>
      </c>
      <c r="BS247">
        <f>EXP(-KTG2_bac * (T_opt_bac - BQ247)^2)</f>
        <v>3.2145992054641144E-2</v>
      </c>
      <c r="BT247">
        <f>IF(BQ247&lt;=T_opt_bac,BR247,BS247)</f>
        <v>0.31796228622876654</v>
      </c>
      <c r="BU247">
        <f t="shared" si="50"/>
        <v>0.318</v>
      </c>
      <c r="BY247"/>
      <c r="BZ247" s="3">
        <f t="shared" si="55"/>
        <v>227</v>
      </c>
      <c r="CA247" s="3">
        <f>CA246+(env_max2-env_min2)/1200</f>
        <v>5.6500000000000128</v>
      </c>
      <c r="CB247" s="3">
        <f t="shared" si="54"/>
        <v>0.36599999999999999</v>
      </c>
      <c r="CC247" s="3">
        <f>ROUND((O_max_dia2-CA247)/O_range_dia2 * CB247, 3)</f>
        <v>0.53200000000000003</v>
      </c>
      <c r="CD247">
        <f>IF(CA247&lt;=delt2,CB247,CC247)</f>
        <v>0.36599999999999999</v>
      </c>
      <c r="CE247">
        <f>IF(CA247&gt;=O_max_dia2, 0, CD247)</f>
        <v>0.36599999999999999</v>
      </c>
      <c r="CG247">
        <f>CE247/$CF$21</f>
        <v>0.64098073555166379</v>
      </c>
      <c r="CK247" s="8"/>
      <c r="EM247"/>
      <c r="EN247" s="3"/>
      <c r="EP247"/>
      <c r="EQ247" s="3"/>
    </row>
    <row r="248" spans="2:147" x14ac:dyDescent="0.25">
      <c r="B248">
        <f t="shared" si="53"/>
        <v>232</v>
      </c>
      <c r="C248" s="9">
        <f t="shared" si="51"/>
        <v>5.7750000000000146</v>
      </c>
      <c r="D248">
        <f>EXP(-KTG1_dia*(C248-T_opt__dia)^2)</f>
        <v>0.58204646364250867</v>
      </c>
      <c r="E248">
        <f>EXP(-KTG2_dia*(T_opt__dia-C248)^2)</f>
        <v>1.3302748273126204E-6</v>
      </c>
      <c r="F248">
        <f>IF(C248&lt;=T_opt__dia,D248,E248)</f>
        <v>0.58204646364250867</v>
      </c>
      <c r="G248">
        <f t="shared" si="52"/>
        <v>0.58199999999999996</v>
      </c>
      <c r="AO248">
        <f t="shared" si="42"/>
        <v>245</v>
      </c>
      <c r="AP248">
        <f t="shared" si="43"/>
        <v>6.1000000000000192</v>
      </c>
      <c r="AQ248">
        <f>EXP(-KTG1_nan*(AP248-T_opt__nan)^2)</f>
        <v>0.46169997666992835</v>
      </c>
      <c r="AR248">
        <f>EXP(-KTG2_nan*(T_opt__nan-AP248)^2)</f>
        <v>9.8419138193404296E-2</v>
      </c>
      <c r="AS248">
        <f>IF(AP248&lt;=T_opt__nan,AQ248,AR248)</f>
        <v>0.46169997666992835</v>
      </c>
      <c r="AT248">
        <f t="shared" si="44"/>
        <v>0.46200000000000002</v>
      </c>
      <c r="BD248">
        <f t="shared" si="45"/>
        <v>245</v>
      </c>
      <c r="BE248">
        <f t="shared" si="46"/>
        <v>6.1000000000000192</v>
      </c>
      <c r="BF248">
        <f>EXP(-KTG1_pic*(BE248-T_opt_pic)^2)</f>
        <v>0.3190396146664855</v>
      </c>
      <c r="BG248">
        <f>EXP(-KTG2_pic*(T_opt_pic-BE248)^2)</f>
        <v>3.2473854186131849E-2</v>
      </c>
      <c r="BH248">
        <f>IF(BE248&lt;=T_opt_pic,BF248,BG248)</f>
        <v>0.3190396146664855</v>
      </c>
      <c r="BI248">
        <f t="shared" si="47"/>
        <v>0.31900000000000001</v>
      </c>
      <c r="BP248">
        <f t="shared" si="48"/>
        <v>245</v>
      </c>
      <c r="BQ248">
        <f t="shared" si="49"/>
        <v>6.1000000000000192</v>
      </c>
      <c r="BR248">
        <f>EXP(-KTG1_bac*(BQ248-T_opt_bac)^2)</f>
        <v>0.3190396146664855</v>
      </c>
      <c r="BS248">
        <f>EXP(-KTG2_bac * (T_opt_bac - BQ248)^2)</f>
        <v>3.2473854186131849E-2</v>
      </c>
      <c r="BT248">
        <f>IF(BQ248&lt;=T_opt_bac,BR248,BS248)</f>
        <v>0.3190396146664855</v>
      </c>
      <c r="BU248">
        <f t="shared" si="50"/>
        <v>0.31900000000000001</v>
      </c>
      <c r="BY248"/>
      <c r="BZ248" s="3">
        <f t="shared" si="55"/>
        <v>228</v>
      </c>
      <c r="CA248" s="3">
        <f>CA247+(env_max2-env_min2)/1200</f>
        <v>5.6750000000000131</v>
      </c>
      <c r="CB248" s="3">
        <f t="shared" si="54"/>
        <v>0.36699999999999999</v>
      </c>
      <c r="CC248" s="3">
        <f>ROUND((O_max_dia2-CA248)/O_range_dia2 * CB248, 3)</f>
        <v>0.53300000000000003</v>
      </c>
      <c r="CD248">
        <f>IF(CA248&lt;=delt2,CB248,CC248)</f>
        <v>0.36699999999999999</v>
      </c>
      <c r="CE248">
        <f>IF(CA248&gt;=O_max_dia2, 0, CD248)</f>
        <v>0.36699999999999999</v>
      </c>
      <c r="CG248">
        <f>CE248/$CF$21</f>
        <v>0.64273204903677761</v>
      </c>
      <c r="CK248" s="8"/>
      <c r="EM248"/>
      <c r="EN248" s="3"/>
      <c r="EP248"/>
      <c r="EQ248" s="3"/>
    </row>
    <row r="249" spans="2:147" x14ac:dyDescent="0.25">
      <c r="B249">
        <f t="shared" si="53"/>
        <v>233</v>
      </c>
      <c r="C249" s="9">
        <f t="shared" si="51"/>
        <v>5.8000000000000149</v>
      </c>
      <c r="D249">
        <f>EXP(-KTG1_dia*(C249-T_opt__dia)^2)</f>
        <v>0.5839616302144196</v>
      </c>
      <c r="E249">
        <f>EXP(-KTG2_dia*(T_opt__dia-C249)^2)</f>
        <v>1.4441350455753503E-6</v>
      </c>
      <c r="F249">
        <f>IF(C249&lt;=T_opt__dia,D249,E249)</f>
        <v>0.5839616302144196</v>
      </c>
      <c r="G249">
        <f t="shared" si="52"/>
        <v>0.58399999999999996</v>
      </c>
      <c r="AO249">
        <f t="shared" si="42"/>
        <v>246</v>
      </c>
      <c r="AP249">
        <f t="shared" si="43"/>
        <v>6.1250000000000195</v>
      </c>
      <c r="AQ249">
        <f>EXP(-KTG1_nan*(AP249-T_opt__nan)^2)</f>
        <v>0.46298413089876317</v>
      </c>
      <c r="AR249">
        <f>EXP(-KTG2_nan*(T_opt__nan-AP249)^2)</f>
        <v>9.9242641819696525E-2</v>
      </c>
      <c r="AS249">
        <f>IF(AP249&lt;=T_opt__nan,AQ249,AR249)</f>
        <v>0.46298413089876317</v>
      </c>
      <c r="AT249">
        <f t="shared" si="44"/>
        <v>0.46300000000000002</v>
      </c>
      <c r="BD249">
        <f t="shared" si="45"/>
        <v>246</v>
      </c>
      <c r="BE249">
        <f t="shared" si="46"/>
        <v>6.1250000000000195</v>
      </c>
      <c r="BF249">
        <f>EXP(-KTG1_pic*(BE249-T_opt_pic)^2)</f>
        <v>0.32011899273865696</v>
      </c>
      <c r="BG249">
        <f>EXP(-KTG2_pic*(T_opt_pic-BE249)^2)</f>
        <v>3.2804568163901239E-2</v>
      </c>
      <c r="BH249">
        <f>IF(BE249&lt;=T_opt_pic,BF249,BG249)</f>
        <v>0.32011899273865696</v>
      </c>
      <c r="BI249">
        <f t="shared" si="47"/>
        <v>0.32</v>
      </c>
      <c r="BP249">
        <f t="shared" si="48"/>
        <v>246</v>
      </c>
      <c r="BQ249">
        <f t="shared" si="49"/>
        <v>6.1250000000000195</v>
      </c>
      <c r="BR249">
        <f>EXP(-KTG1_bac*(BQ249-T_opt_bac)^2)</f>
        <v>0.32011899273865696</v>
      </c>
      <c r="BS249">
        <f>EXP(-KTG2_bac * (T_opt_bac - BQ249)^2)</f>
        <v>3.2804568163901239E-2</v>
      </c>
      <c r="BT249">
        <f>IF(BQ249&lt;=T_opt_bac,BR249,BS249)</f>
        <v>0.32011899273865696</v>
      </c>
      <c r="BU249">
        <f t="shared" si="50"/>
        <v>0.32</v>
      </c>
      <c r="BY249"/>
      <c r="BZ249" s="3">
        <f t="shared" si="55"/>
        <v>229</v>
      </c>
      <c r="CA249" s="3">
        <f>CA248+(env_max2-env_min2)/1200</f>
        <v>5.7000000000000135</v>
      </c>
      <c r="CB249" s="3">
        <f t="shared" si="54"/>
        <v>0.36799999999999999</v>
      </c>
      <c r="CC249" s="3">
        <f>ROUND((O_max_dia2-CA249)/O_range_dia2 * CB249, 3)</f>
        <v>0.53400000000000003</v>
      </c>
      <c r="CD249">
        <f>IF(CA249&lt;=delt2,CB249,CC249)</f>
        <v>0.36799999999999999</v>
      </c>
      <c r="CE249">
        <f>IF(CA249&gt;=O_max_dia2, 0, CD249)</f>
        <v>0.36799999999999999</v>
      </c>
      <c r="CG249">
        <f>CE249/$CF$21</f>
        <v>0.64448336252189142</v>
      </c>
      <c r="CK249" s="8"/>
      <c r="EM249"/>
      <c r="EN249" s="3"/>
      <c r="EP249"/>
      <c r="EQ249" s="3"/>
    </row>
    <row r="250" spans="2:147" x14ac:dyDescent="0.25">
      <c r="B250">
        <f t="shared" si="53"/>
        <v>234</v>
      </c>
      <c r="C250" s="9">
        <f t="shared" si="51"/>
        <v>5.8250000000000153</v>
      </c>
      <c r="D250">
        <f>EXP(-KTG1_dia*(C250-T_opt__dia)^2)</f>
        <v>0.58587723965164995</v>
      </c>
      <c r="E250">
        <f>EXP(-KTG2_dia*(T_opt__dia-C250)^2)</f>
        <v>1.5673488445472307E-6</v>
      </c>
      <c r="F250">
        <f>IF(C250&lt;=T_opt__dia,D250,E250)</f>
        <v>0.58587723965164995</v>
      </c>
      <c r="G250">
        <f t="shared" si="52"/>
        <v>0.58599999999999997</v>
      </c>
      <c r="AO250">
        <f t="shared" si="42"/>
        <v>247</v>
      </c>
      <c r="AP250">
        <f t="shared" si="43"/>
        <v>6.1500000000000199</v>
      </c>
      <c r="AQ250">
        <f>EXP(-KTG1_nan*(AP250-T_opt__nan)^2)</f>
        <v>0.46426953547038491</v>
      </c>
      <c r="AR250">
        <f>EXP(-KTG2_nan*(T_opt__nan-AP250)^2)</f>
        <v>0.1000715348734003</v>
      </c>
      <c r="AS250">
        <f>IF(AP250&lt;=T_opt__nan,AQ250,AR250)</f>
        <v>0.46426953547038491</v>
      </c>
      <c r="AT250">
        <f t="shared" si="44"/>
        <v>0.46400000000000002</v>
      </c>
      <c r="BD250">
        <f t="shared" si="45"/>
        <v>247</v>
      </c>
      <c r="BE250">
        <f t="shared" si="46"/>
        <v>6.1500000000000199</v>
      </c>
      <c r="BF250">
        <f>EXP(-KTG1_pic*(BE250-T_opt_pic)^2)</f>
        <v>0.32120041656761211</v>
      </c>
      <c r="BG250">
        <f>EXP(-KTG2_pic*(T_opt_pic-BE250)^2)</f>
        <v>3.313815305930902E-2</v>
      </c>
      <c r="BH250">
        <f>IF(BE250&lt;=T_opt_pic,BF250,BG250)</f>
        <v>0.32120041656761211</v>
      </c>
      <c r="BI250">
        <f t="shared" si="47"/>
        <v>0.32100000000000001</v>
      </c>
      <c r="BP250">
        <f t="shared" si="48"/>
        <v>247</v>
      </c>
      <c r="BQ250">
        <f t="shared" si="49"/>
        <v>6.1500000000000199</v>
      </c>
      <c r="BR250">
        <f>EXP(-KTG1_bac*(BQ250-T_opt_bac)^2)</f>
        <v>0.32120041656761211</v>
      </c>
      <c r="BS250">
        <f>EXP(-KTG2_bac * (T_opt_bac - BQ250)^2)</f>
        <v>3.313815305930902E-2</v>
      </c>
      <c r="BT250">
        <f>IF(BQ250&lt;=T_opt_bac,BR250,BS250)</f>
        <v>0.32120041656761211</v>
      </c>
      <c r="BU250">
        <f t="shared" si="50"/>
        <v>0.32100000000000001</v>
      </c>
      <c r="BY250"/>
      <c r="BZ250" s="3">
        <f t="shared" si="55"/>
        <v>230</v>
      </c>
      <c r="CA250" s="3">
        <f>CA249+(env_max2-env_min2)/1200</f>
        <v>5.7250000000000139</v>
      </c>
      <c r="CB250" s="3">
        <f t="shared" si="54"/>
        <v>0.36799999999999999</v>
      </c>
      <c r="CC250" s="3">
        <f>ROUND((O_max_dia2-CA250)/O_range_dia2 * CB250, 3)</f>
        <v>0.53300000000000003</v>
      </c>
      <c r="CD250">
        <f>IF(CA250&lt;=delt2,CB250,CC250)</f>
        <v>0.36799999999999999</v>
      </c>
      <c r="CE250">
        <f>IF(CA250&gt;=O_max_dia2, 0, CD250)</f>
        <v>0.36799999999999999</v>
      </c>
      <c r="CG250">
        <f>CE250/$CF$21</f>
        <v>0.64448336252189142</v>
      </c>
      <c r="CK250" s="8"/>
      <c r="EM250"/>
      <c r="EN250" s="3"/>
      <c r="EP250"/>
      <c r="EQ250" s="3"/>
    </row>
    <row r="251" spans="2:147" x14ac:dyDescent="0.25">
      <c r="B251">
        <f t="shared" si="53"/>
        <v>235</v>
      </c>
      <c r="C251" s="9">
        <f t="shared" si="51"/>
        <v>5.8500000000000156</v>
      </c>
      <c r="D251">
        <f>EXP(-KTG1_dia*(C251-T_opt__dia)^2)</f>
        <v>0.58779325503212532</v>
      </c>
      <c r="E251">
        <f>EXP(-KTG2_dia*(T_opt__dia-C251)^2)</f>
        <v>1.7006500459842775E-6</v>
      </c>
      <c r="F251">
        <f>IF(C251&lt;=T_opt__dia,D251,E251)</f>
        <v>0.58779325503212532</v>
      </c>
      <c r="G251">
        <f t="shared" si="52"/>
        <v>0.58799999999999997</v>
      </c>
      <c r="AO251">
        <f t="shared" si="42"/>
        <v>248</v>
      </c>
      <c r="AP251">
        <f t="shared" si="43"/>
        <v>6.1750000000000203</v>
      </c>
      <c r="AQ251">
        <f>EXP(-KTG1_nan*(AP251-T_opt__nan)^2)</f>
        <v>0.46555618098432167</v>
      </c>
      <c r="AR251">
        <f>EXP(-KTG2_nan*(T_opt__nan-AP251)^2)</f>
        <v>0.1009058373975682</v>
      </c>
      <c r="AS251">
        <f>IF(AP251&lt;=T_opt__nan,AQ251,AR251)</f>
        <v>0.46555618098432167</v>
      </c>
      <c r="AT251">
        <f t="shared" si="44"/>
        <v>0.46600000000000003</v>
      </c>
      <c r="BD251">
        <f t="shared" si="45"/>
        <v>248</v>
      </c>
      <c r="BE251">
        <f t="shared" si="46"/>
        <v>6.1750000000000203</v>
      </c>
      <c r="BF251">
        <f>EXP(-KTG1_pic*(BE251-T_opt_pic)^2)</f>
        <v>0.32228388223183574</v>
      </c>
      <c r="BG251">
        <f>EXP(-KTG2_pic*(T_opt_pic-BE251)^2)</f>
        <v>3.3474628007946206E-2</v>
      </c>
      <c r="BH251">
        <f>IF(BE251&lt;=T_opt_pic,BF251,BG251)</f>
        <v>0.32228388223183574</v>
      </c>
      <c r="BI251">
        <f t="shared" si="47"/>
        <v>0.32200000000000001</v>
      </c>
      <c r="BP251">
        <f t="shared" si="48"/>
        <v>248</v>
      </c>
      <c r="BQ251">
        <f t="shared" si="49"/>
        <v>6.1750000000000203</v>
      </c>
      <c r="BR251">
        <f>EXP(-KTG1_bac*(BQ251-T_opt_bac)^2)</f>
        <v>0.32228388223183574</v>
      </c>
      <c r="BS251">
        <f>EXP(-KTG2_bac * (T_opt_bac - BQ251)^2)</f>
        <v>3.3474628007946206E-2</v>
      </c>
      <c r="BT251">
        <f>IF(BQ251&lt;=T_opt_bac,BR251,BS251)</f>
        <v>0.32228388223183574</v>
      </c>
      <c r="BU251">
        <f t="shared" si="50"/>
        <v>0.32200000000000001</v>
      </c>
      <c r="BY251"/>
      <c r="BZ251" s="3">
        <f t="shared" si="55"/>
        <v>231</v>
      </c>
      <c r="CA251" s="3">
        <f>CA250+(env_max2-env_min2)/1200</f>
        <v>5.7500000000000142</v>
      </c>
      <c r="CB251" s="3">
        <f t="shared" si="54"/>
        <v>0.36899999999999999</v>
      </c>
      <c r="CC251" s="3">
        <f>ROUND((O_max_dia2-CA251)/O_range_dia2 * CB251, 3)</f>
        <v>0.53400000000000003</v>
      </c>
      <c r="CD251">
        <f>IF(CA251&lt;=delt2,CB251,CC251)</f>
        <v>0.36899999999999999</v>
      </c>
      <c r="CE251">
        <f>IF(CA251&gt;=O_max_dia2, 0, CD251)</f>
        <v>0.36899999999999999</v>
      </c>
      <c r="CG251">
        <f>CE251/$CF$21</f>
        <v>0.64623467600700535</v>
      </c>
      <c r="CK251" s="8"/>
      <c r="EM251"/>
      <c r="EN251" s="3"/>
      <c r="EP251"/>
      <c r="EQ251" s="3"/>
    </row>
    <row r="252" spans="2:147" x14ac:dyDescent="0.25">
      <c r="B252">
        <f t="shared" si="53"/>
        <v>236</v>
      </c>
      <c r="C252" s="9">
        <f t="shared" si="51"/>
        <v>5.875000000000016</v>
      </c>
      <c r="D252">
        <f>EXP(-KTG1_dia*(C252-T_opt__dia)^2)</f>
        <v>0.58970963930064058</v>
      </c>
      <c r="E252">
        <f>EXP(-KTG2_dia*(T_opt__dia-C252)^2)</f>
        <v>1.8448270955729198E-6</v>
      </c>
      <c r="F252">
        <f>IF(C252&lt;=T_opt__dia,D252,E252)</f>
        <v>0.58970963930064058</v>
      </c>
      <c r="G252">
        <f t="shared" si="52"/>
        <v>0.59</v>
      </c>
      <c r="AO252">
        <f t="shared" si="42"/>
        <v>249</v>
      </c>
      <c r="AP252">
        <f t="shared" si="43"/>
        <v>6.2000000000000206</v>
      </c>
      <c r="AQ252">
        <f>EXP(-KTG1_nan*(AP252-T_opt__nan)^2)</f>
        <v>0.46684405799538647</v>
      </c>
      <c r="AR252">
        <f>EXP(-KTG2_nan*(T_opt__nan-AP252)^2)</f>
        <v>0.10174556935806559</v>
      </c>
      <c r="AS252">
        <f>IF(AP252&lt;=T_opt__nan,AQ252,AR252)</f>
        <v>0.46684405799538647</v>
      </c>
      <c r="AT252">
        <f t="shared" si="44"/>
        <v>0.46700000000000003</v>
      </c>
      <c r="BD252">
        <f t="shared" si="45"/>
        <v>249</v>
      </c>
      <c r="BE252">
        <f t="shared" si="46"/>
        <v>6.2000000000000206</v>
      </c>
      <c r="BF252">
        <f>EXP(-KTG1_pic*(BE252-T_opt_pic)^2)</f>
        <v>0.32336938576589519</v>
      </c>
      <c r="BG252">
        <f>EXP(-KTG2_pic*(T_opt_pic-BE252)^2)</f>
        <v>3.3814012209134263E-2</v>
      </c>
      <c r="BH252">
        <f>IF(BE252&lt;=T_opt_pic,BF252,BG252)</f>
        <v>0.32336938576589519</v>
      </c>
      <c r="BI252">
        <f t="shared" si="47"/>
        <v>0.32300000000000001</v>
      </c>
      <c r="BP252">
        <f t="shared" si="48"/>
        <v>249</v>
      </c>
      <c r="BQ252">
        <f t="shared" si="49"/>
        <v>6.2000000000000206</v>
      </c>
      <c r="BR252">
        <f>EXP(-KTG1_bac*(BQ252-T_opt_bac)^2)</f>
        <v>0.32336938576589519</v>
      </c>
      <c r="BS252">
        <f>EXP(-KTG2_bac * (T_opt_bac - BQ252)^2)</f>
        <v>3.3814012209134263E-2</v>
      </c>
      <c r="BT252">
        <f>IF(BQ252&lt;=T_opt_bac,BR252,BS252)</f>
        <v>0.32336938576589519</v>
      </c>
      <c r="BU252">
        <f t="shared" si="50"/>
        <v>0.32300000000000001</v>
      </c>
      <c r="BY252"/>
      <c r="BZ252" s="3">
        <f t="shared" si="55"/>
        <v>232</v>
      </c>
      <c r="CA252" s="3">
        <f>CA251+(env_max2-env_min2)/1200</f>
        <v>5.7750000000000146</v>
      </c>
      <c r="CB252" s="3">
        <f t="shared" si="54"/>
        <v>0.36899999999999999</v>
      </c>
      <c r="CC252" s="3">
        <f>ROUND((O_max_dia2-CA252)/O_range_dia2 * CB252, 3)</f>
        <v>0.53300000000000003</v>
      </c>
      <c r="CD252">
        <f>IF(CA252&lt;=delt2,CB252,CC252)</f>
        <v>0.36899999999999999</v>
      </c>
      <c r="CE252">
        <f>IF(CA252&gt;=O_max_dia2, 0, CD252)</f>
        <v>0.36899999999999999</v>
      </c>
      <c r="CG252">
        <f>CE252/$CF$21</f>
        <v>0.64623467600700535</v>
      </c>
      <c r="CK252" s="8"/>
      <c r="EM252"/>
      <c r="EN252" s="3"/>
      <c r="EP252"/>
      <c r="EQ252" s="3"/>
    </row>
    <row r="253" spans="2:147" x14ac:dyDescent="0.25">
      <c r="B253">
        <f t="shared" si="53"/>
        <v>237</v>
      </c>
      <c r="C253" s="9">
        <f t="shared" si="51"/>
        <v>5.9000000000000163</v>
      </c>
      <c r="D253">
        <f>EXP(-KTG1_dia*(C253-T_opt__dia)^2)</f>
        <v>0.59162635526990937</v>
      </c>
      <c r="E253">
        <f>EXP(-KTG2_dia*(T_opt__dia-C253)^2)</f>
        <v>2.0007268868678976E-6</v>
      </c>
      <c r="F253">
        <f>IF(C253&lt;=T_opt__dia,D253,E253)</f>
        <v>0.59162635526990937</v>
      </c>
      <c r="G253">
        <f t="shared" si="52"/>
        <v>0.59199999999999997</v>
      </c>
      <c r="AO253">
        <f t="shared" si="42"/>
        <v>250</v>
      </c>
      <c r="AP253">
        <f t="shared" si="43"/>
        <v>6.225000000000021</v>
      </c>
      <c r="AQ253">
        <f>EXP(-KTG1_nan*(AP253-T_opt__nan)^2)</f>
        <v>0.4681331570137422</v>
      </c>
      <c r="AR253">
        <f>EXP(-KTG2_nan*(T_opt__nan-AP253)^2)</f>
        <v>0.10259075064172415</v>
      </c>
      <c r="AS253">
        <f>IF(AP253&lt;=T_opt__nan,AQ253,AR253)</f>
        <v>0.4681331570137422</v>
      </c>
      <c r="AT253">
        <f t="shared" si="44"/>
        <v>0.46800000000000003</v>
      </c>
      <c r="BD253">
        <f t="shared" si="45"/>
        <v>250</v>
      </c>
      <c r="BE253">
        <f t="shared" si="46"/>
        <v>6.225000000000021</v>
      </c>
      <c r="BF253">
        <f>EXP(-KTG1_pic*(BE253-T_opt_pic)^2)</f>
        <v>0.32445692316037228</v>
      </c>
      <c r="BG253">
        <f>EXP(-KTG2_pic*(T_opt_pic-BE253)^2)</f>
        <v>3.4156324925414365E-2</v>
      </c>
      <c r="BH253">
        <f>IF(BE253&lt;=T_opt_pic,BF253,BG253)</f>
        <v>0.32445692316037228</v>
      </c>
      <c r="BI253">
        <f t="shared" si="47"/>
        <v>0.32400000000000001</v>
      </c>
      <c r="BP253">
        <f t="shared" si="48"/>
        <v>250</v>
      </c>
      <c r="BQ253">
        <f t="shared" si="49"/>
        <v>6.225000000000021</v>
      </c>
      <c r="BR253">
        <f>EXP(-KTG1_bac*(BQ253-T_opt_bac)^2)</f>
        <v>0.32445692316037228</v>
      </c>
      <c r="BS253">
        <f>EXP(-KTG2_bac * (T_opt_bac - BQ253)^2)</f>
        <v>3.4156324925414365E-2</v>
      </c>
      <c r="BT253">
        <f>IF(BQ253&lt;=T_opt_bac,BR253,BS253)</f>
        <v>0.32445692316037228</v>
      </c>
      <c r="BU253">
        <f t="shared" si="50"/>
        <v>0.32400000000000001</v>
      </c>
      <c r="BY253"/>
      <c r="BZ253" s="3">
        <f t="shared" si="55"/>
        <v>233</v>
      </c>
      <c r="CA253" s="3">
        <f>CA252+(env_max2-env_min2)/1200</f>
        <v>5.8000000000000149</v>
      </c>
      <c r="CB253" s="3">
        <f t="shared" si="54"/>
        <v>0.37</v>
      </c>
      <c r="CC253" s="3">
        <f>ROUND((O_max_dia2-CA253)/O_range_dia2 * CB253, 3)</f>
        <v>0.53400000000000003</v>
      </c>
      <c r="CD253">
        <f>IF(CA253&lt;=delt2,CB253,CC253)</f>
        <v>0.37</v>
      </c>
      <c r="CE253">
        <f>IF(CA253&gt;=O_max_dia2, 0, CD253)</f>
        <v>0.37</v>
      </c>
      <c r="CG253">
        <f>CE253/$CF$21</f>
        <v>0.64798598949211916</v>
      </c>
      <c r="CK253" s="8"/>
      <c r="EM253"/>
      <c r="EN253" s="3"/>
      <c r="EP253"/>
      <c r="EQ253" s="3"/>
    </row>
    <row r="254" spans="2:147" x14ac:dyDescent="0.25">
      <c r="B254">
        <f t="shared" si="53"/>
        <v>238</v>
      </c>
      <c r="C254" s="9">
        <f t="shared" si="51"/>
        <v>5.9250000000000167</v>
      </c>
      <c r="D254">
        <f>EXP(-KTG1_dia*(C254-T_opt__dia)^2)</f>
        <v>0.59354336562162302</v>
      </c>
      <c r="E254">
        <f>EXP(-KTG2_dia*(T_opt__dia-C254)^2)</f>
        <v>2.1692588337959016E-6</v>
      </c>
      <c r="F254">
        <f>IF(C254&lt;=T_opt__dia,D254,E254)</f>
        <v>0.59354336562162302</v>
      </c>
      <c r="G254">
        <f t="shared" si="52"/>
        <v>0.59399999999999997</v>
      </c>
      <c r="AO254">
        <f t="shared" si="42"/>
        <v>251</v>
      </c>
      <c r="AP254">
        <f t="shared" si="43"/>
        <v>6.2500000000000213</v>
      </c>
      <c r="AQ254">
        <f>EXP(-KTG1_nan*(AP254-T_opt__nan)^2)</f>
        <v>0.46942346850496819</v>
      </c>
      <c r="AR254">
        <f>EXP(-KTG2_nan*(T_opt__nan-AP254)^2)</f>
        <v>0.10344140105448629</v>
      </c>
      <c r="AS254">
        <f>IF(AP254&lt;=T_opt__nan,AQ254,AR254)</f>
        <v>0.46942346850496819</v>
      </c>
      <c r="AT254">
        <f t="shared" si="44"/>
        <v>0.46899999999999997</v>
      </c>
      <c r="BD254">
        <f t="shared" si="45"/>
        <v>251</v>
      </c>
      <c r="BE254">
        <f t="shared" si="46"/>
        <v>6.2500000000000213</v>
      </c>
      <c r="BF254">
        <f>EXP(-KTG1_pic*(BE254-T_opt_pic)^2)</f>
        <v>0.32554649036179523</v>
      </c>
      <c r="BG254">
        <f>EXP(-KTG2_pic*(T_opt_pic-BE254)^2)</f>
        <v>3.4501585482026788E-2</v>
      </c>
      <c r="BH254">
        <f>IF(BE254&lt;=T_opt_pic,BF254,BG254)</f>
        <v>0.32554649036179523</v>
      </c>
      <c r="BI254">
        <f t="shared" si="47"/>
        <v>0.32600000000000001</v>
      </c>
      <c r="BP254">
        <f t="shared" si="48"/>
        <v>251</v>
      </c>
      <c r="BQ254">
        <f t="shared" si="49"/>
        <v>6.2500000000000213</v>
      </c>
      <c r="BR254">
        <f>EXP(-KTG1_bac*(BQ254-T_opt_bac)^2)</f>
        <v>0.32554649036179523</v>
      </c>
      <c r="BS254">
        <f>EXP(-KTG2_bac * (T_opt_bac - BQ254)^2)</f>
        <v>3.4501585482026788E-2</v>
      </c>
      <c r="BT254">
        <f>IF(BQ254&lt;=T_opt_bac,BR254,BS254)</f>
        <v>0.32554649036179523</v>
      </c>
      <c r="BU254">
        <f t="shared" si="50"/>
        <v>0.32600000000000001</v>
      </c>
      <c r="BY254"/>
      <c r="BZ254" s="3">
        <f t="shared" si="55"/>
        <v>234</v>
      </c>
      <c r="CA254" s="3">
        <f>CA253+(env_max2-env_min2)/1200</f>
        <v>5.8250000000000153</v>
      </c>
      <c r="CB254" s="3">
        <f t="shared" si="54"/>
        <v>0.371</v>
      </c>
      <c r="CC254" s="3">
        <f>ROUND((O_max_dia2-CA254)/O_range_dia2 * CB254, 3)</f>
        <v>0.53500000000000003</v>
      </c>
      <c r="CD254">
        <f>IF(CA254&lt;=delt2,CB254,CC254)</f>
        <v>0.371</v>
      </c>
      <c r="CE254">
        <f>IF(CA254&gt;=O_max_dia2, 0, CD254)</f>
        <v>0.371</v>
      </c>
      <c r="CG254">
        <f>CE254/$CF$21</f>
        <v>0.64973730297723298</v>
      </c>
      <c r="CK254" s="8"/>
      <c r="EM254"/>
      <c r="EN254" s="3"/>
      <c r="EP254"/>
      <c r="EQ254" s="3"/>
    </row>
    <row r="255" spans="2:147" x14ac:dyDescent="0.25">
      <c r="B255">
        <f t="shared" si="53"/>
        <v>239</v>
      </c>
      <c r="C255" s="9">
        <f t="shared" si="51"/>
        <v>5.9500000000000171</v>
      </c>
      <c r="D255">
        <f>EXP(-KTG1_dia*(C255-T_opt__dia)^2)</f>
        <v>0.59546063290752005</v>
      </c>
      <c r="E255">
        <f>EXP(-KTG2_dia*(T_opt__dia-C255)^2)</f>
        <v>2.351399206432788E-6</v>
      </c>
      <c r="F255">
        <f>IF(C255&lt;=T_opt__dia,D255,E255)</f>
        <v>0.59546063290752005</v>
      </c>
      <c r="G255">
        <f t="shared" si="52"/>
        <v>0.59499999999999997</v>
      </c>
      <c r="AO255">
        <f t="shared" si="42"/>
        <v>252</v>
      </c>
      <c r="AP255">
        <f t="shared" si="43"/>
        <v>6.2750000000000217</v>
      </c>
      <c r="AQ255">
        <f>EXP(-KTG1_nan*(AP255-T_opt__nan)^2)</f>
        <v>0.47071498289012842</v>
      </c>
      <c r="AR255">
        <f>EXP(-KTG2_nan*(T_opt__nan-AP255)^2)</f>
        <v>0.10429754031953949</v>
      </c>
      <c r="AS255">
        <f>IF(AP255&lt;=T_opt__nan,AQ255,AR255)</f>
        <v>0.47071498289012842</v>
      </c>
      <c r="AT255">
        <f t="shared" si="44"/>
        <v>0.47099999999999997</v>
      </c>
      <c r="BD255">
        <f t="shared" si="45"/>
        <v>252</v>
      </c>
      <c r="BE255">
        <f t="shared" si="46"/>
        <v>6.2750000000000217</v>
      </c>
      <c r="BF255">
        <f>EXP(-KTG1_pic*(BE255-T_opt_pic)^2)</f>
        <v>0.3266380832725721</v>
      </c>
      <c r="BG255">
        <f>EXP(-KTG2_pic*(T_opt_pic-BE255)^2)</f>
        <v>3.4849813266380356E-2</v>
      </c>
      <c r="BH255">
        <f>IF(BE255&lt;=T_opt_pic,BF255,BG255)</f>
        <v>0.3266380832725721</v>
      </c>
      <c r="BI255">
        <f t="shared" si="47"/>
        <v>0.32700000000000001</v>
      </c>
      <c r="BP255">
        <f t="shared" si="48"/>
        <v>252</v>
      </c>
      <c r="BQ255">
        <f t="shared" si="49"/>
        <v>6.2750000000000217</v>
      </c>
      <c r="BR255">
        <f>EXP(-KTG1_bac*(BQ255-T_opt_bac)^2)</f>
        <v>0.3266380832725721</v>
      </c>
      <c r="BS255">
        <f>EXP(-KTG2_bac * (T_opt_bac - BQ255)^2)</f>
        <v>3.4849813266380356E-2</v>
      </c>
      <c r="BT255">
        <f>IF(BQ255&lt;=T_opt_bac,BR255,BS255)</f>
        <v>0.3266380832725721</v>
      </c>
      <c r="BU255">
        <f t="shared" si="50"/>
        <v>0.32700000000000001</v>
      </c>
      <c r="BY255"/>
      <c r="BZ255" s="3">
        <f t="shared" si="55"/>
        <v>235</v>
      </c>
      <c r="CA255" s="3">
        <f>CA254+(env_max2-env_min2)/1200</f>
        <v>5.8500000000000156</v>
      </c>
      <c r="CB255" s="3">
        <f t="shared" si="54"/>
        <v>0.371</v>
      </c>
      <c r="CC255" s="3">
        <f>ROUND((O_max_dia2-CA255)/O_range_dia2 * CB255, 3)</f>
        <v>0.53400000000000003</v>
      </c>
      <c r="CD255">
        <f>IF(CA255&lt;=delt2,CB255,CC255)</f>
        <v>0.371</v>
      </c>
      <c r="CE255">
        <f>IF(CA255&gt;=O_max_dia2, 0, CD255)</f>
        <v>0.371</v>
      </c>
      <c r="CG255">
        <f>CE255/$CF$21</f>
        <v>0.64973730297723298</v>
      </c>
      <c r="CK255" s="8"/>
      <c r="EM255"/>
      <c r="EN255" s="3"/>
      <c r="EP255"/>
      <c r="EQ255" s="3"/>
    </row>
    <row r="256" spans="2:147" x14ac:dyDescent="0.25">
      <c r="B256">
        <f t="shared" si="53"/>
        <v>240</v>
      </c>
      <c r="C256" s="9">
        <f t="shared" si="51"/>
        <v>5.9750000000000174</v>
      </c>
      <c r="D256">
        <f>EXP(-KTG1_dia*(C256-T_opt__dia)^2)</f>
        <v>0.59737811955046538</v>
      </c>
      <c r="E256">
        <f>EXP(-KTG2_dia*(T_opt__dia-C256)^2)</f>
        <v>2.5481957455267577E-6</v>
      </c>
      <c r="F256">
        <f>IF(C256&lt;=T_opt__dia,D256,E256)</f>
        <v>0.59737811955046538</v>
      </c>
      <c r="G256">
        <f t="shared" si="52"/>
        <v>0.59699999999999998</v>
      </c>
      <c r="AO256">
        <f t="shared" si="42"/>
        <v>253</v>
      </c>
      <c r="AP256">
        <f t="shared" si="43"/>
        <v>6.300000000000022</v>
      </c>
      <c r="AQ256">
        <f>EXP(-KTG1_nan*(AP256-T_opt__nan)^2)</f>
        <v>0.47200769054584002</v>
      </c>
      <c r="AR256">
        <f>EXP(-KTG2_nan*(T_opt__nan-AP256)^2)</f>
        <v>0.10515918807544238</v>
      </c>
      <c r="AS256">
        <f>IF(AP256&lt;=T_opt__nan,AQ256,AR256)</f>
        <v>0.47200769054584002</v>
      </c>
      <c r="AT256">
        <f t="shared" si="44"/>
        <v>0.47199999999999998</v>
      </c>
      <c r="BD256">
        <f t="shared" si="45"/>
        <v>253</v>
      </c>
      <c r="BE256">
        <f t="shared" si="46"/>
        <v>6.300000000000022</v>
      </c>
      <c r="BF256">
        <f>EXP(-KTG1_pic*(BE256-T_opt_pic)^2)</f>
        <v>0.32773169775092498</v>
      </c>
      <c r="BG256">
        <f>EXP(-KTG2_pic*(T_opt_pic-BE256)^2)</f>
        <v>3.5201027727511811E-2</v>
      </c>
      <c r="BH256">
        <f>IF(BE256&lt;=T_opt_pic,BF256,BG256)</f>
        <v>0.32773169775092498</v>
      </c>
      <c r="BI256">
        <f t="shared" si="47"/>
        <v>0.32800000000000001</v>
      </c>
      <c r="BP256">
        <f t="shared" si="48"/>
        <v>253</v>
      </c>
      <c r="BQ256">
        <f t="shared" si="49"/>
        <v>6.300000000000022</v>
      </c>
      <c r="BR256">
        <f>EXP(-KTG1_bac*(BQ256-T_opt_bac)^2)</f>
        <v>0.32773169775092498</v>
      </c>
      <c r="BS256">
        <f>EXP(-KTG2_bac * (T_opt_bac - BQ256)^2)</f>
        <v>3.5201027727511811E-2</v>
      </c>
      <c r="BT256">
        <f>IF(BQ256&lt;=T_opt_bac,BR256,BS256)</f>
        <v>0.32773169775092498</v>
      </c>
      <c r="BU256">
        <f t="shared" si="50"/>
        <v>0.32800000000000001</v>
      </c>
      <c r="BY256"/>
      <c r="BZ256" s="3">
        <f t="shared" si="55"/>
        <v>236</v>
      </c>
      <c r="CA256" s="3">
        <f>CA255+(env_max2-env_min2)/1200</f>
        <v>5.875000000000016</v>
      </c>
      <c r="CB256" s="3">
        <f t="shared" si="54"/>
        <v>0.372</v>
      </c>
      <c r="CC256" s="3">
        <f>ROUND((O_max_dia2-CA256)/O_range_dia2 * CB256, 3)</f>
        <v>0.53500000000000003</v>
      </c>
      <c r="CD256">
        <f>IF(CA256&lt;=delt2,CB256,CC256)</f>
        <v>0.372</v>
      </c>
      <c r="CE256">
        <f>IF(CA256&gt;=O_max_dia2, 0, CD256)</f>
        <v>0.372</v>
      </c>
      <c r="CG256">
        <f>CE256/$CF$21</f>
        <v>0.65148861646234679</v>
      </c>
      <c r="CK256" s="8"/>
      <c r="EM256"/>
      <c r="EN256" s="3"/>
      <c r="EP256"/>
      <c r="EQ256" s="3"/>
    </row>
    <row r="257" spans="2:147" x14ac:dyDescent="0.25">
      <c r="B257">
        <f t="shared" si="53"/>
        <v>241</v>
      </c>
      <c r="C257" s="9">
        <f t="shared" si="51"/>
        <v>6.0000000000000178</v>
      </c>
      <c r="D257">
        <f>EXP(-KTG1_dia*(C257-T_opt__dia)^2)</f>
        <v>0.59929578784553972</v>
      </c>
      <c r="E257">
        <f>EXP(-KTG2_dia*(T_opt__dia-C257)^2)</f>
        <v>2.7607725720373558E-6</v>
      </c>
      <c r="F257">
        <f>IF(C257&lt;=T_opt__dia,D257,E257)</f>
        <v>0.59929578784553972</v>
      </c>
      <c r="G257">
        <f t="shared" si="52"/>
        <v>0.59899999999999998</v>
      </c>
      <c r="AO257">
        <f t="shared" si="42"/>
        <v>254</v>
      </c>
      <c r="AP257">
        <f t="shared" si="43"/>
        <v>6.3250000000000224</v>
      </c>
      <c r="AQ257">
        <f>EXP(-KTG1_nan*(AP257-T_opt__nan)^2)</f>
        <v>0.47330158180434451</v>
      </c>
      <c r="AR257">
        <f>EXP(-KTG2_nan*(T_opt__nan-AP257)^2)</f>
        <v>0.10602636387424062</v>
      </c>
      <c r="AS257">
        <f>IF(AP257&lt;=T_opt__nan,AQ257,AR257)</f>
        <v>0.47330158180434451</v>
      </c>
      <c r="AT257">
        <f t="shared" si="44"/>
        <v>0.47299999999999998</v>
      </c>
      <c r="BD257">
        <f t="shared" si="45"/>
        <v>254</v>
      </c>
      <c r="BE257">
        <f t="shared" si="46"/>
        <v>6.3250000000000224</v>
      </c>
      <c r="BF257">
        <f>EXP(-KTG1_pic*(BE257-T_opt_pic)^2)</f>
        <v>0.32882732961082345</v>
      </c>
      <c r="BG257">
        <f>EXP(-KTG2_pic*(T_opt_pic-BE257)^2)</f>
        <v>3.5555248375534726E-2</v>
      </c>
      <c r="BH257">
        <f>IF(BE257&lt;=T_opt_pic,BF257,BG257)</f>
        <v>0.32882732961082345</v>
      </c>
      <c r="BI257">
        <f t="shared" si="47"/>
        <v>0.32900000000000001</v>
      </c>
      <c r="BP257">
        <f t="shared" si="48"/>
        <v>254</v>
      </c>
      <c r="BQ257">
        <f t="shared" si="49"/>
        <v>6.3250000000000224</v>
      </c>
      <c r="BR257">
        <f>EXP(-KTG1_bac*(BQ257-T_opt_bac)^2)</f>
        <v>0.32882732961082345</v>
      </c>
      <c r="BS257">
        <f>EXP(-KTG2_bac * (T_opt_bac - BQ257)^2)</f>
        <v>3.5555248375534726E-2</v>
      </c>
      <c r="BT257">
        <f>IF(BQ257&lt;=T_opt_bac,BR257,BS257)</f>
        <v>0.32882732961082345</v>
      </c>
      <c r="BU257">
        <f t="shared" si="50"/>
        <v>0.32900000000000001</v>
      </c>
      <c r="BY257"/>
      <c r="BZ257" s="3">
        <f t="shared" si="55"/>
        <v>237</v>
      </c>
      <c r="CA257" s="3">
        <f>CA256+(env_max2-env_min2)/1200</f>
        <v>5.9000000000000163</v>
      </c>
      <c r="CB257" s="3">
        <f t="shared" si="54"/>
        <v>0.373</v>
      </c>
      <c r="CC257" s="3">
        <f>ROUND((O_max_dia2-CA257)/O_range_dia2 * CB257, 3)</f>
        <v>0.53600000000000003</v>
      </c>
      <c r="CD257">
        <f>IF(CA257&lt;=delt2,CB257,CC257)</f>
        <v>0.373</v>
      </c>
      <c r="CE257">
        <f>IF(CA257&gt;=O_max_dia2, 0, CD257)</f>
        <v>0.373</v>
      </c>
      <c r="CG257">
        <f>CE257/$CF$21</f>
        <v>0.65323992994746061</v>
      </c>
      <c r="CK257" s="8"/>
      <c r="EM257"/>
      <c r="EN257" s="3"/>
      <c r="EP257"/>
      <c r="EQ257" s="3"/>
    </row>
    <row r="258" spans="2:147" x14ac:dyDescent="0.25">
      <c r="B258">
        <f t="shared" si="53"/>
        <v>242</v>
      </c>
      <c r="C258" s="9">
        <f t="shared" si="51"/>
        <v>6.0250000000000181</v>
      </c>
      <c r="D258">
        <f>EXP(-KTG1_dia*(C258-T_opt__dia)^2)</f>
        <v>0.60121359996113843</v>
      </c>
      <c r="E258">
        <f>EXP(-KTG2_dia*(T_opt__dia-C258)^2)</f>
        <v>2.9903354087907363E-6</v>
      </c>
      <c r="F258">
        <f>IF(C258&lt;=T_opt__dia,D258,E258)</f>
        <v>0.60121359996113843</v>
      </c>
      <c r="G258">
        <f t="shared" si="52"/>
        <v>0.60099999999999998</v>
      </c>
      <c r="AO258">
        <f t="shared" si="42"/>
        <v>255</v>
      </c>
      <c r="AP258">
        <f t="shared" si="43"/>
        <v>6.3500000000000227</v>
      </c>
      <c r="AQ258">
        <f>EXP(-KTG1_nan*(AP258-T_opt__nan)^2)</f>
        <v>0.47459664695357878</v>
      </c>
      <c r="AR258">
        <f>EXP(-KTG2_nan*(T_opt__nan-AP258)^2)</f>
        <v>0.10689908717957475</v>
      </c>
      <c r="AS258">
        <f>IF(AP258&lt;=T_opt__nan,AQ258,AR258)</f>
        <v>0.47459664695357878</v>
      </c>
      <c r="AT258">
        <f t="shared" si="44"/>
        <v>0.47499999999999998</v>
      </c>
      <c r="BD258">
        <f t="shared" si="45"/>
        <v>255</v>
      </c>
      <c r="BE258">
        <f t="shared" si="46"/>
        <v>6.3500000000000227</v>
      </c>
      <c r="BF258">
        <f>EXP(-KTG1_pic*(BE258-T_opt_pic)^2)</f>
        <v>0.3299249746219215</v>
      </c>
      <c r="BG258">
        <f>EXP(-KTG2_pic*(T_opt_pic-BE258)^2)</f>
        <v>3.5912494781078746E-2</v>
      </c>
      <c r="BH258">
        <f>IF(BE258&lt;=T_opt_pic,BF258,BG258)</f>
        <v>0.3299249746219215</v>
      </c>
      <c r="BI258">
        <f t="shared" si="47"/>
        <v>0.33</v>
      </c>
      <c r="BP258">
        <f t="shared" si="48"/>
        <v>255</v>
      </c>
      <c r="BQ258">
        <f t="shared" si="49"/>
        <v>6.3500000000000227</v>
      </c>
      <c r="BR258">
        <f>EXP(-KTG1_bac*(BQ258-T_opt_bac)^2)</f>
        <v>0.3299249746219215</v>
      </c>
      <c r="BS258">
        <f>EXP(-KTG2_bac * (T_opt_bac - BQ258)^2)</f>
        <v>3.5912494781078746E-2</v>
      </c>
      <c r="BT258">
        <f>IF(BQ258&lt;=T_opt_bac,BR258,BS258)</f>
        <v>0.3299249746219215</v>
      </c>
      <c r="BU258">
        <f t="shared" si="50"/>
        <v>0.33</v>
      </c>
      <c r="BY258"/>
      <c r="BZ258" s="3">
        <f t="shared" si="55"/>
        <v>238</v>
      </c>
      <c r="CA258" s="3">
        <f>CA257+(env_max2-env_min2)/1200</f>
        <v>5.9250000000000167</v>
      </c>
      <c r="CB258" s="3">
        <f t="shared" si="54"/>
        <v>0.373</v>
      </c>
      <c r="CC258" s="3">
        <f>ROUND((O_max_dia2-CA258)/O_range_dia2 * CB258, 3)</f>
        <v>0.53500000000000003</v>
      </c>
      <c r="CD258">
        <f>IF(CA258&lt;=delt2,CB258,CC258)</f>
        <v>0.373</v>
      </c>
      <c r="CE258">
        <f>IF(CA258&gt;=O_max_dia2, 0, CD258)</f>
        <v>0.373</v>
      </c>
      <c r="CG258">
        <f>CE258/$CF$21</f>
        <v>0.65323992994746061</v>
      </c>
      <c r="CK258" s="8"/>
      <c r="EM258"/>
      <c r="EN258" s="3"/>
      <c r="EP258"/>
      <c r="EQ258" s="3"/>
    </row>
    <row r="259" spans="2:147" x14ac:dyDescent="0.25">
      <c r="B259">
        <f t="shared" si="53"/>
        <v>243</v>
      </c>
      <c r="C259" s="9">
        <f t="shared" si="51"/>
        <v>6.0500000000000185</v>
      </c>
      <c r="D259">
        <f>EXP(-KTG1_dia*(C259-T_opt__dia)^2)</f>
        <v>0.60313151794008035</v>
      </c>
      <c r="E259">
        <f>EXP(-KTG2_dia*(T_opt__dia-C259)^2)</f>
        <v>3.2381771322161419E-6</v>
      </c>
      <c r="F259">
        <f>IF(C259&lt;=T_opt__dia,D259,E259)</f>
        <v>0.60313151794008035</v>
      </c>
      <c r="G259">
        <f t="shared" si="52"/>
        <v>0.60299999999999998</v>
      </c>
      <c r="AO259">
        <f t="shared" si="42"/>
        <v>256</v>
      </c>
      <c r="AP259">
        <f t="shared" si="43"/>
        <v>6.3750000000000231</v>
      </c>
      <c r="AQ259">
        <f>EXP(-KTG1_nan*(AP259-T_opt__nan)^2)</f>
        <v>0.47589287623724857</v>
      </c>
      <c r="AR259">
        <f>EXP(-KTG2_nan*(T_opt__nan-AP259)^2)</f>
        <v>0.10777737736477795</v>
      </c>
      <c r="AS259">
        <f>IF(AP259&lt;=T_opt__nan,AQ259,AR259)</f>
        <v>0.47589287623724857</v>
      </c>
      <c r="AT259">
        <f t="shared" si="44"/>
        <v>0.47599999999999998</v>
      </c>
      <c r="BD259">
        <f t="shared" si="45"/>
        <v>256</v>
      </c>
      <c r="BE259">
        <f t="shared" si="46"/>
        <v>6.3750000000000231</v>
      </c>
      <c r="BF259">
        <f>EXP(-KTG1_pic*(BE259-T_opt_pic)^2)</f>
        <v>0.33102462850949399</v>
      </c>
      <c r="BG259">
        <f>EXP(-KTG2_pic*(T_opt_pic-BE259)^2)</f>
        <v>3.6272786574718496E-2</v>
      </c>
      <c r="BH259">
        <f>IF(BE259&lt;=T_opt_pic,BF259,BG259)</f>
        <v>0.33102462850949399</v>
      </c>
      <c r="BI259">
        <f t="shared" si="47"/>
        <v>0.33100000000000002</v>
      </c>
      <c r="BP259">
        <f t="shared" si="48"/>
        <v>256</v>
      </c>
      <c r="BQ259">
        <f t="shared" si="49"/>
        <v>6.3750000000000231</v>
      </c>
      <c r="BR259">
        <f>EXP(-KTG1_bac*(BQ259-T_opt_bac)^2)</f>
        <v>0.33102462850949399</v>
      </c>
      <c r="BS259">
        <f>EXP(-KTG2_bac * (T_opt_bac - BQ259)^2)</f>
        <v>3.6272786574718496E-2</v>
      </c>
      <c r="BT259">
        <f>IF(BQ259&lt;=T_opt_bac,BR259,BS259)</f>
        <v>0.33102462850949399</v>
      </c>
      <c r="BU259">
        <f t="shared" si="50"/>
        <v>0.33100000000000002</v>
      </c>
      <c r="BY259"/>
      <c r="BZ259" s="3">
        <f t="shared" si="55"/>
        <v>239</v>
      </c>
      <c r="CA259" s="3">
        <f>CA258+(env_max2-env_min2)/1200</f>
        <v>5.9500000000000171</v>
      </c>
      <c r="CB259" s="3">
        <f t="shared" si="54"/>
        <v>0.374</v>
      </c>
      <c r="CC259" s="3">
        <f>ROUND((O_max_dia2-CA259)/O_range_dia2 * CB259, 3)</f>
        <v>0.53600000000000003</v>
      </c>
      <c r="CD259">
        <f>IF(CA259&lt;=delt2,CB259,CC259)</f>
        <v>0.374</v>
      </c>
      <c r="CE259">
        <f>IF(CA259&gt;=O_max_dia2, 0, CD259)</f>
        <v>0.374</v>
      </c>
      <c r="CG259">
        <f>CE259/$CF$21</f>
        <v>0.65499124343257453</v>
      </c>
      <c r="CK259" s="8"/>
      <c r="EM259"/>
      <c r="EN259" s="3"/>
      <c r="EP259"/>
      <c r="EQ259" s="3"/>
    </row>
    <row r="260" spans="2:147" x14ac:dyDescent="0.25">
      <c r="B260">
        <f t="shared" si="53"/>
        <v>244</v>
      </c>
      <c r="C260" s="9">
        <f t="shared" si="51"/>
        <v>6.0750000000000188</v>
      </c>
      <c r="D260">
        <f>EXP(-KTG1_dia*(C260-T_opt__dia)^2)</f>
        <v>0.60504950370072763</v>
      </c>
      <c r="E260">
        <f>EXP(-KTG2_dia*(T_opt__dia-C260)^2)</f>
        <v>3.505683673028385E-6</v>
      </c>
      <c r="F260">
        <f>IF(C260&lt;=T_opt__dia,D260,E260)</f>
        <v>0.60504950370072763</v>
      </c>
      <c r="G260">
        <f t="shared" si="52"/>
        <v>0.60499999999999998</v>
      </c>
      <c r="AO260">
        <f t="shared" si="42"/>
        <v>257</v>
      </c>
      <c r="AP260">
        <f t="shared" si="43"/>
        <v>6.4000000000000234</v>
      </c>
      <c r="AQ260">
        <f>EXP(-KTG1_nan*(AP260-T_opt__nan)^2)</f>
        <v>0.47719025985490282</v>
      </c>
      <c r="AR260">
        <f>EXP(-KTG2_nan*(T_opt__nan-AP260)^2)</f>
        <v>0.10866125371096627</v>
      </c>
      <c r="AS260">
        <f>IF(AP260&lt;=T_opt__nan,AQ260,AR260)</f>
        <v>0.47719025985490282</v>
      </c>
      <c r="AT260">
        <f t="shared" si="44"/>
        <v>0.47699999999999998</v>
      </c>
      <c r="BD260">
        <f t="shared" si="45"/>
        <v>257</v>
      </c>
      <c r="BE260">
        <f t="shared" si="46"/>
        <v>6.4000000000000234</v>
      </c>
      <c r="BF260">
        <f>EXP(-KTG1_pic*(BE260-T_opt_pic)^2)</f>
        <v>0.33212628695437418</v>
      </c>
      <c r="BG260">
        <f>EXP(-KTG2_pic*(T_opt_pic-BE260)^2)</f>
        <v>3.6636143446392155E-2</v>
      </c>
      <c r="BH260">
        <f>IF(BE260&lt;=T_opt_pic,BF260,BG260)</f>
        <v>0.33212628695437418</v>
      </c>
      <c r="BI260">
        <f t="shared" si="47"/>
        <v>0.33200000000000002</v>
      </c>
      <c r="BP260">
        <f t="shared" si="48"/>
        <v>257</v>
      </c>
      <c r="BQ260">
        <f t="shared" si="49"/>
        <v>6.4000000000000234</v>
      </c>
      <c r="BR260">
        <f>EXP(-KTG1_bac*(BQ260-T_opt_bac)^2)</f>
        <v>0.33212628695437418</v>
      </c>
      <c r="BS260">
        <f>EXP(-KTG2_bac * (T_opt_bac - BQ260)^2)</f>
        <v>3.6636143446392155E-2</v>
      </c>
      <c r="BT260">
        <f>IF(BQ260&lt;=T_opt_bac,BR260,BS260)</f>
        <v>0.33212628695437418</v>
      </c>
      <c r="BU260">
        <f t="shared" si="50"/>
        <v>0.33200000000000002</v>
      </c>
      <c r="BY260"/>
      <c r="BZ260" s="3">
        <f t="shared" si="55"/>
        <v>240</v>
      </c>
      <c r="CA260" s="3">
        <f>CA259+(env_max2-env_min2)/1200</f>
        <v>5.9750000000000174</v>
      </c>
      <c r="CB260" s="3">
        <f t="shared" si="54"/>
        <v>0.375</v>
      </c>
      <c r="CC260" s="3">
        <f>ROUND((O_max_dia2-CA260)/O_range_dia2 * CB260, 3)</f>
        <v>0.53600000000000003</v>
      </c>
      <c r="CD260">
        <f>IF(CA260&lt;=delt2,CB260,CC260)</f>
        <v>0.375</v>
      </c>
      <c r="CE260">
        <f>IF(CA260&gt;=O_max_dia2, 0, CD260)</f>
        <v>0.375</v>
      </c>
      <c r="CG260">
        <f>CE260/$CF$21</f>
        <v>0.65674255691768835</v>
      </c>
      <c r="CK260" s="8"/>
      <c r="EM260"/>
      <c r="EN260" s="3"/>
      <c r="EP260"/>
      <c r="EQ260" s="3"/>
    </row>
    <row r="261" spans="2:147" x14ac:dyDescent="0.25">
      <c r="B261">
        <f t="shared" si="53"/>
        <v>245</v>
      </c>
      <c r="C261" s="9">
        <f t="shared" si="51"/>
        <v>6.1000000000000192</v>
      </c>
      <c r="D261">
        <f>EXP(-KTG1_dia*(C261-T_opt__dia)^2)</f>
        <v>0.60696751903811286</v>
      </c>
      <c r="E261">
        <f>EXP(-KTG2_dia*(T_opt__dia-C261)^2)</f>
        <v>3.7943402856563109E-6</v>
      </c>
      <c r="F261">
        <f>IF(C261&lt;=T_opt__dia,D261,E261)</f>
        <v>0.60696751903811286</v>
      </c>
      <c r="G261">
        <f t="shared" si="52"/>
        <v>0.60699999999999998</v>
      </c>
      <c r="AO261">
        <f t="shared" ref="AO261:AO324" si="56">B274</f>
        <v>258</v>
      </c>
      <c r="AP261">
        <f t="shared" ref="AP261:AP324" si="57">C274</f>
        <v>6.4250000000000238</v>
      </c>
      <c r="AQ261">
        <f>EXP(-KTG1_nan*(AP261-T_opt__nan)^2)</f>
        <v>0.47848878796200928</v>
      </c>
      <c r="AR261">
        <f>EXP(-KTG2_nan*(T_opt__nan-AP261)^2)</f>
        <v>0.10955073540511868</v>
      </c>
      <c r="AS261">
        <f>IF(AP261&lt;=T_opt__nan,AQ261,AR261)</f>
        <v>0.47848878796200928</v>
      </c>
      <c r="AT261">
        <f t="shared" ref="AT261:AT324" si="58">ROUND(AS261,3)</f>
        <v>0.47799999999999998</v>
      </c>
      <c r="BD261">
        <f t="shared" ref="BD261:BD324" si="59">B274</f>
        <v>258</v>
      </c>
      <c r="BE261">
        <f t="shared" ref="BE261:BE324" si="60">C274</f>
        <v>6.4250000000000238</v>
      </c>
      <c r="BF261">
        <f>EXP(-KTG1_pic*(BE261-T_opt_pic)^2)</f>
        <v>0.3332299455928911</v>
      </c>
      <c r="BG261">
        <f>EXP(-KTG2_pic*(T_opt_pic-BE261)^2)</f>
        <v>3.7002585144809377E-2</v>
      </c>
      <c r="BH261">
        <f>IF(BE261&lt;=T_opt_pic,BF261,BG261)</f>
        <v>0.3332299455928911</v>
      </c>
      <c r="BI261">
        <f t="shared" ref="BI261:BI324" si="61">ROUND(BH261,3)</f>
        <v>0.33300000000000002</v>
      </c>
      <c r="BP261">
        <f t="shared" ref="BP261:BP324" si="62">BD261</f>
        <v>258</v>
      </c>
      <c r="BQ261">
        <f t="shared" ref="BQ261:BQ324" si="63">BE261</f>
        <v>6.4250000000000238</v>
      </c>
      <c r="BR261">
        <f>EXP(-KTG1_bac*(BQ261-T_opt_bac)^2)</f>
        <v>0.3332299455928911</v>
      </c>
      <c r="BS261">
        <f>EXP(-KTG2_bac * (T_opt_bac - BQ261)^2)</f>
        <v>3.7002585144809377E-2</v>
      </c>
      <c r="BT261">
        <f>IF(BQ261&lt;=T_opt_bac,BR261,BS261)</f>
        <v>0.3332299455928911</v>
      </c>
      <c r="BU261">
        <f t="shared" ref="BU261:BU324" si="64">ROUND(BT261,3)</f>
        <v>0.33300000000000002</v>
      </c>
      <c r="BY261"/>
      <c r="BZ261" s="3">
        <f t="shared" si="55"/>
        <v>241</v>
      </c>
      <c r="CA261" s="3">
        <f>CA260+(env_max2-env_min2)/1200</f>
        <v>6.0000000000000178</v>
      </c>
      <c r="CB261" s="3">
        <f t="shared" si="54"/>
        <v>0.375</v>
      </c>
      <c r="CC261" s="3">
        <f>ROUND((O_max_dia2-CA261)/O_range_dia2 * CB261, 3)</f>
        <v>0.53600000000000003</v>
      </c>
      <c r="CD261">
        <f>IF(CA261&lt;=delt2,CB261,CC261)</f>
        <v>0.375</v>
      </c>
      <c r="CE261">
        <f>IF(CA261&gt;=O_max_dia2, 0, CD261)</f>
        <v>0.375</v>
      </c>
      <c r="CG261">
        <f>CE261/$CF$21</f>
        <v>0.65674255691768835</v>
      </c>
      <c r="CK261" s="8"/>
      <c r="EM261"/>
      <c r="EN261" s="3"/>
      <c r="EP261"/>
      <c r="EQ261" s="3"/>
    </row>
    <row r="262" spans="2:147" x14ac:dyDescent="0.25">
      <c r="B262">
        <f t="shared" si="53"/>
        <v>246</v>
      </c>
      <c r="C262" s="9">
        <f t="shared" si="51"/>
        <v>6.1250000000000195</v>
      </c>
      <c r="D262">
        <f>EXP(-KTG1_dia*(C262-T_opt__dia)^2)</f>
        <v>0.60888552562507881</v>
      </c>
      <c r="E262">
        <f>EXP(-KTG2_dia*(T_opt__dia-C262)^2)</f>
        <v>4.1057382071894649E-6</v>
      </c>
      <c r="F262">
        <f>IF(C262&lt;=T_opt__dia,D262,E262)</f>
        <v>0.60888552562507881</v>
      </c>
      <c r="G262">
        <f t="shared" si="52"/>
        <v>0.60899999999999999</v>
      </c>
      <c r="AO262">
        <f t="shared" si="56"/>
        <v>259</v>
      </c>
      <c r="AP262">
        <f t="shared" si="57"/>
        <v>6.4500000000000242</v>
      </c>
      <c r="AQ262">
        <f>EXP(-KTG1_nan*(AP262-T_opt__nan)^2)</f>
        <v>0.47978845067003151</v>
      </c>
      <c r="AR262">
        <f>EXP(-KTG2_nan*(T_opt__nan-AP262)^2)</f>
        <v>0.11044584153814965</v>
      </c>
      <c r="AS262">
        <f>IF(AP262&lt;=T_opt__nan,AQ262,AR262)</f>
        <v>0.47978845067003151</v>
      </c>
      <c r="AT262">
        <f t="shared" si="58"/>
        <v>0.48</v>
      </c>
      <c r="BD262">
        <f t="shared" si="59"/>
        <v>259</v>
      </c>
      <c r="BE262">
        <f t="shared" si="60"/>
        <v>6.4500000000000242</v>
      </c>
      <c r="BF262">
        <f>EXP(-KTG1_pic*(BE262-T_opt_pic)^2)</f>
        <v>0.33433560001681017</v>
      </c>
      <c r="BG262">
        <f>EXP(-KTG2_pic*(T_opt_pic-BE262)^2)</f>
        <v>3.737213147684959E-2</v>
      </c>
      <c r="BH262">
        <f>IF(BE262&lt;=T_opt_pic,BF262,BG262)</f>
        <v>0.33433560001681017</v>
      </c>
      <c r="BI262">
        <f t="shared" si="61"/>
        <v>0.33400000000000002</v>
      </c>
      <c r="BP262">
        <f t="shared" si="62"/>
        <v>259</v>
      </c>
      <c r="BQ262">
        <f t="shared" si="63"/>
        <v>6.4500000000000242</v>
      </c>
      <c r="BR262">
        <f>EXP(-KTG1_bac*(BQ262-T_opt_bac)^2)</f>
        <v>0.33433560001681017</v>
      </c>
      <c r="BS262">
        <f>EXP(-KTG2_bac * (T_opt_bac - BQ262)^2)</f>
        <v>3.737213147684959E-2</v>
      </c>
      <c r="BT262">
        <f>IF(BQ262&lt;=T_opt_bac,BR262,BS262)</f>
        <v>0.33433560001681017</v>
      </c>
      <c r="BU262">
        <f t="shared" si="64"/>
        <v>0.33400000000000002</v>
      </c>
      <c r="BY262"/>
      <c r="BZ262" s="3">
        <f t="shared" si="55"/>
        <v>242</v>
      </c>
      <c r="CA262" s="3">
        <f>CA261+(env_max2-env_min2)/1200</f>
        <v>6.0250000000000181</v>
      </c>
      <c r="CB262" s="3">
        <f t="shared" si="54"/>
        <v>0.376</v>
      </c>
      <c r="CC262" s="3">
        <f>ROUND((O_max_dia2-CA262)/O_range_dia2 * CB262, 3)</f>
        <v>0.53600000000000003</v>
      </c>
      <c r="CD262">
        <f>IF(CA262&lt;=delt2,CB262,CC262)</f>
        <v>0.376</v>
      </c>
      <c r="CE262">
        <f>IF(CA262&gt;=O_max_dia2, 0, CD262)</f>
        <v>0.376</v>
      </c>
      <c r="CG262">
        <f>CE262/$CF$21</f>
        <v>0.65849387040280216</v>
      </c>
      <c r="CK262" s="8"/>
      <c r="EM262"/>
      <c r="EN262" s="3"/>
      <c r="EP262"/>
      <c r="EQ262" s="3"/>
    </row>
    <row r="263" spans="2:147" x14ac:dyDescent="0.25">
      <c r="B263">
        <f t="shared" si="53"/>
        <v>247</v>
      </c>
      <c r="C263" s="9">
        <f t="shared" si="51"/>
        <v>6.1500000000000199</v>
      </c>
      <c r="D263">
        <f>EXP(-KTG1_dia*(C263-T_opt__dia)^2)</f>
        <v>0.61080348501342618</v>
      </c>
      <c r="E263">
        <f>EXP(-KTG2_dia*(T_opt__dia-C263)^2)</f>
        <v>4.4415817276240518E-6</v>
      </c>
      <c r="F263">
        <f>IF(C263&lt;=T_opt__dia,D263,E263)</f>
        <v>0.61080348501342618</v>
      </c>
      <c r="G263">
        <f t="shared" si="52"/>
        <v>0.61099999999999999</v>
      </c>
      <c r="AO263">
        <f t="shared" si="56"/>
        <v>260</v>
      </c>
      <c r="AP263">
        <f t="shared" si="57"/>
        <v>6.4750000000000245</v>
      </c>
      <c r="AQ263">
        <f>EXP(-KTG1_nan*(AP263-T_opt__nan)^2)</f>
        <v>0.481089238046507</v>
      </c>
      <c r="AR263">
        <f>EXP(-KTG2_nan*(T_opt__nan-AP263)^2)</f>
        <v>0.11134659110297232</v>
      </c>
      <c r="AS263">
        <f>IF(AP263&lt;=T_opt__nan,AQ263,AR263)</f>
        <v>0.481089238046507</v>
      </c>
      <c r="AT263">
        <f t="shared" si="58"/>
        <v>0.48099999999999998</v>
      </c>
      <c r="BD263">
        <f t="shared" si="59"/>
        <v>260</v>
      </c>
      <c r="BE263">
        <f t="shared" si="60"/>
        <v>6.4750000000000245</v>
      </c>
      <c r="BF263">
        <f>EXP(-KTG1_pic*(BE263-T_opt_pic)^2)</f>
        <v>0.33544324577327284</v>
      </c>
      <c r="BG263">
        <f>EXP(-KTG2_pic*(T_opt_pic-BE263)^2)</f>
        <v>3.7744802306949321E-2</v>
      </c>
      <c r="BH263">
        <f>IF(BE263&lt;=T_opt_pic,BF263,BG263)</f>
        <v>0.33544324577327284</v>
      </c>
      <c r="BI263">
        <f t="shared" si="61"/>
        <v>0.33500000000000002</v>
      </c>
      <c r="BP263">
        <f t="shared" si="62"/>
        <v>260</v>
      </c>
      <c r="BQ263">
        <f t="shared" si="63"/>
        <v>6.4750000000000245</v>
      </c>
      <c r="BR263">
        <f>EXP(-KTG1_bac*(BQ263-T_opt_bac)^2)</f>
        <v>0.33544324577327284</v>
      </c>
      <c r="BS263">
        <f>EXP(-KTG2_bac * (T_opt_bac - BQ263)^2)</f>
        <v>3.7744802306949321E-2</v>
      </c>
      <c r="BT263">
        <f>IF(BQ263&lt;=T_opt_bac,BR263,BS263)</f>
        <v>0.33544324577327284</v>
      </c>
      <c r="BU263">
        <f t="shared" si="64"/>
        <v>0.33500000000000002</v>
      </c>
      <c r="BY263"/>
      <c r="BZ263" s="3">
        <f t="shared" si="55"/>
        <v>243</v>
      </c>
      <c r="CA263" s="3">
        <f>CA262+(env_max2-env_min2)/1200</f>
        <v>6.0500000000000185</v>
      </c>
      <c r="CB263" s="3">
        <f t="shared" si="54"/>
        <v>0.377</v>
      </c>
      <c r="CC263" s="3">
        <f>ROUND((O_max_dia2-CA263)/O_range_dia2 * CB263, 3)</f>
        <v>0.53700000000000003</v>
      </c>
      <c r="CD263">
        <f>IF(CA263&lt;=delt2,CB263,CC263)</f>
        <v>0.377</v>
      </c>
      <c r="CE263">
        <f>IF(CA263&gt;=O_max_dia2, 0, CD263)</f>
        <v>0.377</v>
      </c>
      <c r="CG263">
        <f>CE263/$CF$21</f>
        <v>0.66024518388791598</v>
      </c>
      <c r="CK263" s="8"/>
      <c r="EM263"/>
      <c r="EN263" s="3"/>
      <c r="EP263"/>
      <c r="EQ263" s="3"/>
    </row>
    <row r="264" spans="2:147" x14ac:dyDescent="0.25">
      <c r="B264">
        <f t="shared" si="53"/>
        <v>248</v>
      </c>
      <c r="C264" s="9">
        <f t="shared" si="51"/>
        <v>6.1750000000000203</v>
      </c>
      <c r="D264">
        <f>EXP(-KTG1_dia*(C264-T_opt__dia)^2)</f>
        <v>0.61272135863507105</v>
      </c>
      <c r="E264">
        <f>EXP(-KTG2_dia*(T_opt__dia-C264)^2)</f>
        <v>4.8036956942370829E-6</v>
      </c>
      <c r="F264">
        <f>IF(C264&lt;=T_opt__dia,D264,E264)</f>
        <v>0.61272135863507105</v>
      </c>
      <c r="G264">
        <f t="shared" si="52"/>
        <v>0.61299999999999999</v>
      </c>
      <c r="AO264">
        <f t="shared" si="56"/>
        <v>261</v>
      </c>
      <c r="AP264">
        <f t="shared" si="57"/>
        <v>6.5000000000000249</v>
      </c>
      <c r="AQ264">
        <f>EXP(-KTG1_nan*(AP264-T_opt__nan)^2)</f>
        <v>0.48239114011512724</v>
      </c>
      <c r="AR264">
        <f>EXP(-KTG2_nan*(T_opt__nan-AP264)^2)</f>
        <v>0.11225300299255386</v>
      </c>
      <c r="AS264">
        <f>IF(AP264&lt;=T_opt__nan,AQ264,AR264)</f>
        <v>0.48239114011512724</v>
      </c>
      <c r="AT264">
        <f t="shared" si="58"/>
        <v>0.48199999999999998</v>
      </c>
      <c r="BD264">
        <f t="shared" si="59"/>
        <v>261</v>
      </c>
      <c r="BE264">
        <f t="shared" si="60"/>
        <v>6.5000000000000249</v>
      </c>
      <c r="BF264">
        <f>EXP(-KTG1_pic*(BE264-T_opt_pic)^2)</f>
        <v>0.33655287836473807</v>
      </c>
      <c r="BG264">
        <f>EXP(-KTG2_pic*(T_opt_pic-BE264)^2)</f>
        <v>3.812061755647931E-2</v>
      </c>
      <c r="BH264">
        <f>IF(BE264&lt;=T_opt_pic,BF264,BG264)</f>
        <v>0.33655287836473807</v>
      </c>
      <c r="BI264">
        <f t="shared" si="61"/>
        <v>0.33700000000000002</v>
      </c>
      <c r="BP264">
        <f t="shared" si="62"/>
        <v>261</v>
      </c>
      <c r="BQ264">
        <f t="shared" si="63"/>
        <v>6.5000000000000249</v>
      </c>
      <c r="BR264">
        <f>EXP(-KTG1_bac*(BQ264-T_opt_bac)^2)</f>
        <v>0.33655287836473807</v>
      </c>
      <c r="BS264">
        <f>EXP(-KTG2_bac * (T_opt_bac - BQ264)^2)</f>
        <v>3.812061755647931E-2</v>
      </c>
      <c r="BT264">
        <f>IF(BQ264&lt;=T_opt_bac,BR264,BS264)</f>
        <v>0.33655287836473807</v>
      </c>
      <c r="BU264">
        <f t="shared" si="64"/>
        <v>0.33700000000000002</v>
      </c>
      <c r="BY264"/>
      <c r="BZ264" s="3">
        <f t="shared" si="55"/>
        <v>244</v>
      </c>
      <c r="CA264" s="3">
        <f>CA263+(env_max2-env_min2)/1200</f>
        <v>6.0750000000000188</v>
      </c>
      <c r="CB264" s="3">
        <f t="shared" si="54"/>
        <v>0.377</v>
      </c>
      <c r="CC264" s="3">
        <f>ROUND((O_max_dia2-CA264)/O_range_dia2 * CB264, 3)</f>
        <v>0.53700000000000003</v>
      </c>
      <c r="CD264">
        <f>IF(CA264&lt;=delt2,CB264,CC264)</f>
        <v>0.377</v>
      </c>
      <c r="CE264">
        <f>IF(CA264&gt;=O_max_dia2, 0, CD264)</f>
        <v>0.377</v>
      </c>
      <c r="CG264">
        <f>CE264/$CF$21</f>
        <v>0.66024518388791598</v>
      </c>
      <c r="CK264" s="8"/>
      <c r="EM264"/>
      <c r="EN264" s="3"/>
      <c r="EP264"/>
      <c r="EQ264" s="3"/>
    </row>
    <row r="265" spans="2:147" x14ac:dyDescent="0.25">
      <c r="B265">
        <f t="shared" si="53"/>
        <v>249</v>
      </c>
      <c r="C265" s="9">
        <f t="shared" si="51"/>
        <v>6.2000000000000206</v>
      </c>
      <c r="D265">
        <f>EXP(-KTG1_dia*(C265-T_opt__dia)^2)</f>
        <v>0.61463910780321285</v>
      </c>
      <c r="E265">
        <f>EXP(-KTG2_dia*(T_opt__dia-C265)^2)</f>
        <v>5.1940334740031898E-6</v>
      </c>
      <c r="F265">
        <f>IF(C265&lt;=T_opt__dia,D265,E265)</f>
        <v>0.61463910780321285</v>
      </c>
      <c r="G265">
        <f t="shared" si="52"/>
        <v>0.61499999999999999</v>
      </c>
      <c r="AO265">
        <f t="shared" si="56"/>
        <v>262</v>
      </c>
      <c r="AP265">
        <f t="shared" si="57"/>
        <v>6.5250000000000252</v>
      </c>
      <c r="AQ265">
        <f>EXP(-KTG1_nan*(AP265-T_opt__nan)^2)</f>
        <v>0.48369414685581802</v>
      </c>
      <c r="AR265">
        <f>EXP(-KTG2_nan*(T_opt__nan-AP265)^2)</f>
        <v>0.11316509599796185</v>
      </c>
      <c r="AS265">
        <f>IF(AP265&lt;=T_opt__nan,AQ265,AR265)</f>
        <v>0.48369414685581802</v>
      </c>
      <c r="AT265">
        <f t="shared" si="58"/>
        <v>0.48399999999999999</v>
      </c>
      <c r="BD265">
        <f t="shared" si="59"/>
        <v>262</v>
      </c>
      <c r="BE265">
        <f t="shared" si="60"/>
        <v>6.5250000000000252</v>
      </c>
      <c r="BF265">
        <f>EXP(-KTG1_pic*(BE265-T_opt_pic)^2)</f>
        <v>0.33766449324892378</v>
      </c>
      <c r="BG265">
        <f>EXP(-KTG2_pic*(T_opt_pic-BE265)^2)</f>
        <v>3.8499597203110851E-2</v>
      </c>
      <c r="BH265">
        <f>IF(BE265&lt;=T_opt_pic,BF265,BG265)</f>
        <v>0.33766449324892378</v>
      </c>
      <c r="BI265">
        <f t="shared" si="61"/>
        <v>0.33800000000000002</v>
      </c>
      <c r="BP265">
        <f t="shared" si="62"/>
        <v>262</v>
      </c>
      <c r="BQ265">
        <f t="shared" si="63"/>
        <v>6.5250000000000252</v>
      </c>
      <c r="BR265">
        <f>EXP(-KTG1_bac*(BQ265-T_opt_bac)^2)</f>
        <v>0.33766449324892378</v>
      </c>
      <c r="BS265">
        <f>EXP(-KTG2_bac * (T_opt_bac - BQ265)^2)</f>
        <v>3.8499597203110851E-2</v>
      </c>
      <c r="BT265">
        <f>IF(BQ265&lt;=T_opt_bac,BR265,BS265)</f>
        <v>0.33766449324892378</v>
      </c>
      <c r="BU265">
        <f t="shared" si="64"/>
        <v>0.33800000000000002</v>
      </c>
      <c r="BY265"/>
      <c r="BZ265" s="3">
        <f t="shared" si="55"/>
        <v>245</v>
      </c>
      <c r="CA265" s="3">
        <f>CA264+(env_max2-env_min2)/1200</f>
        <v>6.1000000000000192</v>
      </c>
      <c r="CB265" s="3">
        <f t="shared" si="54"/>
        <v>0.378</v>
      </c>
      <c r="CC265" s="3">
        <f>ROUND((O_max_dia2-CA265)/O_range_dia2 * CB265, 3)</f>
        <v>0.53700000000000003</v>
      </c>
      <c r="CD265">
        <f>IF(CA265&lt;=delt2,CB265,CC265)</f>
        <v>0.378</v>
      </c>
      <c r="CE265">
        <f>IF(CA265&gt;=O_max_dia2, 0, CD265)</f>
        <v>0.378</v>
      </c>
      <c r="CG265">
        <f>CE265/$CF$21</f>
        <v>0.66199649737302979</v>
      </c>
      <c r="CK265" s="8"/>
      <c r="EM265"/>
      <c r="EN265" s="3"/>
      <c r="EP265"/>
      <c r="EQ265" s="3"/>
    </row>
    <row r="266" spans="2:147" x14ac:dyDescent="0.25">
      <c r="B266">
        <f t="shared" si="53"/>
        <v>250</v>
      </c>
      <c r="C266" s="9">
        <f t="shared" si="51"/>
        <v>6.225000000000021</v>
      </c>
      <c r="D266">
        <f>EXP(-KTG1_dia*(C266-T_opt__dia)^2)</f>
        <v>0.61655669371351141</v>
      </c>
      <c r="E266">
        <f>EXP(-KTG2_dia*(T_opt__dia-C266)^2)</f>
        <v>5.6146853990942857E-6</v>
      </c>
      <c r="F266">
        <f>IF(C266&lt;=T_opt__dia,D266,E266)</f>
        <v>0.61655669371351141</v>
      </c>
      <c r="G266">
        <f t="shared" si="52"/>
        <v>0.61699999999999999</v>
      </c>
      <c r="AO266">
        <f t="shared" si="56"/>
        <v>263</v>
      </c>
      <c r="AP266">
        <f t="shared" si="57"/>
        <v>6.5500000000000256</v>
      </c>
      <c r="AQ266">
        <f>EXP(-KTG1_nan*(AP266-T_opt__nan)^2)</f>
        <v>0.48499824820482212</v>
      </c>
      <c r="AR266">
        <f>EXP(-KTG2_nan*(T_opt__nan-AP266)^2)</f>
        <v>0.11408288880640292</v>
      </c>
      <c r="AS266">
        <f>IF(AP266&lt;=T_opt__nan,AQ266,AR266)</f>
        <v>0.48499824820482212</v>
      </c>
      <c r="AT266">
        <f t="shared" si="58"/>
        <v>0.48499999999999999</v>
      </c>
      <c r="BD266">
        <f t="shared" si="59"/>
        <v>263</v>
      </c>
      <c r="BE266">
        <f t="shared" si="60"/>
        <v>6.5500000000000256</v>
      </c>
      <c r="BF266">
        <f>EXP(-KTG1_pic*(BE266-T_opt_pic)^2)</f>
        <v>0.33877808583875002</v>
      </c>
      <c r="BG266">
        <f>EXP(-KTG2_pic*(T_opt_pic-BE266)^2)</f>
        <v>3.8881761280171796E-2</v>
      </c>
      <c r="BH266">
        <f>IF(BE266&lt;=T_opt_pic,BF266,BG266)</f>
        <v>0.33877808583875002</v>
      </c>
      <c r="BI266">
        <f t="shared" si="61"/>
        <v>0.33900000000000002</v>
      </c>
      <c r="BP266">
        <f t="shared" si="62"/>
        <v>263</v>
      </c>
      <c r="BQ266">
        <f t="shared" si="63"/>
        <v>6.5500000000000256</v>
      </c>
      <c r="BR266">
        <f>EXP(-KTG1_bac*(BQ266-T_opt_bac)^2)</f>
        <v>0.33877808583875002</v>
      </c>
      <c r="BS266">
        <f>EXP(-KTG2_bac * (T_opt_bac - BQ266)^2)</f>
        <v>3.8881761280171796E-2</v>
      </c>
      <c r="BT266">
        <f>IF(BQ266&lt;=T_opt_bac,BR266,BS266)</f>
        <v>0.33877808583875002</v>
      </c>
      <c r="BU266">
        <f t="shared" si="64"/>
        <v>0.33900000000000002</v>
      </c>
      <c r="BY266"/>
      <c r="BZ266" s="3">
        <f t="shared" si="55"/>
        <v>246</v>
      </c>
      <c r="CA266" s="3">
        <f>CA265+(env_max2-env_min2)/1200</f>
        <v>6.1250000000000195</v>
      </c>
      <c r="CB266" s="3">
        <f t="shared" si="54"/>
        <v>0.379</v>
      </c>
      <c r="CC266" s="3">
        <f>ROUND((O_max_dia2-CA266)/O_range_dia2 * CB266, 3)</f>
        <v>0.53800000000000003</v>
      </c>
      <c r="CD266">
        <f>IF(CA266&lt;=delt2,CB266,CC266)</f>
        <v>0.379</v>
      </c>
      <c r="CE266">
        <f>IF(CA266&gt;=O_max_dia2, 0, CD266)</f>
        <v>0.379</v>
      </c>
      <c r="CG266">
        <f>CE266/$CF$21</f>
        <v>0.66374781085814372</v>
      </c>
      <c r="CK266" s="8"/>
      <c r="EM266"/>
      <c r="EN266" s="3"/>
      <c r="EP266"/>
      <c r="EQ266" s="3"/>
    </row>
    <row r="267" spans="2:147" x14ac:dyDescent="0.25">
      <c r="B267">
        <f t="shared" si="53"/>
        <v>251</v>
      </c>
      <c r="C267" s="9">
        <f t="shared" si="51"/>
        <v>6.2500000000000213</v>
      </c>
      <c r="D267">
        <f>EXP(-KTG1_dia*(C267-T_opt__dia)^2)</f>
        <v>0.61847407744527372</v>
      </c>
      <c r="E267">
        <f>EXP(-KTG2_dia*(T_opt__dia-C267)^2)</f>
        <v>6.0678877216676007E-6</v>
      </c>
      <c r="F267">
        <f>IF(C267&lt;=T_opt__dia,D267,E267)</f>
        <v>0.61847407744527372</v>
      </c>
      <c r="G267">
        <f t="shared" si="52"/>
        <v>0.61799999999999999</v>
      </c>
      <c r="AO267">
        <f t="shared" si="56"/>
        <v>264</v>
      </c>
      <c r="AP267">
        <f t="shared" si="57"/>
        <v>6.5750000000000259</v>
      </c>
      <c r="AQ267">
        <f>EXP(-KTG1_nan*(AP267-T_opt__nan)^2)</f>
        <v>0.48630343405478293</v>
      </c>
      <c r="AR267">
        <f>EXP(-KTG2_nan*(T_opt__nan-AP267)^2)</f>
        <v>0.11500639999925326</v>
      </c>
      <c r="AS267">
        <f>IF(AP267&lt;=T_opt__nan,AQ267,AR267)</f>
        <v>0.48630343405478293</v>
      </c>
      <c r="AT267">
        <f t="shared" si="58"/>
        <v>0.48599999999999999</v>
      </c>
      <c r="BD267">
        <f t="shared" si="59"/>
        <v>264</v>
      </c>
      <c r="BE267">
        <f t="shared" si="60"/>
        <v>6.5750000000000259</v>
      </c>
      <c r="BF267">
        <f>EXP(-KTG1_pic*(BE267-T_opt_pic)^2)</f>
        <v>0.33989365150228368</v>
      </c>
      <c r="BG267">
        <f>EXP(-KTG2_pic*(T_opt_pic-BE267)^2)</f>
        <v>3.9267129875992214E-2</v>
      </c>
      <c r="BH267">
        <f>IF(BE267&lt;=T_opt_pic,BF267,BG267)</f>
        <v>0.33989365150228368</v>
      </c>
      <c r="BI267">
        <f t="shared" si="61"/>
        <v>0.34</v>
      </c>
      <c r="BP267">
        <f t="shared" si="62"/>
        <v>264</v>
      </c>
      <c r="BQ267">
        <f t="shared" si="63"/>
        <v>6.5750000000000259</v>
      </c>
      <c r="BR267">
        <f>EXP(-KTG1_bac*(BQ267-T_opt_bac)^2)</f>
        <v>0.33989365150228368</v>
      </c>
      <c r="BS267">
        <f>EXP(-KTG2_bac * (T_opt_bac - BQ267)^2)</f>
        <v>3.9267129875992214E-2</v>
      </c>
      <c r="BT267">
        <f>IF(BQ267&lt;=T_opt_bac,BR267,BS267)</f>
        <v>0.33989365150228368</v>
      </c>
      <c r="BU267">
        <f t="shared" si="64"/>
        <v>0.34</v>
      </c>
      <c r="BY267"/>
      <c r="BZ267" s="3">
        <f t="shared" si="55"/>
        <v>247</v>
      </c>
      <c r="CA267" s="3">
        <f>CA266+(env_max2-env_min2)/1200</f>
        <v>6.1500000000000199</v>
      </c>
      <c r="CB267" s="3">
        <f t="shared" si="54"/>
        <v>0.379</v>
      </c>
      <c r="CC267" s="3">
        <f>ROUND((O_max_dia2-CA267)/O_range_dia2 * CB267, 3)</f>
        <v>0.53700000000000003</v>
      </c>
      <c r="CD267">
        <f>IF(CA267&lt;=delt2,CB267,CC267)</f>
        <v>0.379</v>
      </c>
      <c r="CE267">
        <f>IF(CA267&gt;=O_max_dia2, 0, CD267)</f>
        <v>0.379</v>
      </c>
      <c r="CG267">
        <f>CE267/$CF$21</f>
        <v>0.66374781085814372</v>
      </c>
      <c r="CK267" s="8"/>
      <c r="EM267"/>
      <c r="EN267" s="3"/>
      <c r="EP267"/>
      <c r="EQ267" s="3"/>
    </row>
    <row r="268" spans="2:147" x14ac:dyDescent="0.25">
      <c r="B268">
        <f t="shared" si="53"/>
        <v>252</v>
      </c>
      <c r="C268" s="9">
        <f t="shared" si="51"/>
        <v>6.2750000000000217</v>
      </c>
      <c r="D268">
        <f>EXP(-KTG1_dia*(C268-T_opt__dia)^2)</f>
        <v>0.62039121996264968</v>
      </c>
      <c r="E268">
        <f>EXP(-KTG2_dia*(T_opt__dia-C268)^2)</f>
        <v>6.5560321053531682E-6</v>
      </c>
      <c r="F268">
        <f>IF(C268&lt;=T_opt__dia,D268,E268)</f>
        <v>0.62039121996264968</v>
      </c>
      <c r="G268">
        <f t="shared" si="52"/>
        <v>0.62</v>
      </c>
      <c r="AO268">
        <f t="shared" si="56"/>
        <v>265</v>
      </c>
      <c r="AP268">
        <f t="shared" si="57"/>
        <v>6.6000000000000263</v>
      </c>
      <c r="AQ268">
        <f>EXP(-KTG1_nan*(AP268-T_opt__nan)^2)</f>
        <v>0.48760969425482864</v>
      </c>
      <c r="AR268">
        <f>EXP(-KTG2_nan*(T_opt__nan-AP268)^2)</f>
        <v>0.11593564805008048</v>
      </c>
      <c r="AS268">
        <f>IF(AP268&lt;=T_opt__nan,AQ268,AR268)</f>
        <v>0.48760969425482864</v>
      </c>
      <c r="AT268">
        <f t="shared" si="58"/>
        <v>0.48799999999999999</v>
      </c>
      <c r="BD268">
        <f t="shared" si="59"/>
        <v>265</v>
      </c>
      <c r="BE268">
        <f t="shared" si="60"/>
        <v>6.6000000000000263</v>
      </c>
      <c r="BF268">
        <f>EXP(-KTG1_pic*(BE268-T_opt_pic)^2)</f>
        <v>0.3410111855626824</v>
      </c>
      <c r="BG268">
        <f>EXP(-KTG2_pic*(T_opt_pic-BE268)^2)</f>
        <v>3.9655723133238722E-2</v>
      </c>
      <c r="BH268">
        <f>IF(BE268&lt;=T_opt_pic,BF268,BG268)</f>
        <v>0.3410111855626824</v>
      </c>
      <c r="BI268">
        <f t="shared" si="61"/>
        <v>0.34100000000000003</v>
      </c>
      <c r="BP268">
        <f t="shared" si="62"/>
        <v>265</v>
      </c>
      <c r="BQ268">
        <f t="shared" si="63"/>
        <v>6.6000000000000263</v>
      </c>
      <c r="BR268">
        <f>EXP(-KTG1_bac*(BQ268-T_opt_bac)^2)</f>
        <v>0.3410111855626824</v>
      </c>
      <c r="BS268">
        <f>EXP(-KTG2_bac * (T_opt_bac - BQ268)^2)</f>
        <v>3.9655723133238722E-2</v>
      </c>
      <c r="BT268">
        <f>IF(BQ268&lt;=T_opt_bac,BR268,BS268)</f>
        <v>0.3410111855626824</v>
      </c>
      <c r="BU268">
        <f t="shared" si="64"/>
        <v>0.34100000000000003</v>
      </c>
      <c r="BY268"/>
      <c r="BZ268" s="3">
        <f t="shared" si="55"/>
        <v>248</v>
      </c>
      <c r="CA268" s="3">
        <f>CA267+(env_max2-env_min2)/1200</f>
        <v>6.1750000000000203</v>
      </c>
      <c r="CB268" s="3">
        <f t="shared" si="54"/>
        <v>0.38</v>
      </c>
      <c r="CC268" s="3">
        <f>ROUND((O_max_dia2-CA268)/O_range_dia2 * CB268, 3)</f>
        <v>0.53800000000000003</v>
      </c>
      <c r="CD268">
        <f>IF(CA268&lt;=delt2,CB268,CC268)</f>
        <v>0.38</v>
      </c>
      <c r="CE268">
        <f>IF(CA268&gt;=O_max_dia2, 0, CD268)</f>
        <v>0.38</v>
      </c>
      <c r="CG268">
        <f>CE268/$CF$21</f>
        <v>0.66549912434325753</v>
      </c>
      <c r="CK268" s="8"/>
      <c r="EM268"/>
      <c r="EN268" s="3"/>
      <c r="EP268"/>
      <c r="EQ268" s="3"/>
    </row>
    <row r="269" spans="2:147" x14ac:dyDescent="0.25">
      <c r="B269">
        <f t="shared" si="53"/>
        <v>253</v>
      </c>
      <c r="C269" s="9">
        <f t="shared" si="51"/>
        <v>6.300000000000022</v>
      </c>
      <c r="D269">
        <f>EXP(-KTG1_dia*(C269-T_opt__dia)^2)</f>
        <v>0.62230808211583866</v>
      </c>
      <c r="E269">
        <f>EXP(-KTG2_dia*(T_opt__dia-C269)^2)</f>
        <v>7.0816756820991664E-6</v>
      </c>
      <c r="F269">
        <f>IF(C269&lt;=T_opt__dia,D269,E269)</f>
        <v>0.62230808211583866</v>
      </c>
      <c r="G269">
        <f t="shared" si="52"/>
        <v>0.622</v>
      </c>
      <c r="AO269">
        <f t="shared" si="56"/>
        <v>266</v>
      </c>
      <c r="AP269">
        <f t="shared" si="57"/>
        <v>6.6250000000000266</v>
      </c>
      <c r="AQ269">
        <f>EXP(-KTG1_nan*(AP269-T_opt__nan)^2)</f>
        <v>0.48891701861065934</v>
      </c>
      <c r="AR269">
        <f>EXP(-KTG2_nan*(T_opt__nan-AP269)^2)</f>
        <v>0.11687065132265843</v>
      </c>
      <c r="AS269">
        <f>IF(AP269&lt;=T_opt__nan,AQ269,AR269)</f>
        <v>0.48891701861065934</v>
      </c>
      <c r="AT269">
        <f t="shared" si="58"/>
        <v>0.48899999999999999</v>
      </c>
      <c r="BD269">
        <f t="shared" si="59"/>
        <v>266</v>
      </c>
      <c r="BE269">
        <f t="shared" si="60"/>
        <v>6.6250000000000266</v>
      </c>
      <c r="BF269">
        <f>EXP(-KTG1_pic*(BE269-T_opt_pic)^2)</f>
        <v>0.34213068329814073</v>
      </c>
      <c r="BG269">
        <f>EXP(-KTG2_pic*(T_opt_pic-BE269)^2)</f>
        <v>4.0047561248238654E-2</v>
      </c>
      <c r="BH269">
        <f>IF(BE269&lt;=T_opt_pic,BF269,BG269)</f>
        <v>0.34213068329814073</v>
      </c>
      <c r="BI269">
        <f t="shared" si="61"/>
        <v>0.34200000000000003</v>
      </c>
      <c r="BP269">
        <f t="shared" si="62"/>
        <v>266</v>
      </c>
      <c r="BQ269">
        <f t="shared" si="63"/>
        <v>6.6250000000000266</v>
      </c>
      <c r="BR269">
        <f>EXP(-KTG1_bac*(BQ269-T_opt_bac)^2)</f>
        <v>0.34213068329814073</v>
      </c>
      <c r="BS269">
        <f>EXP(-KTG2_bac * (T_opt_bac - BQ269)^2)</f>
        <v>4.0047561248238654E-2</v>
      </c>
      <c r="BT269">
        <f>IF(BQ269&lt;=T_opt_bac,BR269,BS269)</f>
        <v>0.34213068329814073</v>
      </c>
      <c r="BU269">
        <f t="shared" si="64"/>
        <v>0.34200000000000003</v>
      </c>
      <c r="BY269"/>
      <c r="BZ269" s="3">
        <f t="shared" si="55"/>
        <v>249</v>
      </c>
      <c r="CA269" s="3">
        <f>CA268+(env_max2-env_min2)/1200</f>
        <v>6.2000000000000206</v>
      </c>
      <c r="CB269" s="3">
        <f t="shared" si="54"/>
        <v>0.38100000000000001</v>
      </c>
      <c r="CC269" s="3">
        <f>ROUND((O_max_dia2-CA269)/O_range_dia2 * CB269, 3)</f>
        <v>0.53900000000000003</v>
      </c>
      <c r="CD269">
        <f>IF(CA269&lt;=delt2,CB269,CC269)</f>
        <v>0.38100000000000001</v>
      </c>
      <c r="CE269">
        <f>IF(CA269&gt;=O_max_dia2, 0, CD269)</f>
        <v>0.38100000000000001</v>
      </c>
      <c r="CG269">
        <f>CE269/$CF$21</f>
        <v>0.66725043782837135</v>
      </c>
      <c r="CK269" s="8"/>
      <c r="EM269"/>
      <c r="EN269" s="3"/>
      <c r="EP269"/>
      <c r="EQ269" s="3"/>
    </row>
    <row r="270" spans="2:147" x14ac:dyDescent="0.25">
      <c r="B270">
        <f t="shared" si="53"/>
        <v>254</v>
      </c>
      <c r="C270" s="9">
        <f t="shared" si="51"/>
        <v>6.3250000000000224</v>
      </c>
      <c r="D270">
        <f>EXP(-KTG1_dia*(C270-T_opt__dia)^2)</f>
        <v>0.62422462464230388</v>
      </c>
      <c r="E270">
        <f>EXP(-KTG2_dia*(T_opt__dia-C270)^2)</f>
        <v>7.6475517043213486E-6</v>
      </c>
      <c r="F270">
        <f>IF(C270&lt;=T_opt__dia,D270,E270)</f>
        <v>0.62422462464230388</v>
      </c>
      <c r="G270">
        <f t="shared" si="52"/>
        <v>0.624</v>
      </c>
      <c r="AO270">
        <f t="shared" si="56"/>
        <v>267</v>
      </c>
      <c r="AP270">
        <f t="shared" si="57"/>
        <v>6.650000000000027</v>
      </c>
      <c r="AQ270">
        <f>EXP(-KTG1_nan*(AP270-T_opt__nan)^2)</f>
        <v>0.49022539688463401</v>
      </c>
      <c r="AR270">
        <f>EXP(-KTG2_nan*(T_opt__nan-AP270)^2)</f>
        <v>0.11781142806897361</v>
      </c>
      <c r="AS270">
        <f>IF(AP270&lt;=T_opt__nan,AQ270,AR270)</f>
        <v>0.49022539688463401</v>
      </c>
      <c r="AT270">
        <f t="shared" si="58"/>
        <v>0.49</v>
      </c>
      <c r="BD270">
        <f t="shared" si="59"/>
        <v>267</v>
      </c>
      <c r="BE270">
        <f t="shared" si="60"/>
        <v>6.650000000000027</v>
      </c>
      <c r="BF270">
        <f>EXP(-KTG1_pic*(BE270-T_opt_pic)^2)</f>
        <v>0.34325213994183668</v>
      </c>
      <c r="BG270">
        <f>EXP(-KTG2_pic*(T_opt_pic-BE270)^2)</f>
        <v>4.0442664470293342E-2</v>
      </c>
      <c r="BH270">
        <f>IF(BE270&lt;=T_opt_pic,BF270,BG270)</f>
        <v>0.34325213994183668</v>
      </c>
      <c r="BI270">
        <f t="shared" si="61"/>
        <v>0.34300000000000003</v>
      </c>
      <c r="BP270">
        <f t="shared" si="62"/>
        <v>267</v>
      </c>
      <c r="BQ270">
        <f t="shared" si="63"/>
        <v>6.650000000000027</v>
      </c>
      <c r="BR270">
        <f>EXP(-KTG1_bac*(BQ270-T_opt_bac)^2)</f>
        <v>0.34325213994183668</v>
      </c>
      <c r="BS270">
        <f>EXP(-KTG2_bac * (T_opt_bac - BQ270)^2)</f>
        <v>4.0442664470293342E-2</v>
      </c>
      <c r="BT270">
        <f>IF(BQ270&lt;=T_opt_bac,BR270,BS270)</f>
        <v>0.34325213994183668</v>
      </c>
      <c r="BU270">
        <f t="shared" si="64"/>
        <v>0.34300000000000003</v>
      </c>
      <c r="BY270"/>
      <c r="BZ270" s="3">
        <f t="shared" si="55"/>
        <v>250</v>
      </c>
      <c r="CA270" s="3">
        <f>CA269+(env_max2-env_min2)/1200</f>
        <v>6.225000000000021</v>
      </c>
      <c r="CB270" s="3">
        <f t="shared" si="54"/>
        <v>0.38100000000000001</v>
      </c>
      <c r="CC270" s="3">
        <f>ROUND((O_max_dia2-CA270)/O_range_dia2 * CB270, 3)</f>
        <v>0.53800000000000003</v>
      </c>
      <c r="CD270">
        <f>IF(CA270&lt;=delt2,CB270,CC270)</f>
        <v>0.38100000000000001</v>
      </c>
      <c r="CE270">
        <f>IF(CA270&gt;=O_max_dia2, 0, CD270)</f>
        <v>0.38100000000000001</v>
      </c>
      <c r="CG270">
        <f>CE270/$CF$21</f>
        <v>0.66725043782837135</v>
      </c>
      <c r="CK270" s="8"/>
      <c r="EM270"/>
      <c r="EN270" s="3"/>
      <c r="EP270"/>
      <c r="EQ270" s="3"/>
    </row>
    <row r="271" spans="2:147" x14ac:dyDescent="0.25">
      <c r="B271">
        <f t="shared" si="53"/>
        <v>255</v>
      </c>
      <c r="C271" s="9">
        <f t="shared" si="51"/>
        <v>6.3500000000000227</v>
      </c>
      <c r="D271">
        <f>EXP(-KTG1_dia*(C271-T_opt__dia)^2)</f>
        <v>0.62614080816799778</v>
      </c>
      <c r="E271">
        <f>EXP(-KTG2_dia*(T_opt__dia-C271)^2)</f>
        <v>8.2565808236327237E-6</v>
      </c>
      <c r="F271">
        <f>IF(C271&lt;=T_opt__dia,D271,E271)</f>
        <v>0.62614080816799778</v>
      </c>
      <c r="G271">
        <f t="shared" si="52"/>
        <v>0.626</v>
      </c>
      <c r="AO271">
        <f t="shared" si="56"/>
        <v>268</v>
      </c>
      <c r="AP271">
        <f t="shared" si="57"/>
        <v>6.6750000000000274</v>
      </c>
      <c r="AQ271">
        <f>EXP(-KTG1_nan*(AP271-T_opt__nan)^2)</f>
        <v>0.4915348187958592</v>
      </c>
      <c r="AR271">
        <f>EXP(-KTG2_nan*(T_opt__nan-AP271)^2)</f>
        <v>0.11875799642722411</v>
      </c>
      <c r="AS271">
        <f>IF(AP271&lt;=T_opt__nan,AQ271,AR271)</f>
        <v>0.4915348187958592</v>
      </c>
      <c r="AT271">
        <f t="shared" si="58"/>
        <v>0.49199999999999999</v>
      </c>
      <c r="BD271">
        <f t="shared" si="59"/>
        <v>268</v>
      </c>
      <c r="BE271">
        <f t="shared" si="60"/>
        <v>6.6750000000000274</v>
      </c>
      <c r="BF271">
        <f>EXP(-KTG1_pic*(BE271-T_opt_pic)^2)</f>
        <v>0.34437555068188019</v>
      </c>
      <c r="BG271">
        <f>EXP(-KTG2_pic*(T_opt_pic-BE271)^2)</f>
        <v>4.0841053100980677E-2</v>
      </c>
      <c r="BH271">
        <f>IF(BE271&lt;=T_opt_pic,BF271,BG271)</f>
        <v>0.34437555068188019</v>
      </c>
      <c r="BI271">
        <f t="shared" si="61"/>
        <v>0.34399999999999997</v>
      </c>
      <c r="BP271">
        <f t="shared" si="62"/>
        <v>268</v>
      </c>
      <c r="BQ271">
        <f t="shared" si="63"/>
        <v>6.6750000000000274</v>
      </c>
      <c r="BR271">
        <f>EXP(-KTG1_bac*(BQ271-T_opt_bac)^2)</f>
        <v>0.34437555068188019</v>
      </c>
      <c r="BS271">
        <f>EXP(-KTG2_bac * (T_opt_bac - BQ271)^2)</f>
        <v>4.0841053100980677E-2</v>
      </c>
      <c r="BT271">
        <f>IF(BQ271&lt;=T_opt_bac,BR271,BS271)</f>
        <v>0.34437555068188019</v>
      </c>
      <c r="BU271">
        <f t="shared" si="64"/>
        <v>0.34399999999999997</v>
      </c>
      <c r="BY271"/>
      <c r="BZ271" s="3">
        <f t="shared" si="55"/>
        <v>251</v>
      </c>
      <c r="CA271" s="3">
        <f>CA270+(env_max2-env_min2)/1200</f>
        <v>6.2500000000000213</v>
      </c>
      <c r="CB271" s="3">
        <f t="shared" si="54"/>
        <v>0.38200000000000001</v>
      </c>
      <c r="CC271" s="3">
        <f>ROUND((O_max_dia2-CA271)/O_range_dia2 * CB271, 3)</f>
        <v>0.53900000000000003</v>
      </c>
      <c r="CD271">
        <f>IF(CA271&lt;=delt2,CB271,CC271)</f>
        <v>0.38200000000000001</v>
      </c>
      <c r="CE271">
        <f>IF(CA271&gt;=O_max_dia2, 0, CD271)</f>
        <v>0.38200000000000001</v>
      </c>
      <c r="CG271">
        <f>CE271/$CF$21</f>
        <v>0.66900175131348516</v>
      </c>
      <c r="CK271" s="8"/>
      <c r="EM271"/>
      <c r="EN271" s="3"/>
      <c r="EP271"/>
      <c r="EQ271" s="3"/>
    </row>
    <row r="272" spans="2:147" x14ac:dyDescent="0.25">
      <c r="B272">
        <f t="shared" si="53"/>
        <v>256</v>
      </c>
      <c r="C272" s="9">
        <f t="shared" si="51"/>
        <v>6.3750000000000231</v>
      </c>
      <c r="D272">
        <f>EXP(-KTG1_dia*(C272-T_opt__dia)^2)</f>
        <v>0.62805659320859497</v>
      </c>
      <c r="E272">
        <f>EXP(-KTG2_dia*(T_opt__dia-C272)^2)</f>
        <v>8.9118830288017955E-6</v>
      </c>
      <c r="F272">
        <f>IF(C272&lt;=T_opt__dia,D272,E272)</f>
        <v>0.62805659320859497</v>
      </c>
      <c r="G272">
        <f t="shared" si="52"/>
        <v>0.628</v>
      </c>
      <c r="AO272">
        <f t="shared" si="56"/>
        <v>269</v>
      </c>
      <c r="AP272">
        <f t="shared" si="57"/>
        <v>6.7000000000000277</v>
      </c>
      <c r="AQ272">
        <f>EXP(-KTG1_nan*(AP272-T_opt__nan)^2)</f>
        <v>0.49284527402027961</v>
      </c>
      <c r="AR272">
        <f>EXP(-KTG2_nan*(T_opt__nan-AP272)^2)</f>
        <v>0.11971037441981112</v>
      </c>
      <c r="AS272">
        <f>IF(AP272&lt;=T_opt__nan,AQ272,AR272)</f>
        <v>0.49284527402027961</v>
      </c>
      <c r="AT272">
        <f t="shared" si="58"/>
        <v>0.49299999999999999</v>
      </c>
      <c r="BD272">
        <f t="shared" si="59"/>
        <v>269</v>
      </c>
      <c r="BE272">
        <f t="shared" si="60"/>
        <v>6.7000000000000277</v>
      </c>
      <c r="BF272">
        <f>EXP(-KTG1_pic*(BE272-T_opt_pic)^2)</f>
        <v>0.34550091066126093</v>
      </c>
      <c r="BG272">
        <f>EXP(-KTG2_pic*(T_opt_pic-BE272)^2)</f>
        <v>4.1242747493446717E-2</v>
      </c>
      <c r="BH272">
        <f>IF(BE272&lt;=T_opt_pic,BF272,BG272)</f>
        <v>0.34550091066126093</v>
      </c>
      <c r="BI272">
        <f t="shared" si="61"/>
        <v>0.34599999999999997</v>
      </c>
      <c r="BP272">
        <f t="shared" si="62"/>
        <v>269</v>
      </c>
      <c r="BQ272">
        <f t="shared" si="63"/>
        <v>6.7000000000000277</v>
      </c>
      <c r="BR272">
        <f>EXP(-KTG1_bac*(BQ272-T_opt_bac)^2)</f>
        <v>0.34550091066126093</v>
      </c>
      <c r="BS272">
        <f>EXP(-KTG2_bac * (T_opt_bac - BQ272)^2)</f>
        <v>4.1242747493446717E-2</v>
      </c>
      <c r="BT272">
        <f>IF(BQ272&lt;=T_opt_bac,BR272,BS272)</f>
        <v>0.34550091066126093</v>
      </c>
      <c r="BU272">
        <f t="shared" si="64"/>
        <v>0.34599999999999997</v>
      </c>
      <c r="BY272"/>
      <c r="BZ272" s="3">
        <f t="shared" si="55"/>
        <v>252</v>
      </c>
      <c r="CA272" s="3">
        <f>CA271+(env_max2-env_min2)/1200</f>
        <v>6.2750000000000217</v>
      </c>
      <c r="CB272" s="3">
        <f t="shared" si="54"/>
        <v>0.38300000000000001</v>
      </c>
      <c r="CC272" s="3">
        <f>ROUND((O_max_dia2-CA272)/O_range_dia2 * CB272, 3)</f>
        <v>0.54</v>
      </c>
      <c r="CD272">
        <f>IF(CA272&lt;=delt2,CB272,CC272)</f>
        <v>0.38300000000000001</v>
      </c>
      <c r="CE272">
        <f>IF(CA272&gt;=O_max_dia2, 0, CD272)</f>
        <v>0.38300000000000001</v>
      </c>
      <c r="CG272">
        <f>CE272/$CF$21</f>
        <v>0.67075306479859897</v>
      </c>
      <c r="CK272" s="8"/>
      <c r="EM272"/>
      <c r="EN272" s="3"/>
      <c r="EP272"/>
      <c r="EQ272" s="3"/>
    </row>
    <row r="273" spans="2:147" x14ac:dyDescent="0.25">
      <c r="B273">
        <f t="shared" si="53"/>
        <v>257</v>
      </c>
      <c r="C273" s="9">
        <f t="shared" si="51"/>
        <v>6.4000000000000234</v>
      </c>
      <c r="D273">
        <f>EXP(-KTG1_dia*(C273-T_opt__dia)^2)</f>
        <v>0.62997194017073643</v>
      </c>
      <c r="E273">
        <f>EXP(-KTG2_dia*(T_opt__dia-C273)^2)</f>
        <v>9.6167902770011886E-6</v>
      </c>
      <c r="F273">
        <f>IF(C273&lt;=T_opt__dia,D273,E273)</f>
        <v>0.62997194017073643</v>
      </c>
      <c r="G273">
        <f t="shared" si="52"/>
        <v>0.63</v>
      </c>
      <c r="AO273">
        <f t="shared" si="56"/>
        <v>270</v>
      </c>
      <c r="AP273">
        <f t="shared" si="57"/>
        <v>6.7250000000000281</v>
      </c>
      <c r="AQ273">
        <f>EXP(-KTG1_nan*(AP273-T_opt__nan)^2)</f>
        <v>0.49415675219076927</v>
      </c>
      <c r="AR273">
        <f>EXP(-KTG2_nan*(T_opt__nan-AP273)^2)</f>
        <v>0.12066857995132277</v>
      </c>
      <c r="AS273">
        <f>IF(AP273&lt;=T_opt__nan,AQ273,AR273)</f>
        <v>0.49415675219076927</v>
      </c>
      <c r="AT273">
        <f t="shared" si="58"/>
        <v>0.49399999999999999</v>
      </c>
      <c r="BD273">
        <f t="shared" si="59"/>
        <v>270</v>
      </c>
      <c r="BE273">
        <f t="shared" si="60"/>
        <v>6.7250000000000281</v>
      </c>
      <c r="BF273">
        <f>EXP(-KTG1_pic*(BE273-T_opt_pic)^2)</f>
        <v>0.34662821497779811</v>
      </c>
      <c r="BG273">
        <f>EXP(-KTG2_pic*(T_opt_pic-BE273)^2)</f>
        <v>4.1647768051686379E-2</v>
      </c>
      <c r="BH273">
        <f>IF(BE273&lt;=T_opt_pic,BF273,BG273)</f>
        <v>0.34662821497779811</v>
      </c>
      <c r="BI273">
        <f t="shared" si="61"/>
        <v>0.34699999999999998</v>
      </c>
      <c r="BP273">
        <f t="shared" si="62"/>
        <v>270</v>
      </c>
      <c r="BQ273">
        <f t="shared" si="63"/>
        <v>6.7250000000000281</v>
      </c>
      <c r="BR273">
        <f>EXP(-KTG1_bac*(BQ273-T_opt_bac)^2)</f>
        <v>0.34662821497779811</v>
      </c>
      <c r="BS273">
        <f>EXP(-KTG2_bac * (T_opt_bac - BQ273)^2)</f>
        <v>4.1647768051686379E-2</v>
      </c>
      <c r="BT273">
        <f>IF(BQ273&lt;=T_opt_bac,BR273,BS273)</f>
        <v>0.34662821497779811</v>
      </c>
      <c r="BU273">
        <f t="shared" si="64"/>
        <v>0.34699999999999998</v>
      </c>
      <c r="BY273"/>
      <c r="BZ273" s="3">
        <f t="shared" si="55"/>
        <v>253</v>
      </c>
      <c r="CA273" s="3">
        <f>CA272+(env_max2-env_min2)/1200</f>
        <v>6.300000000000022</v>
      </c>
      <c r="CB273" s="3">
        <f t="shared" si="54"/>
        <v>0.38300000000000001</v>
      </c>
      <c r="CC273" s="3">
        <f>ROUND((O_max_dia2-CA273)/O_range_dia2 * CB273, 3)</f>
        <v>0.53900000000000003</v>
      </c>
      <c r="CD273">
        <f>IF(CA273&lt;=delt2,CB273,CC273)</f>
        <v>0.38300000000000001</v>
      </c>
      <c r="CE273">
        <f>IF(CA273&gt;=O_max_dia2, 0, CD273)</f>
        <v>0.38300000000000001</v>
      </c>
      <c r="CG273">
        <f>CE273/$CF$21</f>
        <v>0.67075306479859897</v>
      </c>
      <c r="CK273" s="8"/>
      <c r="EM273"/>
      <c r="EN273" s="3"/>
      <c r="EP273"/>
      <c r="EQ273" s="3"/>
    </row>
    <row r="274" spans="2:147" x14ac:dyDescent="0.25">
      <c r="B274">
        <f t="shared" si="53"/>
        <v>258</v>
      </c>
      <c r="C274" s="9">
        <f t="shared" ref="C274:C337" si="65">C273+(env_v_max-env_v_min)/1200</f>
        <v>6.4250000000000238</v>
      </c>
      <c r="D274">
        <f>EXP(-KTG1_dia*(C274-T_opt__dia)^2)</f>
        <v>0.63188680935328179</v>
      </c>
      <c r="E274">
        <f>EXP(-KTG2_dia*(T_opt__dia-C274)^2)</f>
        <v>1.0374859853865238E-5</v>
      </c>
      <c r="F274">
        <f>IF(C274&lt;=T_opt__dia,D274,E274)</f>
        <v>0.63188680935328179</v>
      </c>
      <c r="G274">
        <f t="shared" ref="G274:G337" si="66">ROUND(F274,3)</f>
        <v>0.63200000000000001</v>
      </c>
      <c r="AO274">
        <f t="shared" si="56"/>
        <v>271</v>
      </c>
      <c r="AP274">
        <f t="shared" si="57"/>
        <v>6.7500000000000284</v>
      </c>
      <c r="AQ274">
        <f>EXP(-KTG1_nan*(AP274-T_opt__nan)^2)</f>
        <v>0.49546924289722444</v>
      </c>
      <c r="AR274">
        <f>EXP(-KTG2_nan*(T_opt__nan-AP274)^2)</f>
        <v>0.12163263080651077</v>
      </c>
      <c r="AS274">
        <f>IF(AP274&lt;=T_opt__nan,AQ274,AR274)</f>
        <v>0.49546924289722444</v>
      </c>
      <c r="AT274">
        <f t="shared" si="58"/>
        <v>0.495</v>
      </c>
      <c r="BD274">
        <f t="shared" si="59"/>
        <v>271</v>
      </c>
      <c r="BE274">
        <f t="shared" si="60"/>
        <v>6.7500000000000284</v>
      </c>
      <c r="BF274">
        <f>EXP(-KTG1_pic*(BE274-T_opt_pic)^2)</f>
        <v>0.34775745868409141</v>
      </c>
      <c r="BG274">
        <f>EXP(-KTG2_pic*(T_opt_pic-BE274)^2)</f>
        <v>4.2056135229813496E-2</v>
      </c>
      <c r="BH274">
        <f>IF(BE274&lt;=T_opt_pic,BF274,BG274)</f>
        <v>0.34775745868409141</v>
      </c>
      <c r="BI274">
        <f t="shared" si="61"/>
        <v>0.34799999999999998</v>
      </c>
      <c r="BP274">
        <f t="shared" si="62"/>
        <v>271</v>
      </c>
      <c r="BQ274">
        <f t="shared" si="63"/>
        <v>6.7500000000000284</v>
      </c>
      <c r="BR274">
        <f>EXP(-KTG1_bac*(BQ274-T_opt_bac)^2)</f>
        <v>0.34775745868409141</v>
      </c>
      <c r="BS274">
        <f>EXP(-KTG2_bac * (T_opt_bac - BQ274)^2)</f>
        <v>4.2056135229813496E-2</v>
      </c>
      <c r="BT274">
        <f>IF(BQ274&lt;=T_opt_bac,BR274,BS274)</f>
        <v>0.34775745868409141</v>
      </c>
      <c r="BU274">
        <f t="shared" si="64"/>
        <v>0.34799999999999998</v>
      </c>
      <c r="BY274"/>
      <c r="BZ274" s="3">
        <f t="shared" si="55"/>
        <v>254</v>
      </c>
      <c r="CA274" s="3">
        <f>CA273+(env_max2-env_min2)/1200</f>
        <v>6.3250000000000224</v>
      </c>
      <c r="CB274" s="3">
        <f t="shared" si="54"/>
        <v>0.38400000000000001</v>
      </c>
      <c r="CC274" s="3">
        <f>ROUND((O_max_dia2-CA274)/O_range_dia2 * CB274, 3)</f>
        <v>0.54</v>
      </c>
      <c r="CD274">
        <f>IF(CA274&lt;=delt2,CB274,CC274)</f>
        <v>0.38400000000000001</v>
      </c>
      <c r="CE274">
        <f>IF(CA274&gt;=O_max_dia2, 0, CD274)</f>
        <v>0.38400000000000001</v>
      </c>
      <c r="CG274">
        <f>CE274/$CF$21</f>
        <v>0.6725043782837129</v>
      </c>
      <c r="CK274" s="8"/>
      <c r="EM274"/>
      <c r="EN274" s="3"/>
      <c r="EP274"/>
      <c r="EQ274" s="3"/>
    </row>
    <row r="275" spans="2:147" x14ac:dyDescent="0.25">
      <c r="B275">
        <f t="shared" ref="B275:B338" si="67">B274+1</f>
        <v>259</v>
      </c>
      <c r="C275" s="9">
        <f t="shared" si="65"/>
        <v>6.4500000000000242</v>
      </c>
      <c r="D275">
        <f>EXP(-KTG1_dia*(C275-T_opt__dia)^2)</f>
        <v>0.63380116094857086</v>
      </c>
      <c r="E275">
        <f>EXP(-KTG2_dia*(T_opt__dia-C275)^2)</f>
        <v>1.1189888499372848E-5</v>
      </c>
      <c r="F275">
        <f>IF(C275&lt;=T_opt__dia,D275,E275)</f>
        <v>0.63380116094857086</v>
      </c>
      <c r="G275">
        <f t="shared" si="66"/>
        <v>0.63400000000000001</v>
      </c>
      <c r="AO275">
        <f t="shared" si="56"/>
        <v>272</v>
      </c>
      <c r="AP275">
        <f t="shared" si="57"/>
        <v>6.7750000000000288</v>
      </c>
      <c r="AQ275">
        <f>EXP(-KTG1_nan*(AP275-T_opt__nan)^2)</f>
        <v>0.49678273568665765</v>
      </c>
      <c r="AR275">
        <f>EXP(-KTG2_nan*(T_opt__nan-AP275)^2)</f>
        <v>0.1226025446482599</v>
      </c>
      <c r="AS275">
        <f>IF(AP275&lt;=T_opt__nan,AQ275,AR275)</f>
        <v>0.49678273568665765</v>
      </c>
      <c r="AT275">
        <f t="shared" si="58"/>
        <v>0.497</v>
      </c>
      <c r="BD275">
        <f t="shared" si="59"/>
        <v>272</v>
      </c>
      <c r="BE275">
        <f t="shared" si="60"/>
        <v>6.7750000000000288</v>
      </c>
      <c r="BF275">
        <f>EXP(-KTG1_pic*(BE275-T_opt_pic)^2)</f>
        <v>0.34888863678747234</v>
      </c>
      <c r="BG275">
        <f>EXP(-KTG2_pic*(T_opt_pic-BE275)^2)</f>
        <v>4.2467869531319723E-2</v>
      </c>
      <c r="BH275">
        <f>IF(BE275&lt;=T_opt_pic,BF275,BG275)</f>
        <v>0.34888863678747234</v>
      </c>
      <c r="BI275">
        <f t="shared" si="61"/>
        <v>0.34899999999999998</v>
      </c>
      <c r="BP275">
        <f t="shared" si="62"/>
        <v>272</v>
      </c>
      <c r="BQ275">
        <f t="shared" si="63"/>
        <v>6.7750000000000288</v>
      </c>
      <c r="BR275">
        <f>EXP(-KTG1_bac*(BQ275-T_opt_bac)^2)</f>
        <v>0.34888863678747234</v>
      </c>
      <c r="BS275">
        <f>EXP(-KTG2_bac * (T_opt_bac - BQ275)^2)</f>
        <v>4.2467869531319723E-2</v>
      </c>
      <c r="BT275">
        <f>IF(BQ275&lt;=T_opt_bac,BR275,BS275)</f>
        <v>0.34888863678747234</v>
      </c>
      <c r="BU275">
        <f t="shared" si="64"/>
        <v>0.34899999999999998</v>
      </c>
      <c r="BY275"/>
      <c r="BZ275" s="3">
        <f t="shared" si="55"/>
        <v>255</v>
      </c>
      <c r="CA275" s="3">
        <f>CA274+(env_max2-env_min2)/1200</f>
        <v>6.3500000000000227</v>
      </c>
      <c r="CB275" s="3">
        <f t="shared" si="54"/>
        <v>0.38500000000000001</v>
      </c>
      <c r="CC275" s="3">
        <f>ROUND((O_max_dia2-CA275)/O_range_dia2 * CB275, 3)</f>
        <v>0.54</v>
      </c>
      <c r="CD275">
        <f>IF(CA275&lt;=delt2,CB275,CC275)</f>
        <v>0.38500000000000001</v>
      </c>
      <c r="CE275">
        <f>IF(CA275&gt;=O_max_dia2, 0, CD275)</f>
        <v>0.38500000000000001</v>
      </c>
      <c r="CG275">
        <f>CE275/$CF$21</f>
        <v>0.67425569176882671</v>
      </c>
      <c r="CK275" s="8"/>
      <c r="EM275"/>
      <c r="EN275" s="3"/>
      <c r="EP275"/>
      <c r="EQ275" s="3"/>
    </row>
    <row r="276" spans="2:147" x14ac:dyDescent="0.25">
      <c r="B276">
        <f t="shared" si="67"/>
        <v>260</v>
      </c>
      <c r="C276" s="9">
        <f t="shared" si="65"/>
        <v>6.4750000000000245</v>
      </c>
      <c r="D276">
        <f>EXP(-KTG1_dia*(C276-T_opt__dia)^2)</f>
        <v>0.63571495504369446</v>
      </c>
      <c r="E276">
        <f>EXP(-KTG2_dia*(T_opt__dia-C276)^2)</f>
        <v>1.2065927338112533E-5</v>
      </c>
      <c r="F276">
        <f>IF(C276&lt;=T_opt__dia,D276,E276)</f>
        <v>0.63571495504369446</v>
      </c>
      <c r="G276">
        <f t="shared" si="66"/>
        <v>0.63600000000000001</v>
      </c>
      <c r="AO276">
        <f t="shared" si="56"/>
        <v>273</v>
      </c>
      <c r="AP276">
        <f t="shared" si="57"/>
        <v>6.8000000000000291</v>
      </c>
      <c r="AQ276">
        <f>EXP(-KTG1_nan*(AP276-T_opt__nan)^2)</f>
        <v>0.49809722006329321</v>
      </c>
      <c r="AR276">
        <f>EXP(-KTG2_nan*(T_opt__nan-AP276)^2)</f>
        <v>0.12357833901555043</v>
      </c>
      <c r="AS276">
        <f>IF(AP276&lt;=T_opt__nan,AQ276,AR276)</f>
        <v>0.49809722006329321</v>
      </c>
      <c r="AT276">
        <f t="shared" si="58"/>
        <v>0.498</v>
      </c>
      <c r="BD276">
        <f t="shared" si="59"/>
        <v>273</v>
      </c>
      <c r="BE276">
        <f t="shared" si="60"/>
        <v>6.8000000000000291</v>
      </c>
      <c r="BF276">
        <f>EXP(-KTG1_pic*(BE276-T_opt_pic)^2)</f>
        <v>0.3500217442499568</v>
      </c>
      <c r="BG276">
        <f>EXP(-KTG2_pic*(T_opt_pic-BE276)^2)</f>
        <v>4.2882991508322449E-2</v>
      </c>
      <c r="BH276">
        <f>IF(BE276&lt;=T_opt_pic,BF276,BG276)</f>
        <v>0.3500217442499568</v>
      </c>
      <c r="BI276">
        <f t="shared" si="61"/>
        <v>0.35</v>
      </c>
      <c r="BP276">
        <f t="shared" si="62"/>
        <v>273</v>
      </c>
      <c r="BQ276">
        <f t="shared" si="63"/>
        <v>6.8000000000000291</v>
      </c>
      <c r="BR276">
        <f>EXP(-KTG1_bac*(BQ276-T_opt_bac)^2)</f>
        <v>0.3500217442499568</v>
      </c>
      <c r="BS276">
        <f>EXP(-KTG2_bac * (T_opt_bac - BQ276)^2)</f>
        <v>4.2882991508322449E-2</v>
      </c>
      <c r="BT276">
        <f>IF(BQ276&lt;=T_opt_bac,BR276,BS276)</f>
        <v>0.3500217442499568</v>
      </c>
      <c r="BU276">
        <f t="shared" si="64"/>
        <v>0.35</v>
      </c>
      <c r="BY276"/>
      <c r="BZ276" s="3">
        <f t="shared" si="55"/>
        <v>256</v>
      </c>
      <c r="CA276" s="3">
        <f>CA275+(env_max2-env_min2)/1200</f>
        <v>6.3750000000000231</v>
      </c>
      <c r="CB276" s="3">
        <f t="shared" si="54"/>
        <v>0.38500000000000001</v>
      </c>
      <c r="CC276" s="3">
        <f>ROUND((O_max_dia2-CA276)/O_range_dia2 * CB276, 3)</f>
        <v>0.54</v>
      </c>
      <c r="CD276">
        <f>IF(CA276&lt;=delt2,CB276,CC276)</f>
        <v>0.38500000000000001</v>
      </c>
      <c r="CE276">
        <f>IF(CA276&gt;=O_max_dia2, 0, CD276)</f>
        <v>0.38500000000000001</v>
      </c>
      <c r="CG276">
        <f>CE276/$CF$21</f>
        <v>0.67425569176882671</v>
      </c>
      <c r="CK276" s="8"/>
      <c r="EM276"/>
      <c r="EN276" s="3"/>
      <c r="EP276"/>
      <c r="EQ276" s="3"/>
    </row>
    <row r="277" spans="2:147" x14ac:dyDescent="0.25">
      <c r="B277">
        <f t="shared" si="67"/>
        <v>261</v>
      </c>
      <c r="C277" s="9">
        <f t="shared" si="65"/>
        <v>6.5000000000000249</v>
      </c>
      <c r="D277">
        <f>EXP(-KTG1_dia*(C277-T_opt__dia)^2)</f>
        <v>0.63762815162177511</v>
      </c>
      <c r="E277">
        <f>EXP(-KTG2_dia*(T_opt__dia-C277)^2)</f>
        <v>1.3007297654068569E-5</v>
      </c>
      <c r="F277">
        <f>IF(C277&lt;=T_opt__dia,D277,E277)</f>
        <v>0.63762815162177511</v>
      </c>
      <c r="G277">
        <f t="shared" si="66"/>
        <v>0.63800000000000001</v>
      </c>
      <c r="AO277">
        <f t="shared" si="56"/>
        <v>274</v>
      </c>
      <c r="AP277">
        <f t="shared" si="57"/>
        <v>6.8250000000000295</v>
      </c>
      <c r="AQ277">
        <f>EXP(-KTG1_nan*(AP277-T_opt__nan)^2)</f>
        <v>0.49941268548866397</v>
      </c>
      <c r="AR277">
        <f>EXP(-KTG2_nan*(T_opt__nan-AP277)^2)</f>
        <v>0.12456003132141355</v>
      </c>
      <c r="AS277">
        <f>IF(AP277&lt;=T_opt__nan,AQ277,AR277)</f>
        <v>0.49941268548866397</v>
      </c>
      <c r="AT277">
        <f t="shared" si="58"/>
        <v>0.499</v>
      </c>
      <c r="BD277">
        <f t="shared" si="59"/>
        <v>274</v>
      </c>
      <c r="BE277">
        <f t="shared" si="60"/>
        <v>6.8250000000000295</v>
      </c>
      <c r="BF277">
        <f>EXP(-KTG1_pic*(BE277-T_opt_pic)^2)</f>
        <v>0.3511567759881985</v>
      </c>
      <c r="BG277">
        <f>EXP(-KTG2_pic*(T_opt_pic-BE277)^2)</f>
        <v>4.3301521760801626E-2</v>
      </c>
      <c r="BH277">
        <f>IF(BE277&lt;=T_opt_pic,BF277,BG277)</f>
        <v>0.3511567759881985</v>
      </c>
      <c r="BI277">
        <f t="shared" si="61"/>
        <v>0.35099999999999998</v>
      </c>
      <c r="BP277">
        <f t="shared" si="62"/>
        <v>274</v>
      </c>
      <c r="BQ277">
        <f t="shared" si="63"/>
        <v>6.8250000000000295</v>
      </c>
      <c r="BR277">
        <f>EXP(-KTG1_bac*(BQ277-T_opt_bac)^2)</f>
        <v>0.3511567759881985</v>
      </c>
      <c r="BS277">
        <f>EXP(-KTG2_bac * (T_opt_bac - BQ277)^2)</f>
        <v>4.3301521760801626E-2</v>
      </c>
      <c r="BT277">
        <f>IF(BQ277&lt;=T_opt_bac,BR277,BS277)</f>
        <v>0.3511567759881985</v>
      </c>
      <c r="BU277">
        <f t="shared" si="64"/>
        <v>0.35099999999999998</v>
      </c>
      <c r="BY277"/>
      <c r="BZ277" s="3">
        <f t="shared" si="55"/>
        <v>257</v>
      </c>
      <c r="CA277" s="3">
        <f>CA276+(env_max2-env_min2)/1200</f>
        <v>6.4000000000000234</v>
      </c>
      <c r="CB277" s="3">
        <f t="shared" si="54"/>
        <v>0.38600000000000001</v>
      </c>
      <c r="CC277" s="3">
        <f>ROUND((O_max_dia2-CA277)/O_range_dia2 * CB277, 3)</f>
        <v>0.54</v>
      </c>
      <c r="CD277">
        <f>IF(CA277&lt;=delt2,CB277,CC277)</f>
        <v>0.38600000000000001</v>
      </c>
      <c r="CE277">
        <f>IF(CA277&gt;=O_max_dia2, 0, CD277)</f>
        <v>0.38600000000000001</v>
      </c>
      <c r="CG277">
        <f>CE277/$CF$21</f>
        <v>0.67600700525394053</v>
      </c>
      <c r="CK277" s="8"/>
      <c r="EM277"/>
      <c r="EN277" s="3"/>
      <c r="EP277"/>
      <c r="EQ277" s="3"/>
    </row>
    <row r="278" spans="2:147" x14ac:dyDescent="0.25">
      <c r="B278">
        <f t="shared" si="67"/>
        <v>262</v>
      </c>
      <c r="C278" s="9">
        <f t="shared" si="65"/>
        <v>6.5250000000000252</v>
      </c>
      <c r="D278">
        <f>EXP(-KTG1_dia*(C278-T_opt__dia)^2)</f>
        <v>0.63954071056325568</v>
      </c>
      <c r="E278">
        <f>EXP(-KTG2_dia*(T_opt__dia-C278)^2)</f>
        <v>1.4018607551690494E-5</v>
      </c>
      <c r="F278">
        <f>IF(C278&lt;=T_opt__dia,D278,E278)</f>
        <v>0.63954071056325568</v>
      </c>
      <c r="G278">
        <f t="shared" si="66"/>
        <v>0.64</v>
      </c>
      <c r="AO278">
        <f t="shared" si="56"/>
        <v>275</v>
      </c>
      <c r="AP278">
        <f t="shared" si="57"/>
        <v>6.8500000000000298</v>
      </c>
      <c r="AQ278">
        <f>EXP(-KTG1_nan*(AP278-T_opt__nan)^2)</f>
        <v>0.50072912138170933</v>
      </c>
      <c r="AR278">
        <f>EXP(-KTG2_nan*(T_opt__nan-AP278)^2)</f>
        <v>0.12554763885087991</v>
      </c>
      <c r="AS278">
        <f>IF(AP278&lt;=T_opt__nan,AQ278,AR278)</f>
        <v>0.50072912138170933</v>
      </c>
      <c r="AT278">
        <f t="shared" si="58"/>
        <v>0.501</v>
      </c>
      <c r="BD278">
        <f t="shared" si="59"/>
        <v>275</v>
      </c>
      <c r="BE278">
        <f t="shared" si="60"/>
        <v>6.8500000000000298</v>
      </c>
      <c r="BF278">
        <f>EXP(-KTG1_pic*(BE278-T_opt_pic)^2)</f>
        <v>0.35229372687344351</v>
      </c>
      <c r="BG278">
        <f>EXP(-KTG2_pic*(T_opt_pic-BE278)^2)</f>
        <v>4.3723480935825697E-2</v>
      </c>
      <c r="BH278">
        <f>IF(BE278&lt;=T_opt_pic,BF278,BG278)</f>
        <v>0.35229372687344351</v>
      </c>
      <c r="BI278">
        <f t="shared" si="61"/>
        <v>0.35199999999999998</v>
      </c>
      <c r="BP278">
        <f t="shared" si="62"/>
        <v>275</v>
      </c>
      <c r="BQ278">
        <f t="shared" si="63"/>
        <v>6.8500000000000298</v>
      </c>
      <c r="BR278">
        <f>EXP(-KTG1_bac*(BQ278-T_opt_bac)^2)</f>
        <v>0.35229372687344351</v>
      </c>
      <c r="BS278">
        <f>EXP(-KTG2_bac * (T_opt_bac - BQ278)^2)</f>
        <v>4.3723480935825697E-2</v>
      </c>
      <c r="BT278">
        <f>IF(BQ278&lt;=T_opt_bac,BR278,BS278)</f>
        <v>0.35229372687344351</v>
      </c>
      <c r="BU278">
        <f t="shared" si="64"/>
        <v>0.35199999999999998</v>
      </c>
      <c r="BY278"/>
      <c r="BZ278" s="3">
        <f t="shared" si="55"/>
        <v>258</v>
      </c>
      <c r="CA278" s="3">
        <f>CA277+(env_max2-env_min2)/1200</f>
        <v>6.4250000000000238</v>
      </c>
      <c r="CB278" s="3">
        <f t="shared" ref="CB278:CB341" si="68">ROUND(EXP(0.07*(CA278-20)),3)</f>
        <v>0.38700000000000001</v>
      </c>
      <c r="CC278" s="3">
        <f>ROUND((O_max_dia2-CA278)/O_range_dia2 * CB278, 3)</f>
        <v>0.54100000000000004</v>
      </c>
      <c r="CD278">
        <f>IF(CA278&lt;=delt2,CB278,CC278)</f>
        <v>0.38700000000000001</v>
      </c>
      <c r="CE278">
        <f>IF(CA278&gt;=O_max_dia2, 0, CD278)</f>
        <v>0.38700000000000001</v>
      </c>
      <c r="CG278">
        <f>CE278/$CF$21</f>
        <v>0.67775831873905434</v>
      </c>
      <c r="CK278" s="8"/>
      <c r="EM278"/>
      <c r="EN278" s="3"/>
      <c r="EP278"/>
      <c r="EQ278" s="3"/>
    </row>
    <row r="279" spans="2:147" x14ac:dyDescent="0.25">
      <c r="B279">
        <f t="shared" si="67"/>
        <v>263</v>
      </c>
      <c r="C279" s="9">
        <f t="shared" si="65"/>
        <v>6.5500000000000256</v>
      </c>
      <c r="D279">
        <f>EXP(-KTG1_dia*(C279-T_opt__dia)^2)</f>
        <v>0.64145259164719748</v>
      </c>
      <c r="E279">
        <f>EXP(-KTG2_dia*(T_opt__dia-C279)^2)</f>
        <v>1.51047695466719E-5</v>
      </c>
      <c r="F279">
        <f>IF(C279&lt;=T_opt__dia,D279,E279)</f>
        <v>0.64145259164719748</v>
      </c>
      <c r="G279">
        <f t="shared" si="66"/>
        <v>0.64100000000000001</v>
      </c>
      <c r="AO279">
        <f t="shared" si="56"/>
        <v>276</v>
      </c>
      <c r="AP279">
        <f t="shared" si="57"/>
        <v>6.8750000000000302</v>
      </c>
      <c r="AQ279">
        <f>EXP(-KTG1_nan*(AP279-T_opt__nan)^2)</f>
        <v>0.50204651711887471</v>
      </c>
      <c r="AR279">
        <f>EXP(-KTG2_nan*(T_opt__nan-AP279)^2)</f>
        <v>0.12654117875892193</v>
      </c>
      <c r="AS279">
        <f>IF(AP279&lt;=T_opt__nan,AQ279,AR279)</f>
        <v>0.50204651711887471</v>
      </c>
      <c r="AT279">
        <f t="shared" si="58"/>
        <v>0.502</v>
      </c>
      <c r="BD279">
        <f t="shared" si="59"/>
        <v>276</v>
      </c>
      <c r="BE279">
        <f t="shared" si="60"/>
        <v>6.8750000000000302</v>
      </c>
      <c r="BF279">
        <f>EXP(-KTG1_pic*(BE279-T_opt_pic)^2)</f>
        <v>0.35343259173148583</v>
      </c>
      <c r="BG279">
        <f>EXP(-KTG2_pic*(T_opt_pic-BE279)^2)</f>
        <v>4.4148889726766373E-2</v>
      </c>
      <c r="BH279">
        <f>IF(BE279&lt;=T_opt_pic,BF279,BG279)</f>
        <v>0.35343259173148583</v>
      </c>
      <c r="BI279">
        <f t="shared" si="61"/>
        <v>0.35299999999999998</v>
      </c>
      <c r="BP279">
        <f t="shared" si="62"/>
        <v>276</v>
      </c>
      <c r="BQ279">
        <f t="shared" si="63"/>
        <v>6.8750000000000302</v>
      </c>
      <c r="BR279">
        <f>EXP(-KTG1_bac*(BQ279-T_opt_bac)^2)</f>
        <v>0.35343259173148583</v>
      </c>
      <c r="BS279">
        <f>EXP(-KTG2_bac * (T_opt_bac - BQ279)^2)</f>
        <v>4.4148889726766373E-2</v>
      </c>
      <c r="BT279">
        <f>IF(BQ279&lt;=T_opt_bac,BR279,BS279)</f>
        <v>0.35343259173148583</v>
      </c>
      <c r="BU279">
        <f t="shared" si="64"/>
        <v>0.35299999999999998</v>
      </c>
      <c r="BY279"/>
      <c r="BZ279" s="3">
        <f t="shared" ref="BZ279:BZ342" si="69">BZ278+1</f>
        <v>259</v>
      </c>
      <c r="CA279" s="3">
        <f>CA278+(env_max2-env_min2)/1200</f>
        <v>6.4500000000000242</v>
      </c>
      <c r="CB279" s="3">
        <f t="shared" si="68"/>
        <v>0.38700000000000001</v>
      </c>
      <c r="CC279" s="3">
        <f>ROUND((O_max_dia2-CA279)/O_range_dia2 * CB279, 3)</f>
        <v>0.54</v>
      </c>
      <c r="CD279">
        <f>IF(CA279&lt;=delt2,CB279,CC279)</f>
        <v>0.38700000000000001</v>
      </c>
      <c r="CE279">
        <f>IF(CA279&gt;=O_max_dia2, 0, CD279)</f>
        <v>0.38700000000000001</v>
      </c>
      <c r="CG279">
        <f>CE279/$CF$21</f>
        <v>0.67775831873905434</v>
      </c>
      <c r="CK279" s="8"/>
      <c r="EM279"/>
      <c r="EN279" s="3"/>
      <c r="EP279"/>
      <c r="EQ279" s="3"/>
    </row>
    <row r="280" spans="2:147" x14ac:dyDescent="0.25">
      <c r="B280">
        <f t="shared" si="67"/>
        <v>264</v>
      </c>
      <c r="C280" s="9">
        <f t="shared" si="65"/>
        <v>6.5750000000000259</v>
      </c>
      <c r="D280">
        <f>EXP(-KTG1_dia*(C280-T_opt__dia)^2)</f>
        <v>0.64336375455258765</v>
      </c>
      <c r="E280">
        <f>EXP(-KTG2_dia*(T_opt__dia-C280)^2)</f>
        <v>1.6271019131569681E-5</v>
      </c>
      <c r="F280">
        <f>IF(C280&lt;=T_opt__dia,D280,E280)</f>
        <v>0.64336375455258765</v>
      </c>
      <c r="G280">
        <f t="shared" si="66"/>
        <v>0.64300000000000002</v>
      </c>
      <c r="AO280">
        <f t="shared" si="56"/>
        <v>277</v>
      </c>
      <c r="AP280">
        <f t="shared" si="57"/>
        <v>6.9000000000000306</v>
      </c>
      <c r="AQ280">
        <f>EXP(-KTG1_nan*(AP280-T_opt__nan)^2)</f>
        <v>0.50336486203421216</v>
      </c>
      <c r="AR280">
        <f>EXP(-KTG2_nan*(T_opt__nan-AP280)^2)</f>
        <v>0.12754066806838871</v>
      </c>
      <c r="AS280">
        <f>IF(AP280&lt;=T_opt__nan,AQ280,AR280)</f>
        <v>0.50336486203421216</v>
      </c>
      <c r="AT280">
        <f t="shared" si="58"/>
        <v>0.503</v>
      </c>
      <c r="BD280">
        <f t="shared" si="59"/>
        <v>277</v>
      </c>
      <c r="BE280">
        <f t="shared" si="60"/>
        <v>6.9000000000000306</v>
      </c>
      <c r="BF280">
        <f>EXP(-KTG1_pic*(BE280-T_opt_pic)^2)</f>
        <v>0.35457336534262424</v>
      </c>
      <c r="BG280">
        <f>EXP(-KTG2_pic*(T_opt_pic-BE280)^2)</f>
        <v>4.4577768872502206E-2</v>
      </c>
      <c r="BH280">
        <f>IF(BE280&lt;=T_opt_pic,BF280,BG280)</f>
        <v>0.35457336534262424</v>
      </c>
      <c r="BI280">
        <f t="shared" si="61"/>
        <v>0.35499999999999998</v>
      </c>
      <c r="BP280">
        <f t="shared" si="62"/>
        <v>277</v>
      </c>
      <c r="BQ280">
        <f t="shared" si="63"/>
        <v>6.9000000000000306</v>
      </c>
      <c r="BR280">
        <f>EXP(-KTG1_bac*(BQ280-T_opt_bac)^2)</f>
        <v>0.35457336534262424</v>
      </c>
      <c r="BS280">
        <f>EXP(-KTG2_bac * (T_opt_bac - BQ280)^2)</f>
        <v>4.4577768872502206E-2</v>
      </c>
      <c r="BT280">
        <f>IF(BQ280&lt;=T_opt_bac,BR280,BS280)</f>
        <v>0.35457336534262424</v>
      </c>
      <c r="BU280">
        <f t="shared" si="64"/>
        <v>0.35499999999999998</v>
      </c>
      <c r="BY280"/>
      <c r="BZ280" s="3">
        <f t="shared" si="69"/>
        <v>260</v>
      </c>
      <c r="CA280" s="3">
        <f>CA279+(env_max2-env_min2)/1200</f>
        <v>6.4750000000000245</v>
      </c>
      <c r="CB280" s="3">
        <f t="shared" si="68"/>
        <v>0.38800000000000001</v>
      </c>
      <c r="CC280" s="3">
        <f>ROUND((O_max_dia2-CA280)/O_range_dia2 * CB280, 3)</f>
        <v>0.54100000000000004</v>
      </c>
      <c r="CD280">
        <f>IF(CA280&lt;=delt2,CB280,CC280)</f>
        <v>0.38800000000000001</v>
      </c>
      <c r="CE280">
        <f>IF(CA280&gt;=O_max_dia2, 0, CD280)</f>
        <v>0.38800000000000001</v>
      </c>
      <c r="CG280">
        <f>CE280/$CF$21</f>
        <v>0.67950963222416816</v>
      </c>
      <c r="CK280" s="8"/>
      <c r="EM280"/>
      <c r="EN280" s="3"/>
      <c r="EP280"/>
      <c r="EQ280" s="3"/>
    </row>
    <row r="281" spans="2:147" x14ac:dyDescent="0.25">
      <c r="B281">
        <f t="shared" si="67"/>
        <v>265</v>
      </c>
      <c r="C281" s="9">
        <f t="shared" si="65"/>
        <v>6.6000000000000263</v>
      </c>
      <c r="D281">
        <f>EXP(-KTG1_dia*(C281-T_opt__dia)^2)</f>
        <v>0.64527415885965544</v>
      </c>
      <c r="E281">
        <f>EXP(-KTG2_dia*(T_opt__dia-C281)^2)</f>
        <v>1.7522934363136605E-5</v>
      </c>
      <c r="F281">
        <f>IF(C281&lt;=T_opt__dia,D281,E281)</f>
        <v>0.64527415885965544</v>
      </c>
      <c r="G281">
        <f t="shared" si="66"/>
        <v>0.64500000000000002</v>
      </c>
      <c r="AO281">
        <f t="shared" si="56"/>
        <v>278</v>
      </c>
      <c r="AP281">
        <f t="shared" si="57"/>
        <v>6.9250000000000309</v>
      </c>
      <c r="AQ281">
        <f>EXP(-KTG1_nan*(AP281-T_opt__nan)^2)</f>
        <v>0.5046841454194827</v>
      </c>
      <c r="AR281">
        <f>EXP(-KTG2_nan*(T_opt__nan-AP281)^2)</f>
        <v>0.12854612366793555</v>
      </c>
      <c r="AS281">
        <f>IF(AP281&lt;=T_opt__nan,AQ281,AR281)</f>
        <v>0.5046841454194827</v>
      </c>
      <c r="AT281">
        <f t="shared" si="58"/>
        <v>0.505</v>
      </c>
      <c r="BD281">
        <f t="shared" si="59"/>
        <v>278</v>
      </c>
      <c r="BE281">
        <f t="shared" si="60"/>
        <v>6.9250000000000309</v>
      </c>
      <c r="BF281">
        <f>EXP(-KTG1_pic*(BE281-T_opt_pic)^2)</f>
        <v>0.3557160424416187</v>
      </c>
      <c r="BG281">
        <f>EXP(-KTG2_pic*(T_opt_pic-BE281)^2)</f>
        <v>4.501013915661075E-2</v>
      </c>
      <c r="BH281">
        <f>IF(BE281&lt;=T_opt_pic,BF281,BG281)</f>
        <v>0.3557160424416187</v>
      </c>
      <c r="BI281">
        <f t="shared" si="61"/>
        <v>0.35599999999999998</v>
      </c>
      <c r="BP281">
        <f t="shared" si="62"/>
        <v>278</v>
      </c>
      <c r="BQ281">
        <f t="shared" si="63"/>
        <v>6.9250000000000309</v>
      </c>
      <c r="BR281">
        <f>EXP(-KTG1_bac*(BQ281-T_opt_bac)^2)</f>
        <v>0.3557160424416187</v>
      </c>
      <c r="BS281">
        <f>EXP(-KTG2_bac * (T_opt_bac - BQ281)^2)</f>
        <v>4.501013915661075E-2</v>
      </c>
      <c r="BT281">
        <f>IF(BQ281&lt;=T_opt_bac,BR281,BS281)</f>
        <v>0.3557160424416187</v>
      </c>
      <c r="BU281">
        <f t="shared" si="64"/>
        <v>0.35599999999999998</v>
      </c>
      <c r="BY281"/>
      <c r="BZ281" s="3">
        <f t="shared" si="69"/>
        <v>261</v>
      </c>
      <c r="CA281" s="3">
        <f>CA280+(env_max2-env_min2)/1200</f>
        <v>6.5000000000000249</v>
      </c>
      <c r="CB281" s="3">
        <f t="shared" si="68"/>
        <v>0.38900000000000001</v>
      </c>
      <c r="CC281" s="3">
        <f>ROUND((O_max_dia2-CA281)/O_range_dia2 * CB281, 3)</f>
        <v>0.54200000000000004</v>
      </c>
      <c r="CD281">
        <f>IF(CA281&lt;=delt2,CB281,CC281)</f>
        <v>0.38900000000000001</v>
      </c>
      <c r="CE281">
        <f>IF(CA281&gt;=O_max_dia2, 0, CD281)</f>
        <v>0.38900000000000001</v>
      </c>
      <c r="CG281">
        <f>CE281/$CF$21</f>
        <v>0.68126094570928208</v>
      </c>
      <c r="CK281" s="8"/>
      <c r="EM281"/>
      <c r="EN281" s="3"/>
      <c r="EP281"/>
      <c r="EQ281" s="3"/>
    </row>
    <row r="282" spans="2:147" x14ac:dyDescent="0.25">
      <c r="B282">
        <f t="shared" si="67"/>
        <v>266</v>
      </c>
      <c r="C282" s="9">
        <f t="shared" si="65"/>
        <v>6.6250000000000266</v>
      </c>
      <c r="D282">
        <f>EXP(-KTG1_dia*(C282-T_opt__dia)^2)</f>
        <v>0.64718376405119638</v>
      </c>
      <c r="E282">
        <f>EXP(-KTG2_dia*(T_opt__dia-C282)^2)</f>
        <v>1.8866456520023748E-5</v>
      </c>
      <c r="F282">
        <f>IF(C282&lt;=T_opt__dia,D282,E282)</f>
        <v>0.64718376405119638</v>
      </c>
      <c r="G282">
        <f t="shared" si="66"/>
        <v>0.64700000000000002</v>
      </c>
      <c r="AO282">
        <f t="shared" si="56"/>
        <v>279</v>
      </c>
      <c r="AP282">
        <f t="shared" si="57"/>
        <v>6.9500000000000313</v>
      </c>
      <c r="AQ282">
        <f>EXP(-KTG1_nan*(AP282-T_opt__nan)^2)</f>
        <v>0.50600435652425957</v>
      </c>
      <c r="AR282">
        <f>EXP(-KTG2_nan*(T_opt__nan-AP282)^2)</f>
        <v>0.12955756230994667</v>
      </c>
      <c r="AS282">
        <f>IF(AP282&lt;=T_opt__nan,AQ282,AR282)</f>
        <v>0.50600435652425957</v>
      </c>
      <c r="AT282">
        <f t="shared" si="58"/>
        <v>0.50600000000000001</v>
      </c>
      <c r="BD282">
        <f t="shared" si="59"/>
        <v>279</v>
      </c>
      <c r="BE282">
        <f t="shared" si="60"/>
        <v>6.9500000000000313</v>
      </c>
      <c r="BF282">
        <f>EXP(-KTG1_pic*(BE282-T_opt_pic)^2)</f>
        <v>0.35686061771764999</v>
      </c>
      <c r="BG282">
        <f>EXP(-KTG2_pic*(T_opt_pic-BE282)^2)</f>
        <v>4.5446021406549998E-2</v>
      </c>
      <c r="BH282">
        <f>IF(BE282&lt;=T_opt_pic,BF282,BG282)</f>
        <v>0.35686061771764999</v>
      </c>
      <c r="BI282">
        <f t="shared" si="61"/>
        <v>0.35699999999999998</v>
      </c>
      <c r="BP282">
        <f t="shared" si="62"/>
        <v>279</v>
      </c>
      <c r="BQ282">
        <f t="shared" si="63"/>
        <v>6.9500000000000313</v>
      </c>
      <c r="BR282">
        <f>EXP(-KTG1_bac*(BQ282-T_opt_bac)^2)</f>
        <v>0.35686061771764999</v>
      </c>
      <c r="BS282">
        <f>EXP(-KTG2_bac * (T_opt_bac - BQ282)^2)</f>
        <v>4.5446021406549998E-2</v>
      </c>
      <c r="BT282">
        <f>IF(BQ282&lt;=T_opt_bac,BR282,BS282)</f>
        <v>0.35686061771764999</v>
      </c>
      <c r="BU282">
        <f t="shared" si="64"/>
        <v>0.35699999999999998</v>
      </c>
      <c r="BY282"/>
      <c r="BZ282" s="3">
        <f t="shared" si="69"/>
        <v>262</v>
      </c>
      <c r="CA282" s="3">
        <f>CA281+(env_max2-env_min2)/1200</f>
        <v>6.5250000000000252</v>
      </c>
      <c r="CB282" s="3">
        <f t="shared" si="68"/>
        <v>0.38900000000000001</v>
      </c>
      <c r="CC282" s="3">
        <f>ROUND((O_max_dia2-CA282)/O_range_dia2 * CB282, 3)</f>
        <v>0.54100000000000004</v>
      </c>
      <c r="CD282">
        <f>IF(CA282&lt;=delt2,CB282,CC282)</f>
        <v>0.38900000000000001</v>
      </c>
      <c r="CE282">
        <f>IF(CA282&gt;=O_max_dia2, 0, CD282)</f>
        <v>0.38900000000000001</v>
      </c>
      <c r="CG282">
        <f>CE282/$CF$21</f>
        <v>0.68126094570928208</v>
      </c>
      <c r="CK282" s="8"/>
      <c r="EM282"/>
      <c r="EN282" s="3"/>
      <c r="EP282"/>
      <c r="EQ282" s="3"/>
    </row>
    <row r="283" spans="2:147" x14ac:dyDescent="0.25">
      <c r="B283">
        <f t="shared" si="67"/>
        <v>267</v>
      </c>
      <c r="C283" s="9">
        <f t="shared" si="65"/>
        <v>6.650000000000027</v>
      </c>
      <c r="D283">
        <f>EXP(-KTG1_dia*(C283-T_opt__dia)^2)</f>
        <v>0.64909252951390706</v>
      </c>
      <c r="E283">
        <f>EXP(-KTG2_dia*(T_opt__dia-C283)^2)</f>
        <v>2.0307911881326078E-5</v>
      </c>
      <c r="F283">
        <f>IF(C283&lt;=T_opt__dia,D283,E283)</f>
        <v>0.64909252951390706</v>
      </c>
      <c r="G283">
        <f t="shared" si="66"/>
        <v>0.64900000000000002</v>
      </c>
      <c r="AO283">
        <f t="shared" si="56"/>
        <v>280</v>
      </c>
      <c r="AP283">
        <f t="shared" si="57"/>
        <v>6.9750000000000316</v>
      </c>
      <c r="AQ283">
        <f>EXP(-KTG1_nan*(AP283-T_opt__nan)^2)</f>
        <v>0.50732548455603277</v>
      </c>
      <c r="AR283">
        <f>EXP(-KTG2_nan*(T_opt__nan-AP283)^2)</f>
        <v>0.13057500060845137</v>
      </c>
      <c r="AS283">
        <f>IF(AP283&lt;=T_opt__nan,AQ283,AR283)</f>
        <v>0.50732548455603277</v>
      </c>
      <c r="AT283">
        <f t="shared" si="58"/>
        <v>0.50700000000000001</v>
      </c>
      <c r="BD283">
        <f t="shared" si="59"/>
        <v>280</v>
      </c>
      <c r="BE283">
        <f t="shared" si="60"/>
        <v>6.9750000000000316</v>
      </c>
      <c r="BF283">
        <f>EXP(-KTG1_pic*(BE283-T_opt_pic)^2)</f>
        <v>0.35800708581427876</v>
      </c>
      <c r="BG283">
        <f>EXP(-KTG2_pic*(T_opt_pic-BE283)^2)</f>
        <v>4.5885436492828224E-2</v>
      </c>
      <c r="BH283">
        <f>IF(BE283&lt;=T_opt_pic,BF283,BG283)</f>
        <v>0.35800708581427876</v>
      </c>
      <c r="BI283">
        <f t="shared" si="61"/>
        <v>0.35799999999999998</v>
      </c>
      <c r="BP283">
        <f t="shared" si="62"/>
        <v>280</v>
      </c>
      <c r="BQ283">
        <f t="shared" si="63"/>
        <v>6.9750000000000316</v>
      </c>
      <c r="BR283">
        <f>EXP(-KTG1_bac*(BQ283-T_opt_bac)^2)</f>
        <v>0.35800708581427876</v>
      </c>
      <c r="BS283">
        <f>EXP(-KTG2_bac * (T_opt_bac - BQ283)^2)</f>
        <v>4.5885436492828224E-2</v>
      </c>
      <c r="BT283">
        <f>IF(BQ283&lt;=T_opt_bac,BR283,BS283)</f>
        <v>0.35800708581427876</v>
      </c>
      <c r="BU283">
        <f t="shared" si="64"/>
        <v>0.35799999999999998</v>
      </c>
      <c r="BY283"/>
      <c r="BZ283" s="3">
        <f t="shared" si="69"/>
        <v>263</v>
      </c>
      <c r="CA283" s="3">
        <f>CA282+(env_max2-env_min2)/1200</f>
        <v>6.5500000000000256</v>
      </c>
      <c r="CB283" s="3">
        <f t="shared" si="68"/>
        <v>0.39</v>
      </c>
      <c r="CC283" s="3">
        <f>ROUND((O_max_dia2-CA283)/O_range_dia2 * CB283, 3)</f>
        <v>0.54200000000000004</v>
      </c>
      <c r="CD283">
        <f>IF(CA283&lt;=delt2,CB283,CC283)</f>
        <v>0.39</v>
      </c>
      <c r="CE283">
        <f>IF(CA283&gt;=O_max_dia2, 0, CD283)</f>
        <v>0.39</v>
      </c>
      <c r="CG283">
        <f>CE283/$CF$21</f>
        <v>0.6830122591943959</v>
      </c>
      <c r="CK283" s="8"/>
      <c r="EM283"/>
      <c r="EN283" s="3"/>
      <c r="EP283"/>
      <c r="EQ283" s="3"/>
    </row>
    <row r="284" spans="2:147" x14ac:dyDescent="0.25">
      <c r="B284">
        <f t="shared" si="67"/>
        <v>268</v>
      </c>
      <c r="C284" s="9">
        <f t="shared" si="65"/>
        <v>6.6750000000000274</v>
      </c>
      <c r="D284">
        <f>EXP(-KTG1_dia*(C284-T_opt__dia)^2)</f>
        <v>0.65100041453972668</v>
      </c>
      <c r="E284">
        <f>EXP(-KTG2_dia*(T_opt__dia-C284)^2)</f>
        <v>2.1854034678300007E-5</v>
      </c>
      <c r="F284">
        <f>IF(C284&lt;=T_opt__dia,D284,E284)</f>
        <v>0.65100041453972668</v>
      </c>
      <c r="G284">
        <f t="shared" si="66"/>
        <v>0.65100000000000002</v>
      </c>
      <c r="AO284">
        <f t="shared" si="56"/>
        <v>281</v>
      </c>
      <c r="AP284">
        <f t="shared" si="57"/>
        <v>7.000000000000032</v>
      </c>
      <c r="AQ284">
        <f>EXP(-KTG1_nan*(AP284-T_opt__nan)^2)</f>
        <v>0.50864751868031544</v>
      </c>
      <c r="AR284">
        <f>EXP(-KTG2_nan*(T_opt__nan-AP284)^2)</f>
        <v>0.13159845503703527</v>
      </c>
      <c r="AS284">
        <f>IF(AP284&lt;=T_opt__nan,AQ284,AR284)</f>
        <v>0.50864751868031544</v>
      </c>
      <c r="AT284">
        <f t="shared" si="58"/>
        <v>0.50900000000000001</v>
      </c>
      <c r="BD284">
        <f t="shared" si="59"/>
        <v>281</v>
      </c>
      <c r="BE284">
        <f t="shared" si="60"/>
        <v>7.000000000000032</v>
      </c>
      <c r="BF284">
        <f>EXP(-KTG1_pic*(BE284-T_opt_pic)^2)</f>
        <v>0.35915544132940602</v>
      </c>
      <c r="BG284">
        <f>EXP(-KTG2_pic*(T_opt_pic-BE284)^2)</f>
        <v>4.632840532816275E-2</v>
      </c>
      <c r="BH284">
        <f>IF(BE284&lt;=T_opt_pic,BF284,BG284)</f>
        <v>0.35915544132940602</v>
      </c>
      <c r="BI284">
        <f t="shared" si="61"/>
        <v>0.35899999999999999</v>
      </c>
      <c r="BP284">
        <f t="shared" si="62"/>
        <v>281</v>
      </c>
      <c r="BQ284">
        <f t="shared" si="63"/>
        <v>7.000000000000032</v>
      </c>
      <c r="BR284">
        <f>EXP(-KTG1_bac*(BQ284-T_opt_bac)^2)</f>
        <v>0.35915544132940602</v>
      </c>
      <c r="BS284">
        <f>EXP(-KTG2_bac * (T_opt_bac - BQ284)^2)</f>
        <v>4.632840532816275E-2</v>
      </c>
      <c r="BT284">
        <f>IF(BQ284&lt;=T_opt_bac,BR284,BS284)</f>
        <v>0.35915544132940602</v>
      </c>
      <c r="BU284">
        <f t="shared" si="64"/>
        <v>0.35899999999999999</v>
      </c>
      <c r="BY284"/>
      <c r="BZ284" s="3">
        <f t="shared" si="69"/>
        <v>264</v>
      </c>
      <c r="CA284" s="3">
        <f>CA283+(env_max2-env_min2)/1200</f>
        <v>6.5750000000000259</v>
      </c>
      <c r="CB284" s="3">
        <f t="shared" si="68"/>
        <v>0.39100000000000001</v>
      </c>
      <c r="CC284" s="3">
        <f>ROUND((O_max_dia2-CA284)/O_range_dia2 * CB284, 3)</f>
        <v>0.54300000000000004</v>
      </c>
      <c r="CD284">
        <f>IF(CA284&lt;=delt2,CB284,CC284)</f>
        <v>0.39100000000000001</v>
      </c>
      <c r="CE284">
        <f>IF(CA284&gt;=O_max_dia2, 0, CD284)</f>
        <v>0.39100000000000001</v>
      </c>
      <c r="CG284">
        <f>CE284/$CF$21</f>
        <v>0.68476357267950971</v>
      </c>
      <c r="CK284" s="8"/>
      <c r="EM284"/>
      <c r="EN284" s="3"/>
      <c r="EP284"/>
      <c r="EQ284" s="3"/>
    </row>
    <row r="285" spans="2:147" x14ac:dyDescent="0.25">
      <c r="B285">
        <f t="shared" si="67"/>
        <v>269</v>
      </c>
      <c r="C285" s="9">
        <f t="shared" si="65"/>
        <v>6.7000000000000277</v>
      </c>
      <c r="D285">
        <f>EXP(-KTG1_dia*(C285-T_opt__dia)^2)</f>
        <v>0.65290737832718926</v>
      </c>
      <c r="E285">
        <f>EXP(-KTG2_dia*(T_opt__dia-C285)^2)</f>
        <v>2.3511991273469642E-5</v>
      </c>
      <c r="F285">
        <f>IF(C285&lt;=T_opt__dia,D285,E285)</f>
        <v>0.65290737832718926</v>
      </c>
      <c r="G285">
        <f t="shared" si="66"/>
        <v>0.65300000000000002</v>
      </c>
      <c r="AO285">
        <f t="shared" si="56"/>
        <v>282</v>
      </c>
      <c r="AP285">
        <f t="shared" si="57"/>
        <v>7.0250000000000323</v>
      </c>
      <c r="AQ285">
        <f>EXP(-KTG1_nan*(AP285-T_opt__nan)^2)</f>
        <v>0.50997044802075076</v>
      </c>
      <c r="AR285">
        <f>EXP(-KTG2_nan*(T_opt__nan-AP285)^2)</f>
        <v>0.13262794192674485</v>
      </c>
      <c r="AS285">
        <f>IF(AP285&lt;=T_opt__nan,AQ285,AR285)</f>
        <v>0.50997044802075076</v>
      </c>
      <c r="AT285">
        <f t="shared" si="58"/>
        <v>0.51</v>
      </c>
      <c r="BD285">
        <f t="shared" si="59"/>
        <v>282</v>
      </c>
      <c r="BE285">
        <f t="shared" si="60"/>
        <v>7.0250000000000323</v>
      </c>
      <c r="BF285">
        <f>EXP(-KTG1_pic*(BE285-T_opt_pic)^2)</f>
        <v>0.36030567881523456</v>
      </c>
      <c r="BG285">
        <f>EXP(-KTG2_pic*(T_opt_pic-BE285)^2)</f>
        <v>4.6774948866626802E-2</v>
      </c>
      <c r="BH285">
        <f>IF(BE285&lt;=T_opt_pic,BF285,BG285)</f>
        <v>0.36030567881523456</v>
      </c>
      <c r="BI285">
        <f t="shared" si="61"/>
        <v>0.36</v>
      </c>
      <c r="BP285">
        <f t="shared" si="62"/>
        <v>282</v>
      </c>
      <c r="BQ285">
        <f t="shared" si="63"/>
        <v>7.0250000000000323</v>
      </c>
      <c r="BR285">
        <f>EXP(-KTG1_bac*(BQ285-T_opt_bac)^2)</f>
        <v>0.36030567881523456</v>
      </c>
      <c r="BS285">
        <f>EXP(-KTG2_bac * (T_opt_bac - BQ285)^2)</f>
        <v>4.6774948866626802E-2</v>
      </c>
      <c r="BT285">
        <f>IF(BQ285&lt;=T_opt_bac,BR285,BS285)</f>
        <v>0.36030567881523456</v>
      </c>
      <c r="BU285">
        <f t="shared" si="64"/>
        <v>0.36</v>
      </c>
      <c r="BY285"/>
      <c r="BZ285" s="3">
        <f t="shared" si="69"/>
        <v>265</v>
      </c>
      <c r="CA285" s="3">
        <f>CA284+(env_max2-env_min2)/1200</f>
        <v>6.6000000000000263</v>
      </c>
      <c r="CB285" s="3">
        <f t="shared" si="68"/>
        <v>0.39100000000000001</v>
      </c>
      <c r="CC285" s="3">
        <f>ROUND((O_max_dia2-CA285)/O_range_dia2 * CB285, 3)</f>
        <v>0.54200000000000004</v>
      </c>
      <c r="CD285">
        <f>IF(CA285&lt;=delt2,CB285,CC285)</f>
        <v>0.39100000000000001</v>
      </c>
      <c r="CE285">
        <f>IF(CA285&gt;=O_max_dia2, 0, CD285)</f>
        <v>0.39100000000000001</v>
      </c>
      <c r="CG285">
        <f>CE285/$CF$21</f>
        <v>0.68476357267950971</v>
      </c>
      <c r="CK285" s="8"/>
      <c r="EM285"/>
      <c r="EN285" s="3"/>
      <c r="EP285"/>
      <c r="EQ285" s="3"/>
    </row>
    <row r="286" spans="2:147" x14ac:dyDescent="0.25">
      <c r="B286">
        <f t="shared" si="67"/>
        <v>270</v>
      </c>
      <c r="C286" s="9">
        <f t="shared" si="65"/>
        <v>6.7250000000000281</v>
      </c>
      <c r="D286">
        <f>EXP(-KTG1_dia*(C286-T_opt__dia)^2)</f>
        <v>0.65481337998278244</v>
      </c>
      <c r="E286">
        <f>EXP(-KTG2_dia*(T_opt__dia-C286)^2)</f>
        <v>2.5289405623258697E-5</v>
      </c>
      <c r="F286">
        <f>IF(C286&lt;=T_opt__dia,D286,E286)</f>
        <v>0.65481337998278244</v>
      </c>
      <c r="G286">
        <f t="shared" si="66"/>
        <v>0.65500000000000003</v>
      </c>
      <c r="AO286">
        <f t="shared" si="56"/>
        <v>283</v>
      </c>
      <c r="AP286">
        <f t="shared" si="57"/>
        <v>7.0500000000000327</v>
      </c>
      <c r="AQ286">
        <f>EXP(-KTG1_nan*(AP286-T_opt__nan)^2)</f>
        <v>0.51129426165922143</v>
      </c>
      <c r="AR286">
        <f>EXP(-KTG2_nan*(T_opt__nan-AP286)^2)</f>
        <v>0.13366347746398638</v>
      </c>
      <c r="AS286">
        <f>IF(AP286&lt;=T_opt__nan,AQ286,AR286)</f>
        <v>0.51129426165922143</v>
      </c>
      <c r="AT286">
        <f t="shared" si="58"/>
        <v>0.51100000000000001</v>
      </c>
      <c r="BD286">
        <f t="shared" si="59"/>
        <v>283</v>
      </c>
      <c r="BE286">
        <f t="shared" si="60"/>
        <v>7.0500000000000327</v>
      </c>
      <c r="BF286">
        <f>EXP(-KTG1_pic*(BE286-T_opt_pic)^2)</f>
        <v>0.36145779277823159</v>
      </c>
      <c r="BG286">
        <f>EXP(-KTG2_pic*(T_opt_pic-BE286)^2)</f>
        <v>4.7225088102786056E-2</v>
      </c>
      <c r="BH286">
        <f>IF(BE286&lt;=T_opt_pic,BF286,BG286)</f>
        <v>0.36145779277823159</v>
      </c>
      <c r="BI286">
        <f t="shared" si="61"/>
        <v>0.36099999999999999</v>
      </c>
      <c r="BP286">
        <f t="shared" si="62"/>
        <v>283</v>
      </c>
      <c r="BQ286">
        <f t="shared" si="63"/>
        <v>7.0500000000000327</v>
      </c>
      <c r="BR286">
        <f>EXP(-KTG1_bac*(BQ286-T_opt_bac)^2)</f>
        <v>0.36145779277823159</v>
      </c>
      <c r="BS286">
        <f>EXP(-KTG2_bac * (T_opt_bac - BQ286)^2)</f>
        <v>4.7225088102786056E-2</v>
      </c>
      <c r="BT286">
        <f>IF(BQ286&lt;=T_opt_bac,BR286,BS286)</f>
        <v>0.36145779277823159</v>
      </c>
      <c r="BU286">
        <f t="shared" si="64"/>
        <v>0.36099999999999999</v>
      </c>
      <c r="BY286"/>
      <c r="BZ286" s="3">
        <f t="shared" si="69"/>
        <v>266</v>
      </c>
      <c r="CA286" s="3">
        <f>CA285+(env_max2-env_min2)/1200</f>
        <v>6.6250000000000266</v>
      </c>
      <c r="CB286" s="3">
        <f t="shared" si="68"/>
        <v>0.39200000000000002</v>
      </c>
      <c r="CC286" s="3">
        <f>ROUND((O_max_dia2-CA286)/O_range_dia2 * CB286, 3)</f>
        <v>0.54200000000000004</v>
      </c>
      <c r="CD286">
        <f>IF(CA286&lt;=delt2,CB286,CC286)</f>
        <v>0.39200000000000002</v>
      </c>
      <c r="CE286">
        <f>IF(CA286&gt;=O_max_dia2, 0, CD286)</f>
        <v>0.39200000000000002</v>
      </c>
      <c r="CG286">
        <f>CE286/$CF$21</f>
        <v>0.68651488616462353</v>
      </c>
      <c r="CK286" s="8"/>
      <c r="EM286"/>
      <c r="EN286" s="3"/>
      <c r="EP286"/>
      <c r="EQ286" s="3"/>
    </row>
    <row r="287" spans="2:147" x14ac:dyDescent="0.25">
      <c r="B287">
        <f t="shared" si="67"/>
        <v>271</v>
      </c>
      <c r="C287" s="9">
        <f t="shared" si="65"/>
        <v>6.7500000000000284</v>
      </c>
      <c r="D287">
        <f>EXP(-KTG1_dia*(C287-T_opt__dia)^2)</f>
        <v>0.65671837852231718</v>
      </c>
      <c r="E287">
        <f>EXP(-KTG2_dia*(T_opt__dia-C287)^2)</f>
        <v>2.7194386082236711E-5</v>
      </c>
      <c r="F287">
        <f>IF(C287&lt;=T_opt__dia,D287,E287)</f>
        <v>0.65671837852231718</v>
      </c>
      <c r="G287">
        <f t="shared" si="66"/>
        <v>0.65700000000000003</v>
      </c>
      <c r="AO287">
        <f t="shared" si="56"/>
        <v>284</v>
      </c>
      <c r="AP287">
        <f t="shared" si="57"/>
        <v>7.075000000000033</v>
      </c>
      <c r="AQ287">
        <f>EXP(-KTG1_nan*(AP287-T_opt__nan)^2)</f>
        <v>0.51261894863595869</v>
      </c>
      <c r="AR287">
        <f>EXP(-KTG2_nan*(T_opt__nan-AP287)^2)</f>
        <v>0.13470507768841972</v>
      </c>
      <c r="AS287">
        <f>IF(AP287&lt;=T_opt__nan,AQ287,AR287)</f>
        <v>0.51261894863595869</v>
      </c>
      <c r="AT287">
        <f t="shared" si="58"/>
        <v>0.51300000000000001</v>
      </c>
      <c r="BD287">
        <f t="shared" si="59"/>
        <v>284</v>
      </c>
      <c r="BE287">
        <f t="shared" si="60"/>
        <v>7.075000000000033</v>
      </c>
      <c r="BF287">
        <f>EXP(-KTG1_pic*(BE287-T_opt_pic)^2)</f>
        <v>0.36261177767909258</v>
      </c>
      <c r="BG287">
        <f>EXP(-KTG2_pic*(T_opt_pic-BE287)^2)</f>
        <v>4.7678844070822742E-2</v>
      </c>
      <c r="BH287">
        <f>IF(BE287&lt;=T_opt_pic,BF287,BG287)</f>
        <v>0.36261177767909258</v>
      </c>
      <c r="BI287">
        <f t="shared" si="61"/>
        <v>0.36299999999999999</v>
      </c>
      <c r="BP287">
        <f t="shared" si="62"/>
        <v>284</v>
      </c>
      <c r="BQ287">
        <f t="shared" si="63"/>
        <v>7.075000000000033</v>
      </c>
      <c r="BR287">
        <f>EXP(-KTG1_bac*(BQ287-T_opt_bac)^2)</f>
        <v>0.36261177767909258</v>
      </c>
      <c r="BS287">
        <f>EXP(-KTG2_bac * (T_opt_bac - BQ287)^2)</f>
        <v>4.7678844070822742E-2</v>
      </c>
      <c r="BT287">
        <f>IF(BQ287&lt;=T_opt_bac,BR287,BS287)</f>
        <v>0.36261177767909258</v>
      </c>
      <c r="BU287">
        <f t="shared" si="64"/>
        <v>0.36299999999999999</v>
      </c>
      <c r="BY287"/>
      <c r="BZ287" s="3">
        <f t="shared" si="69"/>
        <v>267</v>
      </c>
      <c r="CA287" s="3">
        <f>CA286+(env_max2-env_min2)/1200</f>
        <v>6.650000000000027</v>
      </c>
      <c r="CB287" s="3">
        <f t="shared" si="68"/>
        <v>0.39300000000000002</v>
      </c>
      <c r="CC287" s="3">
        <f>ROUND((O_max_dia2-CA287)/O_range_dia2 * CB287, 3)</f>
        <v>0.54300000000000004</v>
      </c>
      <c r="CD287">
        <f>IF(CA287&lt;=delt2,CB287,CC287)</f>
        <v>0.39300000000000002</v>
      </c>
      <c r="CE287">
        <f>IF(CA287&gt;=O_max_dia2, 0, CD287)</f>
        <v>0.39300000000000002</v>
      </c>
      <c r="CG287">
        <f>CE287/$CF$21</f>
        <v>0.68826619964973734</v>
      </c>
      <c r="CK287" s="8"/>
      <c r="EM287"/>
      <c r="EN287" s="3"/>
      <c r="EP287"/>
      <c r="EQ287" s="3"/>
    </row>
    <row r="288" spans="2:147" x14ac:dyDescent="0.25">
      <c r="B288">
        <f t="shared" si="67"/>
        <v>272</v>
      </c>
      <c r="C288" s="9">
        <f t="shared" si="65"/>
        <v>6.7750000000000288</v>
      </c>
      <c r="D288">
        <f>EXP(-KTG1_dia*(C288-T_opt__dia)^2)</f>
        <v>0.65862233287230365</v>
      </c>
      <c r="E288">
        <f>EXP(-KTG2_dia*(T_opt__dia-C288)^2)</f>
        <v>2.9235553609045762E-5</v>
      </c>
      <c r="F288">
        <f>IF(C288&lt;=T_opt__dia,D288,E288)</f>
        <v>0.65862233287230365</v>
      </c>
      <c r="G288">
        <f t="shared" si="66"/>
        <v>0.65900000000000003</v>
      </c>
      <c r="AO288">
        <f t="shared" si="56"/>
        <v>285</v>
      </c>
      <c r="AP288">
        <f t="shared" si="57"/>
        <v>7.1000000000000334</v>
      </c>
      <c r="AQ288">
        <f>EXP(-KTG1_nan*(AP288-T_opt__nan)^2)</f>
        <v>0.51394449794965458</v>
      </c>
      <c r="AR288">
        <f>EXP(-KTG2_nan*(T_opt__nan-AP288)^2)</f>
        <v>0.13575275849084631</v>
      </c>
      <c r="AS288">
        <f>IF(AP288&lt;=T_opt__nan,AQ288,AR288)</f>
        <v>0.51394449794965458</v>
      </c>
      <c r="AT288">
        <f t="shared" si="58"/>
        <v>0.51400000000000001</v>
      </c>
      <c r="BD288">
        <f t="shared" si="59"/>
        <v>285</v>
      </c>
      <c r="BE288">
        <f t="shared" si="60"/>
        <v>7.1000000000000334</v>
      </c>
      <c r="BF288">
        <f>EXP(-KTG1_pic*(BE288-T_opt_pic)^2)</f>
        <v>0.3637676279327054</v>
      </c>
      <c r="BG288">
        <f>EXP(-KTG2_pic*(T_opt_pic-BE288)^2)</f>
        <v>4.8136237843649073E-2</v>
      </c>
      <c r="BH288">
        <f>IF(BE288&lt;=T_opt_pic,BF288,BG288)</f>
        <v>0.3637676279327054</v>
      </c>
      <c r="BI288">
        <f t="shared" si="61"/>
        <v>0.36399999999999999</v>
      </c>
      <c r="BP288">
        <f t="shared" si="62"/>
        <v>285</v>
      </c>
      <c r="BQ288">
        <f t="shared" si="63"/>
        <v>7.1000000000000334</v>
      </c>
      <c r="BR288">
        <f>EXP(-KTG1_bac*(BQ288-T_opt_bac)^2)</f>
        <v>0.3637676279327054</v>
      </c>
      <c r="BS288">
        <f>EXP(-KTG2_bac * (T_opt_bac - BQ288)^2)</f>
        <v>4.8136237843649073E-2</v>
      </c>
      <c r="BT288">
        <f>IF(BQ288&lt;=T_opt_bac,BR288,BS288)</f>
        <v>0.3637676279327054</v>
      </c>
      <c r="BU288">
        <f t="shared" si="64"/>
        <v>0.36399999999999999</v>
      </c>
      <c r="BY288"/>
      <c r="BZ288" s="3">
        <f t="shared" si="69"/>
        <v>268</v>
      </c>
      <c r="CA288" s="3">
        <f>CA287+(env_max2-env_min2)/1200</f>
        <v>6.6750000000000274</v>
      </c>
      <c r="CB288" s="3">
        <f t="shared" si="68"/>
        <v>0.39300000000000002</v>
      </c>
      <c r="CC288" s="3">
        <f>ROUND((O_max_dia2-CA288)/O_range_dia2 * CB288, 3)</f>
        <v>0.54200000000000004</v>
      </c>
      <c r="CD288">
        <f>IF(CA288&lt;=delt2,CB288,CC288)</f>
        <v>0.39300000000000002</v>
      </c>
      <c r="CE288">
        <f>IF(CA288&gt;=O_max_dia2, 0, CD288)</f>
        <v>0.39300000000000002</v>
      </c>
      <c r="CG288">
        <f>CE288/$CF$21</f>
        <v>0.68826619964973734</v>
      </c>
      <c r="CK288" s="8"/>
      <c r="EM288"/>
      <c r="EN288" s="3"/>
      <c r="EP288"/>
      <c r="EQ288" s="3"/>
    </row>
    <row r="289" spans="2:147" x14ac:dyDescent="0.25">
      <c r="B289">
        <f t="shared" si="67"/>
        <v>273</v>
      </c>
      <c r="C289" s="9">
        <f t="shared" si="65"/>
        <v>6.8000000000000291</v>
      </c>
      <c r="D289">
        <f>EXP(-KTG1_dia*(C289-T_opt__dia)^2)</f>
        <v>0.66052520187133767</v>
      </c>
      <c r="E289">
        <f>EXP(-KTG2_dia*(T_opt__dia-C289)^2)</f>
        <v>3.1422071436079943E-5</v>
      </c>
      <c r="F289">
        <f>IF(C289&lt;=T_opt__dia,D289,E289)</f>
        <v>0.66052520187133767</v>
      </c>
      <c r="G289">
        <f t="shared" si="66"/>
        <v>0.66100000000000003</v>
      </c>
      <c r="AO289">
        <f t="shared" si="56"/>
        <v>286</v>
      </c>
      <c r="AP289">
        <f t="shared" si="57"/>
        <v>7.1250000000000338</v>
      </c>
      <c r="AQ289">
        <f>EXP(-KTG1_nan*(AP289-T_opt__nan)^2)</f>
        <v>0.51527089855757424</v>
      </c>
      <c r="AR289">
        <f>EXP(-KTG2_nan*(T_opt__nan-AP289)^2)</f>
        <v>0.13680653561109204</v>
      </c>
      <c r="AS289">
        <f>IF(AP289&lt;=T_opt__nan,AQ289,AR289)</f>
        <v>0.51527089855757424</v>
      </c>
      <c r="AT289">
        <f t="shared" si="58"/>
        <v>0.51500000000000001</v>
      </c>
      <c r="BD289">
        <f t="shared" si="59"/>
        <v>286</v>
      </c>
      <c r="BE289">
        <f t="shared" si="60"/>
        <v>7.1250000000000338</v>
      </c>
      <c r="BF289">
        <f>EXP(-KTG1_pic*(BE289-T_opt_pic)^2)</f>
        <v>0.36492533790811643</v>
      </c>
      <c r="BG289">
        <f>EXP(-KTG2_pic*(T_opt_pic-BE289)^2)</f>
        <v>4.8597290532008834E-2</v>
      </c>
      <c r="BH289">
        <f>IF(BE289&lt;=T_opt_pic,BF289,BG289)</f>
        <v>0.36492533790811643</v>
      </c>
      <c r="BI289">
        <f t="shared" si="61"/>
        <v>0.36499999999999999</v>
      </c>
      <c r="BP289">
        <f t="shared" si="62"/>
        <v>286</v>
      </c>
      <c r="BQ289">
        <f t="shared" si="63"/>
        <v>7.1250000000000338</v>
      </c>
      <c r="BR289">
        <f>EXP(-KTG1_bac*(BQ289-T_opt_bac)^2)</f>
        <v>0.36492533790811643</v>
      </c>
      <c r="BS289">
        <f>EXP(-KTG2_bac * (T_opt_bac - BQ289)^2)</f>
        <v>4.8597290532008834E-2</v>
      </c>
      <c r="BT289">
        <f>IF(BQ289&lt;=T_opt_bac,BR289,BS289)</f>
        <v>0.36492533790811643</v>
      </c>
      <c r="BU289">
        <f t="shared" si="64"/>
        <v>0.36499999999999999</v>
      </c>
      <c r="BY289"/>
      <c r="BZ289" s="3">
        <f t="shared" si="69"/>
        <v>269</v>
      </c>
      <c r="CA289" s="3">
        <f>CA288+(env_max2-env_min2)/1200</f>
        <v>6.7000000000000277</v>
      </c>
      <c r="CB289" s="3">
        <f t="shared" si="68"/>
        <v>0.39400000000000002</v>
      </c>
      <c r="CC289" s="3">
        <f>ROUND((O_max_dia2-CA289)/O_range_dia2 * CB289, 3)</f>
        <v>0.54300000000000004</v>
      </c>
      <c r="CD289">
        <f>IF(CA289&lt;=delt2,CB289,CC289)</f>
        <v>0.39400000000000002</v>
      </c>
      <c r="CE289">
        <f>IF(CA289&gt;=O_max_dia2, 0, CD289)</f>
        <v>0.39400000000000002</v>
      </c>
      <c r="CG289">
        <f>CE289/$CF$21</f>
        <v>0.69001751313485127</v>
      </c>
      <c r="CK289" s="8"/>
      <c r="EM289"/>
      <c r="EN289" s="3"/>
      <c r="EP289"/>
      <c r="EQ289" s="3"/>
    </row>
    <row r="290" spans="2:147" x14ac:dyDescent="0.25">
      <c r="B290">
        <f t="shared" si="67"/>
        <v>274</v>
      </c>
      <c r="C290" s="9">
        <f t="shared" si="65"/>
        <v>6.8250000000000295</v>
      </c>
      <c r="D290">
        <f>EXP(-KTG1_dia*(C290-T_opt__dia)^2)</f>
        <v>0.66242694427149407</v>
      </c>
      <c r="E290">
        <f>EXP(-KTG2_dia*(T_opt__dia-C290)^2)</f>
        <v>3.376367626701514E-5</v>
      </c>
      <c r="F290">
        <f>IF(C290&lt;=T_opt__dia,D290,E290)</f>
        <v>0.66242694427149407</v>
      </c>
      <c r="G290">
        <f t="shared" si="66"/>
        <v>0.66200000000000003</v>
      </c>
      <c r="AO290">
        <f t="shared" si="56"/>
        <v>287</v>
      </c>
      <c r="AP290">
        <f t="shared" si="57"/>
        <v>7.1500000000000341</v>
      </c>
      <c r="AQ290">
        <f>EXP(-KTG1_nan*(AP290-T_opt__nan)^2)</f>
        <v>0.51659813937566956</v>
      </c>
      <c r="AR290">
        <f>EXP(-KTG2_nan*(T_opt__nan-AP290)^2)</f>
        <v>0.13786642463588489</v>
      </c>
      <c r="AS290">
        <f>IF(AP290&lt;=T_opt__nan,AQ290,AR290)</f>
        <v>0.51659813937566956</v>
      </c>
      <c r="AT290">
        <f t="shared" si="58"/>
        <v>0.51700000000000002</v>
      </c>
      <c r="BD290">
        <f t="shared" si="59"/>
        <v>287</v>
      </c>
      <c r="BE290">
        <f t="shared" si="60"/>
        <v>7.1500000000000341</v>
      </c>
      <c r="BF290">
        <f>EXP(-KTG1_pic*(BE290-T_opt_pic)^2)</f>
        <v>0.36608490192849663</v>
      </c>
      <c r="BG290">
        <f>EXP(-KTG2_pic*(T_opt_pic-BE290)^2)</f>
        <v>4.9062023283567624E-2</v>
      </c>
      <c r="BH290">
        <f>IF(BE290&lt;=T_opt_pic,BF290,BG290)</f>
        <v>0.36608490192849663</v>
      </c>
      <c r="BI290">
        <f t="shared" si="61"/>
        <v>0.36599999999999999</v>
      </c>
      <c r="BP290">
        <f t="shared" si="62"/>
        <v>287</v>
      </c>
      <c r="BQ290">
        <f t="shared" si="63"/>
        <v>7.1500000000000341</v>
      </c>
      <c r="BR290">
        <f>EXP(-KTG1_bac*(BQ290-T_opt_bac)^2)</f>
        <v>0.36608490192849663</v>
      </c>
      <c r="BS290">
        <f>EXP(-KTG2_bac * (T_opt_bac - BQ290)^2)</f>
        <v>4.9062023283567624E-2</v>
      </c>
      <c r="BT290">
        <f>IF(BQ290&lt;=T_opt_bac,BR290,BS290)</f>
        <v>0.36608490192849663</v>
      </c>
      <c r="BU290">
        <f t="shared" si="64"/>
        <v>0.36599999999999999</v>
      </c>
      <c r="BY290"/>
      <c r="BZ290" s="3">
        <f t="shared" si="69"/>
        <v>270</v>
      </c>
      <c r="CA290" s="3">
        <f>CA289+(env_max2-env_min2)/1200</f>
        <v>6.7250000000000281</v>
      </c>
      <c r="CB290" s="3">
        <f t="shared" si="68"/>
        <v>0.39500000000000002</v>
      </c>
      <c r="CC290" s="3">
        <f>ROUND((O_max_dia2-CA290)/O_range_dia2 * CB290, 3)</f>
        <v>0.54400000000000004</v>
      </c>
      <c r="CD290">
        <f>IF(CA290&lt;=delt2,CB290,CC290)</f>
        <v>0.39500000000000002</v>
      </c>
      <c r="CE290">
        <f>IF(CA290&gt;=O_max_dia2, 0, CD290)</f>
        <v>0.39500000000000002</v>
      </c>
      <c r="CG290">
        <f>CE290/$CF$21</f>
        <v>0.69176882661996508</v>
      </c>
      <c r="CK290" s="8"/>
      <c r="EM290"/>
      <c r="EN290" s="3"/>
      <c r="EP290"/>
      <c r="EQ290" s="3"/>
    </row>
    <row r="291" spans="2:147" x14ac:dyDescent="0.25">
      <c r="B291">
        <f t="shared" si="67"/>
        <v>275</v>
      </c>
      <c r="C291" s="9">
        <f t="shared" si="65"/>
        <v>6.8500000000000298</v>
      </c>
      <c r="D291">
        <f>EXP(-KTG1_dia*(C291-T_opt__dia)^2)</f>
        <v>0.66432751873972917</v>
      </c>
      <c r="E291">
        <f>EXP(-KTG2_dia*(T_opt__dia-C291)^2)</f>
        <v>3.6270711068334595E-5</v>
      </c>
      <c r="F291">
        <f>IF(C291&lt;=T_opt__dia,D291,E291)</f>
        <v>0.66432751873972917</v>
      </c>
      <c r="G291">
        <f t="shared" si="66"/>
        <v>0.66400000000000003</v>
      </c>
      <c r="AO291">
        <f t="shared" si="56"/>
        <v>288</v>
      </c>
      <c r="AP291">
        <f t="shared" si="57"/>
        <v>7.1750000000000345</v>
      </c>
      <c r="AQ291">
        <f>EXP(-KTG1_nan*(AP291-T_opt__nan)^2)</f>
        <v>0.51792620927869537</v>
      </c>
      <c r="AR291">
        <f>EXP(-KTG2_nan*(T_opt__nan-AP291)^2)</f>
        <v>0.13893244099672783</v>
      </c>
      <c r="AS291">
        <f>IF(AP291&lt;=T_opt__nan,AQ291,AR291)</f>
        <v>0.51792620927869537</v>
      </c>
      <c r="AT291">
        <f t="shared" si="58"/>
        <v>0.51800000000000002</v>
      </c>
      <c r="BD291">
        <f t="shared" si="59"/>
        <v>288</v>
      </c>
      <c r="BE291">
        <f t="shared" si="60"/>
        <v>7.1750000000000345</v>
      </c>
      <c r="BF291">
        <f>EXP(-KTG1_pic*(BE291-T_opt_pic)^2)</f>
        <v>0.36724631427110999</v>
      </c>
      <c r="BG291">
        <f>EXP(-KTG2_pic*(T_opt_pic-BE291)^2)</f>
        <v>4.9530457281991548E-2</v>
      </c>
      <c r="BH291">
        <f>IF(BE291&lt;=T_opt_pic,BF291,BG291)</f>
        <v>0.36724631427110999</v>
      </c>
      <c r="BI291">
        <f t="shared" si="61"/>
        <v>0.36699999999999999</v>
      </c>
      <c r="BP291">
        <f t="shared" si="62"/>
        <v>288</v>
      </c>
      <c r="BQ291">
        <f t="shared" si="63"/>
        <v>7.1750000000000345</v>
      </c>
      <c r="BR291">
        <f>EXP(-KTG1_bac*(BQ291-T_opt_bac)^2)</f>
        <v>0.36724631427110999</v>
      </c>
      <c r="BS291">
        <f>EXP(-KTG2_bac * (T_opt_bac - BQ291)^2)</f>
        <v>4.9530457281991548E-2</v>
      </c>
      <c r="BT291">
        <f>IF(BQ291&lt;=T_opt_bac,BR291,BS291)</f>
        <v>0.36724631427110999</v>
      </c>
      <c r="BU291">
        <f t="shared" si="64"/>
        <v>0.36699999999999999</v>
      </c>
      <c r="BY291"/>
      <c r="BZ291" s="3">
        <f t="shared" si="69"/>
        <v>271</v>
      </c>
      <c r="CA291" s="3">
        <f>CA290+(env_max2-env_min2)/1200</f>
        <v>6.7500000000000284</v>
      </c>
      <c r="CB291" s="3">
        <f t="shared" si="68"/>
        <v>0.39600000000000002</v>
      </c>
      <c r="CC291" s="3">
        <f>ROUND((O_max_dia2-CA291)/O_range_dia2 * CB291, 3)</f>
        <v>0.54400000000000004</v>
      </c>
      <c r="CD291">
        <f>IF(CA291&lt;=delt2,CB291,CC291)</f>
        <v>0.39600000000000002</v>
      </c>
      <c r="CE291">
        <f>IF(CA291&gt;=O_max_dia2, 0, CD291)</f>
        <v>0.39600000000000002</v>
      </c>
      <c r="CG291">
        <f>CE291/$CF$21</f>
        <v>0.6935201401050789</v>
      </c>
      <c r="CK291" s="8"/>
      <c r="EM291"/>
      <c r="EN291" s="3"/>
      <c r="EP291"/>
      <c r="EQ291" s="3"/>
    </row>
    <row r="292" spans="2:147" x14ac:dyDescent="0.25">
      <c r="B292">
        <f t="shared" si="67"/>
        <v>276</v>
      </c>
      <c r="C292" s="9">
        <f t="shared" si="65"/>
        <v>6.8750000000000302</v>
      </c>
      <c r="D292">
        <f>EXP(-KTG1_dia*(C292-T_opt__dia)^2)</f>
        <v>0.66622688385929185</v>
      </c>
      <c r="E292">
        <f>EXP(-KTG2_dia*(T_opt__dia-C292)^2)</f>
        <v>3.8954159523058859E-5</v>
      </c>
      <c r="F292">
        <f>IF(C292&lt;=T_opt__dia,D292,E292)</f>
        <v>0.66622688385929185</v>
      </c>
      <c r="G292">
        <f t="shared" si="66"/>
        <v>0.66600000000000004</v>
      </c>
      <c r="AO292">
        <f t="shared" si="56"/>
        <v>289</v>
      </c>
      <c r="AP292">
        <f t="shared" si="57"/>
        <v>7.2000000000000348</v>
      </c>
      <c r="AQ292">
        <f>EXP(-KTG1_nan*(AP292-T_opt__nan)^2)</f>
        <v>0.51925509710032547</v>
      </c>
      <c r="AR292">
        <f>EXP(-KTG2_nan*(T_opt__nan-AP292)^2)</f>
        <v>0.14000459996776676</v>
      </c>
      <c r="AS292">
        <f>IF(AP292&lt;=T_opt__nan,AQ292,AR292)</f>
        <v>0.51925509710032547</v>
      </c>
      <c r="AT292">
        <f t="shared" si="58"/>
        <v>0.51900000000000002</v>
      </c>
      <c r="BD292">
        <f t="shared" si="59"/>
        <v>289</v>
      </c>
      <c r="BE292">
        <f t="shared" si="60"/>
        <v>7.2000000000000348</v>
      </c>
      <c r="BF292">
        <f>EXP(-KTG1_pic*(BE292-T_opt_pic)^2)</f>
        <v>0.36840956916728168</v>
      </c>
      <c r="BG292">
        <f>EXP(-KTG2_pic*(T_opt_pic-BE292)^2)</f>
        <v>5.0002613746014508E-2</v>
      </c>
      <c r="BH292">
        <f>IF(BE292&lt;=T_opt_pic,BF292,BG292)</f>
        <v>0.36840956916728168</v>
      </c>
      <c r="BI292">
        <f t="shared" si="61"/>
        <v>0.36799999999999999</v>
      </c>
      <c r="BP292">
        <f t="shared" si="62"/>
        <v>289</v>
      </c>
      <c r="BQ292">
        <f t="shared" si="63"/>
        <v>7.2000000000000348</v>
      </c>
      <c r="BR292">
        <f>EXP(-KTG1_bac*(BQ292-T_opt_bac)^2)</f>
        <v>0.36840956916728168</v>
      </c>
      <c r="BS292">
        <f>EXP(-KTG2_bac * (T_opt_bac - BQ292)^2)</f>
        <v>5.0002613746014508E-2</v>
      </c>
      <c r="BT292">
        <f>IF(BQ292&lt;=T_opt_bac,BR292,BS292)</f>
        <v>0.36840956916728168</v>
      </c>
      <c r="BU292">
        <f t="shared" si="64"/>
        <v>0.36799999999999999</v>
      </c>
      <c r="BY292"/>
      <c r="BZ292" s="3">
        <f t="shared" si="69"/>
        <v>272</v>
      </c>
      <c r="CA292" s="3">
        <f>CA291+(env_max2-env_min2)/1200</f>
        <v>6.7750000000000288</v>
      </c>
      <c r="CB292" s="3">
        <f t="shared" si="68"/>
        <v>0.39600000000000002</v>
      </c>
      <c r="CC292" s="3">
        <f>ROUND((O_max_dia2-CA292)/O_range_dia2 * CB292, 3)</f>
        <v>0.54400000000000004</v>
      </c>
      <c r="CD292">
        <f>IF(CA292&lt;=delt2,CB292,CC292)</f>
        <v>0.39600000000000002</v>
      </c>
      <c r="CE292">
        <f>IF(CA292&gt;=O_max_dia2, 0, CD292)</f>
        <v>0.39600000000000002</v>
      </c>
      <c r="CG292">
        <f>CE292/$CF$21</f>
        <v>0.6935201401050789</v>
      </c>
      <c r="CK292" s="8"/>
      <c r="EM292"/>
      <c r="EN292" s="3"/>
      <c r="EP292"/>
      <c r="EQ292" s="3"/>
    </row>
    <row r="293" spans="2:147" x14ac:dyDescent="0.25">
      <c r="B293">
        <f t="shared" si="67"/>
        <v>277</v>
      </c>
      <c r="C293" s="9">
        <f t="shared" si="65"/>
        <v>6.9000000000000306</v>
      </c>
      <c r="D293">
        <f>EXP(-KTG1_dia*(C293-T_opt__dia)^2)</f>
        <v>0.66812499813114135</v>
      </c>
      <c r="E293">
        <f>EXP(-KTG2_dia*(T_opt__dia-C293)^2)</f>
        <v>4.1825682216964683E-5</v>
      </c>
      <c r="F293">
        <f>IF(C293&lt;=T_opt__dia,D293,E293)</f>
        <v>0.66812499813114135</v>
      </c>
      <c r="G293">
        <f t="shared" si="66"/>
        <v>0.66800000000000004</v>
      </c>
      <c r="AO293">
        <f t="shared" si="56"/>
        <v>290</v>
      </c>
      <c r="AP293">
        <f t="shared" si="57"/>
        <v>7.2250000000000352</v>
      </c>
      <c r="AQ293">
        <f>EXP(-KTG1_nan*(AP293-T_opt__nan)^2)</f>
        <v>0.52058479163327087</v>
      </c>
      <c r="AR293">
        <f>EXP(-KTG2_nan*(T_opt__nan-AP293)^2)</f>
        <v>0.14108291666365386</v>
      </c>
      <c r="AS293">
        <f>IF(AP293&lt;=T_opt__nan,AQ293,AR293)</f>
        <v>0.52058479163327087</v>
      </c>
      <c r="AT293">
        <f t="shared" si="58"/>
        <v>0.52100000000000002</v>
      </c>
      <c r="BD293">
        <f t="shared" si="59"/>
        <v>290</v>
      </c>
      <c r="BE293">
        <f t="shared" si="60"/>
        <v>7.2250000000000352</v>
      </c>
      <c r="BF293">
        <f>EXP(-KTG1_pic*(BE293-T_opt_pic)^2)</f>
        <v>0.36957466080236828</v>
      </c>
      <c r="BG293">
        <f>EXP(-KTG2_pic*(T_opt_pic-BE293)^2)</f>
        <v>5.047851392849375E-2</v>
      </c>
      <c r="BH293">
        <f>IF(BE293&lt;=T_opt_pic,BF293,BG293)</f>
        <v>0.36957466080236828</v>
      </c>
      <c r="BI293">
        <f t="shared" si="61"/>
        <v>0.37</v>
      </c>
      <c r="BP293">
        <f t="shared" si="62"/>
        <v>290</v>
      </c>
      <c r="BQ293">
        <f t="shared" si="63"/>
        <v>7.2250000000000352</v>
      </c>
      <c r="BR293">
        <f>EXP(-KTG1_bac*(BQ293-T_opt_bac)^2)</f>
        <v>0.36957466080236828</v>
      </c>
      <c r="BS293">
        <f>EXP(-KTG2_bac * (T_opt_bac - BQ293)^2)</f>
        <v>5.047851392849375E-2</v>
      </c>
      <c r="BT293">
        <f>IF(BQ293&lt;=T_opt_bac,BR293,BS293)</f>
        <v>0.36957466080236828</v>
      </c>
      <c r="BU293">
        <f t="shared" si="64"/>
        <v>0.37</v>
      </c>
      <c r="BY293"/>
      <c r="BZ293" s="3">
        <f t="shared" si="69"/>
        <v>273</v>
      </c>
      <c r="CA293" s="3">
        <f>CA292+(env_max2-env_min2)/1200</f>
        <v>6.8000000000000291</v>
      </c>
      <c r="CB293" s="3">
        <f t="shared" si="68"/>
        <v>0.39700000000000002</v>
      </c>
      <c r="CC293" s="3">
        <f>ROUND((O_max_dia2-CA293)/O_range_dia2 * CB293, 3)</f>
        <v>0.54400000000000004</v>
      </c>
      <c r="CD293">
        <f>IF(CA293&lt;=delt2,CB293,CC293)</f>
        <v>0.39700000000000002</v>
      </c>
      <c r="CE293">
        <f>IF(CA293&gt;=O_max_dia2, 0, CD293)</f>
        <v>0.39700000000000002</v>
      </c>
      <c r="CG293">
        <f>CE293/$CF$21</f>
        <v>0.69527145359019271</v>
      </c>
      <c r="CK293" s="8"/>
      <c r="EM293"/>
      <c r="EN293" s="3"/>
      <c r="EP293"/>
      <c r="EQ293" s="3"/>
    </row>
    <row r="294" spans="2:147" x14ac:dyDescent="0.25">
      <c r="B294">
        <f t="shared" si="67"/>
        <v>278</v>
      </c>
      <c r="C294" s="9">
        <f t="shared" si="65"/>
        <v>6.9250000000000309</v>
      </c>
      <c r="D294">
        <f>EXP(-KTG1_dia*(C294-T_opt__dia)^2)</f>
        <v>0.67002181997537547</v>
      </c>
      <c r="E294">
        <f>EXP(-KTG2_dia*(T_opt__dia-C294)^2)</f>
        <v>4.4897654629663012E-5</v>
      </c>
      <c r="F294">
        <f>IF(C294&lt;=T_opt__dia,D294,E294)</f>
        <v>0.67002181997537547</v>
      </c>
      <c r="G294">
        <f t="shared" si="66"/>
        <v>0.67</v>
      </c>
      <c r="AO294">
        <f t="shared" si="56"/>
        <v>291</v>
      </c>
      <c r="AP294">
        <f t="shared" si="57"/>
        <v>7.2500000000000355</v>
      </c>
      <c r="AQ294">
        <f>EXP(-KTG1_nan*(AP294-T_opt__nan)^2)</f>
        <v>0.52191528162939882</v>
      </c>
      <c r="AR294">
        <f>EXP(-KTG2_nan*(T_opt__nan-AP294)^2)</f>
        <v>0.1421674060374061</v>
      </c>
      <c r="AS294">
        <f>IF(AP294&lt;=T_opt__nan,AQ294,AR294)</f>
        <v>0.52191528162939882</v>
      </c>
      <c r="AT294">
        <f t="shared" si="58"/>
        <v>0.52200000000000002</v>
      </c>
      <c r="BD294">
        <f t="shared" si="59"/>
        <v>291</v>
      </c>
      <c r="BE294">
        <f t="shared" si="60"/>
        <v>7.2500000000000355</v>
      </c>
      <c r="BF294">
        <f>EXP(-KTG1_pic*(BE294-T_opt_pic)^2)</f>
        <v>0.37074158331572837</v>
      </c>
      <c r="BG294">
        <f>EXP(-KTG2_pic*(T_opt_pic-BE294)^2)</f>
        <v>5.0958179115454007E-2</v>
      </c>
      <c r="BH294">
        <f>IF(BE294&lt;=T_opt_pic,BF294,BG294)</f>
        <v>0.37074158331572837</v>
      </c>
      <c r="BI294">
        <f t="shared" si="61"/>
        <v>0.371</v>
      </c>
      <c r="BP294">
        <f t="shared" si="62"/>
        <v>291</v>
      </c>
      <c r="BQ294">
        <f t="shared" si="63"/>
        <v>7.2500000000000355</v>
      </c>
      <c r="BR294">
        <f>EXP(-KTG1_bac*(BQ294-T_opt_bac)^2)</f>
        <v>0.37074158331572837</v>
      </c>
      <c r="BS294">
        <f>EXP(-KTG2_bac * (T_opt_bac - BQ294)^2)</f>
        <v>5.0958179115454007E-2</v>
      </c>
      <c r="BT294">
        <f>IF(BQ294&lt;=T_opt_bac,BR294,BS294)</f>
        <v>0.37074158331572837</v>
      </c>
      <c r="BU294">
        <f t="shared" si="64"/>
        <v>0.371</v>
      </c>
      <c r="BY294"/>
      <c r="BZ294" s="3">
        <f t="shared" si="69"/>
        <v>274</v>
      </c>
      <c r="CA294" s="3">
        <f>CA293+(env_max2-env_min2)/1200</f>
        <v>6.8250000000000295</v>
      </c>
      <c r="CB294" s="3">
        <f t="shared" si="68"/>
        <v>0.39800000000000002</v>
      </c>
      <c r="CC294" s="3">
        <f>ROUND((O_max_dia2-CA294)/O_range_dia2 * CB294, 3)</f>
        <v>0.54500000000000004</v>
      </c>
      <c r="CD294">
        <f>IF(CA294&lt;=delt2,CB294,CC294)</f>
        <v>0.39800000000000002</v>
      </c>
      <c r="CE294">
        <f>IF(CA294&gt;=O_max_dia2, 0, CD294)</f>
        <v>0.39800000000000002</v>
      </c>
      <c r="CG294">
        <f>CE294/$CF$21</f>
        <v>0.69702276707530653</v>
      </c>
      <c r="CK294" s="8"/>
      <c r="EM294"/>
      <c r="EN294" s="3"/>
      <c r="EP294"/>
      <c r="EQ294" s="3"/>
    </row>
    <row r="295" spans="2:147" x14ac:dyDescent="0.25">
      <c r="B295">
        <f t="shared" si="67"/>
        <v>279</v>
      </c>
      <c r="C295" s="9">
        <f t="shared" si="65"/>
        <v>6.9500000000000313</v>
      </c>
      <c r="D295">
        <f>EXP(-KTG1_dia*(C295-T_opt__dia)^2)</f>
        <v>0.67191730773266523</v>
      </c>
      <c r="E295">
        <f>EXP(-KTG2_dia*(T_opt__dia-C295)^2)</f>
        <v>4.8183207004995681E-5</v>
      </c>
      <c r="F295">
        <f>IF(C295&lt;=T_opt__dia,D295,E295)</f>
        <v>0.67191730773266523</v>
      </c>
      <c r="G295">
        <f t="shared" si="66"/>
        <v>0.67200000000000004</v>
      </c>
      <c r="AO295">
        <f t="shared" si="56"/>
        <v>292</v>
      </c>
      <c r="AP295">
        <f t="shared" si="57"/>
        <v>7.2750000000000359</v>
      </c>
      <c r="AQ295">
        <f>EXP(-KTG1_nan*(AP295-T_opt__nan)^2)</f>
        <v>0.52324655579985402</v>
      </c>
      <c r="AR295">
        <f>EXP(-KTG2_nan*(T_opt__nan-AP295)^2)</f>
        <v>0.14325808287826011</v>
      </c>
      <c r="AS295">
        <f>IF(AP295&lt;=T_opt__nan,AQ295,AR295)</f>
        <v>0.52324655579985402</v>
      </c>
      <c r="AT295">
        <f t="shared" si="58"/>
        <v>0.52300000000000002</v>
      </c>
      <c r="BD295">
        <f t="shared" si="59"/>
        <v>292</v>
      </c>
      <c r="BE295">
        <f t="shared" si="60"/>
        <v>7.2750000000000359</v>
      </c>
      <c r="BF295">
        <f>EXP(-KTG1_pic*(BE295-T_opt_pic)^2)</f>
        <v>0.37191033080069458</v>
      </c>
      <c r="BG295">
        <f>EXP(-KTG2_pic*(T_opt_pic-BE295)^2)</f>
        <v>5.1441630625119833E-2</v>
      </c>
      <c r="BH295">
        <f>IF(BE295&lt;=T_opt_pic,BF295,BG295)</f>
        <v>0.37191033080069458</v>
      </c>
      <c r="BI295">
        <f t="shared" si="61"/>
        <v>0.372</v>
      </c>
      <c r="BP295">
        <f t="shared" si="62"/>
        <v>292</v>
      </c>
      <c r="BQ295">
        <f t="shared" si="63"/>
        <v>7.2750000000000359</v>
      </c>
      <c r="BR295">
        <f>EXP(-KTG1_bac*(BQ295-T_opt_bac)^2)</f>
        <v>0.37191033080069458</v>
      </c>
      <c r="BS295">
        <f>EXP(-KTG2_bac * (T_opt_bac - BQ295)^2)</f>
        <v>5.1441630625119833E-2</v>
      </c>
      <c r="BT295">
        <f>IF(BQ295&lt;=T_opt_bac,BR295,BS295)</f>
        <v>0.37191033080069458</v>
      </c>
      <c r="BU295">
        <f t="shared" si="64"/>
        <v>0.372</v>
      </c>
      <c r="BY295"/>
      <c r="BZ295" s="3">
        <f t="shared" si="69"/>
        <v>275</v>
      </c>
      <c r="CA295" s="3">
        <f>CA294+(env_max2-env_min2)/1200</f>
        <v>6.8500000000000298</v>
      </c>
      <c r="CB295" s="3">
        <f t="shared" si="68"/>
        <v>0.39800000000000002</v>
      </c>
      <c r="CC295" s="3">
        <f>ROUND((O_max_dia2-CA295)/O_range_dia2 * CB295, 3)</f>
        <v>0.54400000000000004</v>
      </c>
      <c r="CD295">
        <f>IF(CA295&lt;=delt2,CB295,CC295)</f>
        <v>0.39800000000000002</v>
      </c>
      <c r="CE295">
        <f>IF(CA295&gt;=O_max_dia2, 0, CD295)</f>
        <v>0.39800000000000002</v>
      </c>
      <c r="CG295">
        <f>CE295/$CF$21</f>
        <v>0.69702276707530653</v>
      </c>
      <c r="CK295" s="8"/>
      <c r="EM295"/>
      <c r="EN295" s="3"/>
      <c r="EP295"/>
      <c r="EQ295" s="3"/>
    </row>
    <row r="296" spans="2:147" x14ac:dyDescent="0.25">
      <c r="B296">
        <f t="shared" si="67"/>
        <v>280</v>
      </c>
      <c r="C296" s="9">
        <f t="shared" si="65"/>
        <v>6.9750000000000316</v>
      </c>
      <c r="D296">
        <f>EXP(-KTG1_dia*(C296-T_opt__dia)^2)</f>
        <v>0.67381141966569791</v>
      </c>
      <c r="E296">
        <f>EXP(-KTG2_dia*(T_opt__dia-C296)^2)</f>
        <v>5.1696266177300539E-5</v>
      </c>
      <c r="F296">
        <f>IF(C296&lt;=T_opt__dia,D296,E296)</f>
        <v>0.67381141966569791</v>
      </c>
      <c r="G296">
        <f t="shared" si="66"/>
        <v>0.67400000000000004</v>
      </c>
      <c r="AO296">
        <f t="shared" si="56"/>
        <v>293</v>
      </c>
      <c r="AP296">
        <f t="shared" si="57"/>
        <v>7.3000000000000362</v>
      </c>
      <c r="AQ296">
        <f>EXP(-KTG1_nan*(AP296-T_opt__nan)^2)</f>
        <v>0.5245786028151801</v>
      </c>
      <c r="AR296">
        <f>EXP(-KTG2_nan*(T_opt__nan-AP296)^2)</f>
        <v>0.14435496180952234</v>
      </c>
      <c r="AS296">
        <f>IF(AP296&lt;=T_opt__nan,AQ296,AR296)</f>
        <v>0.5245786028151801</v>
      </c>
      <c r="AT296">
        <f t="shared" si="58"/>
        <v>0.52500000000000002</v>
      </c>
      <c r="BD296">
        <f t="shared" si="59"/>
        <v>293</v>
      </c>
      <c r="BE296">
        <f t="shared" si="60"/>
        <v>7.3000000000000362</v>
      </c>
      <c r="BF296">
        <f>EXP(-KTG1_pic*(BE296-T_opt_pic)^2)</f>
        <v>0.37308089730454652</v>
      </c>
      <c r="BG296">
        <f>EXP(-KTG2_pic*(T_opt_pic-BE296)^2)</f>
        <v>5.1928889806936558E-2</v>
      </c>
      <c r="BH296">
        <f>IF(BE296&lt;=T_opt_pic,BF296,BG296)</f>
        <v>0.37308089730454652</v>
      </c>
      <c r="BI296">
        <f t="shared" si="61"/>
        <v>0.373</v>
      </c>
      <c r="BP296">
        <f t="shared" si="62"/>
        <v>293</v>
      </c>
      <c r="BQ296">
        <f t="shared" si="63"/>
        <v>7.3000000000000362</v>
      </c>
      <c r="BR296">
        <f>EXP(-KTG1_bac*(BQ296-T_opt_bac)^2)</f>
        <v>0.37308089730454652</v>
      </c>
      <c r="BS296">
        <f>EXP(-KTG2_bac * (T_opt_bac - BQ296)^2)</f>
        <v>5.1928889806936558E-2</v>
      </c>
      <c r="BT296">
        <f>IF(BQ296&lt;=T_opt_bac,BR296,BS296)</f>
        <v>0.37308089730454652</v>
      </c>
      <c r="BU296">
        <f t="shared" si="64"/>
        <v>0.373</v>
      </c>
      <c r="BY296"/>
      <c r="BZ296" s="3">
        <f t="shared" si="69"/>
        <v>276</v>
      </c>
      <c r="CA296" s="3">
        <f>CA295+(env_max2-env_min2)/1200</f>
        <v>6.8750000000000302</v>
      </c>
      <c r="CB296" s="3">
        <f t="shared" si="68"/>
        <v>0.39900000000000002</v>
      </c>
      <c r="CC296" s="3">
        <f>ROUND((O_max_dia2-CA296)/O_range_dia2 * CB296, 3)</f>
        <v>0.54500000000000004</v>
      </c>
      <c r="CD296">
        <f>IF(CA296&lt;=delt2,CB296,CC296)</f>
        <v>0.39900000000000002</v>
      </c>
      <c r="CE296">
        <f>IF(CA296&gt;=O_max_dia2, 0, CD296)</f>
        <v>0.39900000000000002</v>
      </c>
      <c r="CG296">
        <f>CE296/$CF$21</f>
        <v>0.69877408056042045</v>
      </c>
      <c r="CK296" s="8"/>
      <c r="EM296"/>
      <c r="EN296" s="3"/>
      <c r="EP296"/>
      <c r="EQ296" s="3"/>
    </row>
    <row r="297" spans="2:147" x14ac:dyDescent="0.25">
      <c r="B297">
        <f t="shared" si="67"/>
        <v>281</v>
      </c>
      <c r="C297" s="9">
        <f t="shared" si="65"/>
        <v>7.000000000000032</v>
      </c>
      <c r="D297">
        <f>EXP(-KTG1_dia*(C297-T_opt__dia)^2)</f>
        <v>0.67570411396062846</v>
      </c>
      <c r="E297">
        <f>EXP(-KTG2_dia*(T_opt__dia-C297)^2)</f>
        <v>5.5451599432181865E-5</v>
      </c>
      <c r="F297">
        <f>IF(C297&lt;=T_opt__dia,D297,E297)</f>
        <v>0.67570411396062846</v>
      </c>
      <c r="G297">
        <f t="shared" si="66"/>
        <v>0.67600000000000005</v>
      </c>
      <c r="AO297">
        <f t="shared" si="56"/>
        <v>294</v>
      </c>
      <c r="AP297">
        <f t="shared" si="57"/>
        <v>7.3250000000000366</v>
      </c>
      <c r="AQ297">
        <f>EXP(-KTG1_nan*(AP297-T_opt__nan)^2)</f>
        <v>0.52591141130544339</v>
      </c>
      <c r="AR297">
        <f>EXP(-KTG2_nan*(T_opt__nan-AP297)^2)</f>
        <v>0.14545805728641512</v>
      </c>
      <c r="AS297">
        <f>IF(AP297&lt;=T_opt__nan,AQ297,AR297)</f>
        <v>0.52591141130544339</v>
      </c>
      <c r="AT297">
        <f t="shared" si="58"/>
        <v>0.52600000000000002</v>
      </c>
      <c r="BD297">
        <f t="shared" si="59"/>
        <v>294</v>
      </c>
      <c r="BE297">
        <f t="shared" si="60"/>
        <v>7.3250000000000366</v>
      </c>
      <c r="BF297">
        <f>EXP(-KTG1_pic*(BE297-T_opt_pic)^2)</f>
        <v>0.37425327682848503</v>
      </c>
      <c r="BG297">
        <f>EXP(-KTG2_pic*(T_opt_pic-BE297)^2)</f>
        <v>5.24199780405794E-2</v>
      </c>
      <c r="BH297">
        <f>IF(BE297&lt;=T_opt_pic,BF297,BG297)</f>
        <v>0.37425327682848503</v>
      </c>
      <c r="BI297">
        <f t="shared" si="61"/>
        <v>0.374</v>
      </c>
      <c r="BP297">
        <f t="shared" si="62"/>
        <v>294</v>
      </c>
      <c r="BQ297">
        <f t="shared" si="63"/>
        <v>7.3250000000000366</v>
      </c>
      <c r="BR297">
        <f>EXP(-KTG1_bac*(BQ297-T_opt_bac)^2)</f>
        <v>0.37425327682848503</v>
      </c>
      <c r="BS297">
        <f>EXP(-KTG2_bac * (T_opt_bac - BQ297)^2)</f>
        <v>5.24199780405794E-2</v>
      </c>
      <c r="BT297">
        <f>IF(BQ297&lt;=T_opt_bac,BR297,BS297)</f>
        <v>0.37425327682848503</v>
      </c>
      <c r="BU297">
        <f t="shared" si="64"/>
        <v>0.374</v>
      </c>
      <c r="BY297"/>
      <c r="BZ297" s="3">
        <f t="shared" si="69"/>
        <v>277</v>
      </c>
      <c r="CA297" s="3">
        <f>CA296+(env_max2-env_min2)/1200</f>
        <v>6.9000000000000306</v>
      </c>
      <c r="CB297" s="3">
        <f t="shared" si="68"/>
        <v>0.4</v>
      </c>
      <c r="CC297" s="3">
        <f>ROUND((O_max_dia2-CA297)/O_range_dia2 * CB297, 3)</f>
        <v>0.54600000000000004</v>
      </c>
      <c r="CD297">
        <f>IF(CA297&lt;=delt2,CB297,CC297)</f>
        <v>0.4</v>
      </c>
      <c r="CE297">
        <f>IF(CA297&gt;=O_max_dia2, 0, CD297)</f>
        <v>0.4</v>
      </c>
      <c r="CG297">
        <f>CE297/$CF$21</f>
        <v>0.70052539404553427</v>
      </c>
      <c r="CK297" s="8"/>
      <c r="EM297"/>
      <c r="EN297" s="3"/>
      <c r="EP297"/>
      <c r="EQ297" s="3"/>
    </row>
    <row r="298" spans="2:147" x14ac:dyDescent="0.25">
      <c r="B298">
        <f t="shared" si="67"/>
        <v>282</v>
      </c>
      <c r="C298" s="9">
        <f t="shared" si="65"/>
        <v>7.0250000000000323</v>
      </c>
      <c r="D298">
        <f>EXP(-KTG1_dia*(C298-T_opt__dia)^2)</f>
        <v>0.67759534872853899</v>
      </c>
      <c r="E298">
        <f>EXP(-KTG2_dia*(T_opt__dia-C298)^2)</f>
        <v>5.946486048249791E-5</v>
      </c>
      <c r="F298">
        <f>IF(C298&lt;=T_opt__dia,D298,E298)</f>
        <v>0.67759534872853899</v>
      </c>
      <c r="G298">
        <f t="shared" si="66"/>
        <v>0.67800000000000005</v>
      </c>
      <c r="AO298">
        <f t="shared" si="56"/>
        <v>295</v>
      </c>
      <c r="AP298">
        <f t="shared" si="57"/>
        <v>7.3500000000000369</v>
      </c>
      <c r="AQ298">
        <f>EXP(-KTG1_nan*(AP298-T_opt__nan)^2)</f>
        <v>0.52724496986035685</v>
      </c>
      <c r="AR298">
        <f>EXP(-KTG2_nan*(T_opt__nan-AP298)^2)</f>
        <v>0.14656738359391944</v>
      </c>
      <c r="AS298">
        <f>IF(AP298&lt;=T_opt__nan,AQ298,AR298)</f>
        <v>0.52724496986035685</v>
      </c>
      <c r="AT298">
        <f t="shared" si="58"/>
        <v>0.52700000000000002</v>
      </c>
      <c r="BD298">
        <f t="shared" si="59"/>
        <v>295</v>
      </c>
      <c r="BE298">
        <f t="shared" si="60"/>
        <v>7.3500000000000369</v>
      </c>
      <c r="BF298">
        <f>EXP(-KTG1_pic*(BE298-T_opt_pic)^2)</f>
        <v>0.37542746332760712</v>
      </c>
      <c r="BG298">
        <f>EXP(-KTG2_pic*(T_opt_pic-BE298)^2)</f>
        <v>5.2914916734950947E-2</v>
      </c>
      <c r="BH298">
        <f>IF(BE298&lt;=T_opt_pic,BF298,BG298)</f>
        <v>0.37542746332760712</v>
      </c>
      <c r="BI298">
        <f t="shared" si="61"/>
        <v>0.375</v>
      </c>
      <c r="BP298">
        <f t="shared" si="62"/>
        <v>295</v>
      </c>
      <c r="BQ298">
        <f t="shared" si="63"/>
        <v>7.3500000000000369</v>
      </c>
      <c r="BR298">
        <f>EXP(-KTG1_bac*(BQ298-T_opt_bac)^2)</f>
        <v>0.37542746332760712</v>
      </c>
      <c r="BS298">
        <f>EXP(-KTG2_bac * (T_opt_bac - BQ298)^2)</f>
        <v>5.2914916734950947E-2</v>
      </c>
      <c r="BT298">
        <f>IF(BQ298&lt;=T_opt_bac,BR298,BS298)</f>
        <v>0.37542746332760712</v>
      </c>
      <c r="BU298">
        <f t="shared" si="64"/>
        <v>0.375</v>
      </c>
      <c r="BY298"/>
      <c r="BZ298" s="3">
        <f t="shared" si="69"/>
        <v>278</v>
      </c>
      <c r="CA298" s="3">
        <f>CA297+(env_max2-env_min2)/1200</f>
        <v>6.9250000000000309</v>
      </c>
      <c r="CB298" s="3">
        <f t="shared" si="68"/>
        <v>0.4</v>
      </c>
      <c r="CC298" s="3">
        <f>ROUND((O_max_dia2-CA298)/O_range_dia2 * CB298, 3)</f>
        <v>0.54500000000000004</v>
      </c>
      <c r="CD298">
        <f>IF(CA298&lt;=delt2,CB298,CC298)</f>
        <v>0.4</v>
      </c>
      <c r="CE298">
        <f>IF(CA298&gt;=O_max_dia2, 0, CD298)</f>
        <v>0.4</v>
      </c>
      <c r="CG298">
        <f>CE298/$CF$21</f>
        <v>0.70052539404553427</v>
      </c>
      <c r="CK298" s="8"/>
      <c r="EM298"/>
      <c r="EN298" s="3"/>
      <c r="EP298"/>
      <c r="EQ298" s="3"/>
    </row>
    <row r="299" spans="2:147" x14ac:dyDescent="0.25">
      <c r="B299">
        <f t="shared" si="67"/>
        <v>283</v>
      </c>
      <c r="C299" s="9">
        <f t="shared" si="65"/>
        <v>7.0500000000000327</v>
      </c>
      <c r="D299">
        <f>EXP(-KTG1_dia*(C299-T_opt__dia)^2)</f>
        <v>0.67948508200690527</v>
      </c>
      <c r="E299">
        <f>EXP(-KTG2_dia*(T_opt__dia-C299)^2)</f>
        <v>6.3752637642335995E-5</v>
      </c>
      <c r="F299">
        <f>IF(C299&lt;=T_opt__dia,D299,E299)</f>
        <v>0.67948508200690527</v>
      </c>
      <c r="G299">
        <f t="shared" si="66"/>
        <v>0.67900000000000005</v>
      </c>
      <c r="AO299">
        <f t="shared" si="56"/>
        <v>296</v>
      </c>
      <c r="AP299">
        <f t="shared" si="57"/>
        <v>7.3750000000000373</v>
      </c>
      <c r="AQ299">
        <f>EXP(-KTG1_nan*(AP299-T_opt__nan)^2)</f>
        <v>0.52857926702940705</v>
      </c>
      <c r="AR299">
        <f>EXP(-KTG2_nan*(T_opt__nan-AP299)^2)</f>
        <v>0.14768295484461338</v>
      </c>
      <c r="AS299">
        <f>IF(AP299&lt;=T_opt__nan,AQ299,AR299)</f>
        <v>0.52857926702940705</v>
      </c>
      <c r="AT299">
        <f t="shared" si="58"/>
        <v>0.52900000000000003</v>
      </c>
      <c r="BD299">
        <f t="shared" si="59"/>
        <v>296</v>
      </c>
      <c r="BE299">
        <f t="shared" si="60"/>
        <v>7.3750000000000373</v>
      </c>
      <c r="BF299">
        <f>EXP(-KTG1_pic*(BE299-T_opt_pic)^2)</f>
        <v>0.37660345071088214</v>
      </c>
      <c r="BG299">
        <f>EXP(-KTG2_pic*(T_opt_pic-BE299)^2)</f>
        <v>5.3413727327167065E-2</v>
      </c>
      <c r="BH299">
        <f>IF(BE299&lt;=T_opt_pic,BF299,BG299)</f>
        <v>0.37660345071088214</v>
      </c>
      <c r="BI299">
        <f t="shared" si="61"/>
        <v>0.377</v>
      </c>
      <c r="BP299">
        <f t="shared" si="62"/>
        <v>296</v>
      </c>
      <c r="BQ299">
        <f t="shared" si="63"/>
        <v>7.3750000000000373</v>
      </c>
      <c r="BR299">
        <f>EXP(-KTG1_bac*(BQ299-T_opt_bac)^2)</f>
        <v>0.37660345071088214</v>
      </c>
      <c r="BS299">
        <f>EXP(-KTG2_bac * (T_opt_bac - BQ299)^2)</f>
        <v>5.3413727327167065E-2</v>
      </c>
      <c r="BT299">
        <f>IF(BQ299&lt;=T_opt_bac,BR299,BS299)</f>
        <v>0.37660345071088214</v>
      </c>
      <c r="BU299">
        <f t="shared" si="64"/>
        <v>0.377</v>
      </c>
      <c r="BY299"/>
      <c r="BZ299" s="3">
        <f t="shared" si="69"/>
        <v>279</v>
      </c>
      <c r="CA299" s="3">
        <f>CA298+(env_max2-env_min2)/1200</f>
        <v>6.9500000000000313</v>
      </c>
      <c r="CB299" s="3">
        <f t="shared" si="68"/>
        <v>0.40100000000000002</v>
      </c>
      <c r="CC299" s="3">
        <f>ROUND((O_max_dia2-CA299)/O_range_dia2 * CB299, 3)</f>
        <v>0.54600000000000004</v>
      </c>
      <c r="CD299">
        <f>IF(CA299&lt;=delt2,CB299,CC299)</f>
        <v>0.40100000000000002</v>
      </c>
      <c r="CE299">
        <f>IF(CA299&gt;=O_max_dia2, 0, CD299)</f>
        <v>0.40100000000000002</v>
      </c>
      <c r="CG299">
        <f>CE299/$CF$21</f>
        <v>0.70227670753064808</v>
      </c>
      <c r="CK299" s="8"/>
      <c r="EM299"/>
      <c r="EN299" s="3"/>
      <c r="EP299"/>
      <c r="EQ299" s="3"/>
    </row>
    <row r="300" spans="2:147" x14ac:dyDescent="0.25">
      <c r="B300">
        <f t="shared" si="67"/>
        <v>284</v>
      </c>
      <c r="C300" s="9">
        <f t="shared" si="65"/>
        <v>7.075000000000033</v>
      </c>
      <c r="D300">
        <f>EXP(-KTG1_dia*(C300-T_opt__dia)^2)</f>
        <v>0.68137327176107165</v>
      </c>
      <c r="E300">
        <f>EXP(-KTG2_dia*(T_opt__dia-C300)^2)</f>
        <v>6.8332504283790435E-5</v>
      </c>
      <c r="F300">
        <f>IF(C300&lt;=T_opt__dia,D300,E300)</f>
        <v>0.68137327176107165</v>
      </c>
      <c r="G300">
        <f t="shared" si="66"/>
        <v>0.68100000000000005</v>
      </c>
      <c r="AO300">
        <f t="shared" si="56"/>
        <v>297</v>
      </c>
      <c r="AP300">
        <f t="shared" si="57"/>
        <v>7.4000000000000377</v>
      </c>
      <c r="AQ300">
        <f>EXP(-KTG1_nan*(AP300-T_opt__nan)^2)</f>
        <v>0.52991429132198054</v>
      </c>
      <c r="AR300">
        <f>EXP(-KTG2_nan*(T_opt__nan-AP300)^2)</f>
        <v>0.14880478497650759</v>
      </c>
      <c r="AS300">
        <f>IF(AP300&lt;=T_opt__nan,AQ300,AR300)</f>
        <v>0.52991429132198054</v>
      </c>
      <c r="AT300">
        <f t="shared" si="58"/>
        <v>0.53</v>
      </c>
      <c r="BD300">
        <f t="shared" si="59"/>
        <v>297</v>
      </c>
      <c r="BE300">
        <f t="shared" si="60"/>
        <v>7.4000000000000377</v>
      </c>
      <c r="BF300">
        <f>EXP(-KTG1_pic*(BE300-T_opt_pic)^2)</f>
        <v>0.3777812328411293</v>
      </c>
      <c r="BG300">
        <f>EXP(-KTG2_pic*(T_opt_pic-BE300)^2)</f>
        <v>5.3916431281530917E-2</v>
      </c>
      <c r="BH300">
        <f>IF(BE300&lt;=T_opt_pic,BF300,BG300)</f>
        <v>0.3777812328411293</v>
      </c>
      <c r="BI300">
        <f t="shared" si="61"/>
        <v>0.378</v>
      </c>
      <c r="BP300">
        <f t="shared" si="62"/>
        <v>297</v>
      </c>
      <c r="BQ300">
        <f t="shared" si="63"/>
        <v>7.4000000000000377</v>
      </c>
      <c r="BR300">
        <f>EXP(-KTG1_bac*(BQ300-T_opt_bac)^2)</f>
        <v>0.3777812328411293</v>
      </c>
      <c r="BS300">
        <f>EXP(-KTG2_bac * (T_opt_bac - BQ300)^2)</f>
        <v>5.3916431281530917E-2</v>
      </c>
      <c r="BT300">
        <f>IF(BQ300&lt;=T_opt_bac,BR300,BS300)</f>
        <v>0.3777812328411293</v>
      </c>
      <c r="BU300">
        <f t="shared" si="64"/>
        <v>0.378</v>
      </c>
      <c r="BY300"/>
      <c r="BZ300" s="3">
        <f t="shared" si="69"/>
        <v>280</v>
      </c>
      <c r="CA300" s="3">
        <f>CA299+(env_max2-env_min2)/1200</f>
        <v>6.9750000000000316</v>
      </c>
      <c r="CB300" s="3">
        <f t="shared" si="68"/>
        <v>0.40200000000000002</v>
      </c>
      <c r="CC300" s="3">
        <f>ROUND((O_max_dia2-CA300)/O_range_dia2 * CB300, 3)</f>
        <v>0.54600000000000004</v>
      </c>
      <c r="CD300">
        <f>IF(CA300&lt;=delt2,CB300,CC300)</f>
        <v>0.40200000000000002</v>
      </c>
      <c r="CE300">
        <f>IF(CA300&gt;=O_max_dia2, 0, CD300)</f>
        <v>0.40200000000000002</v>
      </c>
      <c r="CG300">
        <f>CE300/$CF$21</f>
        <v>0.7040280210157619</v>
      </c>
      <c r="CK300" s="8"/>
      <c r="EM300"/>
      <c r="EN300" s="3"/>
      <c r="EP300"/>
      <c r="EQ300" s="3"/>
    </row>
    <row r="301" spans="2:147" x14ac:dyDescent="0.25">
      <c r="B301">
        <f t="shared" si="67"/>
        <v>285</v>
      </c>
      <c r="C301" s="9">
        <f t="shared" si="65"/>
        <v>7.1000000000000334</v>
      </c>
      <c r="D301">
        <f>EXP(-KTG1_dia*(C301-T_opt__dia)^2)</f>
        <v>0.68325987588573411</v>
      </c>
      <c r="E301">
        <f>EXP(-KTG2_dia*(T_opt__dia-C301)^2)</f>
        <v>7.3223071663364167E-5</v>
      </c>
      <c r="F301">
        <f>IF(C301&lt;=T_opt__dia,D301,E301)</f>
        <v>0.68325987588573411</v>
      </c>
      <c r="G301">
        <f t="shared" si="66"/>
        <v>0.68300000000000005</v>
      </c>
      <c r="AO301">
        <f t="shared" si="56"/>
        <v>298</v>
      </c>
      <c r="AP301">
        <f t="shared" si="57"/>
        <v>7.425000000000038</v>
      </c>
      <c r="AQ301">
        <f>EXP(-KTG1_nan*(AP301-T_opt__nan)^2)</f>
        <v>0.53125003120749281</v>
      </c>
      <c r="AR301">
        <f>EXP(-KTG2_nan*(T_opt__nan-AP301)^2)</f>
        <v>0.14993288775087688</v>
      </c>
      <c r="AS301">
        <f>IF(AP301&lt;=T_opt__nan,AQ301,AR301)</f>
        <v>0.53125003120749281</v>
      </c>
      <c r="AT301">
        <f t="shared" si="58"/>
        <v>0.53100000000000003</v>
      </c>
      <c r="BD301">
        <f t="shared" si="59"/>
        <v>298</v>
      </c>
      <c r="BE301">
        <f t="shared" si="60"/>
        <v>7.425000000000038</v>
      </c>
      <c r="BF301">
        <f>EXP(-KTG1_pic*(BE301-T_opt_pic)^2)</f>
        <v>0.37896080353499589</v>
      </c>
      <c r="BG301">
        <f>EXP(-KTG2_pic*(T_opt_pic-BE301)^2)</f>
        <v>5.4423050088495385E-2</v>
      </c>
      <c r="BH301">
        <f>IF(BE301&lt;=T_opt_pic,BF301,BG301)</f>
        <v>0.37896080353499589</v>
      </c>
      <c r="BI301">
        <f t="shared" si="61"/>
        <v>0.379</v>
      </c>
      <c r="BP301">
        <f t="shared" si="62"/>
        <v>298</v>
      </c>
      <c r="BQ301">
        <f t="shared" si="63"/>
        <v>7.425000000000038</v>
      </c>
      <c r="BR301">
        <f>EXP(-KTG1_bac*(BQ301-T_opt_bac)^2)</f>
        <v>0.37896080353499589</v>
      </c>
      <c r="BS301">
        <f>EXP(-KTG2_bac * (T_opt_bac - BQ301)^2)</f>
        <v>5.4423050088495385E-2</v>
      </c>
      <c r="BT301">
        <f>IF(BQ301&lt;=T_opt_bac,BR301,BS301)</f>
        <v>0.37896080353499589</v>
      </c>
      <c r="BU301">
        <f t="shared" si="64"/>
        <v>0.379</v>
      </c>
      <c r="BY301"/>
      <c r="BZ301" s="3">
        <f t="shared" si="69"/>
        <v>281</v>
      </c>
      <c r="CA301" s="3">
        <f>CA300+(env_max2-env_min2)/1200</f>
        <v>7.000000000000032</v>
      </c>
      <c r="CB301" s="3">
        <f t="shared" si="68"/>
        <v>0.40300000000000002</v>
      </c>
      <c r="CC301" s="3">
        <f>ROUND((O_max_dia2-CA301)/O_range_dia2 * CB301, 3)</f>
        <v>0.54700000000000004</v>
      </c>
      <c r="CD301">
        <f>IF(CA301&lt;=delt2,CB301,CC301)</f>
        <v>0.40300000000000002</v>
      </c>
      <c r="CE301">
        <f>IF(CA301&gt;=O_max_dia2, 0, CD301)</f>
        <v>0.40300000000000002</v>
      </c>
      <c r="CG301">
        <f>CE301/$CF$21</f>
        <v>0.70577933450087571</v>
      </c>
      <c r="CK301" s="8"/>
      <c r="EM301"/>
      <c r="EN301" s="3"/>
      <c r="EP301"/>
      <c r="EQ301" s="3"/>
    </row>
    <row r="302" spans="2:147" x14ac:dyDescent="0.25">
      <c r="B302">
        <f t="shared" si="67"/>
        <v>286</v>
      </c>
      <c r="C302" s="9">
        <f t="shared" si="65"/>
        <v>7.1250000000000338</v>
      </c>
      <c r="D302">
        <f>EXP(-KTG1_dia*(C302-T_opt__dia)^2)</f>
        <v>0.68514485220642984</v>
      </c>
      <c r="E302">
        <f>EXP(-KTG2_dia*(T_opt__dia-C302)^2)</f>
        <v>7.8444044206797128E-5</v>
      </c>
      <c r="F302">
        <f>IF(C302&lt;=T_opt__dia,D302,E302)</f>
        <v>0.68514485220642984</v>
      </c>
      <c r="G302">
        <f t="shared" si="66"/>
        <v>0.68500000000000005</v>
      </c>
      <c r="AO302">
        <f t="shared" si="56"/>
        <v>299</v>
      </c>
      <c r="AP302">
        <f t="shared" si="57"/>
        <v>7.4500000000000384</v>
      </c>
      <c r="AQ302">
        <f>EXP(-KTG1_nan*(AP302-T_opt__nan)^2)</f>
        <v>0.53258647511551871</v>
      </c>
      <c r="AR302">
        <f>EXP(-KTG2_nan*(T_opt__nan-AP302)^2)</f>
        <v>0.15106727675008916</v>
      </c>
      <c r="AS302">
        <f>IF(AP302&lt;=T_opt__nan,AQ302,AR302)</f>
        <v>0.53258647511551871</v>
      </c>
      <c r="AT302">
        <f t="shared" si="58"/>
        <v>0.53300000000000003</v>
      </c>
      <c r="BD302">
        <f t="shared" si="59"/>
        <v>299</v>
      </c>
      <c r="BE302">
        <f t="shared" si="60"/>
        <v>7.4500000000000384</v>
      </c>
      <c r="BF302">
        <f>EXP(-KTG1_pic*(BE302-T_opt_pic)^2)</f>
        <v>0.3801421565629366</v>
      </c>
      <c r="BG302">
        <f>EXP(-KTG2_pic*(T_opt_pic-BE302)^2)</f>
        <v>5.4933605263613655E-2</v>
      </c>
      <c r="BH302">
        <f>IF(BE302&lt;=T_opt_pic,BF302,BG302)</f>
        <v>0.3801421565629366</v>
      </c>
      <c r="BI302">
        <f t="shared" si="61"/>
        <v>0.38</v>
      </c>
      <c r="BP302">
        <f t="shared" si="62"/>
        <v>299</v>
      </c>
      <c r="BQ302">
        <f t="shared" si="63"/>
        <v>7.4500000000000384</v>
      </c>
      <c r="BR302">
        <f>EXP(-KTG1_bac*(BQ302-T_opt_bac)^2)</f>
        <v>0.3801421565629366</v>
      </c>
      <c r="BS302">
        <f>EXP(-KTG2_bac * (T_opt_bac - BQ302)^2)</f>
        <v>5.4933605263613655E-2</v>
      </c>
      <c r="BT302">
        <f>IF(BQ302&lt;=T_opt_bac,BR302,BS302)</f>
        <v>0.3801421565629366</v>
      </c>
      <c r="BU302">
        <f t="shared" si="64"/>
        <v>0.38</v>
      </c>
      <c r="BY302"/>
      <c r="BZ302" s="3">
        <f t="shared" si="69"/>
        <v>282</v>
      </c>
      <c r="CA302" s="3">
        <f>CA301+(env_max2-env_min2)/1200</f>
        <v>7.0250000000000323</v>
      </c>
      <c r="CB302" s="3">
        <f t="shared" si="68"/>
        <v>0.40300000000000002</v>
      </c>
      <c r="CC302" s="3">
        <f>ROUND((O_max_dia2-CA302)/O_range_dia2 * CB302, 3)</f>
        <v>0.54600000000000004</v>
      </c>
      <c r="CD302">
        <f>IF(CA302&lt;=delt2,CB302,CC302)</f>
        <v>0.40300000000000002</v>
      </c>
      <c r="CE302">
        <f>IF(CA302&gt;=O_max_dia2, 0, CD302)</f>
        <v>0.40300000000000002</v>
      </c>
      <c r="CG302">
        <f>CE302/$CF$21</f>
        <v>0.70577933450087571</v>
      </c>
      <c r="CK302" s="8"/>
      <c r="EM302"/>
      <c r="EN302" s="3"/>
      <c r="EP302"/>
      <c r="EQ302" s="3"/>
    </row>
    <row r="303" spans="2:147" x14ac:dyDescent="0.25">
      <c r="B303">
        <f t="shared" si="67"/>
        <v>287</v>
      </c>
      <c r="C303" s="9">
        <f t="shared" si="65"/>
        <v>7.1500000000000341</v>
      </c>
      <c r="D303">
        <f>EXP(-KTG1_dia*(C303-T_opt__dia)^2)</f>
        <v>0.68702815848103527</v>
      </c>
      <c r="E303">
        <f>EXP(-KTG2_dia*(T_opt__dia-C303)^2)</f>
        <v>8.4016277343059424E-5</v>
      </c>
      <c r="F303">
        <f>IF(C303&lt;=T_opt__dia,D303,E303)</f>
        <v>0.68702815848103527</v>
      </c>
      <c r="G303">
        <f t="shared" si="66"/>
        <v>0.68700000000000006</v>
      </c>
      <c r="AO303">
        <f t="shared" si="56"/>
        <v>300</v>
      </c>
      <c r="AP303">
        <f t="shared" si="57"/>
        <v>7.4750000000000387</v>
      </c>
      <c r="AQ303">
        <f>EXP(-KTG1_nan*(AP303-T_opt__nan)^2)</f>
        <v>0.53392361143592271</v>
      </c>
      <c r="AR303">
        <f>EXP(-KTG2_nan*(T_opt__nan-AP303)^2)</f>
        <v>0.15220796537543094</v>
      </c>
      <c r="AS303">
        <f>IF(AP303&lt;=T_opt__nan,AQ303,AR303)</f>
        <v>0.53392361143592271</v>
      </c>
      <c r="AT303">
        <f t="shared" si="58"/>
        <v>0.53400000000000003</v>
      </c>
      <c r="BD303">
        <f t="shared" si="59"/>
        <v>300</v>
      </c>
      <c r="BE303">
        <f t="shared" si="60"/>
        <v>7.4750000000000387</v>
      </c>
      <c r="BF303">
        <f>EXP(-KTG1_pic*(BE303-T_opt_pic)^2)</f>
        <v>0.38132528564919449</v>
      </c>
      <c r="BG303">
        <f>EXP(-KTG2_pic*(T_opt_pic-BE303)^2)</f>
        <v>5.5448118346478212E-2</v>
      </c>
      <c r="BH303">
        <f>IF(BE303&lt;=T_opt_pic,BF303,BG303)</f>
        <v>0.38132528564919449</v>
      </c>
      <c r="BI303">
        <f t="shared" si="61"/>
        <v>0.38100000000000001</v>
      </c>
      <c r="BP303">
        <f t="shared" si="62"/>
        <v>300</v>
      </c>
      <c r="BQ303">
        <f t="shared" si="63"/>
        <v>7.4750000000000387</v>
      </c>
      <c r="BR303">
        <f>EXP(-KTG1_bac*(BQ303-T_opt_bac)^2)</f>
        <v>0.38132528564919449</v>
      </c>
      <c r="BS303">
        <f>EXP(-KTG2_bac * (T_opt_bac - BQ303)^2)</f>
        <v>5.5448118346478212E-2</v>
      </c>
      <c r="BT303">
        <f>IF(BQ303&lt;=T_opt_bac,BR303,BS303)</f>
        <v>0.38132528564919449</v>
      </c>
      <c r="BU303">
        <f t="shared" si="64"/>
        <v>0.38100000000000001</v>
      </c>
      <c r="BY303"/>
      <c r="BZ303" s="3">
        <f t="shared" si="69"/>
        <v>283</v>
      </c>
      <c r="CA303" s="3">
        <f>CA302+(env_max2-env_min2)/1200</f>
        <v>7.0500000000000327</v>
      </c>
      <c r="CB303" s="3">
        <f t="shared" si="68"/>
        <v>0.40400000000000003</v>
      </c>
      <c r="CC303" s="3">
        <f>ROUND((O_max_dia2-CA303)/O_range_dia2 * CB303, 3)</f>
        <v>0.54700000000000004</v>
      </c>
      <c r="CD303">
        <f>IF(CA303&lt;=delt2,CB303,CC303)</f>
        <v>0.40400000000000003</v>
      </c>
      <c r="CE303">
        <f>IF(CA303&gt;=O_max_dia2, 0, CD303)</f>
        <v>0.40400000000000003</v>
      </c>
      <c r="CG303">
        <f>CE303/$CF$21</f>
        <v>0.70753064798598964</v>
      </c>
      <c r="CK303" s="8"/>
      <c r="EM303"/>
      <c r="EN303" s="3"/>
      <c r="EP303"/>
      <c r="EQ303" s="3"/>
    </row>
    <row r="304" spans="2:147" x14ac:dyDescent="0.25">
      <c r="B304">
        <f t="shared" si="67"/>
        <v>288</v>
      </c>
      <c r="C304" s="9">
        <f t="shared" si="65"/>
        <v>7.1750000000000345</v>
      </c>
      <c r="D304">
        <f>EXP(-KTG1_dia*(C304-T_opt__dia)^2)</f>
        <v>0.6889097524012715</v>
      </c>
      <c r="E304">
        <f>EXP(-KTG2_dia*(T_opt__dia-C304)^2)</f>
        <v>8.9961837980133608E-5</v>
      </c>
      <c r="F304">
        <f>IF(C304&lt;=T_opt__dia,D304,E304)</f>
        <v>0.6889097524012715</v>
      </c>
      <c r="G304">
        <f t="shared" si="66"/>
        <v>0.68899999999999995</v>
      </c>
      <c r="AO304">
        <f t="shared" si="56"/>
        <v>301</v>
      </c>
      <c r="AP304">
        <f t="shared" si="57"/>
        <v>7.5000000000000391</v>
      </c>
      <c r="AQ304">
        <f>EXP(-KTG1_nan*(AP304-T_opt__nan)^2)</f>
        <v>0.53526142851899228</v>
      </c>
      <c r="AR304">
        <f>EXP(-KTG2_nan*(T_opt__nan-AP304)^2)</f>
        <v>0.15335496684493025</v>
      </c>
      <c r="AS304">
        <f>IF(AP304&lt;=T_opt__nan,AQ304,AR304)</f>
        <v>0.53526142851899228</v>
      </c>
      <c r="AT304">
        <f t="shared" si="58"/>
        <v>0.53500000000000003</v>
      </c>
      <c r="BD304">
        <f t="shared" si="59"/>
        <v>301</v>
      </c>
      <c r="BE304">
        <f t="shared" si="60"/>
        <v>7.5000000000000391</v>
      </c>
      <c r="BF304">
        <f>EXP(-KTG1_pic*(BE304-T_opt_pic)^2)</f>
        <v>0.38251018447178226</v>
      </c>
      <c r="BG304">
        <f>EXP(-KTG2_pic*(T_opt_pic-BE304)^2)</f>
        <v>5.5966610899647801E-2</v>
      </c>
      <c r="BH304">
        <f>IF(BE304&lt;=T_opt_pic,BF304,BG304)</f>
        <v>0.38251018447178226</v>
      </c>
      <c r="BI304">
        <f t="shared" si="61"/>
        <v>0.38300000000000001</v>
      </c>
      <c r="BP304">
        <f t="shared" si="62"/>
        <v>301</v>
      </c>
      <c r="BQ304">
        <f t="shared" si="63"/>
        <v>7.5000000000000391</v>
      </c>
      <c r="BR304">
        <f>EXP(-KTG1_bac*(BQ304-T_opt_bac)^2)</f>
        <v>0.38251018447178226</v>
      </c>
      <c r="BS304">
        <f>EXP(-KTG2_bac * (T_opt_bac - BQ304)^2)</f>
        <v>5.5966610899647801E-2</v>
      </c>
      <c r="BT304">
        <f>IF(BQ304&lt;=T_opt_bac,BR304,BS304)</f>
        <v>0.38251018447178226</v>
      </c>
      <c r="BU304">
        <f t="shared" si="64"/>
        <v>0.38300000000000001</v>
      </c>
      <c r="BY304"/>
      <c r="BZ304" s="3">
        <f t="shared" si="69"/>
        <v>284</v>
      </c>
      <c r="CA304" s="3">
        <f>CA303+(env_max2-env_min2)/1200</f>
        <v>7.075000000000033</v>
      </c>
      <c r="CB304" s="3">
        <f t="shared" si="68"/>
        <v>0.40500000000000003</v>
      </c>
      <c r="CC304" s="3">
        <f>ROUND((O_max_dia2-CA304)/O_range_dia2 * CB304, 3)</f>
        <v>0.54700000000000004</v>
      </c>
      <c r="CD304">
        <f>IF(CA304&lt;=delt2,CB304,CC304)</f>
        <v>0.40500000000000003</v>
      </c>
      <c r="CE304">
        <f>IF(CA304&gt;=O_max_dia2, 0, CD304)</f>
        <v>0.40500000000000003</v>
      </c>
      <c r="CG304">
        <f>CE304/$CF$21</f>
        <v>0.70928196147110345</v>
      </c>
      <c r="CK304" s="8"/>
      <c r="EM304"/>
      <c r="EN304" s="3"/>
      <c r="EP304"/>
      <c r="EQ304" s="3"/>
    </row>
    <row r="305" spans="2:147" x14ac:dyDescent="0.25">
      <c r="B305">
        <f t="shared" si="67"/>
        <v>289</v>
      </c>
      <c r="C305" s="9">
        <f t="shared" si="65"/>
        <v>7.2000000000000348</v>
      </c>
      <c r="D305">
        <f>EXP(-KTG1_dia*(C305-T_opt__dia)^2)</f>
        <v>0.69078959159421705</v>
      </c>
      <c r="E305">
        <f>EXP(-KTG2_dia*(T_opt__dia-C305)^2)</f>
        <v>9.6304067717043702E-5</v>
      </c>
      <c r="F305">
        <f>IF(C305&lt;=T_opt__dia,D305,E305)</f>
        <v>0.69078959159421705</v>
      </c>
      <c r="G305">
        <f t="shared" si="66"/>
        <v>0.69099999999999995</v>
      </c>
      <c r="AO305">
        <f t="shared" si="56"/>
        <v>302</v>
      </c>
      <c r="AP305">
        <f t="shared" si="57"/>
        <v>7.5250000000000394</v>
      </c>
      <c r="AQ305">
        <f>EXP(-KTG1_nan*(AP305-T_opt__nan)^2)</f>
        <v>0.536599914675572</v>
      </c>
      <c r="AR305">
        <f>EXP(-KTG2_nan*(T_opt__nan-AP305)^2)</f>
        <v>0.15450829419117693</v>
      </c>
      <c r="AS305">
        <f>IF(AP305&lt;=T_opt__nan,AQ305,AR305)</f>
        <v>0.536599914675572</v>
      </c>
      <c r="AT305">
        <f t="shared" si="58"/>
        <v>0.53700000000000003</v>
      </c>
      <c r="BD305">
        <f t="shared" si="59"/>
        <v>302</v>
      </c>
      <c r="BE305">
        <f t="shared" si="60"/>
        <v>7.5250000000000394</v>
      </c>
      <c r="BF305">
        <f>EXP(-KTG1_pic*(BE305-T_opt_pic)^2)</f>
        <v>0.38369684666246501</v>
      </c>
      <c r="BG305">
        <f>EXP(-KTG2_pic*(T_opt_pic-BE305)^2)</f>
        <v>5.6489104507562823E-2</v>
      </c>
      <c r="BH305">
        <f>IF(BE305&lt;=T_opt_pic,BF305,BG305)</f>
        <v>0.38369684666246501</v>
      </c>
      <c r="BI305">
        <f t="shared" si="61"/>
        <v>0.38400000000000001</v>
      </c>
      <c r="BP305">
        <f t="shared" si="62"/>
        <v>302</v>
      </c>
      <c r="BQ305">
        <f t="shared" si="63"/>
        <v>7.5250000000000394</v>
      </c>
      <c r="BR305">
        <f>EXP(-KTG1_bac*(BQ305-T_opt_bac)^2)</f>
        <v>0.38369684666246501</v>
      </c>
      <c r="BS305">
        <f>EXP(-KTG2_bac * (T_opt_bac - BQ305)^2)</f>
        <v>5.6489104507562823E-2</v>
      </c>
      <c r="BT305">
        <f>IF(BQ305&lt;=T_opt_bac,BR305,BS305)</f>
        <v>0.38369684666246501</v>
      </c>
      <c r="BU305">
        <f t="shared" si="64"/>
        <v>0.38400000000000001</v>
      </c>
      <c r="BY305"/>
      <c r="BZ305" s="3">
        <f t="shared" si="69"/>
        <v>285</v>
      </c>
      <c r="CA305" s="3">
        <f>CA304+(env_max2-env_min2)/1200</f>
        <v>7.1000000000000334</v>
      </c>
      <c r="CB305" s="3">
        <f t="shared" si="68"/>
        <v>0.40500000000000003</v>
      </c>
      <c r="CC305" s="3">
        <f>ROUND((O_max_dia2-CA305)/O_range_dia2 * CB305, 3)</f>
        <v>0.54700000000000004</v>
      </c>
      <c r="CD305">
        <f>IF(CA305&lt;=delt2,CB305,CC305)</f>
        <v>0.40500000000000003</v>
      </c>
      <c r="CE305">
        <f>IF(CA305&gt;=O_max_dia2, 0, CD305)</f>
        <v>0.40500000000000003</v>
      </c>
      <c r="CG305">
        <f>CE305/$CF$21</f>
        <v>0.70928196147110345</v>
      </c>
      <c r="CK305" s="8"/>
      <c r="EM305"/>
      <c r="EN305" s="3"/>
      <c r="EP305"/>
      <c r="EQ305" s="3"/>
    </row>
    <row r="306" spans="2:147" x14ac:dyDescent="0.25">
      <c r="B306">
        <f t="shared" si="67"/>
        <v>290</v>
      </c>
      <c r="C306" s="9">
        <f t="shared" si="65"/>
        <v>7.2250000000000352</v>
      </c>
      <c r="D306">
        <f>EXP(-KTG1_dia*(C306-T_opt__dia)^2)</f>
        <v>0.69266763362382822</v>
      </c>
      <c r="E306">
        <f>EXP(-KTG2_dia*(T_opt__dia-C306)^2)</f>
        <v>1.0306764888835374E-4</v>
      </c>
      <c r="F306">
        <f>IF(C306&lt;=T_opt__dia,D306,E306)</f>
        <v>0.69266763362382822</v>
      </c>
      <c r="G306">
        <f t="shared" si="66"/>
        <v>0.69299999999999995</v>
      </c>
      <c r="AO306">
        <f t="shared" si="56"/>
        <v>303</v>
      </c>
      <c r="AP306">
        <f t="shared" si="57"/>
        <v>7.5500000000000398</v>
      </c>
      <c r="AQ306">
        <f>EXP(-KTG1_nan*(AP306-T_opt__nan)^2)</f>
        <v>0.53793905817719778</v>
      </c>
      <c r="AR306">
        <f>EXP(-KTG2_nan*(T_opt__nan-AP306)^2)</f>
        <v>0.15566796025914012</v>
      </c>
      <c r="AS306">
        <f>IF(AP306&lt;=T_opt__nan,AQ306,AR306)</f>
        <v>0.53793905817719778</v>
      </c>
      <c r="AT306">
        <f t="shared" si="58"/>
        <v>0.53800000000000003</v>
      </c>
      <c r="BD306">
        <f t="shared" si="59"/>
        <v>303</v>
      </c>
      <c r="BE306">
        <f t="shared" si="60"/>
        <v>7.5500000000000398</v>
      </c>
      <c r="BF306">
        <f>EXP(-KTG1_pic*(BE306-T_opt_pic)^2)</f>
        <v>0.38488526580674465</v>
      </c>
      <c r="BG306">
        <f>EXP(-KTG2_pic*(T_opt_pic-BE306)^2)</f>
        <v>5.7015620775448854E-2</v>
      </c>
      <c r="BH306">
        <f>IF(BE306&lt;=T_opt_pic,BF306,BG306)</f>
        <v>0.38488526580674465</v>
      </c>
      <c r="BI306">
        <f t="shared" si="61"/>
        <v>0.38500000000000001</v>
      </c>
      <c r="BP306">
        <f t="shared" si="62"/>
        <v>303</v>
      </c>
      <c r="BQ306">
        <f t="shared" si="63"/>
        <v>7.5500000000000398</v>
      </c>
      <c r="BR306">
        <f>EXP(-KTG1_bac*(BQ306-T_opt_bac)^2)</f>
        <v>0.38488526580674465</v>
      </c>
      <c r="BS306">
        <f>EXP(-KTG2_bac * (T_opt_bac - BQ306)^2)</f>
        <v>5.7015620775448854E-2</v>
      </c>
      <c r="BT306">
        <f>IF(BQ306&lt;=T_opt_bac,BR306,BS306)</f>
        <v>0.38488526580674465</v>
      </c>
      <c r="BU306">
        <f t="shared" si="64"/>
        <v>0.38500000000000001</v>
      </c>
      <c r="BY306"/>
      <c r="BZ306" s="3">
        <f t="shared" si="69"/>
        <v>286</v>
      </c>
      <c r="CA306" s="3">
        <f>CA305+(env_max2-env_min2)/1200</f>
        <v>7.1250000000000338</v>
      </c>
      <c r="CB306" s="3">
        <f t="shared" si="68"/>
        <v>0.40600000000000003</v>
      </c>
      <c r="CC306" s="3">
        <f>ROUND((O_max_dia2-CA306)/O_range_dia2 * CB306, 3)</f>
        <v>0.54700000000000004</v>
      </c>
      <c r="CD306">
        <f>IF(CA306&lt;=delt2,CB306,CC306)</f>
        <v>0.40600000000000003</v>
      </c>
      <c r="CE306">
        <f>IF(CA306&gt;=O_max_dia2, 0, CD306)</f>
        <v>0.40600000000000003</v>
      </c>
      <c r="CG306">
        <f>CE306/$CF$21</f>
        <v>0.71103327495621726</v>
      </c>
      <c r="CK306" s="8"/>
      <c r="EM306"/>
      <c r="EN306" s="3"/>
      <c r="EP306"/>
      <c r="EQ306" s="3"/>
    </row>
    <row r="307" spans="2:147" x14ac:dyDescent="0.25">
      <c r="B307">
        <f t="shared" si="67"/>
        <v>291</v>
      </c>
      <c r="C307" s="9">
        <f t="shared" si="65"/>
        <v>7.2500000000000355</v>
      </c>
      <c r="D307">
        <f>EXP(-KTG1_dia*(C307-T_opt__dia)^2)</f>
        <v>0.69454383599246605</v>
      </c>
      <c r="E307">
        <f>EXP(-KTG2_dia*(T_opt__dia-C307)^2)</f>
        <v>1.1027867353904919E-4</v>
      </c>
      <c r="F307">
        <f>IF(C307&lt;=T_opt__dia,D307,E307)</f>
        <v>0.69454383599246605</v>
      </c>
      <c r="G307">
        <f t="shared" si="66"/>
        <v>0.69499999999999995</v>
      </c>
      <c r="AO307">
        <f t="shared" si="56"/>
        <v>304</v>
      </c>
      <c r="AP307">
        <f t="shared" si="57"/>
        <v>7.5750000000000401</v>
      </c>
      <c r="AQ307">
        <f>EXP(-KTG1_nan*(AP307-T_opt__nan)^2)</f>
        <v>0.53927884725623454</v>
      </c>
      <c r="AR307">
        <f>EXP(-KTG2_nan*(T_opt__nan-AP307)^2)</f>
        <v>0.15683397770398369</v>
      </c>
      <c r="AS307">
        <f>IF(AP307&lt;=T_opt__nan,AQ307,AR307)</f>
        <v>0.53927884725623454</v>
      </c>
      <c r="AT307">
        <f t="shared" si="58"/>
        <v>0.53900000000000003</v>
      </c>
      <c r="BD307">
        <f t="shared" si="59"/>
        <v>304</v>
      </c>
      <c r="BE307">
        <f t="shared" si="60"/>
        <v>7.5750000000000401</v>
      </c>
      <c r="BF307">
        <f>EXP(-KTG1_pic*(BE307-T_opt_pic)^2)</f>
        <v>0.38607543544384387</v>
      </c>
      <c r="BG307">
        <f>EXP(-KTG2_pic*(T_opt_pic-BE307)^2)</f>
        <v>5.7546181328208323E-2</v>
      </c>
      <c r="BH307">
        <f>IF(BE307&lt;=T_opt_pic,BF307,BG307)</f>
        <v>0.38607543544384387</v>
      </c>
      <c r="BI307">
        <f t="shared" si="61"/>
        <v>0.38600000000000001</v>
      </c>
      <c r="BP307">
        <f t="shared" si="62"/>
        <v>304</v>
      </c>
      <c r="BQ307">
        <f t="shared" si="63"/>
        <v>7.5750000000000401</v>
      </c>
      <c r="BR307">
        <f>EXP(-KTG1_bac*(BQ307-T_opt_bac)^2)</f>
        <v>0.38607543544384387</v>
      </c>
      <c r="BS307">
        <f>EXP(-KTG2_bac * (T_opt_bac - BQ307)^2)</f>
        <v>5.7546181328208323E-2</v>
      </c>
      <c r="BT307">
        <f>IF(BQ307&lt;=T_opt_bac,BR307,BS307)</f>
        <v>0.38607543544384387</v>
      </c>
      <c r="BU307">
        <f t="shared" si="64"/>
        <v>0.38600000000000001</v>
      </c>
      <c r="BY307"/>
      <c r="BZ307" s="3">
        <f t="shared" si="69"/>
        <v>287</v>
      </c>
      <c r="CA307" s="3">
        <f>CA306+(env_max2-env_min2)/1200</f>
        <v>7.1500000000000341</v>
      </c>
      <c r="CB307" s="3">
        <f t="shared" si="68"/>
        <v>0.40699999999999997</v>
      </c>
      <c r="CC307" s="3">
        <f>ROUND((O_max_dia2-CA307)/O_range_dia2 * CB307, 3)</f>
        <v>0.54800000000000004</v>
      </c>
      <c r="CD307">
        <f>IF(CA307&lt;=delt2,CB307,CC307)</f>
        <v>0.40699999999999997</v>
      </c>
      <c r="CE307">
        <f>IF(CA307&gt;=O_max_dia2, 0, CD307)</f>
        <v>0.40699999999999997</v>
      </c>
      <c r="CG307">
        <f>CE307/$CF$21</f>
        <v>0.71278458844133097</v>
      </c>
      <c r="CK307" s="8"/>
      <c r="EM307"/>
      <c r="EN307" s="3"/>
      <c r="EP307"/>
      <c r="EQ307" s="3"/>
    </row>
    <row r="308" spans="2:147" x14ac:dyDescent="0.25">
      <c r="B308">
        <f t="shared" si="67"/>
        <v>292</v>
      </c>
      <c r="C308" s="9">
        <f t="shared" si="65"/>
        <v>7.2750000000000359</v>
      </c>
      <c r="D308">
        <f>EXP(-KTG1_dia*(C308-T_opt__dia)^2)</f>
        <v>0.69641815614243185</v>
      </c>
      <c r="E308">
        <f>EXP(-KTG2_dia*(T_opt__dia-C308)^2)</f>
        <v>1.179647154293267E-4</v>
      </c>
      <c r="F308">
        <f>IF(C308&lt;=T_opt__dia,D308,E308)</f>
        <v>0.69641815614243185</v>
      </c>
      <c r="G308">
        <f t="shared" si="66"/>
        <v>0.69599999999999995</v>
      </c>
      <c r="AO308">
        <f t="shared" si="56"/>
        <v>305</v>
      </c>
      <c r="AP308">
        <f t="shared" si="57"/>
        <v>7.6000000000000405</v>
      </c>
      <c r="AQ308">
        <f>EXP(-KTG1_nan*(AP308-T_opt__nan)^2)</f>
        <v>0.54061927010601329</v>
      </c>
      <c r="AR308">
        <f>EXP(-KTG2_nan*(T_opt__nan-AP308)^2)</f>
        <v>0.15800635898887971</v>
      </c>
      <c r="AS308">
        <f>IF(AP308&lt;=T_opt__nan,AQ308,AR308)</f>
        <v>0.54061927010601329</v>
      </c>
      <c r="AT308">
        <f t="shared" si="58"/>
        <v>0.54100000000000004</v>
      </c>
      <c r="BD308">
        <f t="shared" si="59"/>
        <v>305</v>
      </c>
      <c r="BE308">
        <f t="shared" si="60"/>
        <v>7.6000000000000405</v>
      </c>
      <c r="BF308">
        <f>EXP(-KTG1_pic*(BE308-T_opt_pic)^2)</f>
        <v>0.38726734906669324</v>
      </c>
      <c r="BG308">
        <f>EXP(-KTG2_pic*(T_opt_pic-BE308)^2)</f>
        <v>5.8080807809300396E-2</v>
      </c>
      <c r="BH308">
        <f>IF(BE308&lt;=T_opt_pic,BF308,BG308)</f>
        <v>0.38726734906669324</v>
      </c>
      <c r="BI308">
        <f t="shared" si="61"/>
        <v>0.38700000000000001</v>
      </c>
      <c r="BP308">
        <f t="shared" si="62"/>
        <v>305</v>
      </c>
      <c r="BQ308">
        <f t="shared" si="63"/>
        <v>7.6000000000000405</v>
      </c>
      <c r="BR308">
        <f>EXP(-KTG1_bac*(BQ308-T_opt_bac)^2)</f>
        <v>0.38726734906669324</v>
      </c>
      <c r="BS308">
        <f>EXP(-KTG2_bac * (T_opt_bac - BQ308)^2)</f>
        <v>5.8080807809300396E-2</v>
      </c>
      <c r="BT308">
        <f>IF(BQ308&lt;=T_opt_bac,BR308,BS308)</f>
        <v>0.38726734906669324</v>
      </c>
      <c r="BU308">
        <f t="shared" si="64"/>
        <v>0.38700000000000001</v>
      </c>
      <c r="BY308"/>
      <c r="BZ308" s="3">
        <f t="shared" si="69"/>
        <v>288</v>
      </c>
      <c r="CA308" s="3">
        <f>CA307+(env_max2-env_min2)/1200</f>
        <v>7.1750000000000345</v>
      </c>
      <c r="CB308" s="3">
        <f t="shared" si="68"/>
        <v>0.40699999999999997</v>
      </c>
      <c r="CC308" s="3">
        <f>ROUND((O_max_dia2-CA308)/O_range_dia2 * CB308, 3)</f>
        <v>0.54700000000000004</v>
      </c>
      <c r="CD308">
        <f>IF(CA308&lt;=delt2,CB308,CC308)</f>
        <v>0.40699999999999997</v>
      </c>
      <c r="CE308">
        <f>IF(CA308&gt;=O_max_dia2, 0, CD308)</f>
        <v>0.40699999999999997</v>
      </c>
      <c r="CG308">
        <f>CE308/$CF$21</f>
        <v>0.71278458844133097</v>
      </c>
      <c r="CK308" s="8"/>
      <c r="EM308"/>
      <c r="EN308" s="3"/>
      <c r="EP308"/>
      <c r="EQ308" s="3"/>
    </row>
    <row r="309" spans="2:147" x14ac:dyDescent="0.25">
      <c r="B309">
        <f t="shared" si="67"/>
        <v>293</v>
      </c>
      <c r="C309" s="9">
        <f t="shared" si="65"/>
        <v>7.3000000000000362</v>
      </c>
      <c r="D309">
        <f>EXP(-KTG1_dia*(C309-T_opt__dia)^2)</f>
        <v>0.69829055145750829</v>
      </c>
      <c r="E309">
        <f>EXP(-KTG2_dia*(T_opt__dia-C309)^2)</f>
        <v>1.2615490517033478E-4</v>
      </c>
      <c r="F309">
        <f>IF(C309&lt;=T_opt__dia,D309,E309)</f>
        <v>0.69829055145750829</v>
      </c>
      <c r="G309">
        <f t="shared" si="66"/>
        <v>0.69799999999999995</v>
      </c>
      <c r="AO309">
        <f t="shared" si="56"/>
        <v>306</v>
      </c>
      <c r="AP309">
        <f t="shared" si="57"/>
        <v>7.6250000000000409</v>
      </c>
      <c r="AQ309">
        <f>EXP(-KTG1_nan*(AP309-T_opt__nan)^2)</f>
        <v>0.54196031488097096</v>
      </c>
      <c r="AR309">
        <f>EXP(-KTG2_nan*(T_opt__nan-AP309)^2)</f>
        <v>0.15918511638281965</v>
      </c>
      <c r="AS309">
        <f>IF(AP309&lt;=T_opt__nan,AQ309,AR309)</f>
        <v>0.54196031488097096</v>
      </c>
      <c r="AT309">
        <f t="shared" si="58"/>
        <v>0.54200000000000004</v>
      </c>
      <c r="BD309">
        <f t="shared" si="59"/>
        <v>306</v>
      </c>
      <c r="BE309">
        <f t="shared" si="60"/>
        <v>7.6250000000000409</v>
      </c>
      <c r="BF309">
        <f>EXP(-KTG1_pic*(BE309-T_opt_pic)^2)</f>
        <v>0.38846100012191764</v>
      </c>
      <c r="BG309">
        <f>EXP(-KTG2_pic*(T_opt_pic-BE309)^2)</f>
        <v>5.8619521879609011E-2</v>
      </c>
      <c r="BH309">
        <f>IF(BE309&lt;=T_opt_pic,BF309,BG309)</f>
        <v>0.38846100012191764</v>
      </c>
      <c r="BI309">
        <f t="shared" si="61"/>
        <v>0.38800000000000001</v>
      </c>
      <c r="BP309">
        <f t="shared" si="62"/>
        <v>306</v>
      </c>
      <c r="BQ309">
        <f t="shared" si="63"/>
        <v>7.6250000000000409</v>
      </c>
      <c r="BR309">
        <f>EXP(-KTG1_bac*(BQ309-T_opt_bac)^2)</f>
        <v>0.38846100012191764</v>
      </c>
      <c r="BS309">
        <f>EXP(-KTG2_bac * (T_opt_bac - BQ309)^2)</f>
        <v>5.8619521879609011E-2</v>
      </c>
      <c r="BT309">
        <f>IF(BQ309&lt;=T_opt_bac,BR309,BS309)</f>
        <v>0.38846100012191764</v>
      </c>
      <c r="BU309">
        <f t="shared" si="64"/>
        <v>0.38800000000000001</v>
      </c>
      <c r="BY309"/>
      <c r="BZ309" s="3">
        <f t="shared" si="69"/>
        <v>289</v>
      </c>
      <c r="CA309" s="3">
        <f>CA308+(env_max2-env_min2)/1200</f>
        <v>7.2000000000000348</v>
      </c>
      <c r="CB309" s="3">
        <f t="shared" si="68"/>
        <v>0.40799999999999997</v>
      </c>
      <c r="CC309" s="3">
        <f>ROUND((O_max_dia2-CA309)/O_range_dia2 * CB309, 3)</f>
        <v>0.54800000000000004</v>
      </c>
      <c r="CD309">
        <f>IF(CA309&lt;=delt2,CB309,CC309)</f>
        <v>0.40799999999999997</v>
      </c>
      <c r="CE309">
        <f>IF(CA309&gt;=O_max_dia2, 0, CD309)</f>
        <v>0.40799999999999997</v>
      </c>
      <c r="CG309">
        <f>CE309/$CF$21</f>
        <v>0.71453590192644489</v>
      </c>
      <c r="CK309" s="8"/>
      <c r="EM309"/>
      <c r="EN309" s="3"/>
      <c r="EP309"/>
      <c r="EQ309" s="3"/>
    </row>
    <row r="310" spans="2:147" x14ac:dyDescent="0.25">
      <c r="B310">
        <f t="shared" si="67"/>
        <v>294</v>
      </c>
      <c r="C310" s="9">
        <f t="shared" si="65"/>
        <v>7.3250000000000366</v>
      </c>
      <c r="D310">
        <f>EXP(-KTG1_dia*(C310-T_opt__dia)^2)</f>
        <v>0.70016097926450915</v>
      </c>
      <c r="E310">
        <f>EXP(-KTG2_dia*(T_opt__dia-C310)^2)</f>
        <v>1.3488000859331652E-4</v>
      </c>
      <c r="F310">
        <f>IF(C310&lt;=T_opt__dia,D310,E310)</f>
        <v>0.70016097926450915</v>
      </c>
      <c r="G310">
        <f t="shared" si="66"/>
        <v>0.7</v>
      </c>
      <c r="AO310">
        <f t="shared" si="56"/>
        <v>307</v>
      </c>
      <c r="AP310">
        <f t="shared" si="57"/>
        <v>7.6500000000000412</v>
      </c>
      <c r="AQ310">
        <f>EXP(-KTG1_nan*(AP310-T_opt__nan)^2)</f>
        <v>0.54330196969679034</v>
      </c>
      <c r="AR310">
        <f>EXP(-KTG2_nan*(T_opt__nan-AP310)^2)</f>
        <v>0.16037026195842377</v>
      </c>
      <c r="AS310">
        <f>IF(AP310&lt;=T_opt__nan,AQ310,AR310)</f>
        <v>0.54330196969679034</v>
      </c>
      <c r="AT310">
        <f t="shared" si="58"/>
        <v>0.54300000000000004</v>
      </c>
      <c r="BD310">
        <f t="shared" si="59"/>
        <v>307</v>
      </c>
      <c r="BE310">
        <f t="shared" si="60"/>
        <v>7.6500000000000412</v>
      </c>
      <c r="BF310">
        <f>EXP(-KTG1_pic*(BE310-T_opt_pic)^2)</f>
        <v>0.38965638200982511</v>
      </c>
      <c r="BG310">
        <f>EXP(-KTG2_pic*(T_opt_pic-BE310)^2)</f>
        <v>5.9162345216299185E-2</v>
      </c>
      <c r="BH310">
        <f>IF(BE310&lt;=T_opt_pic,BF310,BG310)</f>
        <v>0.38965638200982511</v>
      </c>
      <c r="BI310">
        <f t="shared" si="61"/>
        <v>0.39</v>
      </c>
      <c r="BP310">
        <f t="shared" si="62"/>
        <v>307</v>
      </c>
      <c r="BQ310">
        <f t="shared" si="63"/>
        <v>7.6500000000000412</v>
      </c>
      <c r="BR310">
        <f>EXP(-KTG1_bac*(BQ310-T_opt_bac)^2)</f>
        <v>0.38965638200982511</v>
      </c>
      <c r="BS310">
        <f>EXP(-KTG2_bac * (T_opt_bac - BQ310)^2)</f>
        <v>5.9162345216299185E-2</v>
      </c>
      <c r="BT310">
        <f>IF(BQ310&lt;=T_opt_bac,BR310,BS310)</f>
        <v>0.38965638200982511</v>
      </c>
      <c r="BU310">
        <f t="shared" si="64"/>
        <v>0.39</v>
      </c>
      <c r="BY310"/>
      <c r="BZ310" s="3">
        <f t="shared" si="69"/>
        <v>290</v>
      </c>
      <c r="CA310" s="3">
        <f>CA309+(env_max2-env_min2)/1200</f>
        <v>7.2250000000000352</v>
      </c>
      <c r="CB310" s="3">
        <f t="shared" si="68"/>
        <v>0.40899999999999997</v>
      </c>
      <c r="CC310" s="3">
        <f>ROUND((O_max_dia2-CA310)/O_range_dia2 * CB310, 3)</f>
        <v>0.54800000000000004</v>
      </c>
      <c r="CD310">
        <f>IF(CA310&lt;=delt2,CB310,CC310)</f>
        <v>0.40899999999999997</v>
      </c>
      <c r="CE310">
        <f>IF(CA310&gt;=O_max_dia2, 0, CD310)</f>
        <v>0.40899999999999997</v>
      </c>
      <c r="CG310">
        <f>CE310/$CF$21</f>
        <v>0.71628721541155871</v>
      </c>
      <c r="CK310" s="8"/>
      <c r="EM310"/>
      <c r="EN310" s="3"/>
      <c r="EP310"/>
      <c r="EQ310" s="3"/>
    </row>
    <row r="311" spans="2:147" x14ac:dyDescent="0.25">
      <c r="B311">
        <f t="shared" si="67"/>
        <v>295</v>
      </c>
      <c r="C311" s="9">
        <f t="shared" si="65"/>
        <v>7.3500000000000369</v>
      </c>
      <c r="D311">
        <f>EXP(-KTG1_dia*(C311-T_opt__dia)^2)</f>
        <v>0.7020293968348349</v>
      </c>
      <c r="E311">
        <f>EXP(-KTG2_dia*(T_opt__dia-C311)^2)</f>
        <v>1.4417250845591686E-4</v>
      </c>
      <c r="F311">
        <f>IF(C311&lt;=T_opt__dia,D311,E311)</f>
        <v>0.7020293968348349</v>
      </c>
      <c r="G311">
        <f t="shared" si="66"/>
        <v>0.70199999999999996</v>
      </c>
      <c r="AO311">
        <f t="shared" si="56"/>
        <v>308</v>
      </c>
      <c r="AP311">
        <f t="shared" si="57"/>
        <v>7.6750000000000416</v>
      </c>
      <c r="AQ311">
        <f>EXP(-KTG1_nan*(AP311-T_opt__nan)^2)</f>
        <v>0.54464422263054235</v>
      </c>
      <c r="AR311">
        <f>EXP(-KTG2_nan*(T_opt__nan-AP311)^2)</f>
        <v>0.16156180758974947</v>
      </c>
      <c r="AS311">
        <f>IF(AP311&lt;=T_opt__nan,AQ311,AR311)</f>
        <v>0.54464422263054235</v>
      </c>
      <c r="AT311">
        <f t="shared" si="58"/>
        <v>0.54500000000000004</v>
      </c>
      <c r="BD311">
        <f t="shared" si="59"/>
        <v>308</v>
      </c>
      <c r="BE311">
        <f t="shared" si="60"/>
        <v>7.6750000000000416</v>
      </c>
      <c r="BF311">
        <f>EXP(-KTG1_pic*(BE311-T_opt_pic)^2)</f>
        <v>0.39085348808439585</v>
      </c>
      <c r="BG311">
        <f>EXP(-KTG2_pic*(T_opt_pic-BE311)^2)</f>
        <v>5.9709299511661262E-2</v>
      </c>
      <c r="BH311">
        <f>IF(BE311&lt;=T_opt_pic,BF311,BG311)</f>
        <v>0.39085348808439585</v>
      </c>
      <c r="BI311">
        <f t="shared" si="61"/>
        <v>0.39100000000000001</v>
      </c>
      <c r="BP311">
        <f t="shared" si="62"/>
        <v>308</v>
      </c>
      <c r="BQ311">
        <f t="shared" si="63"/>
        <v>7.6750000000000416</v>
      </c>
      <c r="BR311">
        <f>EXP(-KTG1_bac*(BQ311-T_opt_bac)^2)</f>
        <v>0.39085348808439585</v>
      </c>
      <c r="BS311">
        <f>EXP(-KTG2_bac * (T_opt_bac - BQ311)^2)</f>
        <v>5.9709299511661262E-2</v>
      </c>
      <c r="BT311">
        <f>IF(BQ311&lt;=T_opt_bac,BR311,BS311)</f>
        <v>0.39085348808439585</v>
      </c>
      <c r="BU311">
        <f t="shared" si="64"/>
        <v>0.39100000000000001</v>
      </c>
      <c r="BY311"/>
      <c r="BZ311" s="3">
        <f t="shared" si="69"/>
        <v>291</v>
      </c>
      <c r="CA311" s="3">
        <f>CA310+(env_max2-env_min2)/1200</f>
        <v>7.2500000000000355</v>
      </c>
      <c r="CB311" s="3">
        <f t="shared" si="68"/>
        <v>0.41</v>
      </c>
      <c r="CC311" s="3">
        <f>ROUND((O_max_dia2-CA311)/O_range_dia2 * CB311, 3)</f>
        <v>0.54900000000000004</v>
      </c>
      <c r="CD311">
        <f>IF(CA311&lt;=delt2,CB311,CC311)</f>
        <v>0.41</v>
      </c>
      <c r="CE311">
        <f>IF(CA311&gt;=O_max_dia2, 0, CD311)</f>
        <v>0.41</v>
      </c>
      <c r="CG311">
        <f>CE311/$CF$21</f>
        <v>0.71803852889667252</v>
      </c>
      <c r="CK311" s="8"/>
      <c r="EM311"/>
      <c r="EN311" s="3"/>
      <c r="EP311"/>
      <c r="EQ311" s="3"/>
    </row>
    <row r="312" spans="2:147" x14ac:dyDescent="0.25">
      <c r="B312">
        <f t="shared" si="67"/>
        <v>296</v>
      </c>
      <c r="C312" s="9">
        <f t="shared" si="65"/>
        <v>7.3750000000000373</v>
      </c>
      <c r="D312">
        <f>EXP(-KTG1_dia*(C312-T_opt__dia)^2)</f>
        <v>0.70389576138603571</v>
      </c>
      <c r="E312">
        <f>EXP(-KTG2_dia*(T_opt__dia-C312)^2)</f>
        <v>1.5406668959058693E-4</v>
      </c>
      <c r="F312">
        <f>IF(C312&lt;=T_opt__dia,D312,E312)</f>
        <v>0.70389576138603571</v>
      </c>
      <c r="G312">
        <f t="shared" si="66"/>
        <v>0.70399999999999996</v>
      </c>
      <c r="AO312">
        <f t="shared" si="56"/>
        <v>309</v>
      </c>
      <c r="AP312">
        <f t="shared" si="57"/>
        <v>7.7000000000000419</v>
      </c>
      <c r="AQ312">
        <f>EXP(-KTG1_nan*(AP312-T_opt__nan)^2)</f>
        <v>0.54598706172082923</v>
      </c>
      <c r="AR312">
        <f>EXP(-KTG2_nan*(T_opt__nan-AP312)^2)</f>
        <v>0.16275976495009764</v>
      </c>
      <c r="AS312">
        <f>IF(AP312&lt;=T_opt__nan,AQ312,AR312)</f>
        <v>0.54598706172082923</v>
      </c>
      <c r="AT312">
        <f t="shared" si="58"/>
        <v>0.54600000000000004</v>
      </c>
      <c r="BD312">
        <f t="shared" si="59"/>
        <v>309</v>
      </c>
      <c r="BE312">
        <f t="shared" si="60"/>
        <v>7.7000000000000419</v>
      </c>
      <c r="BF312">
        <f>EXP(-KTG1_pic*(BE312-T_opt_pic)^2)</f>
        <v>0.39205231165327314</v>
      </c>
      <c r="BG312">
        <f>EXP(-KTG2_pic*(T_opt_pic-BE312)^2)</f>
        <v>6.0260406471943515E-2</v>
      </c>
      <c r="BH312">
        <f>IF(BE312&lt;=T_opt_pic,BF312,BG312)</f>
        <v>0.39205231165327314</v>
      </c>
      <c r="BI312">
        <f t="shared" si="61"/>
        <v>0.39200000000000002</v>
      </c>
      <c r="BP312">
        <f t="shared" si="62"/>
        <v>309</v>
      </c>
      <c r="BQ312">
        <f t="shared" si="63"/>
        <v>7.7000000000000419</v>
      </c>
      <c r="BR312">
        <f>EXP(-KTG1_bac*(BQ312-T_opt_bac)^2)</f>
        <v>0.39205231165327314</v>
      </c>
      <c r="BS312">
        <f>EXP(-KTG2_bac * (T_opt_bac - BQ312)^2)</f>
        <v>6.0260406471943515E-2</v>
      </c>
      <c r="BT312">
        <f>IF(BQ312&lt;=T_opt_bac,BR312,BS312)</f>
        <v>0.39205231165327314</v>
      </c>
      <c r="BU312">
        <f t="shared" si="64"/>
        <v>0.39200000000000002</v>
      </c>
      <c r="BY312"/>
      <c r="BZ312" s="3">
        <f t="shared" si="69"/>
        <v>292</v>
      </c>
      <c r="CA312" s="3">
        <f>CA311+(env_max2-env_min2)/1200</f>
        <v>7.2750000000000359</v>
      </c>
      <c r="CB312" s="3">
        <f t="shared" si="68"/>
        <v>0.41</v>
      </c>
      <c r="CC312" s="3">
        <f>ROUND((O_max_dia2-CA312)/O_range_dia2 * CB312, 3)</f>
        <v>0.54800000000000004</v>
      </c>
      <c r="CD312">
        <f>IF(CA312&lt;=delt2,CB312,CC312)</f>
        <v>0.41</v>
      </c>
      <c r="CE312">
        <f>IF(CA312&gt;=O_max_dia2, 0, CD312)</f>
        <v>0.41</v>
      </c>
      <c r="CG312">
        <f>CE312/$CF$21</f>
        <v>0.71803852889667252</v>
      </c>
      <c r="CK312" s="8"/>
      <c r="EM312"/>
      <c r="EN312" s="3"/>
      <c r="EP312"/>
      <c r="EQ312" s="3"/>
    </row>
    <row r="313" spans="2:147" x14ac:dyDescent="0.25">
      <c r="B313">
        <f t="shared" si="67"/>
        <v>297</v>
      </c>
      <c r="C313" s="9">
        <f t="shared" si="65"/>
        <v>7.4000000000000377</v>
      </c>
      <c r="D313">
        <f>EXP(-KTG1_dia*(C313-T_opt__dia)^2)</f>
        <v>0.70576003008338151</v>
      </c>
      <c r="E313">
        <f>EXP(-KTG2_dia*(T_opt__dia-C313)^2)</f>
        <v>1.6459872760106088E-4</v>
      </c>
      <c r="F313">
        <f>IF(C313&lt;=T_opt__dia,D313,E313)</f>
        <v>0.70576003008338151</v>
      </c>
      <c r="G313">
        <f t="shared" si="66"/>
        <v>0.70599999999999996</v>
      </c>
      <c r="AO313">
        <f t="shared" si="56"/>
        <v>310</v>
      </c>
      <c r="AP313">
        <f t="shared" si="57"/>
        <v>7.7250000000000423</v>
      </c>
      <c r="AQ313">
        <f>EXP(-KTG1_nan*(AP313-T_opt__nan)^2)</f>
        <v>0.54733047496792853</v>
      </c>
      <c r="AR313">
        <f>EXP(-KTG2_nan*(T_opt__nan-AP313)^2)</f>
        <v>0.16396414550981817</v>
      </c>
      <c r="AS313">
        <f>IF(AP313&lt;=T_opt__nan,AQ313,AR313)</f>
        <v>0.54733047496792853</v>
      </c>
      <c r="AT313">
        <f t="shared" si="58"/>
        <v>0.54700000000000004</v>
      </c>
      <c r="BD313">
        <f t="shared" si="59"/>
        <v>310</v>
      </c>
      <c r="BE313">
        <f t="shared" si="60"/>
        <v>7.7250000000000423</v>
      </c>
      <c r="BF313">
        <f>EXP(-KTG1_pic*(BE313-T_opt_pic)^2)</f>
        <v>0.39325284597775489</v>
      </c>
      <c r="BG313">
        <f>EXP(-KTG2_pic*(T_opt_pic-BE313)^2)</f>
        <v>6.0815687816172831E-2</v>
      </c>
      <c r="BH313">
        <f>IF(BE313&lt;=T_opt_pic,BF313,BG313)</f>
        <v>0.39325284597775489</v>
      </c>
      <c r="BI313">
        <f t="shared" si="61"/>
        <v>0.39300000000000002</v>
      </c>
      <c r="BP313">
        <f t="shared" si="62"/>
        <v>310</v>
      </c>
      <c r="BQ313">
        <f t="shared" si="63"/>
        <v>7.7250000000000423</v>
      </c>
      <c r="BR313">
        <f>EXP(-KTG1_bac*(BQ313-T_opt_bac)^2)</f>
        <v>0.39325284597775489</v>
      </c>
      <c r="BS313">
        <f>EXP(-KTG2_bac * (T_opt_bac - BQ313)^2)</f>
        <v>6.0815687816172831E-2</v>
      </c>
      <c r="BT313">
        <f>IF(BQ313&lt;=T_opt_bac,BR313,BS313)</f>
        <v>0.39325284597775489</v>
      </c>
      <c r="BU313">
        <f t="shared" si="64"/>
        <v>0.39300000000000002</v>
      </c>
      <c r="BY313"/>
      <c r="BZ313" s="3">
        <f t="shared" si="69"/>
        <v>293</v>
      </c>
      <c r="CA313" s="3">
        <f>CA312+(env_max2-env_min2)/1200</f>
        <v>7.3000000000000362</v>
      </c>
      <c r="CB313" s="3">
        <f t="shared" si="68"/>
        <v>0.41099999999999998</v>
      </c>
      <c r="CC313" s="3">
        <f>ROUND((O_max_dia2-CA313)/O_range_dia2 * CB313, 3)</f>
        <v>0.54900000000000004</v>
      </c>
      <c r="CD313">
        <f>IF(CA313&lt;=delt2,CB313,CC313)</f>
        <v>0.41099999999999998</v>
      </c>
      <c r="CE313">
        <f>IF(CA313&gt;=O_max_dia2, 0, CD313)</f>
        <v>0.41099999999999998</v>
      </c>
      <c r="CG313">
        <f>CE313/$CF$21</f>
        <v>0.71978984238178634</v>
      </c>
      <c r="CK313" s="8"/>
      <c r="EM313"/>
      <c r="EN313" s="3"/>
      <c r="EP313"/>
      <c r="EQ313" s="3"/>
    </row>
    <row r="314" spans="2:147" x14ac:dyDescent="0.25">
      <c r="B314">
        <f t="shared" si="67"/>
        <v>298</v>
      </c>
      <c r="C314" s="9">
        <f t="shared" si="65"/>
        <v>7.425000000000038</v>
      </c>
      <c r="D314">
        <f>EXP(-KTG1_dia*(C314-T_opt__dia)^2)</f>
        <v>0.70762216004143885</v>
      </c>
      <c r="E314">
        <f>EXP(-KTG2_dia*(T_opt__dia-C314)^2)</f>
        <v>1.7580678121378174E-4</v>
      </c>
      <c r="F314">
        <f>IF(C314&lt;=T_opt__dia,D314,E314)</f>
        <v>0.70762216004143885</v>
      </c>
      <c r="G314">
        <f t="shared" si="66"/>
        <v>0.70799999999999996</v>
      </c>
      <c r="AO314">
        <f t="shared" si="56"/>
        <v>311</v>
      </c>
      <c r="AP314">
        <f t="shared" si="57"/>
        <v>7.7500000000000426</v>
      </c>
      <c r="AQ314">
        <f>EXP(-KTG1_nan*(AP314-T_opt__nan)^2)</f>
        <v>0.54867445033393969</v>
      </c>
      <c r="AR314">
        <f>EXP(-KTG2_nan*(T_opt__nan-AP314)^2)</f>
        <v>0.16517496053411435</v>
      </c>
      <c r="AS314">
        <f>IF(AP314&lt;=T_opt__nan,AQ314,AR314)</f>
        <v>0.54867445033393969</v>
      </c>
      <c r="AT314">
        <f t="shared" si="58"/>
        <v>0.54900000000000004</v>
      </c>
      <c r="BD314">
        <f t="shared" si="59"/>
        <v>311</v>
      </c>
      <c r="BE314">
        <f t="shared" si="60"/>
        <v>7.7500000000000426</v>
      </c>
      <c r="BF314">
        <f>EXP(-KTG1_pic*(BE314-T_opt_pic)^2)</f>
        <v>0.3944550842727863</v>
      </c>
      <c r="BG314">
        <f>EXP(-KTG2_pic*(T_opt_pic-BE314)^2)</f>
        <v>6.1375165274963374E-2</v>
      </c>
      <c r="BH314">
        <f>IF(BE314&lt;=T_opt_pic,BF314,BG314)</f>
        <v>0.3944550842727863</v>
      </c>
      <c r="BI314">
        <f t="shared" si="61"/>
        <v>0.39400000000000002</v>
      </c>
      <c r="BP314">
        <f t="shared" si="62"/>
        <v>311</v>
      </c>
      <c r="BQ314">
        <f t="shared" si="63"/>
        <v>7.7500000000000426</v>
      </c>
      <c r="BR314">
        <f>EXP(-KTG1_bac*(BQ314-T_opt_bac)^2)</f>
        <v>0.3944550842727863</v>
      </c>
      <c r="BS314">
        <f>EXP(-KTG2_bac * (T_opt_bac - BQ314)^2)</f>
        <v>6.1375165274963374E-2</v>
      </c>
      <c r="BT314">
        <f>IF(BQ314&lt;=T_opt_bac,BR314,BS314)</f>
        <v>0.3944550842727863</v>
      </c>
      <c r="BU314">
        <f t="shared" si="64"/>
        <v>0.39400000000000002</v>
      </c>
      <c r="BY314"/>
      <c r="BZ314" s="3">
        <f t="shared" si="69"/>
        <v>294</v>
      </c>
      <c r="CA314" s="3">
        <f>CA313+(env_max2-env_min2)/1200</f>
        <v>7.3250000000000366</v>
      </c>
      <c r="CB314" s="3">
        <f t="shared" si="68"/>
        <v>0.41199999999999998</v>
      </c>
      <c r="CC314" s="3">
        <f>ROUND((O_max_dia2-CA314)/O_range_dia2 * CB314, 3)</f>
        <v>0.55000000000000004</v>
      </c>
      <c r="CD314">
        <f>IF(CA314&lt;=delt2,CB314,CC314)</f>
        <v>0.41199999999999998</v>
      </c>
      <c r="CE314">
        <f>IF(CA314&gt;=O_max_dia2, 0, CD314)</f>
        <v>0.41199999999999998</v>
      </c>
      <c r="CG314">
        <f>CE314/$CF$21</f>
        <v>0.72154115586690015</v>
      </c>
      <c r="EM314"/>
      <c r="EN314" s="3"/>
      <c r="EP314"/>
      <c r="EQ314" s="3"/>
    </row>
    <row r="315" spans="2:147" x14ac:dyDescent="0.25">
      <c r="B315">
        <f t="shared" si="67"/>
        <v>299</v>
      </c>
      <c r="C315" s="9">
        <f t="shared" si="65"/>
        <v>7.4500000000000384</v>
      </c>
      <c r="D315">
        <f>EXP(-KTG1_dia*(C315-T_opt__dia)^2)</f>
        <v>0.70948210832565373</v>
      </c>
      <c r="E315">
        <f>EXP(-KTG2_dia*(T_opt__dia-C315)^2)</f>
        <v>1.8773108839187898E-4</v>
      </c>
      <c r="F315">
        <f>IF(C315&lt;=T_opt__dia,D315,E315)</f>
        <v>0.70948210832565373</v>
      </c>
      <c r="G315">
        <f t="shared" si="66"/>
        <v>0.70899999999999996</v>
      </c>
      <c r="AO315">
        <f t="shared" si="56"/>
        <v>312</v>
      </c>
      <c r="AP315">
        <f t="shared" si="57"/>
        <v>7.775000000000043</v>
      </c>
      <c r="AQ315">
        <f>EXP(-KTG1_nan*(AP315-T_opt__nan)^2)</f>
        <v>0.55001897574293046</v>
      </c>
      <c r="AR315">
        <f>EXP(-KTG2_nan*(T_opt__nan-AP315)^2)</f>
        <v>0.16639222108084623</v>
      </c>
      <c r="AS315">
        <f>IF(AP315&lt;=T_opt__nan,AQ315,AR315)</f>
        <v>0.55001897574293046</v>
      </c>
      <c r="AT315">
        <f t="shared" si="58"/>
        <v>0.55000000000000004</v>
      </c>
      <c r="BD315">
        <f t="shared" si="59"/>
        <v>312</v>
      </c>
      <c r="BE315">
        <f t="shared" si="60"/>
        <v>7.775000000000043</v>
      </c>
      <c r="BF315">
        <f>EXP(-KTG1_pic*(BE315-T_opt_pic)^2)</f>
        <v>0.39565901970695416</v>
      </c>
      <c r="BG315">
        <f>EXP(-KTG2_pic*(T_opt_pic-BE315)^2)</f>
        <v>6.1938860589313811E-2</v>
      </c>
      <c r="BH315">
        <f>IF(BE315&lt;=T_opt_pic,BF315,BG315)</f>
        <v>0.39565901970695416</v>
      </c>
      <c r="BI315">
        <f t="shared" si="61"/>
        <v>0.39600000000000002</v>
      </c>
      <c r="BP315">
        <f t="shared" si="62"/>
        <v>312</v>
      </c>
      <c r="BQ315">
        <f t="shared" si="63"/>
        <v>7.775000000000043</v>
      </c>
      <c r="BR315">
        <f>EXP(-KTG1_bac*(BQ315-T_opt_bac)^2)</f>
        <v>0.39565901970695416</v>
      </c>
      <c r="BS315">
        <f>EXP(-KTG2_bac * (T_opt_bac - BQ315)^2)</f>
        <v>6.1938860589313811E-2</v>
      </c>
      <c r="BT315">
        <f>IF(BQ315&lt;=T_opt_bac,BR315,BS315)</f>
        <v>0.39565901970695416</v>
      </c>
      <c r="BU315">
        <f t="shared" si="64"/>
        <v>0.39600000000000002</v>
      </c>
      <c r="BY315"/>
      <c r="BZ315" s="3">
        <f t="shared" si="69"/>
        <v>295</v>
      </c>
      <c r="CA315" s="3">
        <f>CA314+(env_max2-env_min2)/1200</f>
        <v>7.3500000000000369</v>
      </c>
      <c r="CB315" s="3">
        <f t="shared" si="68"/>
        <v>0.41299999999999998</v>
      </c>
      <c r="CC315" s="3">
        <f>ROUND((O_max_dia2-CA315)/O_range_dia2 * CB315, 3)</f>
        <v>0.55000000000000004</v>
      </c>
      <c r="CD315">
        <f>IF(CA315&lt;=delt2,CB315,CC315)</f>
        <v>0.41299999999999998</v>
      </c>
      <c r="CE315">
        <f>IF(CA315&gt;=O_max_dia2, 0, CD315)</f>
        <v>0.41299999999999998</v>
      </c>
      <c r="CG315">
        <f>CE315/$CF$21</f>
        <v>0.72329246935201408</v>
      </c>
      <c r="EM315"/>
      <c r="EN315" s="3"/>
      <c r="EP315"/>
      <c r="EQ315" s="3"/>
    </row>
    <row r="316" spans="2:147" x14ac:dyDescent="0.25">
      <c r="B316">
        <f t="shared" si="67"/>
        <v>300</v>
      </c>
      <c r="C316" s="9">
        <f t="shared" si="65"/>
        <v>7.4750000000000387</v>
      </c>
      <c r="D316">
        <f>EXP(-KTG1_dia*(C316-T_opt__dia)^2)</f>
        <v>0.71133983195394168</v>
      </c>
      <c r="E316">
        <f>EXP(-KTG2_dia*(T_opt__dia-C316)^2)</f>
        <v>2.0041406631987732E-4</v>
      </c>
      <c r="F316">
        <f>IF(C316&lt;=T_opt__dia,D316,E316)</f>
        <v>0.71133983195394168</v>
      </c>
      <c r="G316">
        <f t="shared" si="66"/>
        <v>0.71099999999999997</v>
      </c>
      <c r="AO316">
        <f t="shared" si="56"/>
        <v>313</v>
      </c>
      <c r="AP316">
        <f t="shared" si="57"/>
        <v>7.8000000000000433</v>
      </c>
      <c r="AQ316">
        <f>EXP(-KTG1_nan*(AP316-T_opt__nan)^2)</f>
        <v>0.55136403908108533</v>
      </c>
      <c r="AR316">
        <f>EXP(-KTG2_nan*(T_opt__nan-AP316)^2)</f>
        <v>0.16761593799833394</v>
      </c>
      <c r="AS316">
        <f>IF(AP316&lt;=T_opt__nan,AQ316,AR316)</f>
        <v>0.55136403908108533</v>
      </c>
      <c r="AT316">
        <f t="shared" si="58"/>
        <v>0.55100000000000005</v>
      </c>
      <c r="BD316">
        <f t="shared" si="59"/>
        <v>313</v>
      </c>
      <c r="BE316">
        <f t="shared" si="60"/>
        <v>7.8000000000000433</v>
      </c>
      <c r="BF316">
        <f>EXP(-KTG1_pic*(BE316-T_opt_pic)^2)</f>
        <v>0.39686464540248179</v>
      </c>
      <c r="BG316">
        <f>EXP(-KTG2_pic*(T_opt_pic-BE316)^2)</f>
        <v>6.2506795509392116E-2</v>
      </c>
      <c r="BH316">
        <f>IF(BE316&lt;=T_opt_pic,BF316,BG316)</f>
        <v>0.39686464540248179</v>
      </c>
      <c r="BI316">
        <f t="shared" si="61"/>
        <v>0.39700000000000002</v>
      </c>
      <c r="BP316">
        <f t="shared" si="62"/>
        <v>313</v>
      </c>
      <c r="BQ316">
        <f t="shared" si="63"/>
        <v>7.8000000000000433</v>
      </c>
      <c r="BR316">
        <f>EXP(-KTG1_bac*(BQ316-T_opt_bac)^2)</f>
        <v>0.39686464540248179</v>
      </c>
      <c r="BS316">
        <f>EXP(-KTG2_bac * (T_opt_bac - BQ316)^2)</f>
        <v>6.2506795509392116E-2</v>
      </c>
      <c r="BT316">
        <f>IF(BQ316&lt;=T_opt_bac,BR316,BS316)</f>
        <v>0.39686464540248179</v>
      </c>
      <c r="BU316">
        <f t="shared" si="64"/>
        <v>0.39700000000000002</v>
      </c>
      <c r="BY316"/>
      <c r="BZ316" s="3">
        <f t="shared" si="69"/>
        <v>296</v>
      </c>
      <c r="CA316" s="3">
        <f>CA315+(env_max2-env_min2)/1200</f>
        <v>7.3750000000000373</v>
      </c>
      <c r="CB316" s="3">
        <f t="shared" si="68"/>
        <v>0.41299999999999998</v>
      </c>
      <c r="CC316" s="3">
        <f>ROUND((O_max_dia2-CA316)/O_range_dia2 * CB316, 3)</f>
        <v>0.54900000000000004</v>
      </c>
      <c r="CD316">
        <f>IF(CA316&lt;=delt2,CB316,CC316)</f>
        <v>0.41299999999999998</v>
      </c>
      <c r="CE316">
        <f>IF(CA316&gt;=O_max_dia2, 0, CD316)</f>
        <v>0.41299999999999998</v>
      </c>
      <c r="CG316">
        <f>CE316/$CF$21</f>
        <v>0.72329246935201408</v>
      </c>
      <c r="EM316"/>
      <c r="EN316" s="3"/>
      <c r="EP316"/>
      <c r="EQ316" s="3"/>
    </row>
    <row r="317" spans="2:147" x14ac:dyDescent="0.25">
      <c r="B317">
        <f t="shared" si="67"/>
        <v>301</v>
      </c>
      <c r="C317" s="9">
        <f t="shared" si="65"/>
        <v>7.5000000000000391</v>
      </c>
      <c r="D317">
        <f>EXP(-KTG1_dia*(C317-T_opt__dia)^2)</f>
        <v>0.71319528789828512</v>
      </c>
      <c r="E317">
        <f>EXP(-KTG2_dia*(T_opt__dia-C317)^2)</f>
        <v>2.1390041536768314E-4</v>
      </c>
      <c r="F317">
        <f>IF(C317&lt;=T_opt__dia,D317,E317)</f>
        <v>0.71319528789828512</v>
      </c>
      <c r="G317">
        <f t="shared" si="66"/>
        <v>0.71299999999999997</v>
      </c>
      <c r="AO317">
        <f t="shared" si="56"/>
        <v>314</v>
      </c>
      <c r="AP317">
        <f t="shared" si="57"/>
        <v>7.8250000000000437</v>
      </c>
      <c r="AQ317">
        <f>EXP(-KTG1_nan*(AP317-T_opt__nan)^2)</f>
        <v>0.55270962819685621</v>
      </c>
      <c r="AR317">
        <f>EXP(-KTG2_nan*(T_opt__nan-AP317)^2)</f>
        <v>0.16884612192315998</v>
      </c>
      <c r="AS317">
        <f>IF(AP317&lt;=T_opt__nan,AQ317,AR317)</f>
        <v>0.55270962819685621</v>
      </c>
      <c r="AT317">
        <f t="shared" si="58"/>
        <v>0.55300000000000005</v>
      </c>
      <c r="BD317">
        <f t="shared" si="59"/>
        <v>314</v>
      </c>
      <c r="BE317">
        <f t="shared" si="60"/>
        <v>7.8250000000000437</v>
      </c>
      <c r="BF317">
        <f>EXP(-KTG1_pic*(BE317-T_opt_pic)^2)</f>
        <v>0.39807195443522514</v>
      </c>
      <c r="BG317">
        <f>EXP(-KTG2_pic*(T_opt_pic-BE317)^2)</f>
        <v>6.3078991793309003E-2</v>
      </c>
      <c r="BH317">
        <f>IF(BE317&lt;=T_opt_pic,BF317,BG317)</f>
        <v>0.39807195443522514</v>
      </c>
      <c r="BI317">
        <f t="shared" si="61"/>
        <v>0.39800000000000002</v>
      </c>
      <c r="BP317">
        <f t="shared" si="62"/>
        <v>314</v>
      </c>
      <c r="BQ317">
        <f t="shared" si="63"/>
        <v>7.8250000000000437</v>
      </c>
      <c r="BR317">
        <f>EXP(-KTG1_bac*(BQ317-T_opt_bac)^2)</f>
        <v>0.39807195443522514</v>
      </c>
      <c r="BS317">
        <f>EXP(-KTG2_bac * (T_opt_bac - BQ317)^2)</f>
        <v>6.3078991793309003E-2</v>
      </c>
      <c r="BT317">
        <f>IF(BQ317&lt;=T_opt_bac,BR317,BS317)</f>
        <v>0.39807195443522514</v>
      </c>
      <c r="BU317">
        <f t="shared" si="64"/>
        <v>0.39800000000000002</v>
      </c>
      <c r="BY317"/>
      <c r="BZ317" s="3">
        <f t="shared" si="69"/>
        <v>297</v>
      </c>
      <c r="CA317" s="3">
        <f>CA316+(env_max2-env_min2)/1200</f>
        <v>7.4000000000000377</v>
      </c>
      <c r="CB317" s="3">
        <f t="shared" si="68"/>
        <v>0.41399999999999998</v>
      </c>
      <c r="CC317" s="3">
        <f>ROUND((O_max_dia2-CA317)/O_range_dia2 * CB317, 3)</f>
        <v>0.55000000000000004</v>
      </c>
      <c r="CD317">
        <f>IF(CA317&lt;=delt2,CB317,CC317)</f>
        <v>0.41399999999999998</v>
      </c>
      <c r="CE317">
        <f>IF(CA317&gt;=O_max_dia2, 0, CD317)</f>
        <v>0.41399999999999998</v>
      </c>
      <c r="CG317">
        <f>CE317/$CF$21</f>
        <v>0.72504378283712789</v>
      </c>
      <c r="EM317"/>
      <c r="EN317" s="3"/>
      <c r="EP317"/>
      <c r="EQ317" s="3"/>
    </row>
    <row r="318" spans="2:147" x14ac:dyDescent="0.25">
      <c r="B318">
        <f t="shared" si="67"/>
        <v>302</v>
      </c>
      <c r="C318" s="9">
        <f t="shared" si="65"/>
        <v>7.5250000000000394</v>
      </c>
      <c r="D318">
        <f>EXP(-KTG1_dia*(C318-T_opt__dia)^2)</f>
        <v>0.71504843308633559</v>
      </c>
      <c r="E318">
        <f>EXP(-KTG2_dia*(T_opt__dia-C318)^2)</f>
        <v>2.282372271425796E-4</v>
      </c>
      <c r="F318">
        <f>IF(C318&lt;=T_opt__dia,D318,E318)</f>
        <v>0.71504843308633559</v>
      </c>
      <c r="G318">
        <f t="shared" si="66"/>
        <v>0.71499999999999997</v>
      </c>
      <c r="AO318">
        <f t="shared" si="56"/>
        <v>315</v>
      </c>
      <c r="AP318">
        <f t="shared" si="57"/>
        <v>7.8500000000000441</v>
      </c>
      <c r="AQ318">
        <f>EXP(-KTG1_nan*(AP318-T_opt__nan)^2)</f>
        <v>0.55405573090111204</v>
      </c>
      <c r="AR318">
        <f>EXP(-KTG2_nan*(T_opt__nan-AP318)^2)</f>
        <v>0.17008278327797141</v>
      </c>
      <c r="AS318">
        <f>IF(AP318&lt;=T_opt__nan,AQ318,AR318)</f>
        <v>0.55405573090111204</v>
      </c>
      <c r="AT318">
        <f t="shared" si="58"/>
        <v>0.55400000000000005</v>
      </c>
      <c r="BD318">
        <f t="shared" si="59"/>
        <v>315</v>
      </c>
      <c r="BE318">
        <f t="shared" si="60"/>
        <v>7.8500000000000441</v>
      </c>
      <c r="BF318">
        <f>EXP(-KTG1_pic*(BE318-T_opt_pic)^2)</f>
        <v>0.39928093983467056</v>
      </c>
      <c r="BG318">
        <f>EXP(-KTG2_pic*(T_opt_pic-BE318)^2)</f>
        <v>6.3655471205879235E-2</v>
      </c>
      <c r="BH318">
        <f>IF(BE318&lt;=T_opt_pic,BF318,BG318)</f>
        <v>0.39928093983467056</v>
      </c>
      <c r="BI318">
        <f t="shared" si="61"/>
        <v>0.39900000000000002</v>
      </c>
      <c r="BP318">
        <f t="shared" si="62"/>
        <v>315</v>
      </c>
      <c r="BQ318">
        <f t="shared" si="63"/>
        <v>7.8500000000000441</v>
      </c>
      <c r="BR318">
        <f>EXP(-KTG1_bac*(BQ318-T_opt_bac)^2)</f>
        <v>0.39928093983467056</v>
      </c>
      <c r="BS318">
        <f>EXP(-KTG2_bac * (T_opt_bac - BQ318)^2)</f>
        <v>6.3655471205879235E-2</v>
      </c>
      <c r="BT318">
        <f>IF(BQ318&lt;=T_opt_bac,BR318,BS318)</f>
        <v>0.39928093983467056</v>
      </c>
      <c r="BU318">
        <f t="shared" si="64"/>
        <v>0.39900000000000002</v>
      </c>
      <c r="BY318"/>
      <c r="BZ318" s="3">
        <f t="shared" si="69"/>
        <v>298</v>
      </c>
      <c r="CA318" s="3">
        <f>CA317+(env_max2-env_min2)/1200</f>
        <v>7.425000000000038</v>
      </c>
      <c r="CB318" s="3">
        <f t="shared" si="68"/>
        <v>0.41499999999999998</v>
      </c>
      <c r="CC318" s="3">
        <f>ROUND((O_max_dia2-CA318)/O_range_dia2 * CB318, 3)</f>
        <v>0.55100000000000005</v>
      </c>
      <c r="CD318">
        <f>IF(CA318&lt;=delt2,CB318,CC318)</f>
        <v>0.41499999999999998</v>
      </c>
      <c r="CE318">
        <f>IF(CA318&gt;=O_max_dia2, 0, CD318)</f>
        <v>0.41499999999999998</v>
      </c>
      <c r="CG318">
        <f>CE318/$CF$21</f>
        <v>0.72679509632224171</v>
      </c>
      <c r="EM318"/>
      <c r="EN318" s="3"/>
      <c r="EP318"/>
      <c r="EQ318" s="3"/>
    </row>
    <row r="319" spans="2:147" x14ac:dyDescent="0.25">
      <c r="B319">
        <f t="shared" si="67"/>
        <v>303</v>
      </c>
      <c r="C319" s="9">
        <f t="shared" si="65"/>
        <v>7.5500000000000398</v>
      </c>
      <c r="D319">
        <f>EXP(-KTG1_dia*(C319-T_opt__dia)^2)</f>
        <v>0.71689922440302378</v>
      </c>
      <c r="E319">
        <f>EXP(-KTG2_dia*(T_opt__dia-C319)^2)</f>
        <v>2.4347409673793966E-4</v>
      </c>
      <c r="F319">
        <f>IF(C319&lt;=T_opt__dia,D319,E319)</f>
        <v>0.71689922440302378</v>
      </c>
      <c r="G319">
        <f t="shared" si="66"/>
        <v>0.71699999999999997</v>
      </c>
      <c r="AO319">
        <f t="shared" si="56"/>
        <v>316</v>
      </c>
      <c r="AP319">
        <f t="shared" si="57"/>
        <v>7.8750000000000444</v>
      </c>
      <c r="AQ319">
        <f>EXP(-KTG1_nan*(AP319-T_opt__nan)^2)</f>
        <v>0.55540233496729241</v>
      </c>
      <c r="AR319">
        <f>EXP(-KTG2_nan*(T_opt__nan-AP319)^2)</f>
        <v>0.17132593226928219</v>
      </c>
      <c r="AS319">
        <f>IF(AP319&lt;=T_opt__nan,AQ319,AR319)</f>
        <v>0.55540233496729241</v>
      </c>
      <c r="AT319">
        <f t="shared" si="58"/>
        <v>0.55500000000000005</v>
      </c>
      <c r="BD319">
        <f t="shared" si="59"/>
        <v>316</v>
      </c>
      <c r="BE319">
        <f t="shared" si="60"/>
        <v>7.8750000000000444</v>
      </c>
      <c r="BF319">
        <f>EXP(-KTG1_pic*(BE319-T_opt_pic)^2)</f>
        <v>0.40049159458393302</v>
      </c>
      <c r="BG319">
        <f>EXP(-KTG2_pic*(T_opt_pic-BE319)^2)</f>
        <v>6.4236255517371096E-2</v>
      </c>
      <c r="BH319">
        <f>IF(BE319&lt;=T_opt_pic,BF319,BG319)</f>
        <v>0.40049159458393302</v>
      </c>
      <c r="BI319">
        <f t="shared" si="61"/>
        <v>0.4</v>
      </c>
      <c r="BP319">
        <f t="shared" si="62"/>
        <v>316</v>
      </c>
      <c r="BQ319">
        <f t="shared" si="63"/>
        <v>7.8750000000000444</v>
      </c>
      <c r="BR319">
        <f>EXP(-KTG1_bac*(BQ319-T_opt_bac)^2)</f>
        <v>0.40049159458393302</v>
      </c>
      <c r="BS319">
        <f>EXP(-KTG2_bac * (T_opt_bac - BQ319)^2)</f>
        <v>6.4236255517371096E-2</v>
      </c>
      <c r="BT319">
        <f>IF(BQ319&lt;=T_opt_bac,BR319,BS319)</f>
        <v>0.40049159458393302</v>
      </c>
      <c r="BU319">
        <f t="shared" si="64"/>
        <v>0.4</v>
      </c>
      <c r="BY319"/>
      <c r="BZ319" s="3">
        <f t="shared" si="69"/>
        <v>299</v>
      </c>
      <c r="CA319" s="3">
        <f>CA318+(env_max2-env_min2)/1200</f>
        <v>7.4500000000000384</v>
      </c>
      <c r="CB319" s="3">
        <f t="shared" si="68"/>
        <v>0.41499999999999998</v>
      </c>
      <c r="CC319" s="3">
        <f>ROUND((O_max_dia2-CA319)/O_range_dia2 * CB319, 3)</f>
        <v>0.55000000000000004</v>
      </c>
      <c r="CD319">
        <f>IF(CA319&lt;=delt2,CB319,CC319)</f>
        <v>0.41499999999999998</v>
      </c>
      <c r="CE319">
        <f>IF(CA319&gt;=O_max_dia2, 0, CD319)</f>
        <v>0.41499999999999998</v>
      </c>
      <c r="CG319">
        <f>CE319/$CF$21</f>
        <v>0.72679509632224171</v>
      </c>
      <c r="EM319"/>
      <c r="EN319" s="3"/>
      <c r="EP319"/>
      <c r="EQ319" s="3"/>
    </row>
    <row r="320" spans="2:147" x14ac:dyDescent="0.25">
      <c r="B320">
        <f t="shared" si="67"/>
        <v>304</v>
      </c>
      <c r="C320" s="9">
        <f t="shared" si="65"/>
        <v>7.5750000000000401</v>
      </c>
      <c r="D320">
        <f>EXP(-KTG1_dia*(C320-T_opt__dia)^2)</f>
        <v>0.71874761869217485</v>
      </c>
      <c r="E320">
        <f>EXP(-KTG2_dia*(T_opt__dia-C320)^2)</f>
        <v>2.5966323928708449E-4</v>
      </c>
      <c r="F320">
        <f>IF(C320&lt;=T_opt__dia,D320,E320)</f>
        <v>0.71874761869217485</v>
      </c>
      <c r="G320">
        <f t="shared" si="66"/>
        <v>0.71899999999999997</v>
      </c>
      <c r="AO320">
        <f t="shared" si="56"/>
        <v>317</v>
      </c>
      <c r="AP320">
        <f t="shared" si="57"/>
        <v>7.9000000000000448</v>
      </c>
      <c r="AQ320">
        <f>EXP(-KTG1_nan*(AP320-T_opt__nan)^2)</f>
        <v>0.55674942813156059</v>
      </c>
      <c r="AR320">
        <f>EXP(-KTG2_nan*(T_opt__nan-AP320)^2)</f>
        <v>0.17257557888527572</v>
      </c>
      <c r="AS320">
        <f>IF(AP320&lt;=T_opt__nan,AQ320,AR320)</f>
        <v>0.55674942813156059</v>
      </c>
      <c r="AT320">
        <f t="shared" si="58"/>
        <v>0.55700000000000005</v>
      </c>
      <c r="BD320">
        <f t="shared" si="59"/>
        <v>317</v>
      </c>
      <c r="BE320">
        <f t="shared" si="60"/>
        <v>7.9000000000000448</v>
      </c>
      <c r="BF320">
        <f>EXP(-KTG1_pic*(BE320-T_opt_pic)^2)</f>
        <v>0.40170391161975599</v>
      </c>
      <c r="BG320">
        <f>EXP(-KTG2_pic*(T_opt_pic-BE320)^2)</f>
        <v>6.4821366502244224E-2</v>
      </c>
      <c r="BH320">
        <f>IF(BE320&lt;=T_opt_pic,BF320,BG320)</f>
        <v>0.40170391161975599</v>
      </c>
      <c r="BI320">
        <f t="shared" si="61"/>
        <v>0.40200000000000002</v>
      </c>
      <c r="BP320">
        <f t="shared" si="62"/>
        <v>317</v>
      </c>
      <c r="BQ320">
        <f t="shared" si="63"/>
        <v>7.9000000000000448</v>
      </c>
      <c r="BR320">
        <f>EXP(-KTG1_bac*(BQ320-T_opt_bac)^2)</f>
        <v>0.40170391161975599</v>
      </c>
      <c r="BS320">
        <f>EXP(-KTG2_bac * (T_opt_bac - BQ320)^2)</f>
        <v>6.4821366502244224E-2</v>
      </c>
      <c r="BT320">
        <f>IF(BQ320&lt;=T_opt_bac,BR320,BS320)</f>
        <v>0.40170391161975599</v>
      </c>
      <c r="BU320">
        <f t="shared" si="64"/>
        <v>0.40200000000000002</v>
      </c>
      <c r="BY320"/>
      <c r="BZ320" s="3">
        <f t="shared" si="69"/>
        <v>300</v>
      </c>
      <c r="CA320" s="3">
        <f>CA319+(env_max2-env_min2)/1200</f>
        <v>7.4750000000000387</v>
      </c>
      <c r="CB320" s="3">
        <f t="shared" si="68"/>
        <v>0.41599999999999998</v>
      </c>
      <c r="CC320" s="3">
        <f>ROUND((O_max_dia2-CA320)/O_range_dia2 * CB320, 3)</f>
        <v>0.55000000000000004</v>
      </c>
      <c r="CD320">
        <f>IF(CA320&lt;=delt2,CB320,CC320)</f>
        <v>0.41599999999999998</v>
      </c>
      <c r="CE320">
        <f>IF(CA320&gt;=O_max_dia2, 0, CD320)</f>
        <v>0.41599999999999998</v>
      </c>
      <c r="CG320">
        <f>CE320/$CF$21</f>
        <v>0.72854640980735552</v>
      </c>
      <c r="EM320"/>
      <c r="EN320" s="3"/>
      <c r="EP320"/>
      <c r="EQ320" s="3"/>
    </row>
    <row r="321" spans="2:147" x14ac:dyDescent="0.25">
      <c r="B321">
        <f t="shared" si="67"/>
        <v>305</v>
      </c>
      <c r="C321" s="9">
        <f t="shared" si="65"/>
        <v>7.6000000000000405</v>
      </c>
      <c r="D321">
        <f>EXP(-KTG1_dia*(C321-T_opt__dia)^2)</f>
        <v>0.72059357275813107</v>
      </c>
      <c r="E321">
        <f>EXP(-KTG2_dia*(T_opt__dia-C321)^2)</f>
        <v>2.7685961093024098E-4</v>
      </c>
      <c r="F321">
        <f>IF(C321&lt;=T_opt__dia,D321,E321)</f>
        <v>0.72059357275813107</v>
      </c>
      <c r="G321">
        <f t="shared" si="66"/>
        <v>0.72099999999999997</v>
      </c>
      <c r="AO321">
        <f t="shared" si="56"/>
        <v>318</v>
      </c>
      <c r="AP321">
        <f t="shared" si="57"/>
        <v>7.9250000000000451</v>
      </c>
      <c r="AQ321">
        <f>EXP(-KTG1_nan*(AP321-T_opt__nan)^2)</f>
        <v>0.55809699809295854</v>
      </c>
      <c r="AR321">
        <f>EXP(-KTG2_nan*(T_opt__nan-AP321)^2)</f>
        <v>0.17383173289360715</v>
      </c>
      <c r="AS321">
        <f>IF(AP321&lt;=T_opt__nan,AQ321,AR321)</f>
        <v>0.55809699809295854</v>
      </c>
      <c r="AT321">
        <f t="shared" si="58"/>
        <v>0.55800000000000005</v>
      </c>
      <c r="BD321">
        <f t="shared" si="59"/>
        <v>318</v>
      </c>
      <c r="BE321">
        <f t="shared" si="60"/>
        <v>7.9250000000000451</v>
      </c>
      <c r="BF321">
        <f>EXP(-KTG1_pic*(BE321-T_opt_pic)^2)</f>
        <v>0.40291788383251237</v>
      </c>
      <c r="BG321">
        <f>EXP(-KTG2_pic*(T_opt_pic-BE321)^2)</f>
        <v>6.5410825937875311E-2</v>
      </c>
      <c r="BH321">
        <f>IF(BE321&lt;=T_opt_pic,BF321,BG321)</f>
        <v>0.40291788383251237</v>
      </c>
      <c r="BI321">
        <f t="shared" si="61"/>
        <v>0.40300000000000002</v>
      </c>
      <c r="BP321">
        <f t="shared" si="62"/>
        <v>318</v>
      </c>
      <c r="BQ321">
        <f t="shared" si="63"/>
        <v>7.9250000000000451</v>
      </c>
      <c r="BR321">
        <f>EXP(-KTG1_bac*(BQ321-T_opt_bac)^2)</f>
        <v>0.40291788383251237</v>
      </c>
      <c r="BS321">
        <f>EXP(-KTG2_bac * (T_opt_bac - BQ321)^2)</f>
        <v>6.5410825937875311E-2</v>
      </c>
      <c r="BT321">
        <f>IF(BQ321&lt;=T_opt_bac,BR321,BS321)</f>
        <v>0.40291788383251237</v>
      </c>
      <c r="BU321">
        <f t="shared" si="64"/>
        <v>0.40300000000000002</v>
      </c>
      <c r="BY321"/>
      <c r="BZ321" s="3">
        <f t="shared" si="69"/>
        <v>301</v>
      </c>
      <c r="CA321" s="3">
        <f>CA320+(env_max2-env_min2)/1200</f>
        <v>7.5000000000000391</v>
      </c>
      <c r="CB321" s="3">
        <f t="shared" si="68"/>
        <v>0.41699999999999998</v>
      </c>
      <c r="CC321" s="3">
        <f>ROUND((O_max_dia2-CA321)/O_range_dia2 * CB321, 3)</f>
        <v>0.55100000000000005</v>
      </c>
      <c r="CD321">
        <f>IF(CA321&lt;=delt2,CB321,CC321)</f>
        <v>0.41699999999999998</v>
      </c>
      <c r="CE321">
        <f>IF(CA321&gt;=O_max_dia2, 0, CD321)</f>
        <v>0.41699999999999998</v>
      </c>
      <c r="CG321">
        <f>CE321/$CF$21</f>
        <v>0.73029772329246934</v>
      </c>
      <c r="EM321"/>
      <c r="EN321" s="3"/>
      <c r="EP321"/>
      <c r="EQ321" s="3"/>
    </row>
    <row r="322" spans="2:147" x14ac:dyDescent="0.25">
      <c r="B322">
        <f t="shared" si="67"/>
        <v>306</v>
      </c>
      <c r="C322" s="9">
        <f t="shared" si="65"/>
        <v>7.6250000000000409</v>
      </c>
      <c r="D322">
        <f>EXP(-KTG1_dia*(C322-T_opt__dia)^2)</f>
        <v>0.72243704336737968</v>
      </c>
      <c r="E322">
        <f>EXP(-KTG2_dia*(T_opt__dia-C322)^2)</f>
        <v>2.9512103430178116E-4</v>
      </c>
      <c r="F322">
        <f>IF(C322&lt;=T_opt__dia,D322,E322)</f>
        <v>0.72243704336737968</v>
      </c>
      <c r="G322">
        <f t="shared" si="66"/>
        <v>0.72199999999999998</v>
      </c>
      <c r="AO322">
        <f t="shared" si="56"/>
        <v>319</v>
      </c>
      <c r="AP322">
        <f t="shared" si="57"/>
        <v>7.9500000000000455</v>
      </c>
      <c r="AQ322">
        <f>EXP(-KTG1_nan*(AP322-T_opt__nan)^2)</f>
        <v>0.55944503251356359</v>
      </c>
      <c r="AR322">
        <f>EXP(-KTG2_nan*(T_opt__nan-AP322)^2)</f>
        <v>0.17509440383920724</v>
      </c>
      <c r="AS322">
        <f>IF(AP322&lt;=T_opt__nan,AQ322,AR322)</f>
        <v>0.55944503251356359</v>
      </c>
      <c r="AT322">
        <f t="shared" si="58"/>
        <v>0.55900000000000005</v>
      </c>
      <c r="BD322">
        <f t="shared" si="59"/>
        <v>319</v>
      </c>
      <c r="BE322">
        <f t="shared" si="60"/>
        <v>7.9500000000000455</v>
      </c>
      <c r="BF322">
        <f>EXP(-KTG1_pic*(BE322-T_opt_pic)^2)</f>
        <v>0.40413350406620635</v>
      </c>
      <c r="BG322">
        <f>EXP(-KTG2_pic*(T_opt_pic-BE322)^2)</f>
        <v>6.600465560327215E-2</v>
      </c>
      <c r="BH322">
        <f>IF(BE322&lt;=T_opt_pic,BF322,BG322)</f>
        <v>0.40413350406620635</v>
      </c>
      <c r="BI322">
        <f t="shared" si="61"/>
        <v>0.40400000000000003</v>
      </c>
      <c r="BP322">
        <f t="shared" si="62"/>
        <v>319</v>
      </c>
      <c r="BQ322">
        <f t="shared" si="63"/>
        <v>7.9500000000000455</v>
      </c>
      <c r="BR322">
        <f>EXP(-KTG1_bac*(BQ322-T_opt_bac)^2)</f>
        <v>0.40413350406620635</v>
      </c>
      <c r="BS322">
        <f>EXP(-KTG2_bac * (T_opt_bac - BQ322)^2)</f>
        <v>6.600465560327215E-2</v>
      </c>
      <c r="BT322">
        <f>IF(BQ322&lt;=T_opt_bac,BR322,BS322)</f>
        <v>0.40413350406620635</v>
      </c>
      <c r="BU322">
        <f t="shared" si="64"/>
        <v>0.40400000000000003</v>
      </c>
      <c r="BY322"/>
      <c r="BZ322" s="3">
        <f t="shared" si="69"/>
        <v>302</v>
      </c>
      <c r="CA322" s="3">
        <f>CA321+(env_max2-env_min2)/1200</f>
        <v>7.5250000000000394</v>
      </c>
      <c r="CB322" s="3">
        <f t="shared" si="68"/>
        <v>0.41799999999999998</v>
      </c>
      <c r="CC322" s="3">
        <f>ROUND((O_max_dia2-CA322)/O_range_dia2 * CB322, 3)</f>
        <v>0.55200000000000005</v>
      </c>
      <c r="CD322">
        <f>IF(CA322&lt;=delt2,CB322,CC322)</f>
        <v>0.41799999999999998</v>
      </c>
      <c r="CE322">
        <f>IF(CA322&gt;=O_max_dia2, 0, CD322)</f>
        <v>0.41799999999999998</v>
      </c>
      <c r="CG322">
        <f>CE322/$CF$21</f>
        <v>0.73204903677758326</v>
      </c>
      <c r="EM322"/>
      <c r="EN322" s="3"/>
      <c r="EP322"/>
      <c r="EQ322" s="3"/>
    </row>
    <row r="323" spans="2:147" x14ac:dyDescent="0.25">
      <c r="B323">
        <f t="shared" si="67"/>
        <v>307</v>
      </c>
      <c r="C323" s="9">
        <f t="shared" si="65"/>
        <v>7.6500000000000412</v>
      </c>
      <c r="D323">
        <f>EXP(-KTG1_dia*(C323-T_opt__dia)^2)</f>
        <v>0.72427798725018733</v>
      </c>
      <c r="E323">
        <f>EXP(-KTG2_dia*(T_opt__dia-C323)^2)</f>
        <v>3.1450832864388957E-4</v>
      </c>
      <c r="F323">
        <f>IF(C323&lt;=T_opt__dia,D323,E323)</f>
        <v>0.72427798725018733</v>
      </c>
      <c r="G323">
        <f t="shared" si="66"/>
        <v>0.72399999999999998</v>
      </c>
      <c r="AO323">
        <f t="shared" si="56"/>
        <v>320</v>
      </c>
      <c r="AP323">
        <f t="shared" si="57"/>
        <v>7.9750000000000458</v>
      </c>
      <c r="AQ323">
        <f>EXP(-KTG1_nan*(AP323-T_opt__nan)^2)</f>
        <v>0.56079351901864516</v>
      </c>
      <c r="AR323">
        <f>EXP(-KTG2_nan*(T_opt__nan-AP323)^2)</f>
        <v>0.17636360104208582</v>
      </c>
      <c r="AS323">
        <f>IF(AP323&lt;=T_opt__nan,AQ323,AR323)</f>
        <v>0.56079351901864516</v>
      </c>
      <c r="AT323">
        <f t="shared" si="58"/>
        <v>0.56100000000000005</v>
      </c>
      <c r="BD323">
        <f t="shared" si="59"/>
        <v>320</v>
      </c>
      <c r="BE323">
        <f t="shared" si="60"/>
        <v>7.9750000000000458</v>
      </c>
      <c r="BF323">
        <f>EXP(-KTG1_pic*(BE323-T_opt_pic)^2)</f>
        <v>0.40535076511847673</v>
      </c>
      <c r="BG323">
        <f>EXP(-KTG2_pic*(T_opt_pic-BE323)^2)</f>
        <v>6.6602877277775779E-2</v>
      </c>
      <c r="BH323">
        <f>IF(BE323&lt;=T_opt_pic,BF323,BG323)</f>
        <v>0.40535076511847673</v>
      </c>
      <c r="BI323">
        <f t="shared" si="61"/>
        <v>0.40500000000000003</v>
      </c>
      <c r="BP323">
        <f t="shared" si="62"/>
        <v>320</v>
      </c>
      <c r="BQ323">
        <f t="shared" si="63"/>
        <v>7.9750000000000458</v>
      </c>
      <c r="BR323">
        <f>EXP(-KTG1_bac*(BQ323-T_opt_bac)^2)</f>
        <v>0.40535076511847673</v>
      </c>
      <c r="BS323">
        <f>EXP(-KTG2_bac * (T_opt_bac - BQ323)^2)</f>
        <v>6.6602877277775779E-2</v>
      </c>
      <c r="BT323">
        <f>IF(BQ323&lt;=T_opt_bac,BR323,BS323)</f>
        <v>0.40535076511847673</v>
      </c>
      <c r="BU323">
        <f t="shared" si="64"/>
        <v>0.40500000000000003</v>
      </c>
      <c r="BY323"/>
      <c r="BZ323" s="3">
        <f t="shared" si="69"/>
        <v>303</v>
      </c>
      <c r="CA323" s="3">
        <f>CA322+(env_max2-env_min2)/1200</f>
        <v>7.5500000000000398</v>
      </c>
      <c r="CB323" s="3">
        <f t="shared" si="68"/>
        <v>0.41799999999999998</v>
      </c>
      <c r="CC323" s="3">
        <f>ROUND((O_max_dia2-CA323)/O_range_dia2 * CB323, 3)</f>
        <v>0.55100000000000005</v>
      </c>
      <c r="CD323">
        <f>IF(CA323&lt;=delt2,CB323,CC323)</f>
        <v>0.41799999999999998</v>
      </c>
      <c r="CE323">
        <f>IF(CA323&gt;=O_max_dia2, 0, CD323)</f>
        <v>0.41799999999999998</v>
      </c>
      <c r="CG323">
        <f>CE323/$CF$21</f>
        <v>0.73204903677758326</v>
      </c>
      <c r="EM323"/>
      <c r="EN323" s="3"/>
      <c r="EP323"/>
      <c r="EQ323" s="3"/>
    </row>
    <row r="324" spans="2:147" x14ac:dyDescent="0.25">
      <c r="B324">
        <f t="shared" si="67"/>
        <v>308</v>
      </c>
      <c r="C324" s="9">
        <f t="shared" si="65"/>
        <v>7.6750000000000416</v>
      </c>
      <c r="D324">
        <f>EXP(-KTG1_dia*(C324-T_opt__dia)^2)</f>
        <v>0.72611636110224054</v>
      </c>
      <c r="E324">
        <f>EXP(-KTG2_dia*(T_opt__dia-C324)^2)</f>
        <v>3.3508544465151639E-4</v>
      </c>
      <c r="F324">
        <f>IF(C324&lt;=T_opt__dia,D324,E324)</f>
        <v>0.72611636110224054</v>
      </c>
      <c r="G324">
        <f t="shared" si="66"/>
        <v>0.72599999999999998</v>
      </c>
      <c r="AO324">
        <f t="shared" si="56"/>
        <v>321</v>
      </c>
      <c r="AP324">
        <f t="shared" si="57"/>
        <v>8.0000000000000462</v>
      </c>
      <c r="AQ324">
        <f>EXP(-KTG1_nan*(AP324-T_opt__nan)^2)</f>
        <v>0.56214244519682488</v>
      </c>
      <c r="AR324">
        <f>EXP(-KTG2_nan*(T_opt__nan-AP324)^2)</f>
        <v>0.17763933359513731</v>
      </c>
      <c r="AS324">
        <f>IF(AP324&lt;=T_opt__nan,AQ324,AR324)</f>
        <v>0.56214244519682488</v>
      </c>
      <c r="AT324">
        <f t="shared" si="58"/>
        <v>0.56200000000000006</v>
      </c>
      <c r="BD324">
        <f t="shared" si="59"/>
        <v>321</v>
      </c>
      <c r="BE324">
        <f t="shared" si="60"/>
        <v>8.0000000000000462</v>
      </c>
      <c r="BF324">
        <f>EXP(-KTG1_pic*(BE324-T_opt_pic)^2)</f>
        <v>0.40656965974060139</v>
      </c>
      <c r="BG324">
        <f>EXP(-KTG2_pic*(T_opt_pic-BE324)^2)</f>
        <v>6.7205512739750881E-2</v>
      </c>
      <c r="BH324">
        <f>IF(BE324&lt;=T_opt_pic,BF324,BG324)</f>
        <v>0.40656965974060139</v>
      </c>
      <c r="BI324">
        <f t="shared" si="61"/>
        <v>0.40699999999999997</v>
      </c>
      <c r="BP324">
        <f t="shared" si="62"/>
        <v>321</v>
      </c>
      <c r="BQ324">
        <f t="shared" si="63"/>
        <v>8.0000000000000462</v>
      </c>
      <c r="BR324">
        <f>EXP(-KTG1_bac*(BQ324-T_opt_bac)^2)</f>
        <v>0.40656965974060139</v>
      </c>
      <c r="BS324">
        <f>EXP(-KTG2_bac * (T_opt_bac - BQ324)^2)</f>
        <v>6.7205512739750881E-2</v>
      </c>
      <c r="BT324">
        <f>IF(BQ324&lt;=T_opt_bac,BR324,BS324)</f>
        <v>0.40656965974060139</v>
      </c>
      <c r="BU324">
        <f t="shared" si="64"/>
        <v>0.40699999999999997</v>
      </c>
      <c r="BY324"/>
      <c r="BZ324" s="3">
        <f t="shared" si="69"/>
        <v>304</v>
      </c>
      <c r="CA324" s="3">
        <f>CA323+(env_max2-env_min2)/1200</f>
        <v>7.5750000000000401</v>
      </c>
      <c r="CB324" s="3">
        <f t="shared" si="68"/>
        <v>0.41899999999999998</v>
      </c>
      <c r="CC324" s="3">
        <f>ROUND((O_max_dia2-CA324)/O_range_dia2 * CB324, 3)</f>
        <v>0.55100000000000005</v>
      </c>
      <c r="CD324">
        <f>IF(CA324&lt;=delt2,CB324,CC324)</f>
        <v>0.41899999999999998</v>
      </c>
      <c r="CE324">
        <f>IF(CA324&gt;=O_max_dia2, 0, CD324)</f>
        <v>0.41899999999999998</v>
      </c>
      <c r="CG324">
        <f>CE324/$CF$21</f>
        <v>0.73380035026269708</v>
      </c>
      <c r="EM324"/>
      <c r="EN324" s="3"/>
      <c r="EP324"/>
      <c r="EQ324" s="3"/>
    </row>
    <row r="325" spans="2:147" x14ac:dyDescent="0.25">
      <c r="B325">
        <f t="shared" si="67"/>
        <v>309</v>
      </c>
      <c r="C325" s="9">
        <f t="shared" si="65"/>
        <v>7.7000000000000419</v>
      </c>
      <c r="D325">
        <f>EXP(-KTG1_dia*(C325-T_opt__dia)^2)</f>
        <v>0.72795212158629152</v>
      </c>
      <c r="E325">
        <f>EXP(-KTG2_dia*(T_opt__dia-C325)^2)</f>
        <v>3.5691960415182192E-4</v>
      </c>
      <c r="F325">
        <f>IF(C325&lt;=T_opt__dia,D325,E325)</f>
        <v>0.72795212158629152</v>
      </c>
      <c r="G325">
        <f t="shared" si="66"/>
        <v>0.72799999999999998</v>
      </c>
      <c r="AO325">
        <f t="shared" ref="AO325:AO388" si="70">B338</f>
        <v>322</v>
      </c>
      <c r="AP325">
        <f t="shared" ref="AP325:AP388" si="71">C338</f>
        <v>8.0250000000000465</v>
      </c>
      <c r="AQ325">
        <f>EXP(-KTG1_nan*(AP325-T_opt__nan)^2)</f>
        <v>0.56349179860023568</v>
      </c>
      <c r="AR325">
        <f>EXP(-KTG2_nan*(T_opt__nan-AP325)^2)</f>
        <v>0.17892161036194659</v>
      </c>
      <c r="AS325">
        <f>IF(AP325&lt;=T_opt__nan,AQ325,AR325)</f>
        <v>0.56349179860023568</v>
      </c>
      <c r="AT325">
        <f t="shared" ref="AT325:AT388" si="72">ROUND(AS325,3)</f>
        <v>0.56299999999999994</v>
      </c>
      <c r="BD325">
        <f t="shared" ref="BD325:BD388" si="73">B338</f>
        <v>322</v>
      </c>
      <c r="BE325">
        <f t="shared" ref="BE325:BE388" si="74">C338</f>
        <v>8.0250000000000465</v>
      </c>
      <c r="BF325">
        <f>EXP(-KTG1_pic*(BE325-T_opt_pic)^2)</f>
        <v>0.40779018063750255</v>
      </c>
      <c r="BG325">
        <f>EXP(-KTG2_pic*(T_opt_pic-BE325)^2)</f>
        <v>6.7812583765264375E-2</v>
      </c>
      <c r="BH325">
        <f>IF(BE325&lt;=T_opt_pic,BF325,BG325)</f>
        <v>0.40779018063750255</v>
      </c>
      <c r="BI325">
        <f t="shared" ref="BI325:BI388" si="75">ROUND(BH325,3)</f>
        <v>0.40799999999999997</v>
      </c>
      <c r="BP325">
        <f t="shared" ref="BP325:BP388" si="76">BD325</f>
        <v>322</v>
      </c>
      <c r="BQ325">
        <f t="shared" ref="BQ325:BQ388" si="77">BE325</f>
        <v>8.0250000000000465</v>
      </c>
      <c r="BR325">
        <f>EXP(-KTG1_bac*(BQ325-T_opt_bac)^2)</f>
        <v>0.40779018063750255</v>
      </c>
      <c r="BS325">
        <f>EXP(-KTG2_bac * (T_opt_bac - BQ325)^2)</f>
        <v>6.7812583765264375E-2</v>
      </c>
      <c r="BT325">
        <f>IF(BQ325&lt;=T_opt_bac,BR325,BS325)</f>
        <v>0.40779018063750255</v>
      </c>
      <c r="BU325">
        <f t="shared" ref="BU325:BU388" si="78">ROUND(BT325,3)</f>
        <v>0.40799999999999997</v>
      </c>
      <c r="BY325"/>
      <c r="BZ325" s="3">
        <f t="shared" si="69"/>
        <v>305</v>
      </c>
      <c r="CA325" s="3">
        <f>CA324+(env_max2-env_min2)/1200</f>
        <v>7.6000000000000405</v>
      </c>
      <c r="CB325" s="3">
        <f t="shared" si="68"/>
        <v>0.42</v>
      </c>
      <c r="CC325" s="3">
        <f>ROUND((O_max_dia2-CA325)/O_range_dia2 * CB325, 3)</f>
        <v>0.55200000000000005</v>
      </c>
      <c r="CD325">
        <f>IF(CA325&lt;=delt2,CB325,CC325)</f>
        <v>0.42</v>
      </c>
      <c r="CE325">
        <f>IF(CA325&gt;=O_max_dia2, 0, CD325)</f>
        <v>0.42</v>
      </c>
      <c r="CG325">
        <f>CE325/$CF$21</f>
        <v>0.73555166374781089</v>
      </c>
      <c r="EM325"/>
      <c r="EN325" s="3"/>
      <c r="EP325"/>
      <c r="EQ325" s="3"/>
    </row>
    <row r="326" spans="2:147" x14ac:dyDescent="0.25">
      <c r="B326">
        <f t="shared" si="67"/>
        <v>310</v>
      </c>
      <c r="C326" s="9">
        <f t="shared" si="65"/>
        <v>7.7250000000000423</v>
      </c>
      <c r="D326">
        <f>EXP(-KTG1_dia*(C326-T_opt__dia)^2)</f>
        <v>0.72978522533381085</v>
      </c>
      <c r="E326">
        <f>EXP(-KTG2_dia*(T_opt__dia-C326)^2)</f>
        <v>3.8008144471940398E-4</v>
      </c>
      <c r="F326">
        <f>IF(C326&lt;=T_opt__dia,D326,E326)</f>
        <v>0.72978522533381085</v>
      </c>
      <c r="G326">
        <f t="shared" si="66"/>
        <v>0.73</v>
      </c>
      <c r="AO326">
        <f t="shared" si="70"/>
        <v>323</v>
      </c>
      <c r="AP326">
        <f t="shared" si="71"/>
        <v>8.0500000000000469</v>
      </c>
      <c r="AQ326">
        <f>EXP(-KTG1_nan*(AP326-T_opt__nan)^2)</f>
        <v>0.56484156674468389</v>
      </c>
      <c r="AR326">
        <f>EXP(-KTG2_nan*(T_opt__nan-AP326)^2)</f>
        <v>0.18021043997459676</v>
      </c>
      <c r="AS326">
        <f>IF(AP326&lt;=T_opt__nan,AQ326,AR326)</f>
        <v>0.56484156674468389</v>
      </c>
      <c r="AT326">
        <f t="shared" si="72"/>
        <v>0.56499999999999995</v>
      </c>
      <c r="BD326">
        <f t="shared" si="73"/>
        <v>323</v>
      </c>
      <c r="BE326">
        <f t="shared" si="74"/>
        <v>8.0500000000000469</v>
      </c>
      <c r="BF326">
        <f>EXP(-KTG1_pic*(BE326-T_opt_pic)^2)</f>
        <v>0.40901232046775382</v>
      </c>
      <c r="BG326">
        <f>EXP(-KTG2_pic*(T_opt_pic-BE326)^2)</f>
        <v>6.8424112126752007E-2</v>
      </c>
      <c r="BH326">
        <f>IF(BE326&lt;=T_opt_pic,BF326,BG326)</f>
        <v>0.40901232046775382</v>
      </c>
      <c r="BI326">
        <f t="shared" si="75"/>
        <v>0.40899999999999997</v>
      </c>
      <c r="BP326">
        <f t="shared" si="76"/>
        <v>323</v>
      </c>
      <c r="BQ326">
        <f t="shared" si="77"/>
        <v>8.0500000000000469</v>
      </c>
      <c r="BR326">
        <f>EXP(-KTG1_bac*(BQ326-T_opt_bac)^2)</f>
        <v>0.40901232046775382</v>
      </c>
      <c r="BS326">
        <f>EXP(-KTG2_bac * (T_opt_bac - BQ326)^2)</f>
        <v>6.8424112126752007E-2</v>
      </c>
      <c r="BT326">
        <f>IF(BQ326&lt;=T_opt_bac,BR326,BS326)</f>
        <v>0.40901232046775382</v>
      </c>
      <c r="BU326">
        <f t="shared" si="78"/>
        <v>0.40899999999999997</v>
      </c>
      <c r="BY326"/>
      <c r="BZ326" s="3">
        <f t="shared" si="69"/>
        <v>306</v>
      </c>
      <c r="CA326" s="3">
        <f>CA325+(env_max2-env_min2)/1200</f>
        <v>7.6250000000000409</v>
      </c>
      <c r="CB326" s="3">
        <f t="shared" si="68"/>
        <v>0.42099999999999999</v>
      </c>
      <c r="CC326" s="3">
        <f>ROUND((O_max_dia2-CA326)/O_range_dia2 * CB326, 3)</f>
        <v>0.55300000000000005</v>
      </c>
      <c r="CD326">
        <f>IF(CA326&lt;=delt2,CB326,CC326)</f>
        <v>0.42099999999999999</v>
      </c>
      <c r="CE326">
        <f>IF(CA326&gt;=O_max_dia2, 0, CD326)</f>
        <v>0.42099999999999999</v>
      </c>
      <c r="CG326">
        <f>CE326/$CF$21</f>
        <v>0.73730297723292471</v>
      </c>
      <c r="EM326"/>
      <c r="EN326" s="3"/>
      <c r="EP326"/>
      <c r="EQ326" s="3"/>
    </row>
    <row r="327" spans="2:147" x14ac:dyDescent="0.25">
      <c r="B327">
        <f t="shared" si="67"/>
        <v>311</v>
      </c>
      <c r="C327" s="9">
        <f t="shared" si="65"/>
        <v>7.7500000000000426</v>
      </c>
      <c r="D327">
        <f>EXP(-KTG1_dia*(C327-T_opt__dia)^2)</f>
        <v>0.73161562894664489</v>
      </c>
      <c r="E327">
        <f>EXP(-KTG2_dia*(T_opt__dia-C327)^2)</f>
        <v>4.0464516932630761E-4</v>
      </c>
      <c r="F327">
        <f>IF(C327&lt;=T_opt__dia,D327,E327)</f>
        <v>0.73161562894664489</v>
      </c>
      <c r="G327">
        <f t="shared" si="66"/>
        <v>0.73199999999999998</v>
      </c>
      <c r="AO327">
        <f t="shared" si="70"/>
        <v>324</v>
      </c>
      <c r="AP327">
        <f t="shared" si="71"/>
        <v>8.0750000000000473</v>
      </c>
      <c r="AQ327">
        <f>EXP(-KTG1_nan*(AP327-T_opt__nan)^2)</f>
        <v>0.56619173710981185</v>
      </c>
      <c r="AR327">
        <f>EXP(-KTG2_nan*(T_opt__nan-AP327)^2)</f>
        <v>0.18150583083147806</v>
      </c>
      <c r="AS327">
        <f>IF(AP327&lt;=T_opt__nan,AQ327,AR327)</f>
        <v>0.56619173710981185</v>
      </c>
      <c r="AT327">
        <f t="shared" si="72"/>
        <v>0.56599999999999995</v>
      </c>
      <c r="BD327">
        <f t="shared" si="73"/>
        <v>324</v>
      </c>
      <c r="BE327">
        <f t="shared" si="74"/>
        <v>8.0750000000000473</v>
      </c>
      <c r="BF327">
        <f>EXP(-KTG1_pic*(BE327-T_opt_pic)^2)</f>
        <v>0.41023607184358801</v>
      </c>
      <c r="BG327">
        <f>EXP(-KTG2_pic*(T_opt_pic-BE327)^2)</f>
        <v>6.9040119591673568E-2</v>
      </c>
      <c r="BH327">
        <f>IF(BE327&lt;=T_opt_pic,BF327,BG327)</f>
        <v>0.41023607184358801</v>
      </c>
      <c r="BI327">
        <f t="shared" si="75"/>
        <v>0.41</v>
      </c>
      <c r="BP327">
        <f t="shared" si="76"/>
        <v>324</v>
      </c>
      <c r="BQ327">
        <f t="shared" si="77"/>
        <v>8.0750000000000473</v>
      </c>
      <c r="BR327">
        <f>EXP(-KTG1_bac*(BQ327-T_opt_bac)^2)</f>
        <v>0.41023607184358801</v>
      </c>
      <c r="BS327">
        <f>EXP(-KTG2_bac * (T_opt_bac - BQ327)^2)</f>
        <v>6.9040119591673568E-2</v>
      </c>
      <c r="BT327">
        <f>IF(BQ327&lt;=T_opt_bac,BR327,BS327)</f>
        <v>0.41023607184358801</v>
      </c>
      <c r="BU327">
        <f t="shared" si="78"/>
        <v>0.41</v>
      </c>
      <c r="BY327"/>
      <c r="BZ327" s="3">
        <f t="shared" si="69"/>
        <v>307</v>
      </c>
      <c r="CA327" s="3">
        <f>CA326+(env_max2-env_min2)/1200</f>
        <v>7.6500000000000412</v>
      </c>
      <c r="CB327" s="3">
        <f t="shared" si="68"/>
        <v>0.42099999999999999</v>
      </c>
      <c r="CC327" s="3">
        <f>ROUND((O_max_dia2-CA327)/O_range_dia2 * CB327, 3)</f>
        <v>0.55200000000000005</v>
      </c>
      <c r="CD327">
        <f>IF(CA327&lt;=delt2,CB327,CC327)</f>
        <v>0.42099999999999999</v>
      </c>
      <c r="CE327">
        <f>IF(CA327&gt;=O_max_dia2, 0, CD327)</f>
        <v>0.42099999999999999</v>
      </c>
      <c r="CG327">
        <f>CE327/$CF$21</f>
        <v>0.73730297723292471</v>
      </c>
      <c r="EM327"/>
      <c r="EN327" s="3"/>
      <c r="EP327"/>
      <c r="EQ327" s="3"/>
    </row>
    <row r="328" spans="2:147" x14ac:dyDescent="0.25">
      <c r="B328">
        <f t="shared" si="67"/>
        <v>312</v>
      </c>
      <c r="C328" s="9">
        <f t="shared" si="65"/>
        <v>7.775000000000043</v>
      </c>
      <c r="D328">
        <f>EXP(-KTG1_dia*(C328-T_opt__dia)^2)</f>
        <v>0.73344328899867928</v>
      </c>
      <c r="E328">
        <f>EXP(-KTG2_dia*(T_opt__dia-C328)^2)</f>
        <v>4.3068870112319713E-4</v>
      </c>
      <c r="F328">
        <f>IF(C328&lt;=T_opt__dia,D328,E328)</f>
        <v>0.73344328899867928</v>
      </c>
      <c r="G328">
        <f t="shared" si="66"/>
        <v>0.73299999999999998</v>
      </c>
      <c r="AO328">
        <f t="shared" si="70"/>
        <v>325</v>
      </c>
      <c r="AP328">
        <f t="shared" si="71"/>
        <v>8.1000000000000476</v>
      </c>
      <c r="AQ328">
        <f>EXP(-KTG1_nan*(AP328-T_opt__nan)^2)</f>
        <v>0.56754229713926174</v>
      </c>
      <c r="AR328">
        <f>EXP(-KTG2_nan*(T_opt__nan-AP328)^2)</f>
        <v>0.18280779109509893</v>
      </c>
      <c r="AS328">
        <f>IF(AP328&lt;=T_opt__nan,AQ328,AR328)</f>
        <v>0.56754229713926174</v>
      </c>
      <c r="AT328">
        <f t="shared" si="72"/>
        <v>0.56799999999999995</v>
      </c>
      <c r="BD328">
        <f t="shared" si="73"/>
        <v>325</v>
      </c>
      <c r="BE328">
        <f t="shared" si="74"/>
        <v>8.1000000000000476</v>
      </c>
      <c r="BF328">
        <f>EXP(-KTG1_pic*(BE328-T_opt_pic)^2)</f>
        <v>0.41146142733090618</v>
      </c>
      <c r="BG328">
        <f>EXP(-KTG2_pic*(T_opt_pic-BE328)^2)</f>
        <v>6.9660627921155932E-2</v>
      </c>
      <c r="BH328">
        <f>IF(BE328&lt;=T_opt_pic,BF328,BG328)</f>
        <v>0.41146142733090618</v>
      </c>
      <c r="BI328">
        <f t="shared" si="75"/>
        <v>0.41099999999999998</v>
      </c>
      <c r="BP328">
        <f t="shared" si="76"/>
        <v>325</v>
      </c>
      <c r="BQ328">
        <f t="shared" si="77"/>
        <v>8.1000000000000476</v>
      </c>
      <c r="BR328">
        <f>EXP(-KTG1_bac*(BQ328-T_opt_bac)^2)</f>
        <v>0.41146142733090618</v>
      </c>
      <c r="BS328">
        <f>EXP(-KTG2_bac * (T_opt_bac - BQ328)^2)</f>
        <v>6.9660627921155932E-2</v>
      </c>
      <c r="BT328">
        <f>IF(BQ328&lt;=T_opt_bac,BR328,BS328)</f>
        <v>0.41146142733090618</v>
      </c>
      <c r="BU328">
        <f t="shared" si="78"/>
        <v>0.41099999999999998</v>
      </c>
      <c r="BY328"/>
      <c r="BZ328" s="3">
        <f t="shared" si="69"/>
        <v>308</v>
      </c>
      <c r="CA328" s="3">
        <f>CA327+(env_max2-env_min2)/1200</f>
        <v>7.6750000000000416</v>
      </c>
      <c r="CB328" s="3">
        <f t="shared" si="68"/>
        <v>0.42199999999999999</v>
      </c>
      <c r="CC328" s="3">
        <f>ROUND((O_max_dia2-CA328)/O_range_dia2 * CB328, 3)</f>
        <v>0.55200000000000005</v>
      </c>
      <c r="CD328">
        <f>IF(CA328&lt;=delt2,CB328,CC328)</f>
        <v>0.42199999999999999</v>
      </c>
      <c r="CE328">
        <f>IF(CA328&gt;=O_max_dia2, 0, CD328)</f>
        <v>0.42199999999999999</v>
      </c>
      <c r="CG328">
        <f>CE328/$CF$21</f>
        <v>0.73905429071803852</v>
      </c>
      <c r="EM328"/>
      <c r="EN328" s="3"/>
      <c r="EP328"/>
      <c r="EQ328" s="3"/>
    </row>
    <row r="329" spans="2:147" x14ac:dyDescent="0.25">
      <c r="B329">
        <f t="shared" si="67"/>
        <v>313</v>
      </c>
      <c r="C329" s="9">
        <f t="shared" si="65"/>
        <v>7.8000000000000433</v>
      </c>
      <c r="D329">
        <f>EXP(-KTG1_dia*(C329-T_opt__dia)^2)</f>
        <v>0.73526816203750844</v>
      </c>
      <c r="E329">
        <f>EXP(-KTG2_dia*(T_opt__dia-C329)^2)</f>
        <v>4.5829384344506767E-4</v>
      </c>
      <c r="F329">
        <f>IF(C329&lt;=T_opt__dia,D329,E329)</f>
        <v>0.73526816203750844</v>
      </c>
      <c r="G329">
        <f t="shared" si="66"/>
        <v>0.73499999999999999</v>
      </c>
      <c r="AO329">
        <f t="shared" si="70"/>
        <v>326</v>
      </c>
      <c r="AP329">
        <f t="shared" si="71"/>
        <v>8.125000000000048</v>
      </c>
      <c r="AQ329">
        <f>EXP(-KTG1_nan*(AP329-T_opt__nan)^2)</f>
        <v>0.56889323424084148</v>
      </c>
      <c r="AR329">
        <f>EXP(-KTG2_nan*(T_opt__nan-AP329)^2)</f>
        <v>0.18411632868989922</v>
      </c>
      <c r="AS329">
        <f>IF(AP329&lt;=T_opt__nan,AQ329,AR329)</f>
        <v>0.56889323424084148</v>
      </c>
      <c r="AT329">
        <f t="shared" si="72"/>
        <v>0.56899999999999995</v>
      </c>
      <c r="BD329">
        <f t="shared" si="73"/>
        <v>326</v>
      </c>
      <c r="BE329">
        <f t="shared" si="74"/>
        <v>8.125000000000048</v>
      </c>
      <c r="BF329">
        <f>EXP(-KTG1_pic*(BE329-T_opt_pic)^2)</f>
        <v>0.41268837944928766</v>
      </c>
      <c r="BG329">
        <f>EXP(-KTG2_pic*(T_opt_pic-BE329)^2)</f>
        <v>7.0285658868624479E-2</v>
      </c>
      <c r="BH329">
        <f>IF(BE329&lt;=T_opt_pic,BF329,BG329)</f>
        <v>0.41268837944928766</v>
      </c>
      <c r="BI329">
        <f t="shared" si="75"/>
        <v>0.41299999999999998</v>
      </c>
      <c r="BP329">
        <f t="shared" si="76"/>
        <v>326</v>
      </c>
      <c r="BQ329">
        <f t="shared" si="77"/>
        <v>8.125000000000048</v>
      </c>
      <c r="BR329">
        <f>EXP(-KTG1_bac*(BQ329-T_opt_bac)^2)</f>
        <v>0.41268837944928766</v>
      </c>
      <c r="BS329">
        <f>EXP(-KTG2_bac * (T_opt_bac - BQ329)^2)</f>
        <v>7.0285658868624479E-2</v>
      </c>
      <c r="BT329">
        <f>IF(BQ329&lt;=T_opt_bac,BR329,BS329)</f>
        <v>0.41268837944928766</v>
      </c>
      <c r="BU329">
        <f t="shared" si="78"/>
        <v>0.41299999999999998</v>
      </c>
      <c r="BY329"/>
      <c r="BZ329" s="3">
        <f t="shared" si="69"/>
        <v>309</v>
      </c>
      <c r="CA329" s="3">
        <f>CA328+(env_max2-env_min2)/1200</f>
        <v>7.7000000000000419</v>
      </c>
      <c r="CB329" s="3">
        <f t="shared" si="68"/>
        <v>0.42299999999999999</v>
      </c>
      <c r="CC329" s="3">
        <f>ROUND((O_max_dia2-CA329)/O_range_dia2 * CB329, 3)</f>
        <v>0.55300000000000005</v>
      </c>
      <c r="CD329">
        <f>IF(CA329&lt;=delt2,CB329,CC329)</f>
        <v>0.42299999999999999</v>
      </c>
      <c r="CE329">
        <f>IF(CA329&gt;=O_max_dia2, 0, CD329)</f>
        <v>0.42299999999999999</v>
      </c>
      <c r="CG329">
        <f>CE329/$CF$21</f>
        <v>0.74080560420315245</v>
      </c>
      <c r="EM329"/>
      <c r="EN329" s="3"/>
      <c r="EP329"/>
      <c r="EQ329" s="3"/>
    </row>
    <row r="330" spans="2:147" x14ac:dyDescent="0.25">
      <c r="B330">
        <f t="shared" si="67"/>
        <v>314</v>
      </c>
      <c r="C330" s="9">
        <f t="shared" si="65"/>
        <v>7.8250000000000437</v>
      </c>
      <c r="D330">
        <f>EXP(-KTG1_dia*(C330-T_opt__dia)^2)</f>
        <v>0.73709020458610952</v>
      </c>
      <c r="E330">
        <f>EXP(-KTG2_dia*(T_opt__dia-C330)^2)</f>
        <v>4.8754644513148012E-4</v>
      </c>
      <c r="F330">
        <f>IF(C330&lt;=T_opt__dia,D330,E330)</f>
        <v>0.73709020458610952</v>
      </c>
      <c r="G330">
        <f t="shared" si="66"/>
        <v>0.73699999999999999</v>
      </c>
      <c r="AO330">
        <f t="shared" si="70"/>
        <v>327</v>
      </c>
      <c r="AP330">
        <f t="shared" si="71"/>
        <v>8.1500000000000483</v>
      </c>
      <c r="AQ330">
        <f>EXP(-KTG1_nan*(AP330-T_opt__nan)^2)</f>
        <v>0.57024453578669121</v>
      </c>
      <c r="AR330">
        <f>EXP(-KTG2_nan*(T_opt__nan-AP330)^2)</f>
        <v>0.18543145130006475</v>
      </c>
      <c r="AS330">
        <f>IF(AP330&lt;=T_opt__nan,AQ330,AR330)</f>
        <v>0.57024453578669121</v>
      </c>
      <c r="AT330">
        <f t="shared" si="72"/>
        <v>0.56999999999999995</v>
      </c>
      <c r="BD330">
        <f t="shared" si="73"/>
        <v>327</v>
      </c>
      <c r="BE330">
        <f t="shared" si="74"/>
        <v>8.1500000000000483</v>
      </c>
      <c r="BF330">
        <f>EXP(-KTG1_pic*(BE330-T_opt_pic)^2)</f>
        <v>0.41391692067200214</v>
      </c>
      <c r="BG330">
        <f>EXP(-KTG2_pic*(T_opt_pic-BE330)^2)</f>
        <v>7.0915234178423062E-2</v>
      </c>
      <c r="BH330">
        <f>IF(BE330&lt;=T_opt_pic,BF330,BG330)</f>
        <v>0.41391692067200214</v>
      </c>
      <c r="BI330">
        <f t="shared" si="75"/>
        <v>0.41399999999999998</v>
      </c>
      <c r="BP330">
        <f t="shared" si="76"/>
        <v>327</v>
      </c>
      <c r="BQ330">
        <f t="shared" si="77"/>
        <v>8.1500000000000483</v>
      </c>
      <c r="BR330">
        <f>EXP(-KTG1_bac*(BQ330-T_opt_bac)^2)</f>
        <v>0.41391692067200214</v>
      </c>
      <c r="BS330">
        <f>EXP(-KTG2_bac * (T_opt_bac - BQ330)^2)</f>
        <v>7.0915234178423062E-2</v>
      </c>
      <c r="BT330">
        <f>IF(BQ330&lt;=T_opt_bac,BR330,BS330)</f>
        <v>0.41391692067200214</v>
      </c>
      <c r="BU330">
        <f t="shared" si="78"/>
        <v>0.41399999999999998</v>
      </c>
      <c r="BY330"/>
      <c r="BZ330" s="3">
        <f t="shared" si="69"/>
        <v>310</v>
      </c>
      <c r="CA330" s="3">
        <f>CA329+(env_max2-env_min2)/1200</f>
        <v>7.7250000000000423</v>
      </c>
      <c r="CB330" s="3">
        <f t="shared" si="68"/>
        <v>0.42299999999999999</v>
      </c>
      <c r="CC330" s="3">
        <f>ROUND((O_max_dia2-CA330)/O_range_dia2 * CB330, 3)</f>
        <v>0.55200000000000005</v>
      </c>
      <c r="CD330">
        <f>IF(CA330&lt;=delt2,CB330,CC330)</f>
        <v>0.42299999999999999</v>
      </c>
      <c r="CE330">
        <f>IF(CA330&gt;=O_max_dia2, 0, CD330)</f>
        <v>0.42299999999999999</v>
      </c>
      <c r="CG330">
        <f>CE330/$CF$21</f>
        <v>0.74080560420315245</v>
      </c>
      <c r="EM330"/>
      <c r="EN330" s="3"/>
      <c r="EP330"/>
      <c r="EQ330" s="3"/>
    </row>
    <row r="331" spans="2:147" x14ac:dyDescent="0.25">
      <c r="B331">
        <f t="shared" si="67"/>
        <v>315</v>
      </c>
      <c r="C331" s="9">
        <f t="shared" si="65"/>
        <v>7.8500000000000441</v>
      </c>
      <c r="D331">
        <f>EXP(-KTG1_dia*(C331-T_opt__dia)^2)</f>
        <v>0.73890937314452287</v>
      </c>
      <c r="E331">
        <f>EXP(-KTG2_dia*(T_opt__dia-C331)^2)</f>
        <v>5.1853657124752899E-4</v>
      </c>
      <c r="F331">
        <f>IF(C331&lt;=T_opt__dia,D331,E331)</f>
        <v>0.73890937314452287</v>
      </c>
      <c r="G331">
        <f t="shared" si="66"/>
        <v>0.73899999999999999</v>
      </c>
      <c r="AO331">
        <f t="shared" si="70"/>
        <v>328</v>
      </c>
      <c r="AP331">
        <f t="shared" si="71"/>
        <v>8.1750000000000487</v>
      </c>
      <c r="AQ331">
        <f>EXP(-KTG1_nan*(AP331-T_opt__nan)^2)</f>
        <v>0.57159618911345067</v>
      </c>
      <c r="AR331">
        <f>EXP(-KTG2_nan*(T_opt__nan-AP331)^2)</f>
        <v>0.18675316636734535</v>
      </c>
      <c r="AS331">
        <f>IF(AP331&lt;=T_opt__nan,AQ331,AR331)</f>
        <v>0.57159618911345067</v>
      </c>
      <c r="AT331">
        <f t="shared" si="72"/>
        <v>0.57199999999999995</v>
      </c>
      <c r="BD331">
        <f t="shared" si="73"/>
        <v>328</v>
      </c>
      <c r="BE331">
        <f t="shared" si="74"/>
        <v>8.1750000000000487</v>
      </c>
      <c r="BF331">
        <f>EXP(-KTG1_pic*(BE331-T_opt_pic)^2)</f>
        <v>0.41514704342602188</v>
      </c>
      <c r="BG331">
        <f>EXP(-KTG2_pic*(T_opt_pic-BE331)^2)</f>
        <v>7.1549375584421759E-2</v>
      </c>
      <c r="BH331">
        <f>IF(BE331&lt;=T_opt_pic,BF331,BG331)</f>
        <v>0.41514704342602188</v>
      </c>
      <c r="BI331">
        <f t="shared" si="75"/>
        <v>0.41499999999999998</v>
      </c>
      <c r="BP331">
        <f t="shared" si="76"/>
        <v>328</v>
      </c>
      <c r="BQ331">
        <f t="shared" si="77"/>
        <v>8.1750000000000487</v>
      </c>
      <c r="BR331">
        <f>EXP(-KTG1_bac*(BQ331-T_opt_bac)^2)</f>
        <v>0.41514704342602188</v>
      </c>
      <c r="BS331">
        <f>EXP(-KTG2_bac * (T_opt_bac - BQ331)^2)</f>
        <v>7.1549375584421759E-2</v>
      </c>
      <c r="BT331">
        <f>IF(BQ331&lt;=T_opt_bac,BR331,BS331)</f>
        <v>0.41514704342602188</v>
      </c>
      <c r="BU331">
        <f t="shared" si="78"/>
        <v>0.41499999999999998</v>
      </c>
      <c r="BY331"/>
      <c r="BZ331" s="3">
        <f t="shared" si="69"/>
        <v>311</v>
      </c>
      <c r="CA331" s="3">
        <f>CA330+(env_max2-env_min2)/1200</f>
        <v>7.7500000000000426</v>
      </c>
      <c r="CB331" s="3">
        <f t="shared" si="68"/>
        <v>0.42399999999999999</v>
      </c>
      <c r="CC331" s="3">
        <f>ROUND((O_max_dia2-CA331)/O_range_dia2 * CB331, 3)</f>
        <v>0.55300000000000005</v>
      </c>
      <c r="CD331">
        <f>IF(CA331&lt;=delt2,CB331,CC331)</f>
        <v>0.42399999999999999</v>
      </c>
      <c r="CE331">
        <f>IF(CA331&gt;=O_max_dia2, 0, CD331)</f>
        <v>0.42399999999999999</v>
      </c>
      <c r="CG331">
        <f>CE331/$CF$21</f>
        <v>0.74255691768826626</v>
      </c>
      <c r="EM331"/>
      <c r="EN331" s="3"/>
      <c r="EP331"/>
      <c r="EQ331" s="3"/>
    </row>
    <row r="332" spans="2:147" x14ac:dyDescent="0.25">
      <c r="B332">
        <f t="shared" si="67"/>
        <v>316</v>
      </c>
      <c r="C332" s="9">
        <f t="shared" si="65"/>
        <v>7.8750000000000444</v>
      </c>
      <c r="D332">
        <f>EXP(-KTG1_dia*(C332-T_opt__dia)^2)</f>
        <v>0.74072562419153709</v>
      </c>
      <c r="E332">
        <f>EXP(-KTG2_dia*(T_opt__dia-C332)^2)</f>
        <v>5.513586792875219E-4</v>
      </c>
      <c r="F332">
        <f>IF(C332&lt;=T_opt__dia,D332,E332)</f>
        <v>0.74072562419153709</v>
      </c>
      <c r="G332">
        <f t="shared" si="66"/>
        <v>0.74099999999999999</v>
      </c>
      <c r="AO332">
        <f t="shared" si="70"/>
        <v>329</v>
      </c>
      <c r="AP332">
        <f t="shared" si="71"/>
        <v>8.200000000000049</v>
      </c>
      <c r="AQ332">
        <f>EXP(-KTG1_nan*(AP332-T_opt__nan)^2)</f>
        <v>0.57294818152242954</v>
      </c>
      <c r="AR332">
        <f>EXP(-KTG2_nan*(T_opt__nan-AP332)^2)</f>
        <v>0.18808148108887496</v>
      </c>
      <c r="AS332">
        <f>IF(AP332&lt;=T_opt__nan,AQ332,AR332)</f>
        <v>0.57294818152242954</v>
      </c>
      <c r="AT332">
        <f t="shared" si="72"/>
        <v>0.57299999999999995</v>
      </c>
      <c r="BD332">
        <f t="shared" si="73"/>
        <v>329</v>
      </c>
      <c r="BE332">
        <f t="shared" si="74"/>
        <v>8.200000000000049</v>
      </c>
      <c r="BF332">
        <f>EXP(-KTG1_pic*(BE332-T_opt_pic)^2)</f>
        <v>0.41637874009203568</v>
      </c>
      <c r="BG332">
        <f>EXP(-KTG2_pic*(T_opt_pic-BE332)^2)</f>
        <v>7.2188104808613526E-2</v>
      </c>
      <c r="BH332">
        <f>IF(BE332&lt;=T_opt_pic,BF332,BG332)</f>
        <v>0.41637874009203568</v>
      </c>
      <c r="BI332">
        <f t="shared" si="75"/>
        <v>0.41599999999999998</v>
      </c>
      <c r="BP332">
        <f t="shared" si="76"/>
        <v>329</v>
      </c>
      <c r="BQ332">
        <f t="shared" si="77"/>
        <v>8.200000000000049</v>
      </c>
      <c r="BR332">
        <f>EXP(-KTG1_bac*(BQ332-T_opt_bac)^2)</f>
        <v>0.41637874009203568</v>
      </c>
      <c r="BS332">
        <f>EXP(-KTG2_bac * (T_opt_bac - BQ332)^2)</f>
        <v>7.2188104808613526E-2</v>
      </c>
      <c r="BT332">
        <f>IF(BQ332&lt;=T_opt_bac,BR332,BS332)</f>
        <v>0.41637874009203568</v>
      </c>
      <c r="BU332">
        <f t="shared" si="78"/>
        <v>0.41599999999999998</v>
      </c>
      <c r="BY332"/>
      <c r="BZ332" s="3">
        <f t="shared" si="69"/>
        <v>312</v>
      </c>
      <c r="CA332" s="3">
        <f>CA331+(env_max2-env_min2)/1200</f>
        <v>7.775000000000043</v>
      </c>
      <c r="CB332" s="3">
        <f t="shared" si="68"/>
        <v>0.42499999999999999</v>
      </c>
      <c r="CC332" s="3">
        <f>ROUND((O_max_dia2-CA332)/O_range_dia2 * CB332, 3)</f>
        <v>0.55300000000000005</v>
      </c>
      <c r="CD332">
        <f>IF(CA332&lt;=delt2,CB332,CC332)</f>
        <v>0.42499999999999999</v>
      </c>
      <c r="CE332">
        <f>IF(CA332&gt;=O_max_dia2, 0, CD332)</f>
        <v>0.42499999999999999</v>
      </c>
      <c r="CG332">
        <f>CE332/$CF$21</f>
        <v>0.74430823117338007</v>
      </c>
      <c r="EM332"/>
      <c r="EN332" s="3"/>
      <c r="EP332"/>
      <c r="EQ332" s="3"/>
    </row>
    <row r="333" spans="2:147" x14ac:dyDescent="0.25">
      <c r="B333">
        <f t="shared" si="67"/>
        <v>317</v>
      </c>
      <c r="C333" s="9">
        <f t="shared" si="65"/>
        <v>7.9000000000000448</v>
      </c>
      <c r="D333">
        <f>EXP(-KTG1_dia*(C333-T_opt__dia)^2)</f>
        <v>0.74253891418637974</v>
      </c>
      <c r="E333">
        <f>EXP(-KTG2_dia*(T_opt__dia-C333)^2)</f>
        <v>5.8611180093870246E-4</v>
      </c>
      <c r="F333">
        <f>IF(C333&lt;=T_opt__dia,D333,E333)</f>
        <v>0.74253891418637974</v>
      </c>
      <c r="G333">
        <f t="shared" si="66"/>
        <v>0.74299999999999999</v>
      </c>
      <c r="AO333">
        <f t="shared" si="70"/>
        <v>330</v>
      </c>
      <c r="AP333">
        <f t="shared" si="71"/>
        <v>8.2250000000000494</v>
      </c>
      <c r="AQ333">
        <f>EXP(-KTG1_nan*(AP333-T_opt__nan)^2)</f>
        <v>0.57430050027977686</v>
      </c>
      <c r="AR333">
        <f>EXP(-KTG2_nan*(T_opt__nan-AP333)^2)</f>
        <v>0.18941640241499463</v>
      </c>
      <c r="AS333">
        <f>IF(AP333&lt;=T_opt__nan,AQ333,AR333)</f>
        <v>0.57430050027977686</v>
      </c>
      <c r="AT333">
        <f t="shared" si="72"/>
        <v>0.57399999999999995</v>
      </c>
      <c r="BD333">
        <f t="shared" si="73"/>
        <v>330</v>
      </c>
      <c r="BE333">
        <f t="shared" si="74"/>
        <v>8.2250000000000494</v>
      </c>
      <c r="BF333">
        <f>EXP(-KTG1_pic*(BE333-T_opt_pic)^2)</f>
        <v>0.41761200300446377</v>
      </c>
      <c r="BG333">
        <f>EXP(-KTG2_pic*(T_opt_pic-BE333)^2)</f>
        <v>7.2831443559698422E-2</v>
      </c>
      <c r="BH333">
        <f>IF(BE333&lt;=T_opt_pic,BF333,BG333)</f>
        <v>0.41761200300446377</v>
      </c>
      <c r="BI333">
        <f t="shared" si="75"/>
        <v>0.41799999999999998</v>
      </c>
      <c r="BP333">
        <f t="shared" si="76"/>
        <v>330</v>
      </c>
      <c r="BQ333">
        <f t="shared" si="77"/>
        <v>8.2250000000000494</v>
      </c>
      <c r="BR333">
        <f>EXP(-KTG1_bac*(BQ333-T_opt_bac)^2)</f>
        <v>0.41761200300446377</v>
      </c>
      <c r="BS333">
        <f>EXP(-KTG2_bac * (T_opt_bac - BQ333)^2)</f>
        <v>7.2831443559698422E-2</v>
      </c>
      <c r="BT333">
        <f>IF(BQ333&lt;=T_opt_bac,BR333,BS333)</f>
        <v>0.41761200300446377</v>
      </c>
      <c r="BU333">
        <f t="shared" si="78"/>
        <v>0.41799999999999998</v>
      </c>
      <c r="BY333"/>
      <c r="BZ333" s="3">
        <f t="shared" si="69"/>
        <v>313</v>
      </c>
      <c r="CA333" s="3">
        <f>CA332+(env_max2-env_min2)/1200</f>
        <v>7.8000000000000433</v>
      </c>
      <c r="CB333" s="3">
        <f t="shared" si="68"/>
        <v>0.42599999999999999</v>
      </c>
      <c r="CC333" s="3">
        <f>ROUND((O_max_dia2-CA333)/O_range_dia2 * CB333, 3)</f>
        <v>0.55400000000000005</v>
      </c>
      <c r="CD333">
        <f>IF(CA333&lt;=delt2,CB333,CC333)</f>
        <v>0.42599999999999999</v>
      </c>
      <c r="CE333">
        <f>IF(CA333&gt;=O_max_dia2, 0, CD333)</f>
        <v>0.42599999999999999</v>
      </c>
      <c r="CG333">
        <f>CE333/$CF$21</f>
        <v>0.74605954465849389</v>
      </c>
      <c r="EM333"/>
      <c r="EN333" s="3"/>
      <c r="EP333"/>
      <c r="EQ333" s="3"/>
    </row>
    <row r="334" spans="2:147" x14ac:dyDescent="0.25">
      <c r="B334">
        <f t="shared" si="67"/>
        <v>318</v>
      </c>
      <c r="C334" s="9">
        <f t="shared" si="65"/>
        <v>7.9250000000000451</v>
      </c>
      <c r="D334">
        <f>EXP(-KTG1_dia*(C334-T_opt__dia)^2)</f>
        <v>0.74434919957041301</v>
      </c>
      <c r="E334">
        <f>EXP(-KTG2_dia*(T_opt__dia-C334)^2)</f>
        <v>6.2289972947725703E-4</v>
      </c>
      <c r="F334">
        <f>IF(C334&lt;=T_opt__dia,D334,E334)</f>
        <v>0.74434919957041301</v>
      </c>
      <c r="G334">
        <f t="shared" si="66"/>
        <v>0.74399999999999999</v>
      </c>
      <c r="AO334">
        <f t="shared" si="70"/>
        <v>331</v>
      </c>
      <c r="AP334">
        <f t="shared" si="71"/>
        <v>8.2500000000000497</v>
      </c>
      <c r="AQ334">
        <f>EXP(-KTG1_nan*(AP334-T_opt__nan)^2)</f>
        <v>0.57565313261665352</v>
      </c>
      <c r="AR334">
        <f>EXP(-KTG2_nan*(T_opt__nan-AP334)^2)</f>
        <v>0.19075793704707872</v>
      </c>
      <c r="AS334">
        <f>IF(AP334&lt;=T_opt__nan,AQ334,AR334)</f>
        <v>0.57565313261665352</v>
      </c>
      <c r="AT334">
        <f t="shared" si="72"/>
        <v>0.57599999999999996</v>
      </c>
      <c r="BD334">
        <f t="shared" si="73"/>
        <v>331</v>
      </c>
      <c r="BE334">
        <f t="shared" si="74"/>
        <v>8.2500000000000497</v>
      </c>
      <c r="BF334">
        <f>EXP(-KTG1_pic*(BE334-T_opt_pic)^2)</f>
        <v>0.41884682445147453</v>
      </c>
      <c r="BG334">
        <f>EXP(-KTG2_pic*(T_opt_pic-BE334)^2)</f>
        <v>7.3479413531657115E-2</v>
      </c>
      <c r="BH334">
        <f>IF(BE334&lt;=T_opt_pic,BF334,BG334)</f>
        <v>0.41884682445147453</v>
      </c>
      <c r="BI334">
        <f t="shared" si="75"/>
        <v>0.41899999999999998</v>
      </c>
      <c r="BP334">
        <f t="shared" si="76"/>
        <v>331</v>
      </c>
      <c r="BQ334">
        <f t="shared" si="77"/>
        <v>8.2500000000000497</v>
      </c>
      <c r="BR334">
        <f>EXP(-KTG1_bac*(BQ334-T_opt_bac)^2)</f>
        <v>0.41884682445147453</v>
      </c>
      <c r="BS334">
        <f>EXP(-KTG2_bac * (T_opt_bac - BQ334)^2)</f>
        <v>7.3479413531657115E-2</v>
      </c>
      <c r="BT334">
        <f>IF(BQ334&lt;=T_opt_bac,BR334,BS334)</f>
        <v>0.41884682445147453</v>
      </c>
      <c r="BU334">
        <f t="shared" si="78"/>
        <v>0.41899999999999998</v>
      </c>
      <c r="BY334"/>
      <c r="BZ334" s="3">
        <f t="shared" si="69"/>
        <v>314</v>
      </c>
      <c r="CA334" s="3">
        <f>CA333+(env_max2-env_min2)/1200</f>
        <v>7.8250000000000437</v>
      </c>
      <c r="CB334" s="3">
        <f t="shared" si="68"/>
        <v>0.42599999999999999</v>
      </c>
      <c r="CC334" s="3">
        <f>ROUND((O_max_dia2-CA334)/O_range_dia2 * CB334, 3)</f>
        <v>0.55300000000000005</v>
      </c>
      <c r="CD334">
        <f>IF(CA334&lt;=delt2,CB334,CC334)</f>
        <v>0.42599999999999999</v>
      </c>
      <c r="CE334">
        <f>IF(CA334&gt;=O_max_dia2, 0, CD334)</f>
        <v>0.42599999999999999</v>
      </c>
      <c r="CG334">
        <f>CE334/$CF$21</f>
        <v>0.74605954465849389</v>
      </c>
      <c r="EM334"/>
      <c r="EN334" s="3"/>
      <c r="EP334"/>
      <c r="EQ334" s="3"/>
    </row>
    <row r="335" spans="2:147" x14ac:dyDescent="0.25">
      <c r="B335">
        <f t="shared" si="67"/>
        <v>319</v>
      </c>
      <c r="C335" s="9">
        <f t="shared" si="65"/>
        <v>7.9500000000000455</v>
      </c>
      <c r="D335">
        <f>EXP(-KTG1_dia*(C335-T_opt__dia)^2)</f>
        <v>0.74615643676883403</v>
      </c>
      <c r="E335">
        <f>EXP(-KTG2_dia*(T_opt__dia-C335)^2)</f>
        <v>6.6183121286322573E-4</v>
      </c>
      <c r="F335">
        <f>IF(C335&lt;=T_opt__dia,D335,E335)</f>
        <v>0.74615643676883403</v>
      </c>
      <c r="G335">
        <f t="shared" si="66"/>
        <v>0.746</v>
      </c>
      <c r="AO335">
        <f t="shared" si="70"/>
        <v>332</v>
      </c>
      <c r="AP335">
        <f t="shared" si="71"/>
        <v>8.2750000000000501</v>
      </c>
      <c r="AQ335">
        <f>EXP(-KTG1_nan*(AP335-T_opt__nan)^2)</f>
        <v>0.57700606572940516</v>
      </c>
      <c r="AR335">
        <f>EXP(-KTG2_nan*(T_opt__nan-AP335)^2)</f>
        <v>0.19210609143536447</v>
      </c>
      <c r="AS335">
        <f>IF(AP335&lt;=T_opt__nan,AQ335,AR335)</f>
        <v>0.57700606572940516</v>
      </c>
      <c r="AT335">
        <f t="shared" si="72"/>
        <v>0.57699999999999996</v>
      </c>
      <c r="BD335">
        <f t="shared" si="73"/>
        <v>332</v>
      </c>
      <c r="BE335">
        <f t="shared" si="74"/>
        <v>8.2750000000000501</v>
      </c>
      <c r="BF335">
        <f>EXP(-KTG1_pic*(BE335-T_opt_pic)^2)</f>
        <v>0.42008319667500138</v>
      </c>
      <c r="BG335">
        <f>EXP(-KTG2_pic*(T_opt_pic-BE335)^2)</f>
        <v>7.4132036402311877E-2</v>
      </c>
      <c r="BH335">
        <f>IF(BE335&lt;=T_opt_pic,BF335,BG335)</f>
        <v>0.42008319667500138</v>
      </c>
      <c r="BI335">
        <f t="shared" si="75"/>
        <v>0.42</v>
      </c>
      <c r="BP335">
        <f t="shared" si="76"/>
        <v>332</v>
      </c>
      <c r="BQ335">
        <f t="shared" si="77"/>
        <v>8.2750000000000501</v>
      </c>
      <c r="BR335">
        <f>EXP(-KTG1_bac*(BQ335-T_opt_bac)^2)</f>
        <v>0.42008319667500138</v>
      </c>
      <c r="BS335">
        <f>EXP(-KTG2_bac * (T_opt_bac - BQ335)^2)</f>
        <v>7.4132036402311877E-2</v>
      </c>
      <c r="BT335">
        <f>IF(BQ335&lt;=T_opt_bac,BR335,BS335)</f>
        <v>0.42008319667500138</v>
      </c>
      <c r="BU335">
        <f t="shared" si="78"/>
        <v>0.42</v>
      </c>
      <c r="BY335"/>
      <c r="BZ335" s="3">
        <f t="shared" si="69"/>
        <v>315</v>
      </c>
      <c r="CA335" s="3">
        <f>CA334+(env_max2-env_min2)/1200</f>
        <v>7.8500000000000441</v>
      </c>
      <c r="CB335" s="3">
        <f t="shared" si="68"/>
        <v>0.42699999999999999</v>
      </c>
      <c r="CC335" s="3">
        <f>ROUND((O_max_dia2-CA335)/O_range_dia2 * CB335, 3)</f>
        <v>0.55400000000000005</v>
      </c>
      <c r="CD335">
        <f>IF(CA335&lt;=delt2,CB335,CC335)</f>
        <v>0.42699999999999999</v>
      </c>
      <c r="CE335">
        <f>IF(CA335&gt;=O_max_dia2, 0, CD335)</f>
        <v>0.42699999999999999</v>
      </c>
      <c r="CG335">
        <f>CE335/$CF$21</f>
        <v>0.7478108581436077</v>
      </c>
      <c r="EM335"/>
      <c r="EN335" s="3"/>
      <c r="EP335"/>
      <c r="EQ335" s="3"/>
    </row>
    <row r="336" spans="2:147" x14ac:dyDescent="0.25">
      <c r="B336">
        <f t="shared" si="67"/>
        <v>320</v>
      </c>
      <c r="C336" s="9">
        <f t="shared" si="65"/>
        <v>7.9750000000000458</v>
      </c>
      <c r="D336">
        <f>EXP(-KTG1_dia*(C336-T_opt__dia)^2)</f>
        <v>0.74796058219238137</v>
      </c>
      <c r="E336">
        <f>EXP(-KTG2_dia*(T_opt__dia-C336)^2)</f>
        <v>7.030201525949117E-4</v>
      </c>
      <c r="F336">
        <f>IF(C336&lt;=T_opt__dia,D336,E336)</f>
        <v>0.74796058219238137</v>
      </c>
      <c r="G336">
        <f t="shared" si="66"/>
        <v>0.748</v>
      </c>
      <c r="AO336">
        <f t="shared" si="70"/>
        <v>333</v>
      </c>
      <c r="AP336">
        <f t="shared" si="71"/>
        <v>8.3000000000000504</v>
      </c>
      <c r="AQ336">
        <f>EXP(-KTG1_nan*(AP336-T_opt__nan)^2)</f>
        <v>0.57835928677973669</v>
      </c>
      <c r="AR336">
        <f>EXP(-KTG2_nan*(T_opt__nan-AP336)^2)</f>
        <v>0.19346087177678475</v>
      </c>
      <c r="AS336">
        <f>IF(AP336&lt;=T_opt__nan,AQ336,AR336)</f>
        <v>0.57835928677973669</v>
      </c>
      <c r="AT336">
        <f t="shared" si="72"/>
        <v>0.57799999999999996</v>
      </c>
      <c r="BD336">
        <f t="shared" si="73"/>
        <v>333</v>
      </c>
      <c r="BE336">
        <f t="shared" si="74"/>
        <v>8.3000000000000504</v>
      </c>
      <c r="BF336">
        <f>EXP(-KTG1_pic*(BE336-T_opt_pic)^2)</f>
        <v>0.42132111187076204</v>
      </c>
      <c r="BG336">
        <f>EXP(-KTG2_pic*(T_opt_pic-BE336)^2)</f>
        <v>7.4789333831876748E-2</v>
      </c>
      <c r="BH336">
        <f>IF(BE336&lt;=T_opt_pic,BF336,BG336)</f>
        <v>0.42132111187076204</v>
      </c>
      <c r="BI336">
        <f t="shared" si="75"/>
        <v>0.42099999999999999</v>
      </c>
      <c r="BP336">
        <f t="shared" si="76"/>
        <v>333</v>
      </c>
      <c r="BQ336">
        <f t="shared" si="77"/>
        <v>8.3000000000000504</v>
      </c>
      <c r="BR336">
        <f>EXP(-KTG1_bac*(BQ336-T_opt_bac)^2)</f>
        <v>0.42132111187076204</v>
      </c>
      <c r="BS336">
        <f>EXP(-KTG2_bac * (T_opt_bac - BQ336)^2)</f>
        <v>7.4789333831876748E-2</v>
      </c>
      <c r="BT336">
        <f>IF(BQ336&lt;=T_opt_bac,BR336,BS336)</f>
        <v>0.42132111187076204</v>
      </c>
      <c r="BU336">
        <f t="shared" si="78"/>
        <v>0.42099999999999999</v>
      </c>
      <c r="BY336"/>
      <c r="BZ336" s="3">
        <f t="shared" si="69"/>
        <v>316</v>
      </c>
      <c r="CA336" s="3">
        <f>CA335+(env_max2-env_min2)/1200</f>
        <v>7.8750000000000444</v>
      </c>
      <c r="CB336" s="3">
        <f t="shared" si="68"/>
        <v>0.42799999999999999</v>
      </c>
      <c r="CC336" s="3">
        <f>ROUND((O_max_dia2-CA336)/O_range_dia2 * CB336, 3)</f>
        <v>0.55400000000000005</v>
      </c>
      <c r="CD336">
        <f>IF(CA336&lt;=delt2,CB336,CC336)</f>
        <v>0.42799999999999999</v>
      </c>
      <c r="CE336">
        <f>IF(CA336&gt;=O_max_dia2, 0, CD336)</f>
        <v>0.42799999999999999</v>
      </c>
      <c r="CG336">
        <f>CE336/$CF$21</f>
        <v>0.74956217162872163</v>
      </c>
      <c r="EM336"/>
      <c r="EN336" s="3"/>
      <c r="EP336"/>
      <c r="EQ336" s="3"/>
    </row>
    <row r="337" spans="2:147" x14ac:dyDescent="0.25">
      <c r="B337">
        <f t="shared" si="67"/>
        <v>321</v>
      </c>
      <c r="C337" s="9">
        <f t="shared" si="65"/>
        <v>8.0000000000000462</v>
      </c>
      <c r="D337">
        <f>EXP(-KTG1_dia*(C337-T_opt__dia)^2)</f>
        <v>0.74976159223904459</v>
      </c>
      <c r="E337">
        <f>EXP(-KTG2_dia*(T_opt__dia-C337)^2)</f>
        <v>7.4658580837676214E-4</v>
      </c>
      <c r="F337">
        <f>IF(C337&lt;=T_opt__dia,D337,E337)</f>
        <v>0.74976159223904459</v>
      </c>
      <c r="G337">
        <f t="shared" si="66"/>
        <v>0.75</v>
      </c>
      <c r="AO337">
        <f t="shared" si="70"/>
        <v>334</v>
      </c>
      <c r="AP337">
        <f t="shared" si="71"/>
        <v>8.3250000000000508</v>
      </c>
      <c r="AQ337">
        <f>EXP(-KTG1_nan*(AP337-T_opt__nan)^2)</f>
        <v>0.5797127828948877</v>
      </c>
      <c r="AR337">
        <f>EXP(-KTG2_nan*(T_opt__nan-AP337)^2)</f>
        <v>0.19482228401280494</v>
      </c>
      <c r="AS337">
        <f>IF(AP337&lt;=T_opt__nan,AQ337,AR337)</f>
        <v>0.5797127828948877</v>
      </c>
      <c r="AT337">
        <f t="shared" si="72"/>
        <v>0.57999999999999996</v>
      </c>
      <c r="BD337">
        <f t="shared" si="73"/>
        <v>334</v>
      </c>
      <c r="BE337">
        <f t="shared" si="74"/>
        <v>8.3250000000000508</v>
      </c>
      <c r="BF337">
        <f>EXP(-KTG1_pic*(BE337-T_opt_pic)^2)</f>
        <v>0.42256056218827809</v>
      </c>
      <c r="BG337">
        <f>EXP(-KTG2_pic*(T_opt_pic-BE337)^2)</f>
        <v>7.5451327461495507E-2</v>
      </c>
      <c r="BH337">
        <f>IF(BE337&lt;=T_opt_pic,BF337,BG337)</f>
        <v>0.42256056218827809</v>
      </c>
      <c r="BI337">
        <f t="shared" si="75"/>
        <v>0.42299999999999999</v>
      </c>
      <c r="BP337">
        <f t="shared" si="76"/>
        <v>334</v>
      </c>
      <c r="BQ337">
        <f t="shared" si="77"/>
        <v>8.3250000000000508</v>
      </c>
      <c r="BR337">
        <f>EXP(-KTG1_bac*(BQ337-T_opt_bac)^2)</f>
        <v>0.42256056218827809</v>
      </c>
      <c r="BS337">
        <f>EXP(-KTG2_bac * (T_opt_bac - BQ337)^2)</f>
        <v>7.5451327461495507E-2</v>
      </c>
      <c r="BT337">
        <f>IF(BQ337&lt;=T_opt_bac,BR337,BS337)</f>
        <v>0.42256056218827809</v>
      </c>
      <c r="BU337">
        <f t="shared" si="78"/>
        <v>0.42299999999999999</v>
      </c>
      <c r="BY337"/>
      <c r="BZ337" s="3">
        <f t="shared" si="69"/>
        <v>317</v>
      </c>
      <c r="CA337" s="3">
        <f>CA336+(env_max2-env_min2)/1200</f>
        <v>7.9000000000000448</v>
      </c>
      <c r="CB337" s="3">
        <f t="shared" si="68"/>
        <v>0.42899999999999999</v>
      </c>
      <c r="CC337" s="3">
        <f>ROUND((O_max_dia2-CA337)/O_range_dia2 * CB337, 3)</f>
        <v>0.55500000000000005</v>
      </c>
      <c r="CD337">
        <f>IF(CA337&lt;=delt2,CB337,CC337)</f>
        <v>0.42899999999999999</v>
      </c>
      <c r="CE337">
        <f>IF(CA337&gt;=O_max_dia2, 0, CD337)</f>
        <v>0.42899999999999999</v>
      </c>
      <c r="CG337">
        <f>CE337/$CF$21</f>
        <v>0.75131348511383544</v>
      </c>
      <c r="EM337"/>
      <c r="EN337" s="3"/>
      <c r="EP337"/>
      <c r="EQ337" s="3"/>
    </row>
    <row r="338" spans="2:147" x14ac:dyDescent="0.25">
      <c r="B338">
        <f t="shared" si="67"/>
        <v>322</v>
      </c>
      <c r="C338" s="9">
        <f t="shared" ref="C338:C401" si="79">C337+(env_v_max-env_v_min)/1200</f>
        <v>8.0250000000000465</v>
      </c>
      <c r="D338">
        <f>EXP(-KTG1_dia*(C338-T_opt__dia)^2)</f>
        <v>0.75155942329578063</v>
      </c>
      <c r="E338">
        <f>EXP(-KTG2_dia*(T_opt__dia-C338)^2)</f>
        <v>7.9265300864761674E-4</v>
      </c>
      <c r="F338">
        <f>IF(C338&lt;=T_opt__dia,D338,E338)</f>
        <v>0.75155942329578063</v>
      </c>
      <c r="G338">
        <f t="shared" ref="G338:G401" si="80">ROUND(F338,3)</f>
        <v>0.752</v>
      </c>
      <c r="AO338">
        <f t="shared" si="70"/>
        <v>335</v>
      </c>
      <c r="AP338">
        <f t="shared" si="71"/>
        <v>8.3500000000000512</v>
      </c>
      <c r="AQ338">
        <f>EXP(-KTG1_nan*(AP338-T_opt__nan)^2)</f>
        <v>0.58106654116780942</v>
      </c>
      <c r="AR338">
        <f>EXP(-KTG2_nan*(T_opt__nan-AP338)^2)</f>
        <v>0.19619033382726353</v>
      </c>
      <c r="AS338">
        <f>IF(AP338&lt;=T_opt__nan,AQ338,AR338)</f>
        <v>0.58106654116780942</v>
      </c>
      <c r="AT338">
        <f t="shared" si="72"/>
        <v>0.58099999999999996</v>
      </c>
      <c r="BD338">
        <f t="shared" si="73"/>
        <v>335</v>
      </c>
      <c r="BE338">
        <f t="shared" si="74"/>
        <v>8.3500000000000512</v>
      </c>
      <c r="BF338">
        <f>EXP(-KTG1_pic*(BE338-T_opt_pic)^2)</f>
        <v>0.42380153973089585</v>
      </c>
      <c r="BG338">
        <f>EXP(-KTG2_pic*(T_opt_pic-BE338)^2)</f>
        <v>7.6118038911768493E-2</v>
      </c>
      <c r="BH338">
        <f>IF(BE338&lt;=T_opt_pic,BF338,BG338)</f>
        <v>0.42380153973089585</v>
      </c>
      <c r="BI338">
        <f t="shared" si="75"/>
        <v>0.42399999999999999</v>
      </c>
      <c r="BP338">
        <f t="shared" si="76"/>
        <v>335</v>
      </c>
      <c r="BQ338">
        <f t="shared" si="77"/>
        <v>8.3500000000000512</v>
      </c>
      <c r="BR338">
        <f>EXP(-KTG1_bac*(BQ338-T_opt_bac)^2)</f>
        <v>0.42380153973089585</v>
      </c>
      <c r="BS338">
        <f>EXP(-KTG2_bac * (T_opt_bac - BQ338)^2)</f>
        <v>7.6118038911768493E-2</v>
      </c>
      <c r="BT338">
        <f>IF(BQ338&lt;=T_opt_bac,BR338,BS338)</f>
        <v>0.42380153973089585</v>
      </c>
      <c r="BU338">
        <f t="shared" si="78"/>
        <v>0.42399999999999999</v>
      </c>
      <c r="BY338"/>
      <c r="BZ338" s="3">
        <f t="shared" si="69"/>
        <v>318</v>
      </c>
      <c r="CA338" s="3">
        <f>CA337+(env_max2-env_min2)/1200</f>
        <v>7.9250000000000451</v>
      </c>
      <c r="CB338" s="3">
        <f t="shared" si="68"/>
        <v>0.42899999999999999</v>
      </c>
      <c r="CC338" s="3">
        <f>ROUND((O_max_dia2-CA338)/O_range_dia2 * CB338, 3)</f>
        <v>0.55400000000000005</v>
      </c>
      <c r="CD338">
        <f>IF(CA338&lt;=delt2,CB338,CC338)</f>
        <v>0.42899999999999999</v>
      </c>
      <c r="CE338">
        <f>IF(CA338&gt;=O_max_dia2, 0, CD338)</f>
        <v>0.42899999999999999</v>
      </c>
      <c r="CG338">
        <f>CE338/$CF$21</f>
        <v>0.75131348511383544</v>
      </c>
      <c r="EM338"/>
      <c r="EN338" s="3"/>
      <c r="EP338"/>
      <c r="EQ338" s="3"/>
    </row>
    <row r="339" spans="2:147" x14ac:dyDescent="0.25">
      <c r="B339">
        <f t="shared" ref="B339:B402" si="81">B338+1</f>
        <v>323</v>
      </c>
      <c r="C339" s="9">
        <f t="shared" si="79"/>
        <v>8.0500000000000469</v>
      </c>
      <c r="D339">
        <f>EXP(-KTG1_dia*(C339-T_opt__dia)^2)</f>
        <v>0.75335403174023319</v>
      </c>
      <c r="E339">
        <f>EXP(-KTG2_dia*(T_opt__dia-C339)^2)</f>
        <v>8.4135236700856218E-4</v>
      </c>
      <c r="F339">
        <f>IF(C339&lt;=T_opt__dia,D339,E339)</f>
        <v>0.75335403174023319</v>
      </c>
      <c r="G339">
        <f t="shared" si="80"/>
        <v>0.753</v>
      </c>
      <c r="AO339">
        <f t="shared" si="70"/>
        <v>336</v>
      </c>
      <c r="AP339">
        <f t="shared" si="71"/>
        <v>8.3750000000000515</v>
      </c>
      <c r="AQ339">
        <f>EXP(-KTG1_nan*(AP339-T_opt__nan)^2)</f>
        <v>0.58242054865734294</v>
      </c>
      <c r="AR339">
        <f>EXP(-KTG2_nan*(T_opt__nan-AP339)^2)</f>
        <v>0.19756502664421668</v>
      </c>
      <c r="AS339">
        <f>IF(AP339&lt;=T_opt__nan,AQ339,AR339)</f>
        <v>0.58242054865734294</v>
      </c>
      <c r="AT339">
        <f t="shared" si="72"/>
        <v>0.58199999999999996</v>
      </c>
      <c r="BD339">
        <f t="shared" si="73"/>
        <v>336</v>
      </c>
      <c r="BE339">
        <f t="shared" si="74"/>
        <v>8.3750000000000515</v>
      </c>
      <c r="BF339">
        <f>EXP(-KTG1_pic*(BE339-T_opt_pic)^2)</f>
        <v>0.4250440365558093</v>
      </c>
      <c r="BG339">
        <f>EXP(-KTG2_pic*(T_opt_pic-BE339)^2)</f>
        <v>7.6789489781267845E-2</v>
      </c>
      <c r="BH339">
        <f>IF(BE339&lt;=T_opt_pic,BF339,BG339)</f>
        <v>0.4250440365558093</v>
      </c>
      <c r="BI339">
        <f t="shared" si="75"/>
        <v>0.42499999999999999</v>
      </c>
      <c r="BP339">
        <f t="shared" si="76"/>
        <v>336</v>
      </c>
      <c r="BQ339">
        <f t="shared" si="77"/>
        <v>8.3750000000000515</v>
      </c>
      <c r="BR339">
        <f>EXP(-KTG1_bac*(BQ339-T_opt_bac)^2)</f>
        <v>0.4250440365558093</v>
      </c>
      <c r="BS339">
        <f>EXP(-KTG2_bac * (T_opt_bac - BQ339)^2)</f>
        <v>7.6789489781267845E-2</v>
      </c>
      <c r="BT339">
        <f>IF(BQ339&lt;=T_opt_bac,BR339,BS339)</f>
        <v>0.4250440365558093</v>
      </c>
      <c r="BU339">
        <f t="shared" si="78"/>
        <v>0.42499999999999999</v>
      </c>
      <c r="BY339"/>
      <c r="BZ339" s="3">
        <f t="shared" si="69"/>
        <v>319</v>
      </c>
      <c r="CA339" s="3">
        <f>CA338+(env_max2-env_min2)/1200</f>
        <v>7.9500000000000455</v>
      </c>
      <c r="CB339" s="3">
        <f t="shared" si="68"/>
        <v>0.43</v>
      </c>
      <c r="CC339" s="3">
        <f>ROUND((O_max_dia2-CA339)/O_range_dia2 * CB339, 3)</f>
        <v>0.55400000000000005</v>
      </c>
      <c r="CD339">
        <f>IF(CA339&lt;=delt2,CB339,CC339)</f>
        <v>0.43</v>
      </c>
      <c r="CE339">
        <f>IF(CA339&gt;=O_max_dia2, 0, CD339)</f>
        <v>0.43</v>
      </c>
      <c r="CG339">
        <f>CE339/$CF$21</f>
        <v>0.75306479859894926</v>
      </c>
      <c r="EM339"/>
      <c r="EN339" s="3"/>
      <c r="EP339"/>
      <c r="EQ339" s="3"/>
    </row>
    <row r="340" spans="2:147" x14ac:dyDescent="0.25">
      <c r="B340">
        <f t="shared" si="81"/>
        <v>324</v>
      </c>
      <c r="C340" s="9">
        <f t="shared" si="79"/>
        <v>8.0750000000000473</v>
      </c>
      <c r="D340">
        <f>EXP(-KTG1_dia*(C340-T_opt__dia)^2)</f>
        <v>0.75514537394245729</v>
      </c>
      <c r="E340">
        <f>EXP(-KTG2_dia*(T_opt__dia-C340)^2)</f>
        <v>8.9282050458143296E-4</v>
      </c>
      <c r="F340">
        <f>IF(C340&lt;=T_opt__dia,D340,E340)</f>
        <v>0.75514537394245729</v>
      </c>
      <c r="G340">
        <f t="shared" si="80"/>
        <v>0.755</v>
      </c>
      <c r="AO340">
        <f t="shared" si="70"/>
        <v>337</v>
      </c>
      <c r="AP340">
        <f t="shared" si="71"/>
        <v>8.4000000000000519</v>
      </c>
      <c r="AQ340">
        <f>EXP(-KTG1_nan*(AP340-T_opt__nan)^2)</f>
        <v>0.58377479238839913</v>
      </c>
      <c r="AR340">
        <f>EXP(-KTG2_nan*(T_opt__nan-AP340)^2)</f>
        <v>0.19894636762578791</v>
      </c>
      <c r="AS340">
        <f>IF(AP340&lt;=T_opt__nan,AQ340,AR340)</f>
        <v>0.58377479238839913</v>
      </c>
      <c r="AT340">
        <f t="shared" si="72"/>
        <v>0.58399999999999996</v>
      </c>
      <c r="BD340">
        <f t="shared" si="73"/>
        <v>337</v>
      </c>
      <c r="BE340">
        <f t="shared" si="74"/>
        <v>8.4000000000000519</v>
      </c>
      <c r="BF340">
        <f>EXP(-KTG1_pic*(BE340-T_opt_pic)^2)</f>
        <v>0.42628804467408321</v>
      </c>
      <c r="BG340">
        <f>EXP(-KTG2_pic*(T_opt_pic-BE340)^2)</f>
        <v>7.7465701645041143E-2</v>
      </c>
      <c r="BH340">
        <f>IF(BE340&lt;=T_opt_pic,BF340,BG340)</f>
        <v>0.42628804467408321</v>
      </c>
      <c r="BI340">
        <f t="shared" si="75"/>
        <v>0.42599999999999999</v>
      </c>
      <c r="BP340">
        <f t="shared" si="76"/>
        <v>337</v>
      </c>
      <c r="BQ340">
        <f t="shared" si="77"/>
        <v>8.4000000000000519</v>
      </c>
      <c r="BR340">
        <f>EXP(-KTG1_bac*(BQ340-T_opt_bac)^2)</f>
        <v>0.42628804467408321</v>
      </c>
      <c r="BS340">
        <f>EXP(-KTG2_bac * (T_opt_bac - BQ340)^2)</f>
        <v>7.7465701645041143E-2</v>
      </c>
      <c r="BT340">
        <f>IF(BQ340&lt;=T_opt_bac,BR340,BS340)</f>
        <v>0.42628804467408321</v>
      </c>
      <c r="BU340">
        <f t="shared" si="78"/>
        <v>0.42599999999999999</v>
      </c>
      <c r="BY340"/>
      <c r="BZ340" s="3">
        <f t="shared" si="69"/>
        <v>320</v>
      </c>
      <c r="CA340" s="3">
        <f>CA339+(env_max2-env_min2)/1200</f>
        <v>7.9750000000000458</v>
      </c>
      <c r="CB340" s="3">
        <f t="shared" si="68"/>
        <v>0.43099999999999999</v>
      </c>
      <c r="CC340" s="3">
        <f>ROUND((O_max_dia2-CA340)/O_range_dia2 * CB340, 3)</f>
        <v>0.55500000000000005</v>
      </c>
      <c r="CD340">
        <f>IF(CA340&lt;=delt2,CB340,CC340)</f>
        <v>0.43099999999999999</v>
      </c>
      <c r="CE340">
        <f>IF(CA340&gt;=O_max_dia2, 0, CD340)</f>
        <v>0.43099999999999999</v>
      </c>
      <c r="CG340">
        <f>CE340/$CF$21</f>
        <v>0.75481611208406307</v>
      </c>
      <c r="EM340"/>
      <c r="EN340" s="3"/>
      <c r="EP340"/>
      <c r="EQ340" s="3"/>
    </row>
    <row r="341" spans="2:147" x14ac:dyDescent="0.25">
      <c r="B341">
        <f t="shared" si="81"/>
        <v>325</v>
      </c>
      <c r="C341" s="9">
        <f t="shared" si="79"/>
        <v>8.1000000000000476</v>
      </c>
      <c r="D341">
        <f>EXP(-KTG1_dia*(C341-T_opt__dia)^2)</f>
        <v>0.75693340626664907</v>
      </c>
      <c r="E341">
        <f>EXP(-KTG2_dia*(T_opt__dia-C341)^2)</f>
        <v>9.4720027832021587E-4</v>
      </c>
      <c r="F341">
        <f>IF(C341&lt;=T_opt__dia,D341,E341)</f>
        <v>0.75693340626664907</v>
      </c>
      <c r="G341">
        <f t="shared" si="80"/>
        <v>0.75700000000000001</v>
      </c>
      <c r="AO341">
        <f t="shared" si="70"/>
        <v>338</v>
      </c>
      <c r="AP341">
        <f t="shared" si="71"/>
        <v>8.4250000000000522</v>
      </c>
      <c r="AQ341">
        <f>EXP(-KTG1_nan*(AP341-T_opt__nan)^2)</f>
        <v>0.58512925935213866</v>
      </c>
      <c r="AR341">
        <f>EXP(-KTG2_nan*(T_opt__nan-AP341)^2)</f>
        <v>0.20033436167002172</v>
      </c>
      <c r="AS341">
        <f>IF(AP341&lt;=T_opt__nan,AQ341,AR341)</f>
        <v>0.58512925935213866</v>
      </c>
      <c r="AT341">
        <f t="shared" si="72"/>
        <v>0.58499999999999996</v>
      </c>
      <c r="BD341">
        <f t="shared" si="73"/>
        <v>338</v>
      </c>
      <c r="BE341">
        <f t="shared" si="74"/>
        <v>8.4250000000000522</v>
      </c>
      <c r="BF341">
        <f>EXP(-KTG1_pic*(BE341-T_opt_pic)^2)</f>
        <v>0.42753355605067794</v>
      </c>
      <c r="BG341">
        <f>EXP(-KTG2_pic*(T_opt_pic-BE341)^2)</f>
        <v>7.8146696053103842E-2</v>
      </c>
      <c r="BH341">
        <f>IF(BE341&lt;=T_opt_pic,BF341,BG341)</f>
        <v>0.42753355605067794</v>
      </c>
      <c r="BI341">
        <f t="shared" si="75"/>
        <v>0.42799999999999999</v>
      </c>
      <c r="BP341">
        <f t="shared" si="76"/>
        <v>338</v>
      </c>
      <c r="BQ341">
        <f t="shared" si="77"/>
        <v>8.4250000000000522</v>
      </c>
      <c r="BR341">
        <f>EXP(-KTG1_bac*(BQ341-T_opt_bac)^2)</f>
        <v>0.42753355605067794</v>
      </c>
      <c r="BS341">
        <f>EXP(-KTG2_bac * (T_opt_bac - BQ341)^2)</f>
        <v>7.8146696053103842E-2</v>
      </c>
      <c r="BT341">
        <f>IF(BQ341&lt;=T_opt_bac,BR341,BS341)</f>
        <v>0.42753355605067794</v>
      </c>
      <c r="BU341">
        <f t="shared" si="78"/>
        <v>0.42799999999999999</v>
      </c>
      <c r="BY341"/>
      <c r="BZ341" s="3">
        <f t="shared" si="69"/>
        <v>321</v>
      </c>
      <c r="CA341" s="3">
        <f>CA340+(env_max2-env_min2)/1200</f>
        <v>8.0000000000000462</v>
      </c>
      <c r="CB341" s="3">
        <f t="shared" si="68"/>
        <v>0.432</v>
      </c>
      <c r="CC341" s="3">
        <f>ROUND((O_max_dia2-CA341)/O_range_dia2 * CB341, 3)</f>
        <v>0.55500000000000005</v>
      </c>
      <c r="CD341">
        <f>IF(CA341&lt;=delt2,CB341,CC341)</f>
        <v>0.432</v>
      </c>
      <c r="CE341">
        <f>IF(CA341&gt;=O_max_dia2, 0, CD341)</f>
        <v>0.432</v>
      </c>
      <c r="CG341">
        <f>CE341/$CF$21</f>
        <v>0.75656742556917689</v>
      </c>
      <c r="EM341"/>
      <c r="EN341" s="3"/>
      <c r="EP341"/>
      <c r="EQ341" s="3"/>
    </row>
    <row r="342" spans="2:147" x14ac:dyDescent="0.25">
      <c r="B342">
        <f t="shared" si="81"/>
        <v>326</v>
      </c>
      <c r="C342" s="9">
        <f t="shared" si="79"/>
        <v>8.125000000000048</v>
      </c>
      <c r="D342">
        <f>EXP(-KTG1_dia*(C342-T_opt__dia)^2)</f>
        <v>0.75871808507287863</v>
      </c>
      <c r="E342">
        <f>EXP(-KTG2_dia*(T_opt__dia-C342)^2)</f>
        <v>1.0046410152882771E-3</v>
      </c>
      <c r="F342">
        <f>IF(C342&lt;=T_opt__dia,D342,E342)</f>
        <v>0.75871808507287863</v>
      </c>
      <c r="G342">
        <f t="shared" si="80"/>
        <v>0.75900000000000001</v>
      </c>
      <c r="AO342">
        <f t="shared" si="70"/>
        <v>339</v>
      </c>
      <c r="AP342">
        <f t="shared" si="71"/>
        <v>8.4500000000000526</v>
      </c>
      <c r="AQ342">
        <f>EXP(-KTG1_nan*(AP342-T_opt__nan)^2)</f>
        <v>0.58648393650615416</v>
      </c>
      <c r="AR342">
        <f>EXP(-KTG2_nan*(T_opt__nan-AP342)^2)</f>
        <v>0.20172901340874211</v>
      </c>
      <c r="AS342">
        <f>IF(AP342&lt;=T_opt__nan,AQ342,AR342)</f>
        <v>0.58648393650615416</v>
      </c>
      <c r="AT342">
        <f t="shared" si="72"/>
        <v>0.58599999999999997</v>
      </c>
      <c r="BD342">
        <f t="shared" si="73"/>
        <v>339</v>
      </c>
      <c r="BE342">
        <f t="shared" si="74"/>
        <v>8.4500000000000526</v>
      </c>
      <c r="BF342">
        <f>EXP(-KTG1_pic*(BE342-T_opt_pic)^2)</f>
        <v>0.42878056260447561</v>
      </c>
      <c r="BG342">
        <f>EXP(-KTG2_pic*(T_opt_pic-BE342)^2)</f>
        <v>7.8832494528920077E-2</v>
      </c>
      <c r="BH342">
        <f>IF(BE342&lt;=T_opt_pic,BF342,BG342)</f>
        <v>0.42878056260447561</v>
      </c>
      <c r="BI342">
        <f t="shared" si="75"/>
        <v>0.42899999999999999</v>
      </c>
      <c r="BP342">
        <f t="shared" si="76"/>
        <v>339</v>
      </c>
      <c r="BQ342">
        <f t="shared" si="77"/>
        <v>8.4500000000000526</v>
      </c>
      <c r="BR342">
        <f>EXP(-KTG1_bac*(BQ342-T_opt_bac)^2)</f>
        <v>0.42878056260447561</v>
      </c>
      <c r="BS342">
        <f>EXP(-KTG2_bac * (T_opt_bac - BQ342)^2)</f>
        <v>7.8832494528920077E-2</v>
      </c>
      <c r="BT342">
        <f>IF(BQ342&lt;=T_opt_bac,BR342,BS342)</f>
        <v>0.42878056260447561</v>
      </c>
      <c r="BU342">
        <f t="shared" si="78"/>
        <v>0.42899999999999999</v>
      </c>
      <c r="BY342"/>
      <c r="BZ342" s="3">
        <f t="shared" si="69"/>
        <v>322</v>
      </c>
      <c r="CA342" s="3">
        <f>CA341+(env_max2-env_min2)/1200</f>
        <v>8.0250000000000465</v>
      </c>
      <c r="CB342" s="3">
        <f t="shared" ref="CB342:CB405" si="82">ROUND(EXP(0.07*(CA342-20)),3)</f>
        <v>0.432</v>
      </c>
      <c r="CC342" s="3">
        <f>ROUND((O_max_dia2-CA342)/O_range_dia2 * CB342, 3)</f>
        <v>0.55500000000000005</v>
      </c>
      <c r="CD342">
        <f>IF(CA342&lt;=delt2,CB342,CC342)</f>
        <v>0.432</v>
      </c>
      <c r="CE342">
        <f>IF(CA342&gt;=O_max_dia2, 0, CD342)</f>
        <v>0.432</v>
      </c>
      <c r="CG342">
        <f>CE342/$CF$21</f>
        <v>0.75656742556917689</v>
      </c>
      <c r="EM342"/>
      <c r="EN342" s="3"/>
      <c r="EP342"/>
      <c r="EQ342" s="3"/>
    </row>
    <row r="343" spans="2:147" x14ac:dyDescent="0.25">
      <c r="B343">
        <f t="shared" si="81"/>
        <v>327</v>
      </c>
      <c r="C343" s="9">
        <f t="shared" si="79"/>
        <v>8.1500000000000483</v>
      </c>
      <c r="D343">
        <f>EXP(-KTG1_dia*(C343-T_opt__dia)^2)</f>
        <v>0.76049936671882856</v>
      </c>
      <c r="E343">
        <f>EXP(-KTG2_dia*(T_opt__dia-C343)^2)</f>
        <v>1.0652987529043395E-3</v>
      </c>
      <c r="F343">
        <f>IF(C343&lt;=T_opt__dia,D343,E343)</f>
        <v>0.76049936671882856</v>
      </c>
      <c r="G343">
        <f t="shared" si="80"/>
        <v>0.76</v>
      </c>
      <c r="AO343">
        <f t="shared" si="70"/>
        <v>340</v>
      </c>
      <c r="AP343">
        <f t="shared" si="71"/>
        <v>8.4750000000000529</v>
      </c>
      <c r="AQ343">
        <f>EXP(-KTG1_nan*(AP343-T_opt__nan)^2)</f>
        <v>0.58783881077465416</v>
      </c>
      <c r="AR343">
        <f>EXP(-KTG2_nan*(T_opt__nan-AP343)^2)</f>
        <v>0.20313032720541674</v>
      </c>
      <c r="AS343">
        <f>IF(AP343&lt;=T_opt__nan,AQ343,AR343)</f>
        <v>0.58783881077465416</v>
      </c>
      <c r="AT343">
        <f t="shared" si="72"/>
        <v>0.58799999999999997</v>
      </c>
      <c r="BD343">
        <f t="shared" si="73"/>
        <v>340</v>
      </c>
      <c r="BE343">
        <f t="shared" si="74"/>
        <v>8.4750000000000529</v>
      </c>
      <c r="BF343">
        <f>EXP(-KTG1_pic*(BE343-T_opt_pic)^2)</f>
        <v>0.43002905620830728</v>
      </c>
      <c r="BG343">
        <f>EXP(-KTG2_pic*(T_opt_pic-BE343)^2)</f>
        <v>7.9523118567872156E-2</v>
      </c>
      <c r="BH343">
        <f>IF(BE343&lt;=T_opt_pic,BF343,BG343)</f>
        <v>0.43002905620830728</v>
      </c>
      <c r="BI343">
        <f t="shared" si="75"/>
        <v>0.43</v>
      </c>
      <c r="BP343">
        <f t="shared" si="76"/>
        <v>340</v>
      </c>
      <c r="BQ343">
        <f t="shared" si="77"/>
        <v>8.4750000000000529</v>
      </c>
      <c r="BR343">
        <f>EXP(-KTG1_bac*(BQ343-T_opt_bac)^2)</f>
        <v>0.43002905620830728</v>
      </c>
      <c r="BS343">
        <f>EXP(-KTG2_bac * (T_opt_bac - BQ343)^2)</f>
        <v>7.9523118567872156E-2</v>
      </c>
      <c r="BT343">
        <f>IF(BQ343&lt;=T_opt_bac,BR343,BS343)</f>
        <v>0.43002905620830728</v>
      </c>
      <c r="BU343">
        <f t="shared" si="78"/>
        <v>0.43</v>
      </c>
      <c r="BY343"/>
      <c r="BZ343" s="3">
        <f t="shared" ref="BZ343:BZ406" si="83">BZ342+1</f>
        <v>323</v>
      </c>
      <c r="CA343" s="3">
        <f>CA342+(env_max2-env_min2)/1200</f>
        <v>8.0500000000000469</v>
      </c>
      <c r="CB343" s="3">
        <f t="shared" si="82"/>
        <v>0.433</v>
      </c>
      <c r="CC343" s="3">
        <f>ROUND((O_max_dia2-CA343)/O_range_dia2 * CB343, 3)</f>
        <v>0.55500000000000005</v>
      </c>
      <c r="CD343">
        <f>IF(CA343&lt;=delt2,CB343,CC343)</f>
        <v>0.433</v>
      </c>
      <c r="CE343">
        <f>IF(CA343&gt;=O_max_dia2, 0, CD343)</f>
        <v>0.433</v>
      </c>
      <c r="CG343">
        <f>CE343/$CF$21</f>
        <v>0.75831873905429081</v>
      </c>
      <c r="EM343"/>
      <c r="EN343" s="3"/>
      <c r="EP343"/>
      <c r="EQ343" s="3"/>
    </row>
    <row r="344" spans="2:147" x14ac:dyDescent="0.25">
      <c r="B344">
        <f t="shared" si="81"/>
        <v>328</v>
      </c>
      <c r="C344" s="9">
        <f t="shared" si="79"/>
        <v>8.1750000000000487</v>
      </c>
      <c r="D344">
        <f>EXP(-KTG1_dia*(C344-T_opt__dia)^2)</f>
        <v>0.76227720756153527</v>
      </c>
      <c r="E344">
        <f>EXP(-KTG2_dia*(T_opt__dia-C344)^2)</f>
        <v>1.1293364851495818E-3</v>
      </c>
      <c r="F344">
        <f>IF(C344&lt;=T_opt__dia,D344,E344)</f>
        <v>0.76227720756153527</v>
      </c>
      <c r="G344">
        <f t="shared" si="80"/>
        <v>0.76200000000000001</v>
      </c>
      <c r="AO344">
        <f t="shared" si="70"/>
        <v>341</v>
      </c>
      <c r="AP344">
        <f t="shared" si="71"/>
        <v>8.5000000000000533</v>
      </c>
      <c r="AQ344">
        <f>EXP(-KTG1_nan*(AP344-T_opt__nan)^2)</f>
        <v>0.58919386904864657</v>
      </c>
      <c r="AR344">
        <f>EXP(-KTG2_nan*(T_opt__nan-AP344)^2)</f>
        <v>0.20453830715302579</v>
      </c>
      <c r="AS344">
        <f>IF(AP344&lt;=T_opt__nan,AQ344,AR344)</f>
        <v>0.58919386904864657</v>
      </c>
      <c r="AT344">
        <f t="shared" si="72"/>
        <v>0.58899999999999997</v>
      </c>
      <c r="BD344">
        <f t="shared" si="73"/>
        <v>341</v>
      </c>
      <c r="BE344">
        <f t="shared" si="74"/>
        <v>8.5000000000000533</v>
      </c>
      <c r="BF344">
        <f>EXP(-KTG1_pic*(BE344-T_opt_pic)^2)</f>
        <v>0.43127902868898121</v>
      </c>
      <c r="BG344">
        <f>EXP(-KTG2_pic*(T_opt_pic-BE344)^2)</f>
        <v>8.0218589635718859E-2</v>
      </c>
      <c r="BH344">
        <f>IF(BE344&lt;=T_opt_pic,BF344,BG344)</f>
        <v>0.43127902868898121</v>
      </c>
      <c r="BI344">
        <f t="shared" si="75"/>
        <v>0.43099999999999999</v>
      </c>
      <c r="BP344">
        <f t="shared" si="76"/>
        <v>341</v>
      </c>
      <c r="BQ344">
        <f t="shared" si="77"/>
        <v>8.5000000000000533</v>
      </c>
      <c r="BR344">
        <f>EXP(-KTG1_bac*(BQ344-T_opt_bac)^2)</f>
        <v>0.43127902868898121</v>
      </c>
      <c r="BS344">
        <f>EXP(-KTG2_bac * (T_opt_bac - BQ344)^2)</f>
        <v>8.0218589635718859E-2</v>
      </c>
      <c r="BT344">
        <f>IF(BQ344&lt;=T_opt_bac,BR344,BS344)</f>
        <v>0.43127902868898121</v>
      </c>
      <c r="BU344">
        <f t="shared" si="78"/>
        <v>0.43099999999999999</v>
      </c>
      <c r="BY344"/>
      <c r="BZ344" s="3">
        <f t="shared" si="83"/>
        <v>324</v>
      </c>
      <c r="CA344" s="3">
        <f>CA343+(env_max2-env_min2)/1200</f>
        <v>8.0750000000000473</v>
      </c>
      <c r="CB344" s="3">
        <f t="shared" si="82"/>
        <v>0.434</v>
      </c>
      <c r="CC344" s="3">
        <f>ROUND((O_max_dia2-CA344)/O_range_dia2 * CB344, 3)</f>
        <v>0.55600000000000005</v>
      </c>
      <c r="CD344">
        <f>IF(CA344&lt;=delt2,CB344,CC344)</f>
        <v>0.434</v>
      </c>
      <c r="CE344">
        <f>IF(CA344&gt;=O_max_dia2, 0, CD344)</f>
        <v>0.434</v>
      </c>
      <c r="CG344">
        <f>CE344/$CF$21</f>
        <v>0.76007005253940463</v>
      </c>
      <c r="EM344"/>
      <c r="EN344" s="3"/>
      <c r="EP344"/>
      <c r="EQ344" s="3"/>
    </row>
    <row r="345" spans="2:147" x14ac:dyDescent="0.25">
      <c r="B345">
        <f t="shared" si="81"/>
        <v>329</v>
      </c>
      <c r="C345" s="9">
        <f t="shared" si="79"/>
        <v>8.200000000000049</v>
      </c>
      <c r="D345">
        <f>EXP(-KTG1_dia*(C345-T_opt__dia)^2)</f>
        <v>0.76405156395913598</v>
      </c>
      <c r="E345">
        <f>EXP(-KTG2_dia*(T_opt__dia-C345)^2)</f>
        <v>1.1969244147170171E-3</v>
      </c>
      <c r="F345">
        <f>IF(C345&lt;=T_opt__dia,D345,E345)</f>
        <v>0.76405156395913598</v>
      </c>
      <c r="G345">
        <f t="shared" si="80"/>
        <v>0.76400000000000001</v>
      </c>
      <c r="AO345">
        <f t="shared" si="70"/>
        <v>342</v>
      </c>
      <c r="AP345">
        <f t="shared" si="71"/>
        <v>8.5250000000000536</v>
      </c>
      <c r="AQ345">
        <f>EXP(-KTG1_nan*(AP345-T_opt__nan)^2)</f>
        <v>0.59054909818612555</v>
      </c>
      <c r="AR345">
        <f>EXP(-KTG2_nan*(T_opt__nan-AP345)^2)</f>
        <v>0.20595295707193667</v>
      </c>
      <c r="AS345">
        <f>IF(AP345&lt;=T_opt__nan,AQ345,AR345)</f>
        <v>0.59054909818612555</v>
      </c>
      <c r="AT345">
        <f t="shared" si="72"/>
        <v>0.59099999999999997</v>
      </c>
      <c r="BD345">
        <f t="shared" si="73"/>
        <v>342</v>
      </c>
      <c r="BE345">
        <f t="shared" si="74"/>
        <v>8.5250000000000536</v>
      </c>
      <c r="BF345">
        <f>EXP(-KTG1_pic*(BE345-T_opt_pic)^2)</f>
        <v>0.43253047182731275</v>
      </c>
      <c r="BG345">
        <f>EXP(-KTG2_pic*(T_opt_pic-BE345)^2)</f>
        <v>8.0918929167042228E-2</v>
      </c>
      <c r="BH345">
        <f>IF(BE345&lt;=T_opt_pic,BF345,BG345)</f>
        <v>0.43253047182731275</v>
      </c>
      <c r="BI345">
        <f t="shared" si="75"/>
        <v>0.433</v>
      </c>
      <c r="BP345">
        <f t="shared" si="76"/>
        <v>342</v>
      </c>
      <c r="BQ345">
        <f t="shared" si="77"/>
        <v>8.5250000000000536</v>
      </c>
      <c r="BR345">
        <f>EXP(-KTG1_bac*(BQ345-T_opt_bac)^2)</f>
        <v>0.43253047182731275</v>
      </c>
      <c r="BS345">
        <f>EXP(-KTG2_bac * (T_opt_bac - BQ345)^2)</f>
        <v>8.0918929167042228E-2</v>
      </c>
      <c r="BT345">
        <f>IF(BQ345&lt;=T_opt_bac,BR345,BS345)</f>
        <v>0.43253047182731275</v>
      </c>
      <c r="BU345">
        <f t="shared" si="78"/>
        <v>0.433</v>
      </c>
      <c r="BY345"/>
      <c r="BZ345" s="3">
        <f t="shared" si="83"/>
        <v>325</v>
      </c>
      <c r="CA345" s="3">
        <f>CA344+(env_max2-env_min2)/1200</f>
        <v>8.1000000000000476</v>
      </c>
      <c r="CB345" s="3">
        <f t="shared" si="82"/>
        <v>0.435</v>
      </c>
      <c r="CC345" s="3">
        <f>ROUND((O_max_dia2-CA345)/O_range_dia2 * CB345, 3)</f>
        <v>0.55600000000000005</v>
      </c>
      <c r="CD345">
        <f>IF(CA345&lt;=delt2,CB345,CC345)</f>
        <v>0.435</v>
      </c>
      <c r="CE345">
        <f>IF(CA345&gt;=O_max_dia2, 0, CD345)</f>
        <v>0.435</v>
      </c>
      <c r="CG345">
        <f>CE345/$CF$21</f>
        <v>0.76182136602451844</v>
      </c>
      <c r="EM345"/>
      <c r="EN345" s="3"/>
      <c r="EP345"/>
      <c r="EQ345" s="3"/>
    </row>
    <row r="346" spans="2:147" x14ac:dyDescent="0.25">
      <c r="B346">
        <f t="shared" si="81"/>
        <v>330</v>
      </c>
      <c r="C346" s="9">
        <f t="shared" si="79"/>
        <v>8.2250000000000494</v>
      </c>
      <c r="D346">
        <f>EXP(-KTG1_dia*(C346-T_opt__dia)^2)</f>
        <v>0.76582239227261872</v>
      </c>
      <c r="E346">
        <f>EXP(-KTG2_dia*(T_opt__dia-C346)^2)</f>
        <v>1.2682402110724587E-3</v>
      </c>
      <c r="F346">
        <f>IF(C346&lt;=T_opt__dia,D346,E346)</f>
        <v>0.76582239227261872</v>
      </c>
      <c r="G346">
        <f t="shared" si="80"/>
        <v>0.76600000000000001</v>
      </c>
      <c r="AO346">
        <f t="shared" si="70"/>
        <v>343</v>
      </c>
      <c r="AP346">
        <f t="shared" si="71"/>
        <v>8.550000000000054</v>
      </c>
      <c r="AQ346">
        <f>EXP(-KTG1_nan*(AP346-T_opt__nan)^2)</f>
        <v>0.59190448501225745</v>
      </c>
      <c r="AR346">
        <f>EXP(-KTG2_nan*(T_opt__nan-AP346)^2)</f>
        <v>0.20737428050778442</v>
      </c>
      <c r="AS346">
        <f>IF(AP346&lt;=T_opt__nan,AQ346,AR346)</f>
        <v>0.59190448501225745</v>
      </c>
      <c r="AT346">
        <f t="shared" si="72"/>
        <v>0.59199999999999997</v>
      </c>
      <c r="BD346">
        <f t="shared" si="73"/>
        <v>343</v>
      </c>
      <c r="BE346">
        <f t="shared" si="74"/>
        <v>8.550000000000054</v>
      </c>
      <c r="BF346">
        <f>EXP(-KTG1_pic*(BE346-T_opt_pic)^2)</f>
        <v>0.43378337735815536</v>
      </c>
      <c r="BG346">
        <f>EXP(-KTG2_pic*(T_opt_pic-BE346)^2)</f>
        <v>8.1624158563683408E-2</v>
      </c>
      <c r="BH346">
        <f>IF(BE346&lt;=T_opt_pic,BF346,BG346)</f>
        <v>0.43378337735815536</v>
      </c>
      <c r="BI346">
        <f t="shared" si="75"/>
        <v>0.434</v>
      </c>
      <c r="BP346">
        <f t="shared" si="76"/>
        <v>343</v>
      </c>
      <c r="BQ346">
        <f t="shared" si="77"/>
        <v>8.550000000000054</v>
      </c>
      <c r="BR346">
        <f>EXP(-KTG1_bac*(BQ346-T_opt_bac)^2)</f>
        <v>0.43378337735815536</v>
      </c>
      <c r="BS346">
        <f>EXP(-KTG2_bac * (T_opt_bac - BQ346)^2)</f>
        <v>8.1624158563683408E-2</v>
      </c>
      <c r="BT346">
        <f>IF(BQ346&lt;=T_opt_bac,BR346,BS346)</f>
        <v>0.43378337735815536</v>
      </c>
      <c r="BU346">
        <f t="shared" si="78"/>
        <v>0.434</v>
      </c>
      <c r="BY346"/>
      <c r="BZ346" s="3">
        <f t="shared" si="83"/>
        <v>326</v>
      </c>
      <c r="CA346" s="3">
        <f>CA345+(env_max2-env_min2)/1200</f>
        <v>8.125000000000048</v>
      </c>
      <c r="CB346" s="3">
        <f t="shared" si="82"/>
        <v>0.436</v>
      </c>
      <c r="CC346" s="3">
        <f>ROUND((O_max_dia2-CA346)/O_range_dia2 * CB346, 3)</f>
        <v>0.55700000000000005</v>
      </c>
      <c r="CD346">
        <f>IF(CA346&lt;=delt2,CB346,CC346)</f>
        <v>0.436</v>
      </c>
      <c r="CE346">
        <f>IF(CA346&gt;=O_max_dia2, 0, CD346)</f>
        <v>0.436</v>
      </c>
      <c r="CG346">
        <f>CE346/$CF$21</f>
        <v>0.76357267950963226</v>
      </c>
      <c r="EM346"/>
      <c r="EN346" s="3"/>
      <c r="EP346"/>
      <c r="EQ346" s="3"/>
    </row>
    <row r="347" spans="2:147" x14ac:dyDescent="0.25">
      <c r="B347">
        <f t="shared" si="81"/>
        <v>331</v>
      </c>
      <c r="C347" s="9">
        <f t="shared" si="79"/>
        <v>8.2500000000000497</v>
      </c>
      <c r="D347">
        <f>EXP(-KTG1_dia*(C347-T_opt__dia)^2)</f>
        <v>0.7675896488675763</v>
      </c>
      <c r="E347">
        <f>EXP(-KTG2_dia*(T_opt__dia-C347)^2)</f>
        <v>1.3434692743838782E-3</v>
      </c>
      <c r="F347">
        <f>IF(C347&lt;=T_opt__dia,D347,E347)</f>
        <v>0.7675896488675763</v>
      </c>
      <c r="G347">
        <f t="shared" si="80"/>
        <v>0.76800000000000002</v>
      </c>
      <c r="AO347">
        <f t="shared" si="70"/>
        <v>344</v>
      </c>
      <c r="AP347">
        <f t="shared" si="71"/>
        <v>8.5750000000000544</v>
      </c>
      <c r="AQ347">
        <f>EXP(-KTG1_nan*(AP347-T_opt__nan)^2)</f>
        <v>0.59326001631956993</v>
      </c>
      <c r="AR347">
        <f>EXP(-KTG2_nan*(T_opt__nan-AP347)^2)</f>
        <v>0.20880228072935805</v>
      </c>
      <c r="AS347">
        <f>IF(AP347&lt;=T_opt__nan,AQ347,AR347)</f>
        <v>0.59326001631956993</v>
      </c>
      <c r="AT347">
        <f t="shared" si="72"/>
        <v>0.59299999999999997</v>
      </c>
      <c r="BD347">
        <f t="shared" si="73"/>
        <v>344</v>
      </c>
      <c r="BE347">
        <f t="shared" si="74"/>
        <v>8.5750000000000544</v>
      </c>
      <c r="BF347">
        <f>EXP(-KTG1_pic*(BE347-T_opt_pic)^2)</f>
        <v>0.43503773697043246</v>
      </c>
      <c r="BG347">
        <f>EXP(-KTG2_pic*(T_opt_pic-BE347)^2)</f>
        <v>8.2334299193166996E-2</v>
      </c>
      <c r="BH347">
        <f>IF(BE347&lt;=T_opt_pic,BF347,BG347)</f>
        <v>0.43503773697043246</v>
      </c>
      <c r="BI347">
        <f t="shared" si="75"/>
        <v>0.435</v>
      </c>
      <c r="BP347">
        <f t="shared" si="76"/>
        <v>344</v>
      </c>
      <c r="BQ347">
        <f t="shared" si="77"/>
        <v>8.5750000000000544</v>
      </c>
      <c r="BR347">
        <f>EXP(-KTG1_bac*(BQ347-T_opt_bac)^2)</f>
        <v>0.43503773697043246</v>
      </c>
      <c r="BS347">
        <f>EXP(-KTG2_bac * (T_opt_bac - BQ347)^2)</f>
        <v>8.2334299193166996E-2</v>
      </c>
      <c r="BT347">
        <f>IF(BQ347&lt;=T_opt_bac,BR347,BS347)</f>
        <v>0.43503773697043246</v>
      </c>
      <c r="BU347">
        <f t="shared" si="78"/>
        <v>0.435</v>
      </c>
      <c r="BY347"/>
      <c r="BZ347" s="3">
        <f t="shared" si="83"/>
        <v>327</v>
      </c>
      <c r="CA347" s="3">
        <f>CA346+(env_max2-env_min2)/1200</f>
        <v>8.1500000000000483</v>
      </c>
      <c r="CB347" s="3">
        <f t="shared" si="82"/>
        <v>0.436</v>
      </c>
      <c r="CC347" s="3">
        <f>ROUND((O_max_dia2-CA347)/O_range_dia2 * CB347, 3)</f>
        <v>0.55600000000000005</v>
      </c>
      <c r="CD347">
        <f>IF(CA347&lt;=delt2,CB347,CC347)</f>
        <v>0.436</v>
      </c>
      <c r="CE347">
        <f>IF(CA347&gt;=O_max_dia2, 0, CD347)</f>
        <v>0.436</v>
      </c>
      <c r="CG347">
        <f>CE347/$CF$21</f>
        <v>0.76357267950963226</v>
      </c>
      <c r="EM347"/>
      <c r="EN347" s="3"/>
      <c r="EP347"/>
      <c r="EQ347" s="3"/>
    </row>
    <row r="348" spans="2:147" x14ac:dyDescent="0.25">
      <c r="B348">
        <f t="shared" si="81"/>
        <v>332</v>
      </c>
      <c r="C348" s="9">
        <f t="shared" si="79"/>
        <v>8.2750000000000501</v>
      </c>
      <c r="D348">
        <f>EXP(-KTG1_dia*(C348-T_opt__dia)^2)</f>
        <v>0.76935329011596476</v>
      </c>
      <c r="E348">
        <f>EXP(-KTG2_dia*(T_opt__dia-C348)^2)</f>
        <v>1.4228050052628202E-3</v>
      </c>
      <c r="F348">
        <f>IF(C348&lt;=T_opt__dia,D348,E348)</f>
        <v>0.76935329011596476</v>
      </c>
      <c r="G348">
        <f t="shared" si="80"/>
        <v>0.76900000000000002</v>
      </c>
      <c r="AO348">
        <f t="shared" si="70"/>
        <v>345</v>
      </c>
      <c r="AP348">
        <f t="shared" si="71"/>
        <v>8.6000000000000547</v>
      </c>
      <c r="AQ348">
        <f>EXP(-KTG1_nan*(AP348-T_opt__nan)^2)</f>
        <v>0.59461567886814137</v>
      </c>
      <c r="AR348">
        <f>EXP(-KTG2_nan*(T_opt__nan-AP348)^2)</f>
        <v>0.21023696072649331</v>
      </c>
      <c r="AS348">
        <f>IF(AP348&lt;=T_opt__nan,AQ348,AR348)</f>
        <v>0.59461567886814137</v>
      </c>
      <c r="AT348">
        <f t="shared" si="72"/>
        <v>0.59499999999999997</v>
      </c>
      <c r="BD348">
        <f t="shared" si="73"/>
        <v>345</v>
      </c>
      <c r="BE348">
        <f t="shared" si="74"/>
        <v>8.6000000000000547</v>
      </c>
      <c r="BF348">
        <f>EXP(-KTG1_pic*(BE348-T_opt_pic)^2)</f>
        <v>0.43629354230717116</v>
      </c>
      <c r="BG348">
        <f>EXP(-KTG2_pic*(T_opt_pic-BE348)^2)</f>
        <v>8.3049372387114323E-2</v>
      </c>
      <c r="BH348">
        <f>IF(BE348&lt;=T_opt_pic,BF348,BG348)</f>
        <v>0.43629354230717116</v>
      </c>
      <c r="BI348">
        <f t="shared" si="75"/>
        <v>0.436</v>
      </c>
      <c r="BP348">
        <f t="shared" si="76"/>
        <v>345</v>
      </c>
      <c r="BQ348">
        <f t="shared" si="77"/>
        <v>8.6000000000000547</v>
      </c>
      <c r="BR348">
        <f>EXP(-KTG1_bac*(BQ348-T_opt_bac)^2)</f>
        <v>0.43629354230717116</v>
      </c>
      <c r="BS348">
        <f>EXP(-KTG2_bac * (T_opt_bac - BQ348)^2)</f>
        <v>8.3049372387114323E-2</v>
      </c>
      <c r="BT348">
        <f>IF(BQ348&lt;=T_opt_bac,BR348,BS348)</f>
        <v>0.43629354230717116</v>
      </c>
      <c r="BU348">
        <f t="shared" si="78"/>
        <v>0.436</v>
      </c>
      <c r="BY348"/>
      <c r="BZ348" s="3">
        <f t="shared" si="83"/>
        <v>328</v>
      </c>
      <c r="CA348" s="3">
        <f>CA347+(env_max2-env_min2)/1200</f>
        <v>8.1750000000000487</v>
      </c>
      <c r="CB348" s="3">
        <f t="shared" si="82"/>
        <v>0.437</v>
      </c>
      <c r="CC348" s="3">
        <f>ROUND((O_max_dia2-CA348)/O_range_dia2 * CB348, 3)</f>
        <v>0.55600000000000005</v>
      </c>
      <c r="CD348">
        <f>IF(CA348&lt;=delt2,CB348,CC348)</f>
        <v>0.437</v>
      </c>
      <c r="CE348">
        <f>IF(CA348&gt;=O_max_dia2, 0, CD348)</f>
        <v>0.437</v>
      </c>
      <c r="CG348">
        <f>CE348/$CF$21</f>
        <v>0.76532399299474607</v>
      </c>
      <c r="EM348"/>
      <c r="EN348" s="3"/>
      <c r="EP348"/>
      <c r="EQ348" s="3"/>
    </row>
    <row r="349" spans="2:147" x14ac:dyDescent="0.25">
      <c r="B349">
        <f t="shared" si="81"/>
        <v>333</v>
      </c>
      <c r="C349" s="9">
        <f t="shared" si="79"/>
        <v>8.3000000000000504</v>
      </c>
      <c r="D349">
        <f>EXP(-KTG1_dia*(C349-T_opt__dia)^2)</f>
        <v>0.77111327239786498</v>
      </c>
      <c r="E349">
        <f>EXP(-KTG2_dia*(T_opt__dia-C349)^2)</f>
        <v>1.5064490802476742E-3</v>
      </c>
      <c r="F349">
        <f>IF(C349&lt;=T_opt__dia,D349,E349)</f>
        <v>0.77111327239786498</v>
      </c>
      <c r="G349">
        <f t="shared" si="80"/>
        <v>0.77100000000000002</v>
      </c>
      <c r="AO349">
        <f t="shared" si="70"/>
        <v>346</v>
      </c>
      <c r="AP349">
        <f t="shared" si="71"/>
        <v>8.6250000000000551</v>
      </c>
      <c r="AQ349">
        <f>EXP(-KTG1_nan*(AP349-T_opt__nan)^2)</f>
        <v>0.59597145938579132</v>
      </c>
      <c r="AR349">
        <f>EXP(-KTG2_nan*(T_opt__nan-AP349)^2)</f>
        <v>0.21167832320797167</v>
      </c>
      <c r="AS349">
        <f>IF(AP349&lt;=T_opt__nan,AQ349,AR349)</f>
        <v>0.59597145938579132</v>
      </c>
      <c r="AT349">
        <f t="shared" si="72"/>
        <v>0.59599999999999997</v>
      </c>
      <c r="BD349">
        <f t="shared" si="73"/>
        <v>346</v>
      </c>
      <c r="BE349">
        <f t="shared" si="74"/>
        <v>8.6250000000000551</v>
      </c>
      <c r="BF349">
        <f>EXP(-KTG1_pic*(BE349-T_opt_pic)^2)</f>
        <v>0.43755078496553684</v>
      </c>
      <c r="BG349">
        <f>EXP(-KTG2_pic*(T_opt_pic-BE349)^2)</f>
        <v>8.3769399439645759E-2</v>
      </c>
      <c r="BH349">
        <f>IF(BE349&lt;=T_opt_pic,BF349,BG349)</f>
        <v>0.43755078496553684</v>
      </c>
      <c r="BI349">
        <f t="shared" si="75"/>
        <v>0.438</v>
      </c>
      <c r="BP349">
        <f t="shared" si="76"/>
        <v>346</v>
      </c>
      <c r="BQ349">
        <f t="shared" si="77"/>
        <v>8.6250000000000551</v>
      </c>
      <c r="BR349">
        <f>EXP(-KTG1_bac*(BQ349-T_opt_bac)^2)</f>
        <v>0.43755078496553684</v>
      </c>
      <c r="BS349">
        <f>EXP(-KTG2_bac * (T_opt_bac - BQ349)^2)</f>
        <v>8.3769399439645759E-2</v>
      </c>
      <c r="BT349">
        <f>IF(BQ349&lt;=T_opt_bac,BR349,BS349)</f>
        <v>0.43755078496553684</v>
      </c>
      <c r="BU349">
        <f t="shared" si="78"/>
        <v>0.438</v>
      </c>
      <c r="BY349"/>
      <c r="BZ349" s="3">
        <f t="shared" si="83"/>
        <v>329</v>
      </c>
      <c r="CA349" s="3">
        <f>CA348+(env_max2-env_min2)/1200</f>
        <v>8.200000000000049</v>
      </c>
      <c r="CB349" s="3">
        <f t="shared" si="82"/>
        <v>0.438</v>
      </c>
      <c r="CC349" s="3">
        <f>ROUND((O_max_dia2-CA349)/O_range_dia2 * CB349, 3)</f>
        <v>0.55700000000000005</v>
      </c>
      <c r="CD349">
        <f>IF(CA349&lt;=delt2,CB349,CC349)</f>
        <v>0.438</v>
      </c>
      <c r="CE349">
        <f>IF(CA349&gt;=O_max_dia2, 0, CD349)</f>
        <v>0.438</v>
      </c>
      <c r="CG349">
        <f>CE349/$CF$21</f>
        <v>0.76707530647986</v>
      </c>
      <c r="EM349"/>
      <c r="EN349" s="3"/>
      <c r="EP349"/>
      <c r="EQ349" s="3"/>
    </row>
    <row r="350" spans="2:147" x14ac:dyDescent="0.25">
      <c r="B350">
        <f t="shared" si="81"/>
        <v>334</v>
      </c>
      <c r="C350" s="9">
        <f t="shared" si="79"/>
        <v>8.3250000000000508</v>
      </c>
      <c r="D350">
        <f>EXP(-KTG1_dia*(C350-T_opt__dia)^2)</f>
        <v>0.77286955210324793</v>
      </c>
      <c r="E350">
        <f>EXP(-KTG2_dia*(T_opt__dia-C350)^2)</f>
        <v>1.594611732944117E-3</v>
      </c>
      <c r="F350">
        <f>IF(C350&lt;=T_opt__dia,D350,E350)</f>
        <v>0.77286955210324793</v>
      </c>
      <c r="G350">
        <f t="shared" si="80"/>
        <v>0.77300000000000002</v>
      </c>
      <c r="AO350">
        <f t="shared" si="70"/>
        <v>347</v>
      </c>
      <c r="AP350">
        <f t="shared" si="71"/>
        <v>8.6500000000000554</v>
      </c>
      <c r="AQ350">
        <f>EXP(-KTG1_nan*(AP350-T_opt__nan)^2)</f>
        <v>0.59732734456827263</v>
      </c>
      <c r="AR350">
        <f>EXP(-KTG2_nan*(T_opt__nan-AP350)^2)</f>
        <v>0.21312637059942616</v>
      </c>
      <c r="AS350">
        <f>IF(AP350&lt;=T_opt__nan,AQ350,AR350)</f>
        <v>0.59732734456827263</v>
      </c>
      <c r="AT350">
        <f t="shared" si="72"/>
        <v>0.59699999999999998</v>
      </c>
      <c r="BD350">
        <f t="shared" si="73"/>
        <v>347</v>
      </c>
      <c r="BE350">
        <f t="shared" si="74"/>
        <v>8.6500000000000554</v>
      </c>
      <c r="BF350">
        <f>EXP(-KTG1_pic*(BE350-T_opt_pic)^2)</f>
        <v>0.43880945649686887</v>
      </c>
      <c r="BG350">
        <f>EXP(-KTG2_pic*(T_opt_pic-BE350)^2)</f>
        <v>8.4494401605771777E-2</v>
      </c>
      <c r="BH350">
        <f>IF(BE350&lt;=T_opt_pic,BF350,BG350)</f>
        <v>0.43880945649686887</v>
      </c>
      <c r="BI350">
        <f t="shared" si="75"/>
        <v>0.439</v>
      </c>
      <c r="BP350">
        <f t="shared" si="76"/>
        <v>347</v>
      </c>
      <c r="BQ350">
        <f t="shared" si="77"/>
        <v>8.6500000000000554</v>
      </c>
      <c r="BR350">
        <f>EXP(-KTG1_bac*(BQ350-T_opt_bac)^2)</f>
        <v>0.43880945649686887</v>
      </c>
      <c r="BS350">
        <f>EXP(-KTG2_bac * (T_opt_bac - BQ350)^2)</f>
        <v>8.4494401605771777E-2</v>
      </c>
      <c r="BT350">
        <f>IF(BQ350&lt;=T_opt_bac,BR350,BS350)</f>
        <v>0.43880945649686887</v>
      </c>
      <c r="BU350">
        <f t="shared" si="78"/>
        <v>0.439</v>
      </c>
      <c r="BY350"/>
      <c r="BZ350" s="3">
        <f t="shared" si="83"/>
        <v>330</v>
      </c>
      <c r="CA350" s="3">
        <f>CA349+(env_max2-env_min2)/1200</f>
        <v>8.2250000000000494</v>
      </c>
      <c r="CB350" s="3">
        <f t="shared" si="82"/>
        <v>0.439</v>
      </c>
      <c r="CC350" s="3">
        <f>ROUND((O_max_dia2-CA350)/O_range_dia2 * CB350, 3)</f>
        <v>0.55700000000000005</v>
      </c>
      <c r="CD350">
        <f>IF(CA350&lt;=delt2,CB350,CC350)</f>
        <v>0.439</v>
      </c>
      <c r="CE350">
        <f>IF(CA350&gt;=O_max_dia2, 0, CD350)</f>
        <v>0.439</v>
      </c>
      <c r="CG350">
        <f>CE350/$CF$21</f>
        <v>0.76882661996497381</v>
      </c>
      <c r="EM350"/>
      <c r="EN350" s="3"/>
      <c r="EP350"/>
      <c r="EQ350" s="3"/>
    </row>
    <row r="351" spans="2:147" x14ac:dyDescent="0.25">
      <c r="B351">
        <f t="shared" si="81"/>
        <v>335</v>
      </c>
      <c r="C351" s="9">
        <f t="shared" si="79"/>
        <v>8.3500000000000512</v>
      </c>
      <c r="D351">
        <f>EXP(-KTG1_dia*(C351-T_opt__dia)^2)</f>
        <v>0.77462208563374424</v>
      </c>
      <c r="E351">
        <f>EXP(-KTG2_dia*(T_opt__dia-C351)^2)</f>
        <v>1.687512040722833E-3</v>
      </c>
      <c r="F351">
        <f>IF(C351&lt;=T_opt__dia,D351,E351)</f>
        <v>0.77462208563374424</v>
      </c>
      <c r="G351">
        <f t="shared" si="80"/>
        <v>0.77500000000000002</v>
      </c>
      <c r="AO351">
        <f t="shared" si="70"/>
        <v>348</v>
      </c>
      <c r="AP351">
        <f t="shared" si="71"/>
        <v>8.6750000000000558</v>
      </c>
      <c r="AQ351">
        <f>EXP(-KTG1_nan*(AP351-T_opt__nan)^2)</f>
        <v>0.59868332107946509</v>
      </c>
      <c r="AR351">
        <f>EXP(-KTG2_nan*(T_opt__nan-AP351)^2)</f>
        <v>0.21458110504125419</v>
      </c>
      <c r="AS351">
        <f>IF(AP351&lt;=T_opt__nan,AQ351,AR351)</f>
        <v>0.59868332107946509</v>
      </c>
      <c r="AT351">
        <f t="shared" si="72"/>
        <v>0.59899999999999998</v>
      </c>
      <c r="BD351">
        <f t="shared" si="73"/>
        <v>348</v>
      </c>
      <c r="BE351">
        <f t="shared" si="74"/>
        <v>8.6750000000000558</v>
      </c>
      <c r="BF351">
        <f>EXP(-KTG1_pic*(BE351-T_opt_pic)^2)</f>
        <v>0.44006954840671814</v>
      </c>
      <c r="BG351">
        <f>EXP(-KTG2_pic*(T_opt_pic-BE351)^2)</f>
        <v>8.5224400099773071E-2</v>
      </c>
      <c r="BH351">
        <f>IF(BE351&lt;=T_opt_pic,BF351,BG351)</f>
        <v>0.44006954840671814</v>
      </c>
      <c r="BI351">
        <f t="shared" si="75"/>
        <v>0.44</v>
      </c>
      <c r="BP351">
        <f t="shared" si="76"/>
        <v>348</v>
      </c>
      <c r="BQ351">
        <f t="shared" si="77"/>
        <v>8.6750000000000558</v>
      </c>
      <c r="BR351">
        <f>EXP(-KTG1_bac*(BQ351-T_opt_bac)^2)</f>
        <v>0.44006954840671814</v>
      </c>
      <c r="BS351">
        <f>EXP(-KTG2_bac * (T_opt_bac - BQ351)^2)</f>
        <v>8.5224400099773071E-2</v>
      </c>
      <c r="BT351">
        <f>IF(BQ351&lt;=T_opt_bac,BR351,BS351)</f>
        <v>0.44006954840671814</v>
      </c>
      <c r="BU351">
        <f t="shared" si="78"/>
        <v>0.44</v>
      </c>
      <c r="BY351"/>
      <c r="BZ351" s="3">
        <f t="shared" si="83"/>
        <v>331</v>
      </c>
      <c r="CA351" s="3">
        <f>CA350+(env_max2-env_min2)/1200</f>
        <v>8.2500000000000497</v>
      </c>
      <c r="CB351" s="3">
        <f t="shared" si="82"/>
        <v>0.439</v>
      </c>
      <c r="CC351" s="3">
        <f>ROUND((O_max_dia2-CA351)/O_range_dia2 * CB351, 3)</f>
        <v>0.55700000000000005</v>
      </c>
      <c r="CD351">
        <f>IF(CA351&lt;=delt2,CB351,CC351)</f>
        <v>0.439</v>
      </c>
      <c r="CE351">
        <f>IF(CA351&gt;=O_max_dia2, 0, CD351)</f>
        <v>0.439</v>
      </c>
      <c r="CG351">
        <f>CE351/$CF$21</f>
        <v>0.76882661996497381</v>
      </c>
      <c r="EM351"/>
      <c r="EN351" s="3"/>
      <c r="EP351"/>
      <c r="EQ351" s="3"/>
    </row>
    <row r="352" spans="2:147" x14ac:dyDescent="0.25">
      <c r="B352">
        <f t="shared" si="81"/>
        <v>336</v>
      </c>
      <c r="C352" s="9">
        <f t="shared" si="79"/>
        <v>8.3750000000000515</v>
      </c>
      <c r="D352">
        <f>EXP(-KTG1_dia*(C352-T_opt__dia)^2)</f>
        <v>0.77637082940441604</v>
      </c>
      <c r="E352">
        <f>EXP(-KTG2_dia*(T_opt__dia-C352)^2)</f>
        <v>1.7853782168587168E-3</v>
      </c>
      <c r="F352">
        <f>IF(C352&lt;=T_opt__dia,D352,E352)</f>
        <v>0.77637082940441604</v>
      </c>
      <c r="G352">
        <f t="shared" si="80"/>
        <v>0.77600000000000002</v>
      </c>
      <c r="AO352">
        <f t="shared" si="70"/>
        <v>349</v>
      </c>
      <c r="AP352">
        <f t="shared" si="71"/>
        <v>8.7000000000000561</v>
      </c>
      <c r="AQ352">
        <f>EXP(-KTG1_nan*(AP352-T_opt__nan)^2)</f>
        <v>0.60003937555156928</v>
      </c>
      <c r="AR352">
        <f>EXP(-KTG2_nan*(T_opt__nan-AP352)^2)</f>
        <v>0.21604252838653723</v>
      </c>
      <c r="AS352">
        <f>IF(AP352&lt;=T_opt__nan,AQ352,AR352)</f>
        <v>0.60003937555156928</v>
      </c>
      <c r="AT352">
        <f t="shared" si="72"/>
        <v>0.6</v>
      </c>
      <c r="BD352">
        <f t="shared" si="73"/>
        <v>349</v>
      </c>
      <c r="BE352">
        <f t="shared" si="74"/>
        <v>8.7000000000000561</v>
      </c>
      <c r="BF352">
        <f>EXP(-KTG1_pic*(BE352-T_opt_pic)^2)</f>
        <v>0.44133105215488511</v>
      </c>
      <c r="BG352">
        <f>EXP(-KTG2_pic*(T_opt_pic-BE352)^2)</f>
        <v>8.5959416093569677E-2</v>
      </c>
      <c r="BH352">
        <f>IF(BE352&lt;=T_opt_pic,BF352,BG352)</f>
        <v>0.44133105215488511</v>
      </c>
      <c r="BI352">
        <f t="shared" si="75"/>
        <v>0.441</v>
      </c>
      <c r="BP352">
        <f t="shared" si="76"/>
        <v>349</v>
      </c>
      <c r="BQ352">
        <f t="shared" si="77"/>
        <v>8.7000000000000561</v>
      </c>
      <c r="BR352">
        <f>EXP(-KTG1_bac*(BQ352-T_opt_bac)^2)</f>
        <v>0.44133105215488511</v>
      </c>
      <c r="BS352">
        <f>EXP(-KTG2_bac * (T_opt_bac - BQ352)^2)</f>
        <v>8.5959416093569677E-2</v>
      </c>
      <c r="BT352">
        <f>IF(BQ352&lt;=T_opt_bac,BR352,BS352)</f>
        <v>0.44133105215488511</v>
      </c>
      <c r="BU352">
        <f t="shared" si="78"/>
        <v>0.441</v>
      </c>
      <c r="BY352"/>
      <c r="BZ352" s="3">
        <f t="shared" si="83"/>
        <v>332</v>
      </c>
      <c r="CA352" s="3">
        <f>CA351+(env_max2-env_min2)/1200</f>
        <v>8.2750000000000501</v>
      </c>
      <c r="CB352" s="3">
        <f t="shared" si="82"/>
        <v>0.44</v>
      </c>
      <c r="CC352" s="3">
        <f>ROUND((O_max_dia2-CA352)/O_range_dia2 * CB352, 3)</f>
        <v>0.55700000000000005</v>
      </c>
      <c r="CD352">
        <f>IF(CA352&lt;=delt2,CB352,CC352)</f>
        <v>0.44</v>
      </c>
      <c r="CE352">
        <f>IF(CA352&gt;=O_max_dia2, 0, CD352)</f>
        <v>0.44</v>
      </c>
      <c r="CG352">
        <f>CE352/$CF$21</f>
        <v>0.77057793345008763</v>
      </c>
      <c r="EM352"/>
      <c r="EN352" s="3"/>
      <c r="EP352"/>
      <c r="EQ352" s="3"/>
    </row>
    <row r="353" spans="2:147" x14ac:dyDescent="0.25">
      <c r="B353">
        <f t="shared" si="81"/>
        <v>337</v>
      </c>
      <c r="C353" s="9">
        <f t="shared" si="79"/>
        <v>8.4000000000000519</v>
      </c>
      <c r="D353">
        <f>EXP(-KTG1_dia*(C353-T_opt__dia)^2)</f>
        <v>0.77811573984553317</v>
      </c>
      <c r="E353">
        <f>EXP(-KTG2_dia*(T_opt__dia-C353)^2)</f>
        <v>1.8884479079791926E-3</v>
      </c>
      <c r="F353">
        <f>IF(C353&lt;=T_opt__dia,D353,E353)</f>
        <v>0.77811573984553317</v>
      </c>
      <c r="G353">
        <f t="shared" si="80"/>
        <v>0.77800000000000002</v>
      </c>
      <c r="AO353">
        <f t="shared" si="70"/>
        <v>350</v>
      </c>
      <c r="AP353">
        <f t="shared" si="71"/>
        <v>8.7250000000000565</v>
      </c>
      <c r="AQ353">
        <f>EXP(-KTG1_nan*(AP353-T_opt__nan)^2)</f>
        <v>0.60139549458530328</v>
      </c>
      <c r="AR353">
        <f>EXP(-KTG2_nan*(T_opt__nan-AP353)^2)</f>
        <v>0.21751064219896848</v>
      </c>
      <c r="AS353">
        <f>IF(AP353&lt;=T_opt__nan,AQ353,AR353)</f>
        <v>0.60139549458530328</v>
      </c>
      <c r="AT353">
        <f t="shared" si="72"/>
        <v>0.60099999999999998</v>
      </c>
      <c r="BD353">
        <f t="shared" si="73"/>
        <v>350</v>
      </c>
      <c r="BE353">
        <f t="shared" si="74"/>
        <v>8.7250000000000565</v>
      </c>
      <c r="BF353">
        <f>EXP(-KTG1_pic*(BE353-T_opt_pic)^2)</f>
        <v>0.44259395915545968</v>
      </c>
      <c r="BG353">
        <f>EXP(-KTG2_pic*(T_opt_pic-BE353)^2)</f>
        <v>8.669947071507933E-2</v>
      </c>
      <c r="BH353">
        <f>IF(BE353&lt;=T_opt_pic,BF353,BG353)</f>
        <v>0.44259395915545968</v>
      </c>
      <c r="BI353">
        <f t="shared" si="75"/>
        <v>0.443</v>
      </c>
      <c r="BP353">
        <f t="shared" si="76"/>
        <v>350</v>
      </c>
      <c r="BQ353">
        <f t="shared" si="77"/>
        <v>8.7250000000000565</v>
      </c>
      <c r="BR353">
        <f>EXP(-KTG1_bac*(BQ353-T_opt_bac)^2)</f>
        <v>0.44259395915545968</v>
      </c>
      <c r="BS353">
        <f>EXP(-KTG2_bac * (T_opt_bac - BQ353)^2)</f>
        <v>8.669947071507933E-2</v>
      </c>
      <c r="BT353">
        <f>IF(BQ353&lt;=T_opt_bac,BR353,BS353)</f>
        <v>0.44259395915545968</v>
      </c>
      <c r="BU353">
        <f t="shared" si="78"/>
        <v>0.443</v>
      </c>
      <c r="BY353"/>
      <c r="BZ353" s="3">
        <f t="shared" si="83"/>
        <v>333</v>
      </c>
      <c r="CA353" s="3">
        <f>CA352+(env_max2-env_min2)/1200</f>
        <v>8.3000000000000504</v>
      </c>
      <c r="CB353" s="3">
        <f t="shared" si="82"/>
        <v>0.441</v>
      </c>
      <c r="CC353" s="3">
        <f>ROUND((O_max_dia2-CA353)/O_range_dia2 * CB353, 3)</f>
        <v>0.55800000000000005</v>
      </c>
      <c r="CD353">
        <f>IF(CA353&lt;=delt2,CB353,CC353)</f>
        <v>0.441</v>
      </c>
      <c r="CE353">
        <f>IF(CA353&gt;=O_max_dia2, 0, CD353)</f>
        <v>0.441</v>
      </c>
      <c r="CG353">
        <f>CE353/$CF$21</f>
        <v>0.77232924693520144</v>
      </c>
      <c r="EM353"/>
      <c r="EN353" s="3"/>
      <c r="EP353"/>
      <c r="EQ353" s="3"/>
    </row>
    <row r="354" spans="2:147" x14ac:dyDescent="0.25">
      <c r="B354">
        <f t="shared" si="81"/>
        <v>338</v>
      </c>
      <c r="C354" s="9">
        <f t="shared" si="79"/>
        <v>8.4250000000000522</v>
      </c>
      <c r="D354">
        <f>EXP(-KTG1_dia*(C354-T_opt__dia)^2)</f>
        <v>0.77985677340435211</v>
      </c>
      <c r="E354">
        <f>EXP(-KTG2_dia*(T_opt__dia-C354)^2)</f>
        <v>1.9969684966719935E-3</v>
      </c>
      <c r="F354">
        <f>IF(C354&lt;=T_opt__dia,D354,E354)</f>
        <v>0.77985677340435211</v>
      </c>
      <c r="G354">
        <f t="shared" si="80"/>
        <v>0.78</v>
      </c>
      <c r="AO354">
        <f t="shared" si="70"/>
        <v>351</v>
      </c>
      <c r="AP354">
        <f t="shared" si="71"/>
        <v>8.7500000000000568</v>
      </c>
      <c r="AQ354">
        <f>EXP(-KTG1_nan*(AP354-T_opt__nan)^2)</f>
        <v>0.60275166475009834</v>
      </c>
      <c r="AR354">
        <f>EXP(-KTG2_nan*(T_opt__nan-AP354)^2)</f>
        <v>0.2189854477507876</v>
      </c>
      <c r="AS354">
        <f>IF(AP354&lt;=T_opt__nan,AQ354,AR354)</f>
        <v>0.60275166475009834</v>
      </c>
      <c r="AT354">
        <f t="shared" si="72"/>
        <v>0.60299999999999998</v>
      </c>
      <c r="BD354">
        <f t="shared" si="73"/>
        <v>351</v>
      </c>
      <c r="BE354">
        <f t="shared" si="74"/>
        <v>8.7500000000000568</v>
      </c>
      <c r="BF354">
        <f>EXP(-KTG1_pic*(BE354-T_opt_pic)^2)</f>
        <v>0.44385826077686208</v>
      </c>
      <c r="BG354">
        <f>EXP(-KTG2_pic*(T_opt_pic-BE354)^2)</f>
        <v>8.7444585046564771E-2</v>
      </c>
      <c r="BH354">
        <f>IF(BE354&lt;=T_opt_pic,BF354,BG354)</f>
        <v>0.44385826077686208</v>
      </c>
      <c r="BI354">
        <f t="shared" si="75"/>
        <v>0.44400000000000001</v>
      </c>
      <c r="BP354">
        <f t="shared" si="76"/>
        <v>351</v>
      </c>
      <c r="BQ354">
        <f t="shared" si="77"/>
        <v>8.7500000000000568</v>
      </c>
      <c r="BR354">
        <f>EXP(-KTG1_bac*(BQ354-T_opt_bac)^2)</f>
        <v>0.44385826077686208</v>
      </c>
      <c r="BS354">
        <f>EXP(-KTG2_bac * (T_opt_bac - BQ354)^2)</f>
        <v>8.7444585046564771E-2</v>
      </c>
      <c r="BT354">
        <f>IF(BQ354&lt;=T_opt_bac,BR354,BS354)</f>
        <v>0.44385826077686208</v>
      </c>
      <c r="BU354">
        <f t="shared" si="78"/>
        <v>0.44400000000000001</v>
      </c>
      <c r="BY354"/>
      <c r="BZ354" s="3">
        <f t="shared" si="83"/>
        <v>334</v>
      </c>
      <c r="CA354" s="3">
        <f>CA353+(env_max2-env_min2)/1200</f>
        <v>8.3250000000000508</v>
      </c>
      <c r="CB354" s="3">
        <f t="shared" si="82"/>
        <v>0.442</v>
      </c>
      <c r="CC354" s="3">
        <f>ROUND((O_max_dia2-CA354)/O_range_dia2 * CB354, 3)</f>
        <v>0.55800000000000005</v>
      </c>
      <c r="CD354">
        <f>IF(CA354&lt;=delt2,CB354,CC354)</f>
        <v>0.442</v>
      </c>
      <c r="CE354">
        <f>IF(CA354&gt;=O_max_dia2, 0, CD354)</f>
        <v>0.442</v>
      </c>
      <c r="CG354">
        <f>CE354/$CF$21</f>
        <v>0.77408056042031526</v>
      </c>
      <c r="EM354"/>
      <c r="EN354" s="3"/>
      <c r="EP354"/>
      <c r="EQ354" s="3"/>
    </row>
    <row r="355" spans="2:147" x14ac:dyDescent="0.25">
      <c r="B355">
        <f t="shared" si="81"/>
        <v>339</v>
      </c>
      <c r="C355" s="9">
        <f t="shared" si="79"/>
        <v>8.4500000000000526</v>
      </c>
      <c r="D355">
        <f>EXP(-KTG1_dia*(C355-T_opt__dia)^2)</f>
        <v>0.78159388654689832</v>
      </c>
      <c r="E355">
        <f>EXP(-KTG2_dia*(T_opt__dia-C355)^2)</f>
        <v>2.111197409084753E-3</v>
      </c>
      <c r="F355">
        <f>IF(C355&lt;=T_opt__dia,D355,E355)</f>
        <v>0.78159388654689832</v>
      </c>
      <c r="G355">
        <f t="shared" si="80"/>
        <v>0.78200000000000003</v>
      </c>
      <c r="AO355">
        <f t="shared" si="70"/>
        <v>352</v>
      </c>
      <c r="AP355">
        <f t="shared" si="71"/>
        <v>8.7750000000000572</v>
      </c>
      <c r="AQ355">
        <f>EXP(-KTG1_nan*(AP355-T_opt__nan)^2)</f>
        <v>0.60410787258429843</v>
      </c>
      <c r="AR355">
        <f>EXP(-KTG2_nan*(T_opt__nan-AP355)^2)</f>
        <v>0.22046694602072353</v>
      </c>
      <c r="AS355">
        <f>IF(AP355&lt;=T_opt__nan,AQ355,AR355)</f>
        <v>0.60410787258429843</v>
      </c>
      <c r="AT355">
        <f t="shared" si="72"/>
        <v>0.60399999999999998</v>
      </c>
      <c r="BD355">
        <f t="shared" si="73"/>
        <v>352</v>
      </c>
      <c r="BE355">
        <f t="shared" si="74"/>
        <v>8.7750000000000572</v>
      </c>
      <c r="BF355">
        <f>EXP(-KTG1_pic*(BE355-T_opt_pic)^2)</f>
        <v>0.44512394834188512</v>
      </c>
      <c r="BG355">
        <f>EXP(-KTG2_pic*(T_opt_pic-BE355)^2)</f>
        <v>8.8194780122970245E-2</v>
      </c>
      <c r="BH355">
        <f>IF(BE355&lt;=T_opt_pic,BF355,BG355)</f>
        <v>0.44512394834188512</v>
      </c>
      <c r="BI355">
        <f t="shared" si="75"/>
        <v>0.44500000000000001</v>
      </c>
      <c r="BP355">
        <f t="shared" si="76"/>
        <v>352</v>
      </c>
      <c r="BQ355">
        <f t="shared" si="77"/>
        <v>8.7750000000000572</v>
      </c>
      <c r="BR355">
        <f>EXP(-KTG1_bac*(BQ355-T_opt_bac)^2)</f>
        <v>0.44512394834188512</v>
      </c>
      <c r="BS355">
        <f>EXP(-KTG2_bac * (T_opt_bac - BQ355)^2)</f>
        <v>8.8194780122970245E-2</v>
      </c>
      <c r="BT355">
        <f>IF(BQ355&lt;=T_opt_bac,BR355,BS355)</f>
        <v>0.44512394834188512</v>
      </c>
      <c r="BU355">
        <f t="shared" si="78"/>
        <v>0.44500000000000001</v>
      </c>
      <c r="BY355"/>
      <c r="BZ355" s="3">
        <f t="shared" si="83"/>
        <v>335</v>
      </c>
      <c r="CA355" s="3">
        <f>CA354+(env_max2-env_min2)/1200</f>
        <v>8.3500000000000512</v>
      </c>
      <c r="CB355" s="3">
        <f t="shared" si="82"/>
        <v>0.442</v>
      </c>
      <c r="CC355" s="3">
        <f>ROUND((O_max_dia2-CA355)/O_range_dia2 * CB355, 3)</f>
        <v>0.55700000000000005</v>
      </c>
      <c r="CD355">
        <f>IF(CA355&lt;=delt2,CB355,CC355)</f>
        <v>0.442</v>
      </c>
      <c r="CE355">
        <f>IF(CA355&gt;=O_max_dia2, 0, CD355)</f>
        <v>0.442</v>
      </c>
      <c r="CG355">
        <f>CE355/$CF$21</f>
        <v>0.77408056042031526</v>
      </c>
      <c r="EM355"/>
      <c r="EN355" s="3"/>
      <c r="EP355"/>
      <c r="EQ355" s="3"/>
    </row>
    <row r="356" spans="2:147" x14ac:dyDescent="0.25">
      <c r="B356">
        <f t="shared" si="81"/>
        <v>340</v>
      </c>
      <c r="C356" s="9">
        <f t="shared" si="79"/>
        <v>8.4750000000000529</v>
      </c>
      <c r="D356">
        <f>EXP(-KTG1_dia*(C356-T_opt__dia)^2)</f>
        <v>0.78332703575975127</v>
      </c>
      <c r="E356">
        <f>EXP(-KTG2_dia*(T_opt__dia-C356)^2)</f>
        <v>2.231402427330091E-3</v>
      </c>
      <c r="F356">
        <f>IF(C356&lt;=T_opt__dia,D356,E356)</f>
        <v>0.78332703575975127</v>
      </c>
      <c r="G356">
        <f t="shared" si="80"/>
        <v>0.78300000000000003</v>
      </c>
      <c r="AO356">
        <f t="shared" si="70"/>
        <v>353</v>
      </c>
      <c r="AP356">
        <f t="shared" si="71"/>
        <v>8.8000000000000576</v>
      </c>
      <c r="AQ356">
        <f>EXP(-KTG1_nan*(AP356-T_opt__nan)^2)</f>
        <v>0.60546410459535893</v>
      </c>
      <c r="AR356">
        <f>EXP(-KTG2_nan*(T_opt__nan-AP356)^2)</f>
        <v>0.22195513769194561</v>
      </c>
      <c r="AS356">
        <f>IF(AP356&lt;=T_opt__nan,AQ356,AR356)</f>
        <v>0.60546410459535893</v>
      </c>
      <c r="AT356">
        <f t="shared" si="72"/>
        <v>0.60499999999999998</v>
      </c>
      <c r="BD356">
        <f t="shared" si="73"/>
        <v>353</v>
      </c>
      <c r="BE356">
        <f t="shared" si="74"/>
        <v>8.8000000000000576</v>
      </c>
      <c r="BF356">
        <f>EXP(-KTG1_pic*(BE356-T_opt_pic)^2)</f>
        <v>0.44639101312773743</v>
      </c>
      <c r="BG356">
        <f>EXP(-KTG2_pic*(T_opt_pic-BE356)^2)</f>
        <v>8.8950076930247549E-2</v>
      </c>
      <c r="BH356">
        <f>IF(BE356&lt;=T_opt_pic,BF356,BG356)</f>
        <v>0.44639101312773743</v>
      </c>
      <c r="BI356">
        <f t="shared" si="75"/>
        <v>0.44600000000000001</v>
      </c>
      <c r="BP356">
        <f t="shared" si="76"/>
        <v>353</v>
      </c>
      <c r="BQ356">
        <f t="shared" si="77"/>
        <v>8.8000000000000576</v>
      </c>
      <c r="BR356">
        <f>EXP(-KTG1_bac*(BQ356-T_opt_bac)^2)</f>
        <v>0.44639101312773743</v>
      </c>
      <c r="BS356">
        <f>EXP(-KTG2_bac * (T_opt_bac - BQ356)^2)</f>
        <v>8.8950076930247549E-2</v>
      </c>
      <c r="BT356">
        <f>IF(BQ356&lt;=T_opt_bac,BR356,BS356)</f>
        <v>0.44639101312773743</v>
      </c>
      <c r="BU356">
        <f t="shared" si="78"/>
        <v>0.44600000000000001</v>
      </c>
      <c r="BY356"/>
      <c r="BZ356" s="3">
        <f t="shared" si="83"/>
        <v>336</v>
      </c>
      <c r="CA356" s="3">
        <f>CA355+(env_max2-env_min2)/1200</f>
        <v>8.3750000000000515</v>
      </c>
      <c r="CB356" s="3">
        <f t="shared" si="82"/>
        <v>0.443</v>
      </c>
      <c r="CC356" s="3">
        <f>ROUND((O_max_dia2-CA356)/O_range_dia2 * CB356, 3)</f>
        <v>0.55800000000000005</v>
      </c>
      <c r="CD356">
        <f>IF(CA356&lt;=delt2,CB356,CC356)</f>
        <v>0.443</v>
      </c>
      <c r="CE356">
        <f>IF(CA356&gt;=O_max_dia2, 0, CD356)</f>
        <v>0.443</v>
      </c>
      <c r="CG356">
        <f>CE356/$CF$21</f>
        <v>0.77583187390542918</v>
      </c>
      <c r="EM356"/>
      <c r="EN356" s="3"/>
      <c r="EP356"/>
      <c r="EQ356" s="3"/>
    </row>
    <row r="357" spans="2:147" x14ac:dyDescent="0.25">
      <c r="B357">
        <f t="shared" si="81"/>
        <v>341</v>
      </c>
      <c r="C357" s="9">
        <f t="shared" si="79"/>
        <v>8.5000000000000533</v>
      </c>
      <c r="D357">
        <f>EXP(-KTG1_dia*(C357-T_opt__dia)^2)</f>
        <v>0.78505617755183321</v>
      </c>
      <c r="E357">
        <f>EXP(-KTG2_dia*(T_opt__dia-C357)^2)</f>
        <v>2.357862006490507E-3</v>
      </c>
      <c r="F357">
        <f>IF(C357&lt;=T_opt__dia,D357,E357)</f>
        <v>0.78505617755183321</v>
      </c>
      <c r="G357">
        <f t="shared" si="80"/>
        <v>0.78500000000000003</v>
      </c>
      <c r="AO357">
        <f t="shared" si="70"/>
        <v>354</v>
      </c>
      <c r="AP357">
        <f t="shared" si="71"/>
        <v>8.8250000000000579</v>
      </c>
      <c r="AQ357">
        <f>EXP(-KTG1_nan*(AP357-T_opt__nan)^2)</f>
        <v>0.60682034726004708</v>
      </c>
      <c r="AR357">
        <f>EXP(-KTG2_nan*(T_opt__nan-AP357)^2)</f>
        <v>0.22345002315002274</v>
      </c>
      <c r="AS357">
        <f>IF(AP357&lt;=T_opt__nan,AQ357,AR357)</f>
        <v>0.60682034726004708</v>
      </c>
      <c r="AT357">
        <f t="shared" si="72"/>
        <v>0.60699999999999998</v>
      </c>
      <c r="BD357">
        <f t="shared" si="73"/>
        <v>354</v>
      </c>
      <c r="BE357">
        <f t="shared" si="74"/>
        <v>8.8250000000000579</v>
      </c>
      <c r="BF357">
        <f>EXP(-KTG1_pic*(BE357-T_opt_pic)^2)</f>
        <v>0.44765944636608851</v>
      </c>
      <c r="BG357">
        <f>EXP(-KTG2_pic*(T_opt_pic-BE357)^2)</f>
        <v>8.9710496403671028E-2</v>
      </c>
      <c r="BH357">
        <f>IF(BE357&lt;=T_opt_pic,BF357,BG357)</f>
        <v>0.44765944636608851</v>
      </c>
      <c r="BI357">
        <f t="shared" si="75"/>
        <v>0.44800000000000001</v>
      </c>
      <c r="BP357">
        <f t="shared" si="76"/>
        <v>354</v>
      </c>
      <c r="BQ357">
        <f t="shared" si="77"/>
        <v>8.8250000000000579</v>
      </c>
      <c r="BR357">
        <f>EXP(-KTG1_bac*(BQ357-T_opt_bac)^2)</f>
        <v>0.44765944636608851</v>
      </c>
      <c r="BS357">
        <f>EXP(-KTG2_bac * (T_opt_bac - BQ357)^2)</f>
        <v>8.9710496403671028E-2</v>
      </c>
      <c r="BT357">
        <f>IF(BQ357&lt;=T_opt_bac,BR357,BS357)</f>
        <v>0.44765944636608851</v>
      </c>
      <c r="BU357">
        <f t="shared" si="78"/>
        <v>0.44800000000000001</v>
      </c>
      <c r="BY357"/>
      <c r="BZ357" s="3">
        <f t="shared" si="83"/>
        <v>337</v>
      </c>
      <c r="CA357" s="3">
        <f>CA356+(env_max2-env_min2)/1200</f>
        <v>8.4000000000000519</v>
      </c>
      <c r="CB357" s="3">
        <f t="shared" si="82"/>
        <v>0.44400000000000001</v>
      </c>
      <c r="CC357" s="3">
        <f>ROUND((O_max_dia2-CA357)/O_range_dia2 * CB357, 3)</f>
        <v>0.55800000000000005</v>
      </c>
      <c r="CD357">
        <f>IF(CA357&lt;=delt2,CB357,CC357)</f>
        <v>0.44400000000000001</v>
      </c>
      <c r="CE357">
        <f>IF(CA357&gt;=O_max_dia2, 0, CD357)</f>
        <v>0.44400000000000001</v>
      </c>
      <c r="CG357">
        <f>CE357/$CF$21</f>
        <v>0.777583187390543</v>
      </c>
      <c r="EM357"/>
      <c r="EN357" s="3"/>
      <c r="EP357"/>
      <c r="EQ357" s="3"/>
    </row>
    <row r="358" spans="2:147" x14ac:dyDescent="0.25">
      <c r="B358">
        <f t="shared" si="81"/>
        <v>342</v>
      </c>
      <c r="C358" s="9">
        <f t="shared" si="79"/>
        <v>8.5250000000000536</v>
      </c>
      <c r="D358">
        <f>EXP(-KTG1_dia*(C358-T_opt__dia)^2)</f>
        <v>0.78678126845619945</v>
      </c>
      <c r="E358">
        <f>EXP(-KTG2_dia*(T_opt__dia-C358)^2)</f>
        <v>2.490865595997279E-3</v>
      </c>
      <c r="F358">
        <f>IF(C358&lt;=T_opt__dia,D358,E358)</f>
        <v>0.78678126845619945</v>
      </c>
      <c r="G358">
        <f t="shared" si="80"/>
        <v>0.78700000000000003</v>
      </c>
      <c r="AO358">
        <f t="shared" si="70"/>
        <v>355</v>
      </c>
      <c r="AP358">
        <f t="shared" si="71"/>
        <v>8.8500000000000583</v>
      </c>
      <c r="AQ358">
        <f>EXP(-KTG1_nan*(AP358-T_opt__nan)^2)</f>
        <v>0.6081765870246445</v>
      </c>
      <c r="AR358">
        <f>EXP(-KTG2_nan*(T_opt__nan-AP358)^2)</f>
        <v>0.22495160248089158</v>
      </c>
      <c r="AS358">
        <f>IF(AP358&lt;=T_opt__nan,AQ358,AR358)</f>
        <v>0.6081765870246445</v>
      </c>
      <c r="AT358">
        <f t="shared" si="72"/>
        <v>0.60799999999999998</v>
      </c>
      <c r="BD358">
        <f t="shared" si="73"/>
        <v>355</v>
      </c>
      <c r="BE358">
        <f t="shared" si="74"/>
        <v>8.8500000000000583</v>
      </c>
      <c r="BF358">
        <f>EXP(-KTG1_pic*(BE358-T_opt_pic)^2)</f>
        <v>0.44892923924311434</v>
      </c>
      <c r="BG358">
        <f>EXP(-KTG2_pic*(T_opt_pic-BE358)^2)</f>
        <v>9.0476059426142119E-2</v>
      </c>
      <c r="BH358">
        <f>IF(BE358&lt;=T_opt_pic,BF358,BG358)</f>
        <v>0.44892923924311434</v>
      </c>
      <c r="BI358">
        <f t="shared" si="75"/>
        <v>0.44900000000000001</v>
      </c>
      <c r="BP358">
        <f t="shared" si="76"/>
        <v>355</v>
      </c>
      <c r="BQ358">
        <f t="shared" si="77"/>
        <v>8.8500000000000583</v>
      </c>
      <c r="BR358">
        <f>EXP(-KTG1_bac*(BQ358-T_opt_bac)^2)</f>
        <v>0.44892923924311434</v>
      </c>
      <c r="BS358">
        <f>EXP(-KTG2_bac * (T_opt_bac - BQ358)^2)</f>
        <v>9.0476059426142119E-2</v>
      </c>
      <c r="BT358">
        <f>IF(BQ358&lt;=T_opt_bac,BR358,BS358)</f>
        <v>0.44892923924311434</v>
      </c>
      <c r="BU358">
        <f t="shared" si="78"/>
        <v>0.44900000000000001</v>
      </c>
      <c r="BY358"/>
      <c r="BZ358" s="3">
        <f t="shared" si="83"/>
        <v>338</v>
      </c>
      <c r="CA358" s="3">
        <f>CA357+(env_max2-env_min2)/1200</f>
        <v>8.4250000000000522</v>
      </c>
      <c r="CB358" s="3">
        <f t="shared" si="82"/>
        <v>0.44500000000000001</v>
      </c>
      <c r="CC358" s="3">
        <f>ROUND((O_max_dia2-CA358)/O_range_dia2 * CB358, 3)</f>
        <v>0.55900000000000005</v>
      </c>
      <c r="CD358">
        <f>IF(CA358&lt;=delt2,CB358,CC358)</f>
        <v>0.44500000000000001</v>
      </c>
      <c r="CE358">
        <f>IF(CA358&gt;=O_max_dia2, 0, CD358)</f>
        <v>0.44500000000000001</v>
      </c>
      <c r="CG358">
        <f>CE358/$CF$21</f>
        <v>0.77933450087565681</v>
      </c>
      <c r="EM358"/>
      <c r="EN358" s="3"/>
      <c r="EP358"/>
      <c r="EQ358" s="3"/>
    </row>
    <row r="359" spans="2:147" x14ac:dyDescent="0.25">
      <c r="B359">
        <f t="shared" si="81"/>
        <v>343</v>
      </c>
      <c r="C359" s="9">
        <f t="shared" si="79"/>
        <v>8.550000000000054</v>
      </c>
      <c r="D359">
        <f>EXP(-KTG1_dia*(C359-T_opt__dia)^2)</f>
        <v>0.78850226503183318</v>
      </c>
      <c r="E359">
        <f>EXP(-KTG2_dia*(T_opt__dia-C359)^2)</f>
        <v>2.6307139651368799E-3</v>
      </c>
      <c r="F359">
        <f>IF(C359&lt;=T_opt__dia,D359,E359)</f>
        <v>0.78850226503183318</v>
      </c>
      <c r="G359">
        <f t="shared" si="80"/>
        <v>0.78900000000000003</v>
      </c>
      <c r="AO359">
        <f t="shared" si="70"/>
        <v>356</v>
      </c>
      <c r="AP359">
        <f t="shared" si="71"/>
        <v>8.8750000000000586</v>
      </c>
      <c r="AQ359">
        <f>EXP(-KTG1_nan*(AP359-T_opt__nan)^2)</f>
        <v>0.60953281030514983</v>
      </c>
      <c r="AR359">
        <f>EXP(-KTG2_nan*(T_opt__nan-AP359)^2)</f>
        <v>0.22645987546883312</v>
      </c>
      <c r="AS359">
        <f>IF(AP359&lt;=T_opt__nan,AQ359,AR359)</f>
        <v>0.60953281030514983</v>
      </c>
      <c r="AT359">
        <f t="shared" si="72"/>
        <v>0.61</v>
      </c>
      <c r="BD359">
        <f t="shared" si="73"/>
        <v>356</v>
      </c>
      <c r="BE359">
        <f t="shared" si="74"/>
        <v>8.8750000000000586</v>
      </c>
      <c r="BF359">
        <f>EXP(-KTG1_pic*(BE359-T_opt_pic)^2)</f>
        <v>0.450200382899545</v>
      </c>
      <c r="BG359">
        <f>EXP(-KTG2_pic*(T_opt_pic-BE359)^2)</f>
        <v>9.1246786826483336E-2</v>
      </c>
      <c r="BH359">
        <f>IF(BE359&lt;=T_opt_pic,BF359,BG359)</f>
        <v>0.450200382899545</v>
      </c>
      <c r="BI359">
        <f t="shared" si="75"/>
        <v>0.45</v>
      </c>
      <c r="BP359">
        <f t="shared" si="76"/>
        <v>356</v>
      </c>
      <c r="BQ359">
        <f t="shared" si="77"/>
        <v>8.8750000000000586</v>
      </c>
      <c r="BR359">
        <f>EXP(-KTG1_bac*(BQ359-T_opt_bac)^2)</f>
        <v>0.450200382899545</v>
      </c>
      <c r="BS359">
        <f>EXP(-KTG2_bac * (T_opt_bac - BQ359)^2)</f>
        <v>9.1246786826483336E-2</v>
      </c>
      <c r="BT359">
        <f>IF(BQ359&lt;=T_opt_bac,BR359,BS359)</f>
        <v>0.450200382899545</v>
      </c>
      <c r="BU359">
        <f t="shared" si="78"/>
        <v>0.45</v>
      </c>
      <c r="BY359"/>
      <c r="BZ359" s="3">
        <f t="shared" si="83"/>
        <v>339</v>
      </c>
      <c r="CA359" s="3">
        <f>CA358+(env_max2-env_min2)/1200</f>
        <v>8.4500000000000526</v>
      </c>
      <c r="CB359" s="3">
        <f t="shared" si="82"/>
        <v>0.44600000000000001</v>
      </c>
      <c r="CC359" s="3">
        <f>ROUND((O_max_dia2-CA359)/O_range_dia2 * CB359, 3)</f>
        <v>0.55900000000000005</v>
      </c>
      <c r="CD359">
        <f>IF(CA359&lt;=delt2,CB359,CC359)</f>
        <v>0.44600000000000001</v>
      </c>
      <c r="CE359">
        <f>IF(CA359&gt;=O_max_dia2, 0, CD359)</f>
        <v>0.44600000000000001</v>
      </c>
      <c r="CG359">
        <f>CE359/$CF$21</f>
        <v>0.78108581436077062</v>
      </c>
      <c r="EM359"/>
      <c r="EN359" s="3"/>
      <c r="EP359"/>
      <c r="EQ359" s="3"/>
    </row>
    <row r="360" spans="2:147" x14ac:dyDescent="0.25">
      <c r="B360">
        <f t="shared" si="81"/>
        <v>344</v>
      </c>
      <c r="C360" s="9">
        <f t="shared" si="79"/>
        <v>8.5750000000000544</v>
      </c>
      <c r="D360">
        <f>EXP(-KTG1_dia*(C360-T_opt__dia)^2)</f>
        <v>0.79021912386544102</v>
      </c>
      <c r="E360">
        <f>EXP(-KTG2_dia*(T_opt__dia-C360)^2)</f>
        <v>2.7777195324169765E-3</v>
      </c>
      <c r="F360">
        <f>IF(C360&lt;=T_opt__dia,D360,E360)</f>
        <v>0.79021912386544102</v>
      </c>
      <c r="G360">
        <f t="shared" si="80"/>
        <v>0.79</v>
      </c>
      <c r="AO360">
        <f t="shared" si="70"/>
        <v>357</v>
      </c>
      <c r="AP360">
        <f t="shared" si="71"/>
        <v>8.900000000000059</v>
      </c>
      <c r="AQ360">
        <f>EXP(-KTG1_nan*(AP360-T_opt__nan)^2)</f>
        <v>0.61088900348748321</v>
      </c>
      <c r="AR360">
        <f>EXP(-KTG2_nan*(T_opt__nan-AP360)^2)</f>
        <v>0.22797484159445855</v>
      </c>
      <c r="AS360">
        <f>IF(AP360&lt;=T_opt__nan,AQ360,AR360)</f>
        <v>0.61088900348748321</v>
      </c>
      <c r="AT360">
        <f t="shared" si="72"/>
        <v>0.61099999999999999</v>
      </c>
      <c r="BD360">
        <f t="shared" si="73"/>
        <v>357</v>
      </c>
      <c r="BE360">
        <f t="shared" si="74"/>
        <v>8.900000000000059</v>
      </c>
      <c r="BF360">
        <f>EXP(-KTG1_pic*(BE360-T_opt_pic)^2)</f>
        <v>0.45147286843071305</v>
      </c>
      <c r="BG360">
        <f>EXP(-KTG2_pic*(T_opt_pic-BE360)^2)</f>
        <v>9.2022699377721784E-2</v>
      </c>
      <c r="BH360">
        <f>IF(BE360&lt;=T_opt_pic,BF360,BG360)</f>
        <v>0.45147286843071305</v>
      </c>
      <c r="BI360">
        <f t="shared" si="75"/>
        <v>0.45100000000000001</v>
      </c>
      <c r="BP360">
        <f t="shared" si="76"/>
        <v>357</v>
      </c>
      <c r="BQ360">
        <f t="shared" si="77"/>
        <v>8.900000000000059</v>
      </c>
      <c r="BR360">
        <f>EXP(-KTG1_bac*(BQ360-T_opt_bac)^2)</f>
        <v>0.45147286843071305</v>
      </c>
      <c r="BS360">
        <f>EXP(-KTG2_bac * (T_opt_bac - BQ360)^2)</f>
        <v>9.2022699377721784E-2</v>
      </c>
      <c r="BT360">
        <f>IF(BQ360&lt;=T_opt_bac,BR360,BS360)</f>
        <v>0.45147286843071305</v>
      </c>
      <c r="BU360">
        <f t="shared" si="78"/>
        <v>0.45100000000000001</v>
      </c>
      <c r="BY360"/>
      <c r="BZ360" s="3">
        <f t="shared" si="83"/>
        <v>340</v>
      </c>
      <c r="CA360" s="3">
        <f>CA359+(env_max2-env_min2)/1200</f>
        <v>8.4750000000000529</v>
      </c>
      <c r="CB360" s="3">
        <f t="shared" si="82"/>
        <v>0.44600000000000001</v>
      </c>
      <c r="CC360" s="3">
        <f>ROUND((O_max_dia2-CA360)/O_range_dia2 * CB360, 3)</f>
        <v>0.55800000000000005</v>
      </c>
      <c r="CD360">
        <f>IF(CA360&lt;=delt2,CB360,CC360)</f>
        <v>0.44600000000000001</v>
      </c>
      <c r="CE360">
        <f>IF(CA360&gt;=O_max_dia2, 0, CD360)</f>
        <v>0.44600000000000001</v>
      </c>
      <c r="CG360">
        <f>CE360/$CF$21</f>
        <v>0.78108581436077062</v>
      </c>
      <c r="EM360"/>
      <c r="EN360" s="3"/>
      <c r="EP360"/>
      <c r="EQ360" s="3"/>
    </row>
    <row r="361" spans="2:147" x14ac:dyDescent="0.25">
      <c r="B361">
        <f t="shared" si="81"/>
        <v>345</v>
      </c>
      <c r="C361" s="9">
        <f t="shared" si="79"/>
        <v>8.6000000000000547</v>
      </c>
      <c r="D361">
        <f>EXP(-KTG1_dia*(C361-T_opt__dia)^2)</f>
        <v>0.79193180157325294</v>
      </c>
      <c r="E361">
        <f>EXP(-KTG2_dia*(T_opt__dia-C361)^2)</f>
        <v>2.93220669850193E-3</v>
      </c>
      <c r="F361">
        <f>IF(C361&lt;=T_opt__dia,D361,E361)</f>
        <v>0.79193180157325294</v>
      </c>
      <c r="G361">
        <f t="shared" si="80"/>
        <v>0.79200000000000004</v>
      </c>
      <c r="AO361">
        <f t="shared" si="70"/>
        <v>358</v>
      </c>
      <c r="AP361">
        <f t="shared" si="71"/>
        <v>8.9250000000000593</v>
      </c>
      <c r="AQ361">
        <f>EXP(-KTG1_nan*(AP361-T_opt__nan)^2)</f>
        <v>0.61224515292769177</v>
      </c>
      <c r="AR361">
        <f>EXP(-KTG2_nan*(T_opt__nan-AP361)^2)</f>
        <v>0.22949650003270466</v>
      </c>
      <c r="AS361">
        <f>IF(AP361&lt;=T_opt__nan,AQ361,AR361)</f>
        <v>0.61224515292769177</v>
      </c>
      <c r="AT361">
        <f t="shared" si="72"/>
        <v>0.61199999999999999</v>
      </c>
      <c r="BD361">
        <f t="shared" si="73"/>
        <v>358</v>
      </c>
      <c r="BE361">
        <f t="shared" si="74"/>
        <v>8.9250000000000593</v>
      </c>
      <c r="BF361">
        <f>EXP(-KTG1_pic*(BE361-T_opt_pic)^2)</f>
        <v>0.45274668688660297</v>
      </c>
      <c r="BG361">
        <f>EXP(-KTG2_pic*(T_opt_pic-BE361)^2)</f>
        <v>9.2803817795362176E-2</v>
      </c>
      <c r="BH361">
        <f>IF(BE361&lt;=T_opt_pic,BF361,BG361)</f>
        <v>0.45274668688660297</v>
      </c>
      <c r="BI361">
        <f t="shared" si="75"/>
        <v>0.45300000000000001</v>
      </c>
      <c r="BP361">
        <f t="shared" si="76"/>
        <v>358</v>
      </c>
      <c r="BQ361">
        <f t="shared" si="77"/>
        <v>8.9250000000000593</v>
      </c>
      <c r="BR361">
        <f>EXP(-KTG1_bac*(BQ361-T_opt_bac)^2)</f>
        <v>0.45274668688660297</v>
      </c>
      <c r="BS361">
        <f>EXP(-KTG2_bac * (T_opt_bac - BQ361)^2)</f>
        <v>9.2803817795362176E-2</v>
      </c>
      <c r="BT361">
        <f>IF(BQ361&lt;=T_opt_bac,BR361,BS361)</f>
        <v>0.45274668688660297</v>
      </c>
      <c r="BU361">
        <f t="shared" si="78"/>
        <v>0.45300000000000001</v>
      </c>
      <c r="BY361"/>
      <c r="BZ361" s="3">
        <f t="shared" si="83"/>
        <v>341</v>
      </c>
      <c r="CA361" s="3">
        <f>CA360+(env_max2-env_min2)/1200</f>
        <v>8.5000000000000533</v>
      </c>
      <c r="CB361" s="3">
        <f t="shared" si="82"/>
        <v>0.44700000000000001</v>
      </c>
      <c r="CC361" s="3">
        <f>ROUND((O_max_dia2-CA361)/O_range_dia2 * CB361, 3)</f>
        <v>0.55900000000000005</v>
      </c>
      <c r="CD361">
        <f>IF(CA361&lt;=delt2,CB361,CC361)</f>
        <v>0.44700000000000001</v>
      </c>
      <c r="CE361">
        <f>IF(CA361&gt;=O_max_dia2, 0, CD361)</f>
        <v>0.44700000000000001</v>
      </c>
      <c r="CG361">
        <f>CE361/$CF$21</f>
        <v>0.78283712784588444</v>
      </c>
      <c r="EM361"/>
      <c r="EN361" s="3"/>
      <c r="EP361"/>
      <c r="EQ361" s="3"/>
    </row>
    <row r="362" spans="2:147" x14ac:dyDescent="0.25">
      <c r="B362">
        <f t="shared" si="81"/>
        <v>346</v>
      </c>
      <c r="C362" s="9">
        <f t="shared" si="79"/>
        <v>8.6250000000000551</v>
      </c>
      <c r="D362">
        <f>EXP(-KTG1_dia*(C362-T_opt__dia)^2)</f>
        <v>0.7936402548028233</v>
      </c>
      <c r="E362">
        <f>EXP(-KTG2_dia*(T_opt__dia-C362)^2)</f>
        <v>3.0945121824050873E-3</v>
      </c>
      <c r="F362">
        <f>IF(C362&lt;=T_opt__dia,D362,E362)</f>
        <v>0.7936402548028233</v>
      </c>
      <c r="G362">
        <f t="shared" si="80"/>
        <v>0.79400000000000004</v>
      </c>
      <c r="AO362">
        <f t="shared" si="70"/>
        <v>359</v>
      </c>
      <c r="AP362">
        <f t="shared" si="71"/>
        <v>8.9500000000000597</v>
      </c>
      <c r="AQ362">
        <f>EXP(-KTG1_nan*(AP362-T_opt__nan)^2)</f>
        <v>0.61360124495215618</v>
      </c>
      <c r="AR362">
        <f>EXP(-KTG2_nan*(T_opt__nan-AP362)^2)</f>
        <v>0.23102484965083836</v>
      </c>
      <c r="AS362">
        <f>IF(AP362&lt;=T_opt__nan,AQ362,AR362)</f>
        <v>0.61360124495215618</v>
      </c>
      <c r="AT362">
        <f t="shared" si="72"/>
        <v>0.61399999999999999</v>
      </c>
      <c r="BD362">
        <f t="shared" si="73"/>
        <v>359</v>
      </c>
      <c r="BE362">
        <f t="shared" si="74"/>
        <v>8.9500000000000597</v>
      </c>
      <c r="BF362">
        <f>EXP(-KTG1_pic*(BE362-T_opt_pic)^2)</f>
        <v>0.45402182927190299</v>
      </c>
      <c r="BG362">
        <f>EXP(-KTG2_pic*(T_opt_pic-BE362)^2)</f>
        <v>9.3590162735649393E-2</v>
      </c>
      <c r="BH362">
        <f>IF(BE362&lt;=T_opt_pic,BF362,BG362)</f>
        <v>0.45402182927190299</v>
      </c>
      <c r="BI362">
        <f t="shared" si="75"/>
        <v>0.45400000000000001</v>
      </c>
      <c r="BP362">
        <f t="shared" si="76"/>
        <v>359</v>
      </c>
      <c r="BQ362">
        <f t="shared" si="77"/>
        <v>8.9500000000000597</v>
      </c>
      <c r="BR362">
        <f>EXP(-KTG1_bac*(BQ362-T_opt_bac)^2)</f>
        <v>0.45402182927190299</v>
      </c>
      <c r="BS362">
        <f>EXP(-KTG2_bac * (T_opt_bac - BQ362)^2)</f>
        <v>9.3590162735649393E-2</v>
      </c>
      <c r="BT362">
        <f>IF(BQ362&lt;=T_opt_bac,BR362,BS362)</f>
        <v>0.45402182927190299</v>
      </c>
      <c r="BU362">
        <f t="shared" si="78"/>
        <v>0.45400000000000001</v>
      </c>
      <c r="BY362"/>
      <c r="BZ362" s="3">
        <f t="shared" si="83"/>
        <v>342</v>
      </c>
      <c r="CA362" s="3">
        <f>CA361+(env_max2-env_min2)/1200</f>
        <v>8.5250000000000536</v>
      </c>
      <c r="CB362" s="3">
        <f t="shared" si="82"/>
        <v>0.44800000000000001</v>
      </c>
      <c r="CC362" s="3">
        <f>ROUND((O_max_dia2-CA362)/O_range_dia2 * CB362, 3)</f>
        <v>0.55900000000000005</v>
      </c>
      <c r="CD362">
        <f>IF(CA362&lt;=delt2,CB362,CC362)</f>
        <v>0.44800000000000001</v>
      </c>
      <c r="CE362">
        <f>IF(CA362&gt;=O_max_dia2, 0, CD362)</f>
        <v>0.44800000000000001</v>
      </c>
      <c r="CG362">
        <f>CE362/$CF$21</f>
        <v>0.78458844133099837</v>
      </c>
      <c r="EM362"/>
      <c r="EN362" s="3"/>
      <c r="EP362"/>
      <c r="EQ362" s="3"/>
    </row>
    <row r="363" spans="2:147" x14ac:dyDescent="0.25">
      <c r="B363">
        <f t="shared" si="81"/>
        <v>347</v>
      </c>
      <c r="C363" s="9">
        <f t="shared" si="79"/>
        <v>8.6500000000000554</v>
      </c>
      <c r="D363">
        <f>EXP(-KTG1_dia*(C363-T_opt__dia)^2)</f>
        <v>0.79534444023483464</v>
      </c>
      <c r="E363">
        <f>EXP(-KTG2_dia*(T_opt__dia-C363)^2)</f>
        <v>3.2649853606016755E-3</v>
      </c>
      <c r="F363">
        <f>IF(C363&lt;=T_opt__dia,D363,E363)</f>
        <v>0.79534444023483464</v>
      </c>
      <c r="G363">
        <f t="shared" si="80"/>
        <v>0.79500000000000004</v>
      </c>
      <c r="AO363">
        <f t="shared" si="70"/>
        <v>360</v>
      </c>
      <c r="AP363">
        <f t="shared" si="71"/>
        <v>8.97500000000006</v>
      </c>
      <c r="AQ363">
        <f>EXP(-KTG1_nan*(AP363-T_opt__nan)^2)</f>
        <v>0.61495726585779886</v>
      </c>
      <c r="AR363">
        <f>EXP(-KTG2_nan*(T_opt__nan-AP363)^2)</f>
        <v>0.23255988900647168</v>
      </c>
      <c r="AS363">
        <f>IF(AP363&lt;=T_opt__nan,AQ363,AR363)</f>
        <v>0.61495726585779886</v>
      </c>
      <c r="AT363">
        <f t="shared" si="72"/>
        <v>0.61499999999999999</v>
      </c>
      <c r="BD363">
        <f t="shared" si="73"/>
        <v>360</v>
      </c>
      <c r="BE363">
        <f t="shared" si="74"/>
        <v>8.97500000000006</v>
      </c>
      <c r="BF363">
        <f>EXP(-KTG1_pic*(BE363-T_opt_pic)^2)</f>
        <v>0.45529828654605692</v>
      </c>
      <c r="BG363">
        <f>EXP(-KTG2_pic*(T_opt_pic-BE363)^2)</f>
        <v>9.4381754793821063E-2</v>
      </c>
      <c r="BH363">
        <f>IF(BE363&lt;=T_opt_pic,BF363,BG363)</f>
        <v>0.45529828654605692</v>
      </c>
      <c r="BI363">
        <f t="shared" si="75"/>
        <v>0.45500000000000002</v>
      </c>
      <c r="BP363">
        <f t="shared" si="76"/>
        <v>360</v>
      </c>
      <c r="BQ363">
        <f t="shared" si="77"/>
        <v>8.97500000000006</v>
      </c>
      <c r="BR363">
        <f>EXP(-KTG1_bac*(BQ363-T_opt_bac)^2)</f>
        <v>0.45529828654605692</v>
      </c>
      <c r="BS363">
        <f>EXP(-KTG2_bac * (T_opt_bac - BQ363)^2)</f>
        <v>9.4381754793821063E-2</v>
      </c>
      <c r="BT363">
        <f>IF(BQ363&lt;=T_opt_bac,BR363,BS363)</f>
        <v>0.45529828654605692</v>
      </c>
      <c r="BU363">
        <f t="shared" si="78"/>
        <v>0.45500000000000002</v>
      </c>
      <c r="BY363"/>
      <c r="BZ363" s="3">
        <f t="shared" si="83"/>
        <v>343</v>
      </c>
      <c r="CA363" s="3">
        <f>CA362+(env_max2-env_min2)/1200</f>
        <v>8.550000000000054</v>
      </c>
      <c r="CB363" s="3">
        <f t="shared" si="82"/>
        <v>0.44900000000000001</v>
      </c>
      <c r="CC363" s="3">
        <f>ROUND((O_max_dia2-CA363)/O_range_dia2 * CB363, 3)</f>
        <v>0.56000000000000005</v>
      </c>
      <c r="CD363">
        <f>IF(CA363&lt;=delt2,CB363,CC363)</f>
        <v>0.44900000000000001</v>
      </c>
      <c r="CE363">
        <f>IF(CA363&gt;=O_max_dia2, 0, CD363)</f>
        <v>0.44900000000000001</v>
      </c>
      <c r="CG363">
        <f>CE363/$CF$21</f>
        <v>0.78633975481611218</v>
      </c>
      <c r="EM363"/>
      <c r="EN363" s="3"/>
      <c r="EP363"/>
      <c r="EQ363" s="3"/>
    </row>
    <row r="364" spans="2:147" x14ac:dyDescent="0.25">
      <c r="B364">
        <f t="shared" si="81"/>
        <v>348</v>
      </c>
      <c r="C364" s="9">
        <f t="shared" si="79"/>
        <v>8.6750000000000558</v>
      </c>
      <c r="D364">
        <f>EXP(-KTG1_dia*(C364-T_opt__dia)^2)</f>
        <v>0.79704431458490388</v>
      </c>
      <c r="E364">
        <f>EXP(-KTG2_dia*(T_opt__dia-C364)^2)</f>
        <v>3.4439886087021974E-3</v>
      </c>
      <c r="F364">
        <f>IF(C364&lt;=T_opt__dia,D364,E364)</f>
        <v>0.79704431458490388</v>
      </c>
      <c r="G364">
        <f t="shared" si="80"/>
        <v>0.79700000000000004</v>
      </c>
      <c r="AO364">
        <f t="shared" si="70"/>
        <v>361</v>
      </c>
      <c r="AP364">
        <f t="shared" si="71"/>
        <v>9.0000000000000604</v>
      </c>
      <c r="AQ364">
        <f>EXP(-KTG1_nan*(AP364-T_opt__nan)^2)</f>
        <v>0.61631320191229289</v>
      </c>
      <c r="AR364">
        <f>EXP(-KTG2_nan*(T_opt__nan-AP364)^2)</f>
        <v>0.23410161634558593</v>
      </c>
      <c r="AS364">
        <f>IF(AP364&lt;=T_opt__nan,AQ364,AR364)</f>
        <v>0.61631320191229289</v>
      </c>
      <c r="AT364">
        <f t="shared" si="72"/>
        <v>0.61599999999999999</v>
      </c>
      <c r="BD364">
        <f t="shared" si="73"/>
        <v>361</v>
      </c>
      <c r="BE364">
        <f t="shared" si="74"/>
        <v>9.0000000000000604</v>
      </c>
      <c r="BF364">
        <f>EXP(-KTG1_pic*(BE364-T_opt_pic)^2)</f>
        <v>0.45657604962331788</v>
      </c>
      <c r="BG364">
        <f>EXP(-KTG2_pic*(T_opt_pic-BE364)^2)</f>
        <v>9.5178614502349573E-2</v>
      </c>
      <c r="BH364">
        <f>IF(BE364&lt;=T_opt_pic,BF364,BG364)</f>
        <v>0.45657604962331788</v>
      </c>
      <c r="BI364">
        <f t="shared" si="75"/>
        <v>0.45700000000000002</v>
      </c>
      <c r="BP364">
        <f t="shared" si="76"/>
        <v>361</v>
      </c>
      <c r="BQ364">
        <f t="shared" si="77"/>
        <v>9.0000000000000604</v>
      </c>
      <c r="BR364">
        <f>EXP(-KTG1_bac*(BQ364-T_opt_bac)^2)</f>
        <v>0.45657604962331788</v>
      </c>
      <c r="BS364">
        <f>EXP(-KTG2_bac * (T_opt_bac - BQ364)^2)</f>
        <v>9.5178614502349573E-2</v>
      </c>
      <c r="BT364">
        <f>IF(BQ364&lt;=T_opt_bac,BR364,BS364)</f>
        <v>0.45657604962331788</v>
      </c>
      <c r="BU364">
        <f t="shared" si="78"/>
        <v>0.45700000000000002</v>
      </c>
      <c r="BY364"/>
      <c r="BZ364" s="3">
        <f t="shared" si="83"/>
        <v>344</v>
      </c>
      <c r="CA364" s="3">
        <f>CA363+(env_max2-env_min2)/1200</f>
        <v>8.5750000000000544</v>
      </c>
      <c r="CB364" s="3">
        <f t="shared" si="82"/>
        <v>0.44900000000000001</v>
      </c>
      <c r="CC364" s="3">
        <f>ROUND((O_max_dia2-CA364)/O_range_dia2 * CB364, 3)</f>
        <v>0.55900000000000005</v>
      </c>
      <c r="CD364">
        <f>IF(CA364&lt;=delt2,CB364,CC364)</f>
        <v>0.44900000000000001</v>
      </c>
      <c r="CE364">
        <f>IF(CA364&gt;=O_max_dia2, 0, CD364)</f>
        <v>0.44900000000000001</v>
      </c>
      <c r="CG364">
        <f>CE364/$CF$21</f>
        <v>0.78633975481611218</v>
      </c>
      <c r="EM364"/>
      <c r="EN364" s="3"/>
      <c r="EP364"/>
      <c r="EQ364" s="3"/>
    </row>
    <row r="365" spans="2:147" x14ac:dyDescent="0.25">
      <c r="B365">
        <f t="shared" si="81"/>
        <v>349</v>
      </c>
      <c r="C365" s="9">
        <f t="shared" si="79"/>
        <v>8.7000000000000561</v>
      </c>
      <c r="D365">
        <f>EXP(-KTG1_dia*(C365-T_opt__dia)^2)</f>
        <v>0.79873983460539089</v>
      </c>
      <c r="E365">
        <f>EXP(-KTG2_dia*(T_opt__dia-C365)^2)</f>
        <v>3.6318976453016088E-3</v>
      </c>
      <c r="F365">
        <f>IF(C365&lt;=T_opt__dia,D365,E365)</f>
        <v>0.79873983460539089</v>
      </c>
      <c r="G365">
        <f t="shared" si="80"/>
        <v>0.79900000000000004</v>
      </c>
      <c r="AO365">
        <f t="shared" si="70"/>
        <v>362</v>
      </c>
      <c r="AP365">
        <f t="shared" si="71"/>
        <v>9.0250000000000608</v>
      </c>
      <c r="AQ365">
        <f>EXP(-KTG1_nan*(AP365-T_opt__nan)^2)</f>
        <v>0.61766903935427231</v>
      </c>
      <c r="AR365">
        <f>EXP(-KTG2_nan*(T_opt__nan-AP365)^2)</f>
        <v>0.23565002960056702</v>
      </c>
      <c r="AS365">
        <f>IF(AP365&lt;=T_opt__nan,AQ365,AR365)</f>
        <v>0.61766903935427231</v>
      </c>
      <c r="AT365">
        <f t="shared" si="72"/>
        <v>0.61799999999999999</v>
      </c>
      <c r="BD365">
        <f t="shared" si="73"/>
        <v>362</v>
      </c>
      <c r="BE365">
        <f t="shared" si="74"/>
        <v>9.0250000000000608</v>
      </c>
      <c r="BF365">
        <f>EXP(-KTG1_pic*(BE365-T_opt_pic)^2)</f>
        <v>0.45785510937280299</v>
      </c>
      <c r="BG365">
        <f>EXP(-KTG2_pic*(T_opt_pic-BE365)^2)</f>
        <v>9.5980762329173935E-2</v>
      </c>
      <c r="BH365">
        <f>IF(BE365&lt;=T_opt_pic,BF365,BG365)</f>
        <v>0.45785510937280299</v>
      </c>
      <c r="BI365">
        <f t="shared" si="75"/>
        <v>0.45800000000000002</v>
      </c>
      <c r="BP365">
        <f t="shared" si="76"/>
        <v>362</v>
      </c>
      <c r="BQ365">
        <f t="shared" si="77"/>
        <v>9.0250000000000608</v>
      </c>
      <c r="BR365">
        <f>EXP(-KTG1_bac*(BQ365-T_opt_bac)^2)</f>
        <v>0.45785510937280299</v>
      </c>
      <c r="BS365">
        <f>EXP(-KTG2_bac * (T_opt_bac - BQ365)^2)</f>
        <v>9.5980762329173935E-2</v>
      </c>
      <c r="BT365">
        <f>IF(BQ365&lt;=T_opt_bac,BR365,BS365)</f>
        <v>0.45785510937280299</v>
      </c>
      <c r="BU365">
        <f t="shared" si="78"/>
        <v>0.45800000000000002</v>
      </c>
      <c r="BY365"/>
      <c r="BZ365" s="3">
        <f t="shared" si="83"/>
        <v>345</v>
      </c>
      <c r="CA365" s="3">
        <f>CA364+(env_max2-env_min2)/1200</f>
        <v>8.6000000000000547</v>
      </c>
      <c r="CB365" s="3">
        <f t="shared" si="82"/>
        <v>0.45</v>
      </c>
      <c r="CC365" s="3">
        <f>ROUND((O_max_dia2-CA365)/O_range_dia2 * CB365, 3)</f>
        <v>0.55900000000000005</v>
      </c>
      <c r="CD365">
        <f>IF(CA365&lt;=delt2,CB365,CC365)</f>
        <v>0.45</v>
      </c>
      <c r="CE365">
        <f>IF(CA365&gt;=O_max_dia2, 0, CD365)</f>
        <v>0.45</v>
      </c>
      <c r="CG365">
        <f>CE365/$CF$21</f>
        <v>0.78809106830122599</v>
      </c>
      <c r="EM365"/>
      <c r="EN365" s="3"/>
      <c r="EP365"/>
      <c r="EQ365" s="3"/>
    </row>
    <row r="366" spans="2:147" x14ac:dyDescent="0.25">
      <c r="B366">
        <f t="shared" si="81"/>
        <v>350</v>
      </c>
      <c r="C366" s="9">
        <f t="shared" si="79"/>
        <v>8.7250000000000565</v>
      </c>
      <c r="D366">
        <f>EXP(-KTG1_dia*(C366-T_opt__dia)^2)</f>
        <v>0.80043095708720835</v>
      </c>
      <c r="E366">
        <f>EXP(-KTG2_dia*(T_opt__dia-C366)^2)</f>
        <v>3.8291018775943966E-3</v>
      </c>
      <c r="F366">
        <f>IF(C366&lt;=T_opt__dia,D366,E366)</f>
        <v>0.80043095708720835</v>
      </c>
      <c r="G366">
        <f t="shared" si="80"/>
        <v>0.8</v>
      </c>
      <c r="AO366">
        <f t="shared" si="70"/>
        <v>363</v>
      </c>
      <c r="AP366">
        <f t="shared" si="71"/>
        <v>9.0500000000000611</v>
      </c>
      <c r="AQ366">
        <f>EXP(-KTG1_nan*(AP366-T_opt__nan)^2)</f>
        <v>0.6190247643935437</v>
      </c>
      <c r="AR366">
        <f>EXP(-KTG2_nan*(T_opt__nan-AP366)^2)</f>
        <v>0.23720512638825098</v>
      </c>
      <c r="AS366">
        <f>IF(AP366&lt;=T_opt__nan,AQ366,AR366)</f>
        <v>0.6190247643935437</v>
      </c>
      <c r="AT366">
        <f t="shared" si="72"/>
        <v>0.61899999999999999</v>
      </c>
      <c r="BD366">
        <f t="shared" si="73"/>
        <v>363</v>
      </c>
      <c r="BE366">
        <f t="shared" si="74"/>
        <v>9.0500000000000611</v>
      </c>
      <c r="BF366">
        <f>EXP(-KTG1_pic*(BE366-T_opt_pic)^2)</f>
        <v>0.45913545661855021</v>
      </c>
      <c r="BG366">
        <f>EXP(-KTG2_pic*(T_opt_pic-BE366)^2)</f>
        <v>9.6788218675922036E-2</v>
      </c>
      <c r="BH366">
        <f>IF(BE366&lt;=T_opt_pic,BF366,BG366)</f>
        <v>0.45913545661855021</v>
      </c>
      <c r="BI366">
        <f t="shared" si="75"/>
        <v>0.45900000000000002</v>
      </c>
      <c r="BP366">
        <f t="shared" si="76"/>
        <v>363</v>
      </c>
      <c r="BQ366">
        <f t="shared" si="77"/>
        <v>9.0500000000000611</v>
      </c>
      <c r="BR366">
        <f>EXP(-KTG1_bac*(BQ366-T_opt_bac)^2)</f>
        <v>0.45913545661855021</v>
      </c>
      <c r="BS366">
        <f>EXP(-KTG2_bac * (T_opt_bac - BQ366)^2)</f>
        <v>9.6788218675922036E-2</v>
      </c>
      <c r="BT366">
        <f>IF(BQ366&lt;=T_opt_bac,BR366,BS366)</f>
        <v>0.45913545661855021</v>
      </c>
      <c r="BU366">
        <f t="shared" si="78"/>
        <v>0.45900000000000002</v>
      </c>
      <c r="BY366"/>
      <c r="BZ366" s="3">
        <f t="shared" si="83"/>
        <v>346</v>
      </c>
      <c r="CA366" s="3">
        <f>CA365+(env_max2-env_min2)/1200</f>
        <v>8.6250000000000551</v>
      </c>
      <c r="CB366" s="3">
        <f t="shared" si="82"/>
        <v>0.45100000000000001</v>
      </c>
      <c r="CC366" s="3">
        <f>ROUND((O_max_dia2-CA366)/O_range_dia2 * CB366, 3)</f>
        <v>0.56000000000000005</v>
      </c>
      <c r="CD366">
        <f>IF(CA366&lt;=delt2,CB366,CC366)</f>
        <v>0.45100000000000001</v>
      </c>
      <c r="CE366">
        <f>IF(CA366&gt;=O_max_dia2, 0, CD366)</f>
        <v>0.45100000000000001</v>
      </c>
      <c r="CG366">
        <f>CE366/$CF$21</f>
        <v>0.78984238178633981</v>
      </c>
      <c r="EM366"/>
      <c r="EN366" s="3"/>
      <c r="EP366"/>
      <c r="EQ366" s="3"/>
    </row>
    <row r="367" spans="2:147" x14ac:dyDescent="0.25">
      <c r="B367">
        <f t="shared" si="81"/>
        <v>351</v>
      </c>
      <c r="C367" s="9">
        <f t="shared" si="79"/>
        <v>8.7500000000000568</v>
      </c>
      <c r="D367">
        <f>EXP(-KTG1_dia*(C367-T_opt__dia)^2)</f>
        <v>0.80211763886163379</v>
      </c>
      <c r="E367">
        <f>EXP(-KTG2_dia*(T_opt__dia-C367)^2)</f>
        <v>4.0360047483200389E-3</v>
      </c>
      <c r="F367">
        <f>IF(C367&lt;=T_opt__dia,D367,E367)</f>
        <v>0.80211763886163379</v>
      </c>
      <c r="G367">
        <f t="shared" si="80"/>
        <v>0.80200000000000005</v>
      </c>
      <c r="AO367">
        <f t="shared" si="70"/>
        <v>364</v>
      </c>
      <c r="AP367">
        <f t="shared" si="71"/>
        <v>9.0750000000000615</v>
      </c>
      <c r="AQ367">
        <f>EXP(-KTG1_nan*(AP367-T_opt__nan)^2)</f>
        <v>0.62038036321129886</v>
      </c>
      <c r="AR367">
        <f>EXP(-KTG2_nan*(T_opt__nan-AP367)^2)</f>
        <v>0.23876690400798026</v>
      </c>
      <c r="AS367">
        <f>IF(AP367&lt;=T_opt__nan,AQ367,AR367)</f>
        <v>0.62038036321129886</v>
      </c>
      <c r="AT367">
        <f t="shared" si="72"/>
        <v>0.62</v>
      </c>
      <c r="BD367">
        <f t="shared" si="73"/>
        <v>364</v>
      </c>
      <c r="BE367">
        <f t="shared" si="74"/>
        <v>9.0750000000000615</v>
      </c>
      <c r="BF367">
        <f>EXP(-KTG1_pic*(BE367-T_opt_pic)^2)</f>
        <v>0.46041708213957527</v>
      </c>
      <c r="BG367">
        <f>EXP(-KTG2_pic*(T_opt_pic-BE367)^2)</f>
        <v>9.7601003876122347E-2</v>
      </c>
      <c r="BH367">
        <f>IF(BE367&lt;=T_opt_pic,BF367,BG367)</f>
        <v>0.46041708213957527</v>
      </c>
      <c r="BI367">
        <f t="shared" si="75"/>
        <v>0.46</v>
      </c>
      <c r="BP367">
        <f t="shared" si="76"/>
        <v>364</v>
      </c>
      <c r="BQ367">
        <f t="shared" si="77"/>
        <v>9.0750000000000615</v>
      </c>
      <c r="BR367">
        <f>EXP(-KTG1_bac*(BQ367-T_opt_bac)^2)</f>
        <v>0.46041708213957527</v>
      </c>
      <c r="BS367">
        <f>EXP(-KTG2_bac * (T_opt_bac - BQ367)^2)</f>
        <v>9.7601003876122347E-2</v>
      </c>
      <c r="BT367">
        <f>IF(BQ367&lt;=T_opt_bac,BR367,BS367)</f>
        <v>0.46041708213957527</v>
      </c>
      <c r="BU367">
        <f t="shared" si="78"/>
        <v>0.46</v>
      </c>
      <c r="BY367"/>
      <c r="BZ367" s="3">
        <f t="shared" si="83"/>
        <v>347</v>
      </c>
      <c r="CA367" s="3">
        <f>CA366+(env_max2-env_min2)/1200</f>
        <v>8.6500000000000554</v>
      </c>
      <c r="CB367" s="3">
        <f t="shared" si="82"/>
        <v>0.45200000000000001</v>
      </c>
      <c r="CC367" s="3">
        <f>ROUND((O_max_dia2-CA367)/O_range_dia2 * CB367, 3)</f>
        <v>0.56000000000000005</v>
      </c>
      <c r="CD367">
        <f>IF(CA367&lt;=delt2,CB367,CC367)</f>
        <v>0.45200000000000001</v>
      </c>
      <c r="CE367">
        <f>IF(CA367&gt;=O_max_dia2, 0, CD367)</f>
        <v>0.45200000000000001</v>
      </c>
      <c r="CG367">
        <f>CE367/$CF$21</f>
        <v>0.79159369527145373</v>
      </c>
      <c r="EM367"/>
      <c r="EN367" s="3"/>
      <c r="EP367"/>
      <c r="EQ367" s="3"/>
    </row>
    <row r="368" spans="2:147" x14ac:dyDescent="0.25">
      <c r="B368">
        <f t="shared" si="81"/>
        <v>352</v>
      </c>
      <c r="C368" s="9">
        <f t="shared" si="79"/>
        <v>8.7750000000000572</v>
      </c>
      <c r="D368">
        <f>EXP(-KTG1_dia*(C368-T_opt__dia)^2)</f>
        <v>0.80379983680212419</v>
      </c>
      <c r="E368">
        <f>EXP(-KTG2_dia*(T_opt__dia-C368)^2)</f>
        <v>4.2530240835770509E-3</v>
      </c>
      <c r="F368">
        <f>IF(C368&lt;=T_opt__dia,D368,E368)</f>
        <v>0.80379983680212419</v>
      </c>
      <c r="G368">
        <f t="shared" si="80"/>
        <v>0.80400000000000005</v>
      </c>
      <c r="AO368">
        <f t="shared" si="70"/>
        <v>365</v>
      </c>
      <c r="AP368">
        <f t="shared" si="71"/>
        <v>9.1000000000000618</v>
      </c>
      <c r="AQ368">
        <f>EXP(-KTG1_nan*(AP368-T_opt__nan)^2)</f>
        <v>0.62173582196032873</v>
      </c>
      <c r="AR368">
        <f>EXP(-KTG2_nan*(T_opt__nan-AP368)^2)</f>
        <v>0.2403353594396708</v>
      </c>
      <c r="AS368">
        <f>IF(AP368&lt;=T_opt__nan,AQ368,AR368)</f>
        <v>0.62173582196032873</v>
      </c>
      <c r="AT368">
        <f t="shared" si="72"/>
        <v>0.622</v>
      </c>
      <c r="BD368">
        <f t="shared" si="73"/>
        <v>365</v>
      </c>
      <c r="BE368">
        <f t="shared" si="74"/>
        <v>9.1000000000000618</v>
      </c>
      <c r="BF368">
        <f>EXP(-KTG1_pic*(BE368-T_opt_pic)^2)</f>
        <v>0.46169997666993057</v>
      </c>
      <c r="BG368">
        <f>EXP(-KTG2_pic*(T_opt_pic-BE368)^2)</f>
        <v>9.8419138193405697E-2</v>
      </c>
      <c r="BH368">
        <f>IF(BE368&lt;=T_opt_pic,BF368,BG368)</f>
        <v>0.46169997666993057</v>
      </c>
      <c r="BI368">
        <f t="shared" si="75"/>
        <v>0.46200000000000002</v>
      </c>
      <c r="BP368">
        <f t="shared" si="76"/>
        <v>365</v>
      </c>
      <c r="BQ368">
        <f t="shared" si="77"/>
        <v>9.1000000000000618</v>
      </c>
      <c r="BR368">
        <f>EXP(-KTG1_bac*(BQ368-T_opt_bac)^2)</f>
        <v>0.46169997666993057</v>
      </c>
      <c r="BS368">
        <f>EXP(-KTG2_bac * (T_opt_bac - BQ368)^2)</f>
        <v>9.8419138193405697E-2</v>
      </c>
      <c r="BT368">
        <f>IF(BQ368&lt;=T_opt_bac,BR368,BS368)</f>
        <v>0.46169997666993057</v>
      </c>
      <c r="BU368">
        <f t="shared" si="78"/>
        <v>0.46200000000000002</v>
      </c>
      <c r="BY368"/>
      <c r="BZ368" s="3">
        <f t="shared" si="83"/>
        <v>348</v>
      </c>
      <c r="CA368" s="3">
        <f>CA367+(env_max2-env_min2)/1200</f>
        <v>8.6750000000000558</v>
      </c>
      <c r="CB368" s="3">
        <f t="shared" si="82"/>
        <v>0.45300000000000001</v>
      </c>
      <c r="CC368" s="3">
        <f>ROUND((O_max_dia2-CA368)/O_range_dia2 * CB368, 3)</f>
        <v>0.56100000000000005</v>
      </c>
      <c r="CD368">
        <f>IF(CA368&lt;=delt2,CB368,CC368)</f>
        <v>0.45300000000000001</v>
      </c>
      <c r="CE368">
        <f>IF(CA368&gt;=O_max_dia2, 0, CD368)</f>
        <v>0.45300000000000001</v>
      </c>
      <c r="CG368">
        <f>CE368/$CF$21</f>
        <v>0.79334500875656755</v>
      </c>
      <c r="EM368"/>
      <c r="EN368" s="3"/>
      <c r="EP368"/>
      <c r="EQ368" s="3"/>
    </row>
    <row r="369" spans="2:147" x14ac:dyDescent="0.25">
      <c r="B369">
        <f t="shared" si="81"/>
        <v>353</v>
      </c>
      <c r="C369" s="9">
        <f t="shared" si="79"/>
        <v>8.8000000000000576</v>
      </c>
      <c r="D369">
        <f>EXP(-KTG1_dia*(C369-T_opt__dia)^2)</f>
        <v>0.80547750782613148</v>
      </c>
      <c r="E369">
        <f>EXP(-KTG2_dia*(T_opt__dia-C369)^2)</f>
        <v>4.4805924410171571E-3</v>
      </c>
      <c r="F369">
        <f>IF(C369&lt;=T_opt__dia,D369,E369)</f>
        <v>0.80547750782613148</v>
      </c>
      <c r="G369">
        <f t="shared" si="80"/>
        <v>0.80500000000000005</v>
      </c>
      <c r="AO369">
        <f t="shared" si="70"/>
        <v>366</v>
      </c>
      <c r="AP369">
        <f t="shared" si="71"/>
        <v>9.1250000000000622</v>
      </c>
      <c r="AQ369">
        <f>EXP(-KTG1_nan*(AP369-T_opt__nan)^2)</f>
        <v>0.62309112676523815</v>
      </c>
      <c r="AR369">
        <f>EXP(-KTG2_nan*(T_opt__nan-AP369)^2)</f>
        <v>0.24191048934189138</v>
      </c>
      <c r="AS369">
        <f>IF(AP369&lt;=T_opt__nan,AQ369,AR369)</f>
        <v>0.62309112676523815</v>
      </c>
      <c r="AT369">
        <f t="shared" si="72"/>
        <v>0.623</v>
      </c>
      <c r="BD369">
        <f t="shared" si="73"/>
        <v>366</v>
      </c>
      <c r="BE369">
        <f t="shared" si="74"/>
        <v>9.1250000000000622</v>
      </c>
      <c r="BF369">
        <f>EXP(-KTG1_pic*(BE369-T_opt_pic)^2)</f>
        <v>0.46298413089876539</v>
      </c>
      <c r="BG369">
        <f>EXP(-KTG2_pic*(T_opt_pic-BE369)^2)</f>
        <v>9.9242641819697927E-2</v>
      </c>
      <c r="BH369">
        <f>IF(BE369&lt;=T_opt_pic,BF369,BG369)</f>
        <v>0.46298413089876539</v>
      </c>
      <c r="BI369">
        <f t="shared" si="75"/>
        <v>0.46300000000000002</v>
      </c>
      <c r="BP369">
        <f t="shared" si="76"/>
        <v>366</v>
      </c>
      <c r="BQ369">
        <f t="shared" si="77"/>
        <v>9.1250000000000622</v>
      </c>
      <c r="BR369">
        <f>EXP(-KTG1_bac*(BQ369-T_opt_bac)^2)</f>
        <v>0.46298413089876539</v>
      </c>
      <c r="BS369">
        <f>EXP(-KTG2_bac * (T_opt_bac - BQ369)^2)</f>
        <v>9.9242641819697927E-2</v>
      </c>
      <c r="BT369">
        <f>IF(BQ369&lt;=T_opt_bac,BR369,BS369)</f>
        <v>0.46298413089876539</v>
      </c>
      <c r="BU369">
        <f t="shared" si="78"/>
        <v>0.46300000000000002</v>
      </c>
      <c r="BY369"/>
      <c r="BZ369" s="3">
        <f t="shared" si="83"/>
        <v>349</v>
      </c>
      <c r="CA369" s="3">
        <f>CA368+(env_max2-env_min2)/1200</f>
        <v>8.7000000000000561</v>
      </c>
      <c r="CB369" s="3">
        <f t="shared" si="82"/>
        <v>0.45300000000000001</v>
      </c>
      <c r="CC369" s="3">
        <f>ROUND((O_max_dia2-CA369)/O_range_dia2 * CB369, 3)</f>
        <v>0.56000000000000005</v>
      </c>
      <c r="CD369">
        <f>IF(CA369&lt;=delt2,CB369,CC369)</f>
        <v>0.45300000000000001</v>
      </c>
      <c r="CE369">
        <f>IF(CA369&gt;=O_max_dia2, 0, CD369)</f>
        <v>0.45300000000000001</v>
      </c>
      <c r="CG369">
        <f>CE369/$CF$21</f>
        <v>0.79334500875656755</v>
      </c>
      <c r="EM369"/>
      <c r="EN369" s="3"/>
      <c r="EP369"/>
      <c r="EQ369" s="3"/>
    </row>
    <row r="370" spans="2:147" x14ac:dyDescent="0.25">
      <c r="B370">
        <f t="shared" si="81"/>
        <v>354</v>
      </c>
      <c r="C370" s="9">
        <f t="shared" si="79"/>
        <v>8.8250000000000579</v>
      </c>
      <c r="D370">
        <f>EXP(-KTG1_dia*(C370-T_opt__dia)^2)</f>
        <v>0.80715060889691947</v>
      </c>
      <c r="E370">
        <f>EXP(-KTG2_dia*(T_opt__dia-C370)^2)</f>
        <v>4.7191574579040245E-3</v>
      </c>
      <c r="F370">
        <f>IF(C370&lt;=T_opt__dia,D370,E370)</f>
        <v>0.80715060889691947</v>
      </c>
      <c r="G370">
        <f t="shared" si="80"/>
        <v>0.80700000000000005</v>
      </c>
      <c r="AO370">
        <f t="shared" si="70"/>
        <v>367</v>
      </c>
      <c r="AP370">
        <f t="shared" si="71"/>
        <v>9.1500000000000625</v>
      </c>
      <c r="AQ370">
        <f>EXP(-KTG1_nan*(AP370-T_opt__nan)^2)</f>
        <v>0.62444626372266276</v>
      </c>
      <c r="AR370">
        <f>EXP(-KTG2_nan*(T_opt__nan-AP370)^2)</f>
        <v>0.24349229004995318</v>
      </c>
      <c r="AS370">
        <f>IF(AP370&lt;=T_opt__nan,AQ370,AR370)</f>
        <v>0.62444626372266276</v>
      </c>
      <c r="AT370">
        <f t="shared" si="72"/>
        <v>0.624</v>
      </c>
      <c r="BD370">
        <f t="shared" si="73"/>
        <v>367</v>
      </c>
      <c r="BE370">
        <f t="shared" si="74"/>
        <v>9.1500000000000625</v>
      </c>
      <c r="BF370">
        <f>EXP(-KTG1_pic*(BE370-T_opt_pic)^2)</f>
        <v>0.46426953547038713</v>
      </c>
      <c r="BG370">
        <f>EXP(-KTG2_pic*(T_opt_pic-BE370)^2)</f>
        <v>0.10007153487340172</v>
      </c>
      <c r="BH370">
        <f>IF(BE370&lt;=T_opt_pic,BF370,BG370)</f>
        <v>0.46426953547038713</v>
      </c>
      <c r="BI370">
        <f t="shared" si="75"/>
        <v>0.46400000000000002</v>
      </c>
      <c r="BP370">
        <f t="shared" si="76"/>
        <v>367</v>
      </c>
      <c r="BQ370">
        <f t="shared" si="77"/>
        <v>9.1500000000000625</v>
      </c>
      <c r="BR370">
        <f>EXP(-KTG1_bac*(BQ370-T_opt_bac)^2)</f>
        <v>0.46426953547038713</v>
      </c>
      <c r="BS370">
        <f>EXP(-KTG2_bac * (T_opt_bac - BQ370)^2)</f>
        <v>0.10007153487340172</v>
      </c>
      <c r="BT370">
        <f>IF(BQ370&lt;=T_opt_bac,BR370,BS370)</f>
        <v>0.46426953547038713</v>
      </c>
      <c r="BU370">
        <f t="shared" si="78"/>
        <v>0.46400000000000002</v>
      </c>
      <c r="BY370"/>
      <c r="BZ370" s="3">
        <f t="shared" si="83"/>
        <v>350</v>
      </c>
      <c r="CA370" s="3">
        <f>CA369+(env_max2-env_min2)/1200</f>
        <v>8.7250000000000565</v>
      </c>
      <c r="CB370" s="3">
        <f t="shared" si="82"/>
        <v>0.45400000000000001</v>
      </c>
      <c r="CC370" s="3">
        <f>ROUND((O_max_dia2-CA370)/O_range_dia2 * CB370, 3)</f>
        <v>0.56000000000000005</v>
      </c>
      <c r="CD370">
        <f>IF(CA370&lt;=delt2,CB370,CC370)</f>
        <v>0.45400000000000001</v>
      </c>
      <c r="CE370">
        <f>IF(CA370&gt;=O_max_dia2, 0, CD370)</f>
        <v>0.45400000000000001</v>
      </c>
      <c r="CG370">
        <f>CE370/$CF$21</f>
        <v>0.79509632224168136</v>
      </c>
      <c r="EM370"/>
      <c r="EN370" s="3"/>
      <c r="EP370"/>
      <c r="EQ370" s="3"/>
    </row>
    <row r="371" spans="2:147" x14ac:dyDescent="0.25">
      <c r="B371">
        <f t="shared" si="81"/>
        <v>355</v>
      </c>
      <c r="C371" s="9">
        <f t="shared" si="79"/>
        <v>8.8500000000000583</v>
      </c>
      <c r="D371">
        <f>EXP(-KTG1_dia*(C371-T_opt__dia)^2)</f>
        <v>0.80881909702538357</v>
      </c>
      <c r="E371">
        <f>EXP(-KTG2_dia*(T_opt__dia-C371)^2)</f>
        <v>4.9691821984934005E-3</v>
      </c>
      <c r="F371">
        <f>IF(C371&lt;=T_opt__dia,D371,E371)</f>
        <v>0.80881909702538357</v>
      </c>
      <c r="G371">
        <f t="shared" si="80"/>
        <v>0.80900000000000005</v>
      </c>
      <c r="AO371">
        <f t="shared" si="70"/>
        <v>368</v>
      </c>
      <c r="AP371">
        <f t="shared" si="71"/>
        <v>9.1750000000000629</v>
      </c>
      <c r="AQ371">
        <f>EXP(-KTG1_nan*(AP371-T_opt__nan)^2)</f>
        <v>0.62580121890148532</v>
      </c>
      <c r="AR371">
        <f>EXP(-KTG2_nan*(T_opt__nan-AP371)^2)</f>
        <v>0.24508075757401221</v>
      </c>
      <c r="AS371">
        <f>IF(AP371&lt;=T_opt__nan,AQ371,AR371)</f>
        <v>0.62580121890148532</v>
      </c>
      <c r="AT371">
        <f t="shared" si="72"/>
        <v>0.626</v>
      </c>
      <c r="BD371">
        <f t="shared" si="73"/>
        <v>368</v>
      </c>
      <c r="BE371">
        <f t="shared" si="74"/>
        <v>9.1750000000000629</v>
      </c>
      <c r="BF371">
        <f>EXP(-KTG1_pic*(BE371-T_opt_pic)^2)</f>
        <v>0.46555618098432389</v>
      </c>
      <c r="BG371">
        <f>EXP(-KTG2_pic*(T_opt_pic-BE371)^2)</f>
        <v>0.10090583739756959</v>
      </c>
      <c r="BH371">
        <f>IF(BE371&lt;=T_opt_pic,BF371,BG371)</f>
        <v>0.46555618098432389</v>
      </c>
      <c r="BI371">
        <f t="shared" si="75"/>
        <v>0.46600000000000003</v>
      </c>
      <c r="BP371">
        <f t="shared" si="76"/>
        <v>368</v>
      </c>
      <c r="BQ371">
        <f t="shared" si="77"/>
        <v>9.1750000000000629</v>
      </c>
      <c r="BR371">
        <f>EXP(-KTG1_bac*(BQ371-T_opt_bac)^2)</f>
        <v>0.46555618098432389</v>
      </c>
      <c r="BS371">
        <f>EXP(-KTG2_bac * (T_opt_bac - BQ371)^2)</f>
        <v>0.10090583739756959</v>
      </c>
      <c r="BT371">
        <f>IF(BQ371&lt;=T_opt_bac,BR371,BS371)</f>
        <v>0.46555618098432389</v>
      </c>
      <c r="BU371">
        <f t="shared" si="78"/>
        <v>0.46600000000000003</v>
      </c>
      <c r="BY371"/>
      <c r="BZ371" s="3">
        <f t="shared" si="83"/>
        <v>351</v>
      </c>
      <c r="CA371" s="3">
        <f>CA370+(env_max2-env_min2)/1200</f>
        <v>8.7500000000000568</v>
      </c>
      <c r="CB371" s="3">
        <f t="shared" si="82"/>
        <v>0.45500000000000002</v>
      </c>
      <c r="CC371" s="3">
        <f>ROUND((O_max_dia2-CA371)/O_range_dia2 * CB371, 3)</f>
        <v>0.56100000000000005</v>
      </c>
      <c r="CD371">
        <f>IF(CA371&lt;=delt2,CB371,CC371)</f>
        <v>0.45500000000000002</v>
      </c>
      <c r="CE371">
        <f>IF(CA371&gt;=O_max_dia2, 0, CD371)</f>
        <v>0.45500000000000002</v>
      </c>
      <c r="CG371">
        <f>CE371/$CF$21</f>
        <v>0.79684763572679518</v>
      </c>
      <c r="EM371"/>
      <c r="EN371" s="3"/>
      <c r="EP371"/>
      <c r="EQ371" s="3"/>
    </row>
    <row r="372" spans="2:147" x14ac:dyDescent="0.25">
      <c r="B372">
        <f t="shared" si="81"/>
        <v>356</v>
      </c>
      <c r="C372" s="9">
        <f t="shared" si="79"/>
        <v>8.8750000000000586</v>
      </c>
      <c r="D372">
        <f>EXP(-KTG1_dia*(C372-T_opt__dia)^2)</f>
        <v>0.81048292927187027</v>
      </c>
      <c r="E372">
        <f>EXP(-KTG2_dia*(T_opt__dia-C372)^2)</f>
        <v>5.2311455001635837E-3</v>
      </c>
      <c r="F372">
        <f>IF(C372&lt;=T_opt__dia,D372,E372)</f>
        <v>0.81048292927187027</v>
      </c>
      <c r="G372">
        <f t="shared" si="80"/>
        <v>0.81</v>
      </c>
      <c r="AO372">
        <f t="shared" si="70"/>
        <v>369</v>
      </c>
      <c r="AP372">
        <f t="shared" si="71"/>
        <v>9.2000000000000632</v>
      </c>
      <c r="AQ372">
        <f>EXP(-KTG1_nan*(AP372-T_opt__nan)^2)</f>
        <v>0.6271559783430557</v>
      </c>
      <c r="AR372">
        <f>EXP(-KTG2_nan*(T_opt__nan-AP372)^2)</f>
        <v>0.24667588759718326</v>
      </c>
      <c r="AS372">
        <f>IF(AP372&lt;=T_opt__nan,AQ372,AR372)</f>
        <v>0.6271559783430557</v>
      </c>
      <c r="AT372">
        <f t="shared" si="72"/>
        <v>0.627</v>
      </c>
      <c r="BD372">
        <f t="shared" si="73"/>
        <v>369</v>
      </c>
      <c r="BE372">
        <f t="shared" si="74"/>
        <v>9.2000000000000632</v>
      </c>
      <c r="BF372">
        <f>EXP(-KTG1_pic*(BE372-T_opt_pic)^2)</f>
        <v>0.46684405799538864</v>
      </c>
      <c r="BG372">
        <f>EXP(-KTG2_pic*(T_opt_pic-BE372)^2)</f>
        <v>0.10174556935806699</v>
      </c>
      <c r="BH372">
        <f>IF(BE372&lt;=T_opt_pic,BF372,BG372)</f>
        <v>0.46684405799538864</v>
      </c>
      <c r="BI372">
        <f t="shared" si="75"/>
        <v>0.46700000000000003</v>
      </c>
      <c r="BP372">
        <f t="shared" si="76"/>
        <v>369</v>
      </c>
      <c r="BQ372">
        <f t="shared" si="77"/>
        <v>9.2000000000000632</v>
      </c>
      <c r="BR372">
        <f>EXP(-KTG1_bac*(BQ372-T_opt_bac)^2)</f>
        <v>0.46684405799538864</v>
      </c>
      <c r="BS372">
        <f>EXP(-KTG2_bac * (T_opt_bac - BQ372)^2)</f>
        <v>0.10174556935806699</v>
      </c>
      <c r="BT372">
        <f>IF(BQ372&lt;=T_opt_bac,BR372,BS372)</f>
        <v>0.46684405799538864</v>
      </c>
      <c r="BU372">
        <f t="shared" si="78"/>
        <v>0.46700000000000003</v>
      </c>
      <c r="BY372"/>
      <c r="BZ372" s="3">
        <f t="shared" si="83"/>
        <v>352</v>
      </c>
      <c r="CA372" s="3">
        <f>CA371+(env_max2-env_min2)/1200</f>
        <v>8.7750000000000572</v>
      </c>
      <c r="CB372" s="3">
        <f t="shared" si="82"/>
        <v>0.45600000000000002</v>
      </c>
      <c r="CC372" s="3">
        <f>ROUND((O_max_dia2-CA372)/O_range_dia2 * CB372, 3)</f>
        <v>0.56100000000000005</v>
      </c>
      <c r="CD372">
        <f>IF(CA372&lt;=delt2,CB372,CC372)</f>
        <v>0.45600000000000002</v>
      </c>
      <c r="CE372">
        <f>IF(CA372&gt;=O_max_dia2, 0, CD372)</f>
        <v>0.45600000000000002</v>
      </c>
      <c r="CG372">
        <f>CE372/$CF$21</f>
        <v>0.79859894921190899</v>
      </c>
      <c r="EM372"/>
      <c r="EN372" s="3"/>
      <c r="EP372"/>
      <c r="EQ372" s="3"/>
    </row>
    <row r="373" spans="2:147" x14ac:dyDescent="0.25">
      <c r="B373">
        <f t="shared" si="81"/>
        <v>357</v>
      </c>
      <c r="C373" s="9">
        <f t="shared" si="79"/>
        <v>8.900000000000059</v>
      </c>
      <c r="D373">
        <f>EXP(-KTG1_dia*(C373-T_opt__dia)^2)</f>
        <v>0.81214206274799916</v>
      </c>
      <c r="E373">
        <f>EXP(-KTG2_dia*(T_opt__dia-C373)^2)</f>
        <v>5.5055423176970097E-3</v>
      </c>
      <c r="F373">
        <f>IF(C373&lt;=T_opt__dia,D373,E373)</f>
        <v>0.81214206274799916</v>
      </c>
      <c r="G373">
        <f t="shared" si="80"/>
        <v>0.81200000000000006</v>
      </c>
      <c r="AO373">
        <f t="shared" si="70"/>
        <v>370</v>
      </c>
      <c r="AP373">
        <f t="shared" si="71"/>
        <v>9.2250000000000636</v>
      </c>
      <c r="AQ373">
        <f>EXP(-KTG1_nan*(AP373-T_opt__nan)^2)</f>
        <v>0.62851052806140895</v>
      </c>
      <c r="AR373">
        <f>EXP(-KTG2_nan*(T_opt__nan-AP373)^2)</f>
        <v>0.24827767547366605</v>
      </c>
      <c r="AS373">
        <f>IF(AP373&lt;=T_opt__nan,AQ373,AR373)</f>
        <v>0.62851052806140895</v>
      </c>
      <c r="AT373">
        <f t="shared" si="72"/>
        <v>0.629</v>
      </c>
      <c r="BD373">
        <f t="shared" si="73"/>
        <v>370</v>
      </c>
      <c r="BE373">
        <f t="shared" si="74"/>
        <v>9.2250000000000636</v>
      </c>
      <c r="BF373">
        <f>EXP(-KTG1_pic*(BE373-T_opt_pic)^2)</f>
        <v>0.46813315701374436</v>
      </c>
      <c r="BG373">
        <f>EXP(-KTG2_pic*(T_opt_pic-BE373)^2)</f>
        <v>0.10259075064172561</v>
      </c>
      <c r="BH373">
        <f>IF(BE373&lt;=T_opt_pic,BF373,BG373)</f>
        <v>0.46813315701374436</v>
      </c>
      <c r="BI373">
        <f t="shared" si="75"/>
        <v>0.46800000000000003</v>
      </c>
      <c r="BP373">
        <f t="shared" si="76"/>
        <v>370</v>
      </c>
      <c r="BQ373">
        <f t="shared" si="77"/>
        <v>9.2250000000000636</v>
      </c>
      <c r="BR373">
        <f>EXP(-KTG1_bac*(BQ373-T_opt_bac)^2)</f>
        <v>0.46813315701374436</v>
      </c>
      <c r="BS373">
        <f>EXP(-KTG2_bac * (T_opt_bac - BQ373)^2)</f>
        <v>0.10259075064172561</v>
      </c>
      <c r="BT373">
        <f>IF(BQ373&lt;=T_opt_bac,BR373,BS373)</f>
        <v>0.46813315701374436</v>
      </c>
      <c r="BU373">
        <f t="shared" si="78"/>
        <v>0.46800000000000003</v>
      </c>
      <c r="BY373"/>
      <c r="BZ373" s="3">
        <f t="shared" si="83"/>
        <v>353</v>
      </c>
      <c r="CA373" s="3">
        <f>CA372+(env_max2-env_min2)/1200</f>
        <v>8.8000000000000576</v>
      </c>
      <c r="CB373" s="3">
        <f t="shared" si="82"/>
        <v>0.45700000000000002</v>
      </c>
      <c r="CC373" s="3">
        <f>ROUND((O_max_dia2-CA373)/O_range_dia2 * CB373, 3)</f>
        <v>0.56100000000000005</v>
      </c>
      <c r="CD373">
        <f>IF(CA373&lt;=delt2,CB373,CC373)</f>
        <v>0.45700000000000002</v>
      </c>
      <c r="CE373">
        <f>IF(CA373&gt;=O_max_dia2, 0, CD373)</f>
        <v>0.45700000000000002</v>
      </c>
      <c r="CG373">
        <f>CE373/$CF$21</f>
        <v>0.80035026269702292</v>
      </c>
      <c r="EM373"/>
      <c r="EN373" s="3"/>
      <c r="EP373"/>
      <c r="EQ373" s="3"/>
    </row>
    <row r="374" spans="2:147" x14ac:dyDescent="0.25">
      <c r="B374">
        <f t="shared" si="81"/>
        <v>358</v>
      </c>
      <c r="C374" s="9">
        <f t="shared" si="79"/>
        <v>8.9250000000000593</v>
      </c>
      <c r="D374">
        <f>EXP(-KTG1_dia*(C374-T_opt__dia)^2)</f>
        <v>0.8137964546184856</v>
      </c>
      <c r="E374">
        <f>EXP(-KTG2_dia*(T_opt__dia-C374)^2)</f>
        <v>5.7928840650851082E-3</v>
      </c>
      <c r="F374">
        <f>IF(C374&lt;=T_opt__dia,D374,E374)</f>
        <v>0.8137964546184856</v>
      </c>
      <c r="G374">
        <f t="shared" si="80"/>
        <v>0.81399999999999995</v>
      </c>
      <c r="AO374">
        <f t="shared" si="70"/>
        <v>371</v>
      </c>
      <c r="AP374">
        <f t="shared" si="71"/>
        <v>9.2500000000000639</v>
      </c>
      <c r="AQ374">
        <f>EXP(-KTG1_nan*(AP374-T_opt__nan)^2)</f>
        <v>0.6298648540434878</v>
      </c>
      <c r="AR374">
        <f>EXP(-KTG2_nan*(T_opt__nan-AP374)^2)</f>
        <v>0.24988611622688445</v>
      </c>
      <c r="AS374">
        <f>IF(AP374&lt;=T_opt__nan,AQ374,AR374)</f>
        <v>0.6298648540434878</v>
      </c>
      <c r="AT374">
        <f t="shared" si="72"/>
        <v>0.63</v>
      </c>
      <c r="BD374">
        <f t="shared" si="73"/>
        <v>371</v>
      </c>
      <c r="BE374">
        <f t="shared" si="74"/>
        <v>9.2500000000000639</v>
      </c>
      <c r="BF374">
        <f>EXP(-KTG1_pic*(BE374-T_opt_pic)^2)</f>
        <v>0.46942346850497041</v>
      </c>
      <c r="BG374">
        <f>EXP(-KTG2_pic*(T_opt_pic-BE374)^2)</f>
        <v>0.10344140105448772</v>
      </c>
      <c r="BH374">
        <f>IF(BE374&lt;=T_opt_pic,BF374,BG374)</f>
        <v>0.46942346850497041</v>
      </c>
      <c r="BI374">
        <f t="shared" si="75"/>
        <v>0.46899999999999997</v>
      </c>
      <c r="BP374">
        <f t="shared" si="76"/>
        <v>371</v>
      </c>
      <c r="BQ374">
        <f t="shared" si="77"/>
        <v>9.2500000000000639</v>
      </c>
      <c r="BR374">
        <f>EXP(-KTG1_bac*(BQ374-T_opt_bac)^2)</f>
        <v>0.46942346850497041</v>
      </c>
      <c r="BS374">
        <f>EXP(-KTG2_bac * (T_opt_bac - BQ374)^2)</f>
        <v>0.10344140105448772</v>
      </c>
      <c r="BT374">
        <f>IF(BQ374&lt;=T_opt_bac,BR374,BS374)</f>
        <v>0.46942346850497041</v>
      </c>
      <c r="BU374">
        <f t="shared" si="78"/>
        <v>0.46899999999999997</v>
      </c>
      <c r="BY374"/>
      <c r="BZ374" s="3">
        <f t="shared" si="83"/>
        <v>354</v>
      </c>
      <c r="CA374" s="3">
        <f>CA373+(env_max2-env_min2)/1200</f>
        <v>8.8250000000000579</v>
      </c>
      <c r="CB374" s="3">
        <f t="shared" si="82"/>
        <v>0.45700000000000002</v>
      </c>
      <c r="CC374" s="3">
        <f>ROUND((O_max_dia2-CA374)/O_range_dia2 * CB374, 3)</f>
        <v>0.56100000000000005</v>
      </c>
      <c r="CD374">
        <f>IF(CA374&lt;=delt2,CB374,CC374)</f>
        <v>0.45700000000000002</v>
      </c>
      <c r="CE374">
        <f>IF(CA374&gt;=O_max_dia2, 0, CD374)</f>
        <v>0.45700000000000002</v>
      </c>
      <c r="CG374">
        <f>CE374/$CF$21</f>
        <v>0.80035026269702292</v>
      </c>
      <c r="EM374"/>
      <c r="EN374" s="3"/>
      <c r="EP374"/>
      <c r="EQ374" s="3"/>
    </row>
    <row r="375" spans="2:147" x14ac:dyDescent="0.25">
      <c r="B375">
        <f t="shared" si="81"/>
        <v>359</v>
      </c>
      <c r="C375" s="9">
        <f t="shared" si="79"/>
        <v>8.9500000000000597</v>
      </c>
      <c r="D375">
        <f>EXP(-KTG1_dia*(C375-T_opt__dia)^2)</f>
        <v>0.81544606210296422</v>
      </c>
      <c r="E375">
        <f>EXP(-KTG2_dia*(T_opt__dia-C375)^2)</f>
        <v>6.0936989541999342E-3</v>
      </c>
      <c r="F375">
        <f>IF(C375&lt;=T_opt__dia,D375,E375)</f>
        <v>0.81544606210296422</v>
      </c>
      <c r="G375">
        <f t="shared" si="80"/>
        <v>0.81499999999999995</v>
      </c>
      <c r="AO375">
        <f t="shared" si="70"/>
        <v>372</v>
      </c>
      <c r="AP375">
        <f t="shared" si="71"/>
        <v>9.2750000000000643</v>
      </c>
      <c r="AQ375">
        <f>EXP(-KTG1_nan*(AP375-T_opt__nan)^2)</f>
        <v>0.63121894224936359</v>
      </c>
      <c r="AR375">
        <f>EXP(-KTG2_nan*(T_opt__nan-AP375)^2)</f>
        <v>0.25150120454763797</v>
      </c>
      <c r="AS375">
        <f>IF(AP375&lt;=T_opt__nan,AQ375,AR375)</f>
        <v>0.63121894224936359</v>
      </c>
      <c r="AT375">
        <f t="shared" si="72"/>
        <v>0.63100000000000001</v>
      </c>
      <c r="BD375">
        <f t="shared" si="73"/>
        <v>372</v>
      </c>
      <c r="BE375">
        <f t="shared" si="74"/>
        <v>9.2750000000000643</v>
      </c>
      <c r="BF375">
        <f>EXP(-KTG1_pic*(BE375-T_opt_pic)^2)</f>
        <v>0.47071498289013064</v>
      </c>
      <c r="BG375">
        <f>EXP(-KTG2_pic*(T_opt_pic-BE375)^2)</f>
        <v>0.10429754031954097</v>
      </c>
      <c r="BH375">
        <f>IF(BE375&lt;=T_opt_pic,BF375,BG375)</f>
        <v>0.47071498289013064</v>
      </c>
      <c r="BI375">
        <f t="shared" si="75"/>
        <v>0.47099999999999997</v>
      </c>
      <c r="BP375">
        <f t="shared" si="76"/>
        <v>372</v>
      </c>
      <c r="BQ375">
        <f t="shared" si="77"/>
        <v>9.2750000000000643</v>
      </c>
      <c r="BR375">
        <f>EXP(-KTG1_bac*(BQ375-T_opt_bac)^2)</f>
        <v>0.47071498289013064</v>
      </c>
      <c r="BS375">
        <f>EXP(-KTG2_bac * (T_opt_bac - BQ375)^2)</f>
        <v>0.10429754031954097</v>
      </c>
      <c r="BT375">
        <f>IF(BQ375&lt;=T_opt_bac,BR375,BS375)</f>
        <v>0.47071498289013064</v>
      </c>
      <c r="BU375">
        <f t="shared" si="78"/>
        <v>0.47099999999999997</v>
      </c>
      <c r="BY375"/>
      <c r="BZ375" s="3">
        <f t="shared" si="83"/>
        <v>355</v>
      </c>
      <c r="CA375" s="3">
        <f>CA374+(env_max2-env_min2)/1200</f>
        <v>8.8500000000000583</v>
      </c>
      <c r="CB375" s="3">
        <f t="shared" si="82"/>
        <v>0.45800000000000002</v>
      </c>
      <c r="CC375" s="3">
        <f>ROUND((O_max_dia2-CA375)/O_range_dia2 * CB375, 3)</f>
        <v>0.56100000000000005</v>
      </c>
      <c r="CD375">
        <f>IF(CA375&lt;=delt2,CB375,CC375)</f>
        <v>0.45800000000000002</v>
      </c>
      <c r="CE375">
        <f>IF(CA375&gt;=O_max_dia2, 0, CD375)</f>
        <v>0.45800000000000002</v>
      </c>
      <c r="CG375">
        <f>CE375/$CF$21</f>
        <v>0.80210157618213673</v>
      </c>
      <c r="EM375"/>
      <c r="EN375" s="3"/>
      <c r="EP375"/>
      <c r="EQ375" s="3"/>
    </row>
    <row r="376" spans="2:147" x14ac:dyDescent="0.25">
      <c r="B376">
        <f t="shared" si="81"/>
        <v>360</v>
      </c>
      <c r="C376" s="9">
        <f t="shared" si="79"/>
        <v>8.97500000000006</v>
      </c>
      <c r="D376">
        <f>EXP(-KTG1_dia*(C376-T_opt__dia)^2)</f>
        <v>0.81709084247781461</v>
      </c>
      <c r="E376">
        <f>EXP(-KTG2_dia*(T_opt__dia-C376)^2)</f>
        <v>6.4085323296472025E-3</v>
      </c>
      <c r="F376">
        <f>IF(C376&lt;=T_opt__dia,D376,E376)</f>
        <v>0.81709084247781461</v>
      </c>
      <c r="G376">
        <f t="shared" si="80"/>
        <v>0.81699999999999995</v>
      </c>
      <c r="AO376">
        <f t="shared" si="70"/>
        <v>373</v>
      </c>
      <c r="AP376">
        <f t="shared" si="71"/>
        <v>9.3000000000000647</v>
      </c>
      <c r="AQ376">
        <f>EXP(-KTG1_nan*(AP376-T_opt__nan)^2)</f>
        <v>0.63257277861245986</v>
      </c>
      <c r="AR376">
        <f>EXP(-KTG2_nan*(T_opt__nan-AP376)^2)</f>
        <v>0.25312293479226666</v>
      </c>
      <c r="AS376">
        <f>IF(AP376&lt;=T_opt__nan,AQ376,AR376)</f>
        <v>0.63257277861245986</v>
      </c>
      <c r="AT376">
        <f t="shared" si="72"/>
        <v>0.63300000000000001</v>
      </c>
      <c r="BD376">
        <f t="shared" si="73"/>
        <v>373</v>
      </c>
      <c r="BE376">
        <f t="shared" si="74"/>
        <v>9.3000000000000647</v>
      </c>
      <c r="BF376">
        <f>EXP(-KTG1_pic*(BE376-T_opt_pic)^2)</f>
        <v>0.47200769054584224</v>
      </c>
      <c r="BG376">
        <f>EXP(-KTG2_pic*(T_opt_pic-BE376)^2)</f>
        <v>0.10515918807544382</v>
      </c>
      <c r="BH376">
        <f>IF(BE376&lt;=T_opt_pic,BF376,BG376)</f>
        <v>0.47200769054584224</v>
      </c>
      <c r="BI376">
        <f t="shared" si="75"/>
        <v>0.47199999999999998</v>
      </c>
      <c r="BP376">
        <f t="shared" si="76"/>
        <v>373</v>
      </c>
      <c r="BQ376">
        <f t="shared" si="77"/>
        <v>9.3000000000000647</v>
      </c>
      <c r="BR376">
        <f>EXP(-KTG1_bac*(BQ376-T_opt_bac)^2)</f>
        <v>0.47200769054584224</v>
      </c>
      <c r="BS376">
        <f>EXP(-KTG2_bac * (T_opt_bac - BQ376)^2)</f>
        <v>0.10515918807544382</v>
      </c>
      <c r="BT376">
        <f>IF(BQ376&lt;=T_opt_bac,BR376,BS376)</f>
        <v>0.47200769054584224</v>
      </c>
      <c r="BU376">
        <f t="shared" si="78"/>
        <v>0.47199999999999998</v>
      </c>
      <c r="BY376"/>
      <c r="BZ376" s="3">
        <f t="shared" si="83"/>
        <v>356</v>
      </c>
      <c r="CA376" s="3">
        <f>CA375+(env_max2-env_min2)/1200</f>
        <v>8.8750000000000586</v>
      </c>
      <c r="CB376" s="3">
        <f t="shared" si="82"/>
        <v>0.45900000000000002</v>
      </c>
      <c r="CC376" s="3">
        <f>ROUND((O_max_dia2-CA376)/O_range_dia2 * CB376, 3)</f>
        <v>0.56100000000000005</v>
      </c>
      <c r="CD376">
        <f>IF(CA376&lt;=delt2,CB376,CC376)</f>
        <v>0.45900000000000002</v>
      </c>
      <c r="CE376">
        <f>IF(CA376&gt;=O_max_dia2, 0, CD376)</f>
        <v>0.45900000000000002</v>
      </c>
      <c r="CG376">
        <f>CE376/$CF$21</f>
        <v>0.80385288966725055</v>
      </c>
      <c r="EM376"/>
      <c r="EN376" s="3"/>
      <c r="EP376"/>
      <c r="EQ376" s="3"/>
    </row>
    <row r="377" spans="2:147" x14ac:dyDescent="0.25">
      <c r="B377">
        <f t="shared" si="81"/>
        <v>361</v>
      </c>
      <c r="C377" s="9">
        <f t="shared" si="79"/>
        <v>9.0000000000000604</v>
      </c>
      <c r="D377">
        <f>EXP(-KTG1_dia*(C377-T_opt__dia)^2)</f>
        <v>0.81873075307798582</v>
      </c>
      <c r="E377">
        <f>EXP(-KTG2_dia*(T_opt__dia-C377)^2)</f>
        <v>6.7379469990862806E-3</v>
      </c>
      <c r="F377">
        <f>IF(C377&lt;=T_opt__dia,D377,E377)</f>
        <v>0.81873075307798582</v>
      </c>
      <c r="G377">
        <f t="shared" si="80"/>
        <v>0.81899999999999995</v>
      </c>
      <c r="AO377">
        <f t="shared" si="70"/>
        <v>374</v>
      </c>
      <c r="AP377">
        <f t="shared" si="71"/>
        <v>9.325000000000065</v>
      </c>
      <c r="AQ377">
        <f>EXP(-KTG1_nan*(AP377-T_opt__nan)^2)</f>
        <v>0.63392634903977696</v>
      </c>
      <c r="AR377">
        <f>EXP(-KTG2_nan*(T_opt__nan-AP377)^2)</f>
        <v>0.25475130098082865</v>
      </c>
      <c r="AS377">
        <f>IF(AP377&lt;=T_opt__nan,AQ377,AR377)</f>
        <v>0.63392634903977696</v>
      </c>
      <c r="AT377">
        <f t="shared" si="72"/>
        <v>0.63400000000000001</v>
      </c>
      <c r="BD377">
        <f t="shared" si="73"/>
        <v>374</v>
      </c>
      <c r="BE377">
        <f t="shared" si="74"/>
        <v>9.325000000000065</v>
      </c>
      <c r="BF377">
        <f>EXP(-KTG1_pic*(BE377-T_opt_pic)^2)</f>
        <v>0.47330158180434673</v>
      </c>
      <c r="BG377">
        <f>EXP(-KTG2_pic*(T_opt_pic-BE377)^2)</f>
        <v>0.10602636387424214</v>
      </c>
      <c r="BH377">
        <f>IF(BE377&lt;=T_opt_pic,BF377,BG377)</f>
        <v>0.47330158180434673</v>
      </c>
      <c r="BI377">
        <f t="shared" si="75"/>
        <v>0.47299999999999998</v>
      </c>
      <c r="BP377">
        <f t="shared" si="76"/>
        <v>374</v>
      </c>
      <c r="BQ377">
        <f t="shared" si="77"/>
        <v>9.325000000000065</v>
      </c>
      <c r="BR377">
        <f>EXP(-KTG1_bac*(BQ377-T_opt_bac)^2)</f>
        <v>0.47330158180434673</v>
      </c>
      <c r="BS377">
        <f>EXP(-KTG2_bac * (T_opt_bac - BQ377)^2)</f>
        <v>0.10602636387424214</v>
      </c>
      <c r="BT377">
        <f>IF(BQ377&lt;=T_opt_bac,BR377,BS377)</f>
        <v>0.47330158180434673</v>
      </c>
      <c r="BU377">
        <f t="shared" si="78"/>
        <v>0.47299999999999998</v>
      </c>
      <c r="BY377"/>
      <c r="BZ377" s="3">
        <f t="shared" si="83"/>
        <v>357</v>
      </c>
      <c r="CA377" s="3">
        <f>CA376+(env_max2-env_min2)/1200</f>
        <v>8.900000000000059</v>
      </c>
      <c r="CB377" s="3">
        <f t="shared" si="82"/>
        <v>0.46</v>
      </c>
      <c r="CC377" s="3">
        <f>ROUND((O_max_dia2-CA377)/O_range_dia2 * CB377, 3)</f>
        <v>0.56200000000000006</v>
      </c>
      <c r="CD377">
        <f>IF(CA377&lt;=delt2,CB377,CC377)</f>
        <v>0.46</v>
      </c>
      <c r="CE377">
        <f>IF(CA377&gt;=O_max_dia2, 0, CD377)</f>
        <v>0.46</v>
      </c>
      <c r="CG377">
        <f>CE377/$CF$21</f>
        <v>0.80560420315236436</v>
      </c>
      <c r="EM377"/>
      <c r="EN377" s="3"/>
      <c r="EP377"/>
      <c r="EQ377" s="3"/>
    </row>
    <row r="378" spans="2:147" x14ac:dyDescent="0.25">
      <c r="B378">
        <f t="shared" si="81"/>
        <v>362</v>
      </c>
      <c r="C378" s="9">
        <f t="shared" si="79"/>
        <v>9.0250000000000608</v>
      </c>
      <c r="D378">
        <f>EXP(-KTG1_dia*(C378-T_opt__dia)^2)</f>
        <v>0.82036575129882394</v>
      </c>
      <c r="E378">
        <f>EXP(-KTG2_dia*(T_opt__dia-C378)^2)</f>
        <v>7.0825235582736715E-3</v>
      </c>
      <c r="F378">
        <f>IF(C378&lt;=T_opt__dia,D378,E378)</f>
        <v>0.82036575129882394</v>
      </c>
      <c r="G378">
        <f t="shared" si="80"/>
        <v>0.82</v>
      </c>
      <c r="AO378">
        <f t="shared" si="70"/>
        <v>375</v>
      </c>
      <c r="AP378">
        <f t="shared" si="71"/>
        <v>9.3500000000000654</v>
      </c>
      <c r="AQ378">
        <f>EXP(-KTG1_nan*(AP378-T_opt__nan)^2)</f>
        <v>0.63527963941211685</v>
      </c>
      <c r="AR378">
        <f>EXP(-KTG2_nan*(T_opt__nan-AP378)^2)</f>
        <v>0.25638629679529223</v>
      </c>
      <c r="AS378">
        <f>IF(AP378&lt;=T_opt__nan,AQ378,AR378)</f>
        <v>0.63527963941211685</v>
      </c>
      <c r="AT378">
        <f t="shared" si="72"/>
        <v>0.63500000000000001</v>
      </c>
      <c r="BD378">
        <f t="shared" si="73"/>
        <v>375</v>
      </c>
      <c r="BE378">
        <f t="shared" si="74"/>
        <v>9.3500000000000654</v>
      </c>
      <c r="BF378">
        <f>EXP(-KTG1_pic*(BE378-T_opt_pic)^2)</f>
        <v>0.47459664695358095</v>
      </c>
      <c r="BG378">
        <f>EXP(-KTG2_pic*(T_opt_pic-BE378)^2)</f>
        <v>0.10689908717957616</v>
      </c>
      <c r="BH378">
        <f>IF(BE378&lt;=T_opt_pic,BF378,BG378)</f>
        <v>0.47459664695358095</v>
      </c>
      <c r="BI378">
        <f t="shared" si="75"/>
        <v>0.47499999999999998</v>
      </c>
      <c r="BP378">
        <f t="shared" si="76"/>
        <v>375</v>
      </c>
      <c r="BQ378">
        <f t="shared" si="77"/>
        <v>9.3500000000000654</v>
      </c>
      <c r="BR378">
        <f>EXP(-KTG1_bac*(BQ378-T_opt_bac)^2)</f>
        <v>0.47459664695358095</v>
      </c>
      <c r="BS378">
        <f>EXP(-KTG2_bac * (T_opt_bac - BQ378)^2)</f>
        <v>0.10689908717957616</v>
      </c>
      <c r="BT378">
        <f>IF(BQ378&lt;=T_opt_bac,BR378,BS378)</f>
        <v>0.47459664695358095</v>
      </c>
      <c r="BU378">
        <f t="shared" si="78"/>
        <v>0.47499999999999998</v>
      </c>
      <c r="BY378"/>
      <c r="BZ378" s="3">
        <f t="shared" si="83"/>
        <v>358</v>
      </c>
      <c r="CA378" s="3">
        <f>CA377+(env_max2-env_min2)/1200</f>
        <v>8.9250000000000593</v>
      </c>
      <c r="CB378" s="3">
        <f t="shared" si="82"/>
        <v>0.46100000000000002</v>
      </c>
      <c r="CC378" s="3">
        <f>ROUND((O_max_dia2-CA378)/O_range_dia2 * CB378, 3)</f>
        <v>0.56200000000000006</v>
      </c>
      <c r="CD378">
        <f>IF(CA378&lt;=delt2,CB378,CC378)</f>
        <v>0.46100000000000002</v>
      </c>
      <c r="CE378">
        <f>IF(CA378&gt;=O_max_dia2, 0, CD378)</f>
        <v>0.46100000000000002</v>
      </c>
      <c r="CG378">
        <f>CE378/$CF$21</f>
        <v>0.80735551663747818</v>
      </c>
      <c r="EM378"/>
      <c r="EN378" s="3"/>
      <c r="EP378"/>
      <c r="EQ378" s="3"/>
    </row>
    <row r="379" spans="2:147" x14ac:dyDescent="0.25">
      <c r="B379">
        <f t="shared" si="81"/>
        <v>363</v>
      </c>
      <c r="C379" s="9">
        <f t="shared" si="79"/>
        <v>9.0500000000000611</v>
      </c>
      <c r="D379">
        <f>EXP(-KTG1_dia*(C379-T_opt__dia)^2)</f>
        <v>0.82199579459789829</v>
      </c>
      <c r="E379">
        <f>EXP(-KTG2_dia*(T_opt__dia-C379)^2)</f>
        <v>7.4428607100575431E-3</v>
      </c>
      <c r="F379">
        <f>IF(C379&lt;=T_opt__dia,D379,E379)</f>
        <v>0.82199579459789829</v>
      </c>
      <c r="G379">
        <f t="shared" si="80"/>
        <v>0.82199999999999995</v>
      </c>
      <c r="AO379">
        <f t="shared" si="70"/>
        <v>376</v>
      </c>
      <c r="AP379">
        <f t="shared" si="71"/>
        <v>9.3750000000000657</v>
      </c>
      <c r="AQ379">
        <f>EXP(-KTG1_nan*(AP379-T_opt__nan)^2)</f>
        <v>0.63663263558431038</v>
      </c>
      <c r="AR379">
        <f>EXP(-KTG2_nan*(T_opt__nan-AP379)^2)</f>
        <v>0.25802791557774096</v>
      </c>
      <c r="AS379">
        <f>IF(AP379&lt;=T_opt__nan,AQ379,AR379)</f>
        <v>0.63663263558431038</v>
      </c>
      <c r="AT379">
        <f t="shared" si="72"/>
        <v>0.63700000000000001</v>
      </c>
      <c r="BD379">
        <f t="shared" si="73"/>
        <v>376</v>
      </c>
      <c r="BE379">
        <f t="shared" si="74"/>
        <v>9.3750000000000657</v>
      </c>
      <c r="BF379">
        <f>EXP(-KTG1_pic*(BE379-T_opt_pic)^2)</f>
        <v>0.47589287623725079</v>
      </c>
      <c r="BG379">
        <f>EXP(-KTG2_pic*(T_opt_pic-BE379)^2)</f>
        <v>0.10777737736477944</v>
      </c>
      <c r="BH379">
        <f>IF(BE379&lt;=T_opt_pic,BF379,BG379)</f>
        <v>0.47589287623725079</v>
      </c>
      <c r="BI379">
        <f t="shared" si="75"/>
        <v>0.47599999999999998</v>
      </c>
      <c r="BP379">
        <f t="shared" si="76"/>
        <v>376</v>
      </c>
      <c r="BQ379">
        <f t="shared" si="77"/>
        <v>9.3750000000000657</v>
      </c>
      <c r="BR379">
        <f>EXP(-KTG1_bac*(BQ379-T_opt_bac)^2)</f>
        <v>0.47589287623725079</v>
      </c>
      <c r="BS379">
        <f>EXP(-KTG2_bac * (T_opt_bac - BQ379)^2)</f>
        <v>0.10777737736477944</v>
      </c>
      <c r="BT379">
        <f>IF(BQ379&lt;=T_opt_bac,BR379,BS379)</f>
        <v>0.47589287623725079</v>
      </c>
      <c r="BU379">
        <f t="shared" si="78"/>
        <v>0.47599999999999998</v>
      </c>
      <c r="BY379"/>
      <c r="BZ379" s="3">
        <f t="shared" si="83"/>
        <v>359</v>
      </c>
      <c r="CA379" s="3">
        <f>CA378+(env_max2-env_min2)/1200</f>
        <v>8.9500000000000597</v>
      </c>
      <c r="CB379" s="3">
        <f t="shared" si="82"/>
        <v>0.46100000000000002</v>
      </c>
      <c r="CC379" s="3">
        <f>ROUND((O_max_dia2-CA379)/O_range_dia2 * CB379, 3)</f>
        <v>0.56100000000000005</v>
      </c>
      <c r="CD379">
        <f>IF(CA379&lt;=delt2,CB379,CC379)</f>
        <v>0.46100000000000002</v>
      </c>
      <c r="CE379">
        <f>IF(CA379&gt;=O_max_dia2, 0, CD379)</f>
        <v>0.46100000000000002</v>
      </c>
      <c r="CG379">
        <f>CE379/$CF$21</f>
        <v>0.80735551663747818</v>
      </c>
      <c r="EM379"/>
      <c r="EN379" s="3"/>
      <c r="EP379"/>
      <c r="EQ379" s="3"/>
    </row>
    <row r="380" spans="2:147" x14ac:dyDescent="0.25">
      <c r="B380">
        <f t="shared" si="81"/>
        <v>364</v>
      </c>
      <c r="C380" s="9">
        <f t="shared" si="79"/>
        <v>9.0750000000000615</v>
      </c>
      <c r="D380">
        <f>EXP(-KTG1_dia*(C380-T_opt__dia)^2)</f>
        <v>0.82362084049682982</v>
      </c>
      <c r="E380">
        <f>EXP(-KTG2_dia*(T_opt__dia-C380)^2)</f>
        <v>7.8195755765218186E-3</v>
      </c>
      <c r="F380">
        <f>IF(C380&lt;=T_opt__dia,D380,E380)</f>
        <v>0.82362084049682982</v>
      </c>
      <c r="G380">
        <f t="shared" si="80"/>
        <v>0.82399999999999995</v>
      </c>
      <c r="AO380">
        <f t="shared" si="70"/>
        <v>377</v>
      </c>
      <c r="AP380">
        <f t="shared" si="71"/>
        <v>9.4000000000000661</v>
      </c>
      <c r="AQ380">
        <f>EXP(-KTG1_nan*(AP380-T_opt__nan)^2)</f>
        <v>0.63798532338544478</v>
      </c>
      <c r="AR380">
        <f>EXP(-KTG2_nan*(T_opt__nan-AP380)^2)</f>
        <v>0.2596761503285932</v>
      </c>
      <c r="AS380">
        <f>IF(AP380&lt;=T_opt__nan,AQ380,AR380)</f>
        <v>0.63798532338544478</v>
      </c>
      <c r="AT380">
        <f t="shared" si="72"/>
        <v>0.63800000000000001</v>
      </c>
      <c r="BD380">
        <f t="shared" si="73"/>
        <v>377</v>
      </c>
      <c r="BE380">
        <f t="shared" si="74"/>
        <v>9.4000000000000661</v>
      </c>
      <c r="BF380">
        <f>EXP(-KTG1_pic*(BE380-T_opt_pic)^2)</f>
        <v>0.47719025985490504</v>
      </c>
      <c r="BG380">
        <f>EXP(-KTG2_pic*(T_opt_pic-BE380)^2)</f>
        <v>0.10866125371096777</v>
      </c>
      <c r="BH380">
        <f>IF(BE380&lt;=T_opt_pic,BF380,BG380)</f>
        <v>0.47719025985490504</v>
      </c>
      <c r="BI380">
        <f t="shared" si="75"/>
        <v>0.47699999999999998</v>
      </c>
      <c r="BP380">
        <f t="shared" si="76"/>
        <v>377</v>
      </c>
      <c r="BQ380">
        <f t="shared" si="77"/>
        <v>9.4000000000000661</v>
      </c>
      <c r="BR380">
        <f>EXP(-KTG1_bac*(BQ380-T_opt_bac)^2)</f>
        <v>0.47719025985490504</v>
      </c>
      <c r="BS380">
        <f>EXP(-KTG2_bac * (T_opt_bac - BQ380)^2)</f>
        <v>0.10866125371096777</v>
      </c>
      <c r="BT380">
        <f>IF(BQ380&lt;=T_opt_bac,BR380,BS380)</f>
        <v>0.47719025985490504</v>
      </c>
      <c r="BU380">
        <f t="shared" si="78"/>
        <v>0.47699999999999998</v>
      </c>
      <c r="BY380"/>
      <c r="BZ380" s="3">
        <f t="shared" si="83"/>
        <v>360</v>
      </c>
      <c r="CA380" s="3">
        <f>CA379+(env_max2-env_min2)/1200</f>
        <v>8.97500000000006</v>
      </c>
      <c r="CB380" s="3">
        <f t="shared" si="82"/>
        <v>0.46200000000000002</v>
      </c>
      <c r="CC380" s="3">
        <f>ROUND((O_max_dia2-CA380)/O_range_dia2 * CB380, 3)</f>
        <v>0.56200000000000006</v>
      </c>
      <c r="CD380">
        <f>IF(CA380&lt;=delt2,CB380,CC380)</f>
        <v>0.46200000000000002</v>
      </c>
      <c r="CE380">
        <f>IF(CA380&gt;=O_max_dia2, 0, CD380)</f>
        <v>0.46200000000000002</v>
      </c>
      <c r="CG380">
        <f>CE380/$CF$21</f>
        <v>0.8091068301225921</v>
      </c>
      <c r="EM380"/>
      <c r="EN380" s="3"/>
      <c r="EP380"/>
      <c r="EQ380" s="3"/>
    </row>
    <row r="381" spans="2:147" x14ac:dyDescent="0.25">
      <c r="B381">
        <f t="shared" si="81"/>
        <v>365</v>
      </c>
      <c r="C381" s="9">
        <f t="shared" si="79"/>
        <v>9.1000000000000618</v>
      </c>
      <c r="D381">
        <f>EXP(-KTG1_dia*(C381-T_opt__dia)^2)</f>
        <v>0.82524084658311858</v>
      </c>
      <c r="E381">
        <f>EXP(-KTG2_dia*(T_opt__dia-C381)^2)</f>
        <v>8.2133040034495699E-3</v>
      </c>
      <c r="F381">
        <f>IF(C381&lt;=T_opt__dia,D381,E381)</f>
        <v>0.82524084658311858</v>
      </c>
      <c r="G381">
        <f t="shared" si="80"/>
        <v>0.82499999999999996</v>
      </c>
      <c r="AO381">
        <f t="shared" si="70"/>
        <v>378</v>
      </c>
      <c r="AP381">
        <f t="shared" si="71"/>
        <v>9.4250000000000664</v>
      </c>
      <c r="AQ381">
        <f>EXP(-KTG1_nan*(AP381-T_opt__nan)^2)</f>
        <v>0.63933768861909268</v>
      </c>
      <c r="AR381">
        <f>EXP(-KTG2_nan*(T_opt__nan-AP381)^2)</f>
        <v>0.26133099370483531</v>
      </c>
      <c r="AS381">
        <f>IF(AP381&lt;=T_opt__nan,AQ381,AR381)</f>
        <v>0.63933768861909268</v>
      </c>
      <c r="AT381">
        <f t="shared" si="72"/>
        <v>0.63900000000000001</v>
      </c>
      <c r="BD381">
        <f t="shared" si="73"/>
        <v>378</v>
      </c>
      <c r="BE381">
        <f t="shared" si="74"/>
        <v>9.4250000000000664</v>
      </c>
      <c r="BF381">
        <f>EXP(-KTG1_pic*(BE381-T_opt_pic)^2)</f>
        <v>0.4784887879620115</v>
      </c>
      <c r="BG381">
        <f>EXP(-KTG2_pic*(T_opt_pic-BE381)^2)</f>
        <v>0.1095507354051202</v>
      </c>
      <c r="BH381">
        <f>IF(BE381&lt;=T_opt_pic,BF381,BG381)</f>
        <v>0.4784887879620115</v>
      </c>
      <c r="BI381">
        <f t="shared" si="75"/>
        <v>0.47799999999999998</v>
      </c>
      <c r="BP381">
        <f t="shared" si="76"/>
        <v>378</v>
      </c>
      <c r="BQ381">
        <f t="shared" si="77"/>
        <v>9.4250000000000664</v>
      </c>
      <c r="BR381">
        <f>EXP(-KTG1_bac*(BQ381-T_opt_bac)^2)</f>
        <v>0.4784887879620115</v>
      </c>
      <c r="BS381">
        <f>EXP(-KTG2_bac * (T_opt_bac - BQ381)^2)</f>
        <v>0.1095507354051202</v>
      </c>
      <c r="BT381">
        <f>IF(BQ381&lt;=T_opt_bac,BR381,BS381)</f>
        <v>0.4784887879620115</v>
      </c>
      <c r="BU381">
        <f t="shared" si="78"/>
        <v>0.47799999999999998</v>
      </c>
      <c r="BY381"/>
      <c r="BZ381" s="3">
        <f t="shared" si="83"/>
        <v>361</v>
      </c>
      <c r="CA381" s="3">
        <f>CA380+(env_max2-env_min2)/1200</f>
        <v>9.0000000000000604</v>
      </c>
      <c r="CB381" s="3">
        <f t="shared" si="82"/>
        <v>0.46300000000000002</v>
      </c>
      <c r="CC381" s="3">
        <f>ROUND((O_max_dia2-CA381)/O_range_dia2 * CB381, 3)</f>
        <v>0.56200000000000006</v>
      </c>
      <c r="CD381">
        <f>IF(CA381&lt;=delt2,CB381,CC381)</f>
        <v>0.46300000000000002</v>
      </c>
      <c r="CE381">
        <f>IF(CA381&gt;=O_max_dia2, 0, CD381)</f>
        <v>0.46300000000000002</v>
      </c>
      <c r="CG381">
        <f>CE381/$CF$21</f>
        <v>0.81085814360770592</v>
      </c>
      <c r="EM381"/>
      <c r="EN381" s="3"/>
      <c r="EP381"/>
      <c r="EQ381" s="3"/>
    </row>
    <row r="382" spans="2:147" x14ac:dyDescent="0.25">
      <c r="B382">
        <f t="shared" si="81"/>
        <v>366</v>
      </c>
      <c r="C382" s="9">
        <f t="shared" si="79"/>
        <v>9.1250000000000622</v>
      </c>
      <c r="D382">
        <f>EXP(-KTG1_dia*(C382-T_opt__dia)^2)</f>
        <v>0.82685577051197245</v>
      </c>
      <c r="E382">
        <f>EXP(-KTG2_dia*(T_opt__dia-C382)^2)</f>
        <v>8.6247008562469699E-3</v>
      </c>
      <c r="F382">
        <f>IF(C382&lt;=T_opt__dia,D382,E382)</f>
        <v>0.82685577051197245</v>
      </c>
      <c r="G382">
        <f t="shared" si="80"/>
        <v>0.82699999999999996</v>
      </c>
      <c r="AO382">
        <f t="shared" si="70"/>
        <v>379</v>
      </c>
      <c r="AP382">
        <f t="shared" si="71"/>
        <v>9.4500000000000668</v>
      </c>
      <c r="AQ382">
        <f>EXP(-KTG1_nan*(AP382-T_opt__nan)^2)</f>
        <v>0.64068971706354183</v>
      </c>
      <c r="AR382">
        <f>EXP(-KTG2_nan*(T_opt__nan-AP382)^2)</f>
        <v>0.26299243801827055</v>
      </c>
      <c r="AS382">
        <f>IF(AP382&lt;=T_opt__nan,AQ382,AR382)</f>
        <v>0.64068971706354183</v>
      </c>
      <c r="AT382">
        <f t="shared" si="72"/>
        <v>0.64100000000000001</v>
      </c>
      <c r="BD382">
        <f t="shared" si="73"/>
        <v>379</v>
      </c>
      <c r="BE382">
        <f t="shared" si="74"/>
        <v>9.4500000000000668</v>
      </c>
      <c r="BF382">
        <f>EXP(-KTG1_pic*(BE382-T_opt_pic)^2)</f>
        <v>0.47978845067003367</v>
      </c>
      <c r="BG382">
        <f>EXP(-KTG2_pic*(T_opt_pic-BE382)^2)</f>
        <v>0.11044584153815118</v>
      </c>
      <c r="BH382">
        <f>IF(BE382&lt;=T_opt_pic,BF382,BG382)</f>
        <v>0.47978845067003367</v>
      </c>
      <c r="BI382">
        <f t="shared" si="75"/>
        <v>0.48</v>
      </c>
      <c r="BP382">
        <f t="shared" si="76"/>
        <v>379</v>
      </c>
      <c r="BQ382">
        <f t="shared" si="77"/>
        <v>9.4500000000000668</v>
      </c>
      <c r="BR382">
        <f>EXP(-KTG1_bac*(BQ382-T_opt_bac)^2)</f>
        <v>0.47978845067003367</v>
      </c>
      <c r="BS382">
        <f>EXP(-KTG2_bac * (T_opt_bac - BQ382)^2)</f>
        <v>0.11044584153815118</v>
      </c>
      <c r="BT382">
        <f>IF(BQ382&lt;=T_opt_bac,BR382,BS382)</f>
        <v>0.47978845067003367</v>
      </c>
      <c r="BU382">
        <f t="shared" si="78"/>
        <v>0.48</v>
      </c>
      <c r="BY382"/>
      <c r="BZ382" s="3">
        <f t="shared" si="83"/>
        <v>362</v>
      </c>
      <c r="CA382" s="3">
        <f>CA381+(env_max2-env_min2)/1200</f>
        <v>9.0250000000000608</v>
      </c>
      <c r="CB382" s="3">
        <f t="shared" si="82"/>
        <v>0.46400000000000002</v>
      </c>
      <c r="CC382" s="3">
        <f>ROUND((O_max_dia2-CA382)/O_range_dia2 * CB382, 3)</f>
        <v>0.56299999999999994</v>
      </c>
      <c r="CD382">
        <f>IF(CA382&lt;=delt2,CB382,CC382)</f>
        <v>0.46400000000000002</v>
      </c>
      <c r="CE382">
        <f>IF(CA382&gt;=O_max_dia2, 0, CD382)</f>
        <v>0.46400000000000002</v>
      </c>
      <c r="CG382">
        <f>CE382/$CF$21</f>
        <v>0.81260945709281973</v>
      </c>
      <c r="EM382"/>
      <c r="EN382" s="3"/>
      <c r="EP382"/>
      <c r="EQ382" s="3"/>
    </row>
    <row r="383" spans="2:147" x14ac:dyDescent="0.25">
      <c r="B383">
        <f t="shared" si="81"/>
        <v>367</v>
      </c>
      <c r="C383" s="9">
        <f t="shared" si="79"/>
        <v>9.1500000000000625</v>
      </c>
      <c r="D383">
        <f>EXP(-KTG1_dia*(C383-T_opt__dia)^2)</f>
        <v>0.8284655700081357</v>
      </c>
      <c r="E383">
        <f>EXP(-KTG2_dia*(T_opt__dia-C383)^2)</f>
        <v>9.0544403064406805E-3</v>
      </c>
      <c r="F383">
        <f>IF(C383&lt;=T_opt__dia,D383,E383)</f>
        <v>0.8284655700081357</v>
      </c>
      <c r="G383">
        <f t="shared" si="80"/>
        <v>0.82799999999999996</v>
      </c>
      <c r="AO383">
        <f t="shared" si="70"/>
        <v>380</v>
      </c>
      <c r="AP383">
        <f t="shared" si="71"/>
        <v>9.4750000000000671</v>
      </c>
      <c r="AQ383">
        <f>EXP(-KTG1_nan*(AP383-T_opt__nan)^2)</f>
        <v>0.64204139447202657</v>
      </c>
      <c r="AR383">
        <f>EXP(-KTG2_nan*(T_opt__nan-AP383)^2)</f>
        <v>0.26466047523378144</v>
      </c>
      <c r="AS383">
        <f>IF(AP383&lt;=T_opt__nan,AQ383,AR383)</f>
        <v>0.64204139447202657</v>
      </c>
      <c r="AT383">
        <f t="shared" si="72"/>
        <v>0.64200000000000002</v>
      </c>
      <c r="BD383">
        <f t="shared" si="73"/>
        <v>380</v>
      </c>
      <c r="BE383">
        <f t="shared" si="74"/>
        <v>9.4750000000000671</v>
      </c>
      <c r="BF383">
        <f>EXP(-KTG1_pic*(BE383-T_opt_pic)^2)</f>
        <v>0.48108923804650927</v>
      </c>
      <c r="BG383">
        <f>EXP(-KTG2_pic*(T_opt_pic-BE383)^2)</f>
        <v>0.1113465911029739</v>
      </c>
      <c r="BH383">
        <f>IF(BE383&lt;=T_opt_pic,BF383,BG383)</f>
        <v>0.48108923804650927</v>
      </c>
      <c r="BI383">
        <f t="shared" si="75"/>
        <v>0.48099999999999998</v>
      </c>
      <c r="BP383">
        <f t="shared" si="76"/>
        <v>380</v>
      </c>
      <c r="BQ383">
        <f t="shared" si="77"/>
        <v>9.4750000000000671</v>
      </c>
      <c r="BR383">
        <f>EXP(-KTG1_bac*(BQ383-T_opt_bac)^2)</f>
        <v>0.48108923804650927</v>
      </c>
      <c r="BS383">
        <f>EXP(-KTG2_bac * (T_opt_bac - BQ383)^2)</f>
        <v>0.1113465911029739</v>
      </c>
      <c r="BT383">
        <f>IF(BQ383&lt;=T_opt_bac,BR383,BS383)</f>
        <v>0.48108923804650927</v>
      </c>
      <c r="BU383">
        <f t="shared" si="78"/>
        <v>0.48099999999999998</v>
      </c>
      <c r="BY383"/>
      <c r="BZ383" s="3">
        <f t="shared" si="83"/>
        <v>363</v>
      </c>
      <c r="CA383" s="3">
        <f>CA382+(env_max2-env_min2)/1200</f>
        <v>9.0500000000000611</v>
      </c>
      <c r="CB383" s="3">
        <f t="shared" si="82"/>
        <v>0.46500000000000002</v>
      </c>
      <c r="CC383" s="3">
        <f>ROUND((O_max_dia2-CA383)/O_range_dia2 * CB383, 3)</f>
        <v>0.56299999999999994</v>
      </c>
      <c r="CD383">
        <f>IF(CA383&lt;=delt2,CB383,CC383)</f>
        <v>0.46500000000000002</v>
      </c>
      <c r="CE383">
        <f>IF(CA383&gt;=O_max_dia2, 0, CD383)</f>
        <v>0.46500000000000002</v>
      </c>
      <c r="CG383">
        <f>CE383/$CF$21</f>
        <v>0.81436077057793355</v>
      </c>
      <c r="EM383"/>
      <c r="EN383" s="3"/>
      <c r="EP383"/>
      <c r="EQ383" s="3"/>
    </row>
    <row r="384" spans="2:147" x14ac:dyDescent="0.25">
      <c r="B384">
        <f t="shared" si="81"/>
        <v>368</v>
      </c>
      <c r="C384" s="9">
        <f t="shared" si="79"/>
        <v>9.1750000000000629</v>
      </c>
      <c r="D384">
        <f>EXP(-KTG1_dia*(C384-T_opt__dia)^2)</f>
        <v>0.83007020286771749</v>
      </c>
      <c r="E384">
        <f>EXP(-KTG2_dia*(T_opt__dia-C384)^2)</f>
        <v>9.5032161078337403E-3</v>
      </c>
      <c r="F384">
        <f>IF(C384&lt;=T_opt__dia,D384,E384)</f>
        <v>0.83007020286771749</v>
      </c>
      <c r="G384">
        <f t="shared" si="80"/>
        <v>0.83</v>
      </c>
      <c r="AO384">
        <f t="shared" si="70"/>
        <v>381</v>
      </c>
      <c r="AP384">
        <f t="shared" si="71"/>
        <v>9.5000000000000675</v>
      </c>
      <c r="AQ384">
        <f>EXP(-KTG1_nan*(AP384-T_opt__nan)^2)</f>
        <v>0.64339270657295977</v>
      </c>
      <c r="AR384">
        <f>EXP(-KTG2_nan*(T_opt__nan-AP384)^2)</f>
        <v>0.26633509696760838</v>
      </c>
      <c r="AS384">
        <f>IF(AP384&lt;=T_opt__nan,AQ384,AR384)</f>
        <v>0.64339270657295977</v>
      </c>
      <c r="AT384">
        <f t="shared" si="72"/>
        <v>0.64300000000000002</v>
      </c>
      <c r="BD384">
        <f t="shared" si="73"/>
        <v>381</v>
      </c>
      <c r="BE384">
        <f t="shared" si="74"/>
        <v>9.5000000000000675</v>
      </c>
      <c r="BF384">
        <f>EXP(-KTG1_pic*(BE384-T_opt_pic)^2)</f>
        <v>0.4823911401151294</v>
      </c>
      <c r="BG384">
        <f>EXP(-KTG2_pic*(T_opt_pic-BE384)^2)</f>
        <v>0.11225300299255542</v>
      </c>
      <c r="BH384">
        <f>IF(BE384&lt;=T_opt_pic,BF384,BG384)</f>
        <v>0.4823911401151294</v>
      </c>
      <c r="BI384">
        <f t="shared" si="75"/>
        <v>0.48199999999999998</v>
      </c>
      <c r="BP384">
        <f t="shared" si="76"/>
        <v>381</v>
      </c>
      <c r="BQ384">
        <f t="shared" si="77"/>
        <v>9.5000000000000675</v>
      </c>
      <c r="BR384">
        <f>EXP(-KTG1_bac*(BQ384-T_opt_bac)^2)</f>
        <v>0.4823911401151294</v>
      </c>
      <c r="BS384">
        <f>EXP(-KTG2_bac * (T_opt_bac - BQ384)^2)</f>
        <v>0.11225300299255542</v>
      </c>
      <c r="BT384">
        <f>IF(BQ384&lt;=T_opt_bac,BR384,BS384)</f>
        <v>0.4823911401151294</v>
      </c>
      <c r="BU384">
        <f t="shared" si="78"/>
        <v>0.48199999999999998</v>
      </c>
      <c r="BY384"/>
      <c r="BZ384" s="3">
        <f t="shared" si="83"/>
        <v>364</v>
      </c>
      <c r="CA384" s="3">
        <f>CA383+(env_max2-env_min2)/1200</f>
        <v>9.0750000000000615</v>
      </c>
      <c r="CB384" s="3">
        <f t="shared" si="82"/>
        <v>0.46500000000000002</v>
      </c>
      <c r="CC384" s="3">
        <f>ROUND((O_max_dia2-CA384)/O_range_dia2 * CB384, 3)</f>
        <v>0.56200000000000006</v>
      </c>
      <c r="CD384">
        <f>IF(CA384&lt;=delt2,CB384,CC384)</f>
        <v>0.46500000000000002</v>
      </c>
      <c r="CE384">
        <f>IF(CA384&gt;=O_max_dia2, 0, CD384)</f>
        <v>0.46500000000000002</v>
      </c>
      <c r="CG384">
        <f>CE384/$CF$21</f>
        <v>0.81436077057793355</v>
      </c>
      <c r="EM384"/>
      <c r="EN384" s="3"/>
      <c r="EP384"/>
      <c r="EQ384" s="3"/>
    </row>
    <row r="385" spans="2:147" x14ac:dyDescent="0.25">
      <c r="B385">
        <f t="shared" si="81"/>
        <v>369</v>
      </c>
      <c r="C385" s="9">
        <f t="shared" si="79"/>
        <v>9.2000000000000632</v>
      </c>
      <c r="D385">
        <f>EXP(-KTG1_dia*(C385-T_opt__dia)^2)</f>
        <v>0.83166962696002134</v>
      </c>
      <c r="E385">
        <f>EXP(-KTG2_dia*(T_opt__dia-C385)^2)</f>
        <v>9.9717418613776716E-3</v>
      </c>
      <c r="F385">
        <f>IF(C385&lt;=T_opt__dia,D385,E385)</f>
        <v>0.83166962696002134</v>
      </c>
      <c r="G385">
        <f t="shared" si="80"/>
        <v>0.83199999999999996</v>
      </c>
      <c r="AO385">
        <f t="shared" si="70"/>
        <v>382</v>
      </c>
      <c r="AP385">
        <f t="shared" si="71"/>
        <v>9.5250000000000679</v>
      </c>
      <c r="AQ385">
        <f>EXP(-KTG1_nan*(AP385-T_opt__nan)^2)</f>
        <v>0.64474363907016674</v>
      </c>
      <c r="AR385">
        <f>EXP(-KTG2_nan*(T_opt__nan-AP385)^2)</f>
        <v>0.26801629448564263</v>
      </c>
      <c r="AS385">
        <f>IF(AP385&lt;=T_opt__nan,AQ385,AR385)</f>
        <v>0.64474363907016674</v>
      </c>
      <c r="AT385">
        <f t="shared" si="72"/>
        <v>0.64500000000000002</v>
      </c>
      <c r="BD385">
        <f t="shared" si="73"/>
        <v>382</v>
      </c>
      <c r="BE385">
        <f t="shared" si="74"/>
        <v>9.5250000000000679</v>
      </c>
      <c r="BF385">
        <f>EXP(-KTG1_pic*(BE385-T_opt_pic)^2)</f>
        <v>0.48369414685582018</v>
      </c>
      <c r="BG385">
        <f>EXP(-KTG2_pic*(T_opt_pic-BE385)^2)</f>
        <v>0.11316509599796334</v>
      </c>
      <c r="BH385">
        <f>IF(BE385&lt;=T_opt_pic,BF385,BG385)</f>
        <v>0.48369414685582018</v>
      </c>
      <c r="BI385">
        <f t="shared" si="75"/>
        <v>0.48399999999999999</v>
      </c>
      <c r="BP385">
        <f t="shared" si="76"/>
        <v>382</v>
      </c>
      <c r="BQ385">
        <f t="shared" si="77"/>
        <v>9.5250000000000679</v>
      </c>
      <c r="BR385">
        <f>EXP(-KTG1_bac*(BQ385-T_opt_bac)^2)</f>
        <v>0.48369414685582018</v>
      </c>
      <c r="BS385">
        <f>EXP(-KTG2_bac * (T_opt_bac - BQ385)^2)</f>
        <v>0.11316509599796334</v>
      </c>
      <c r="BT385">
        <f>IF(BQ385&lt;=T_opt_bac,BR385,BS385)</f>
        <v>0.48369414685582018</v>
      </c>
      <c r="BU385">
        <f t="shared" si="78"/>
        <v>0.48399999999999999</v>
      </c>
      <c r="BY385"/>
      <c r="BZ385" s="3">
        <f t="shared" si="83"/>
        <v>365</v>
      </c>
      <c r="CA385" s="3">
        <f>CA384+(env_max2-env_min2)/1200</f>
        <v>9.1000000000000618</v>
      </c>
      <c r="CB385" s="3">
        <f t="shared" si="82"/>
        <v>0.46600000000000003</v>
      </c>
      <c r="CC385" s="3">
        <f>ROUND((O_max_dia2-CA385)/O_range_dia2 * CB385, 3)</f>
        <v>0.56299999999999994</v>
      </c>
      <c r="CD385">
        <f>IF(CA385&lt;=delt2,CB385,CC385)</f>
        <v>0.46600000000000003</v>
      </c>
      <c r="CE385">
        <f>IF(CA385&gt;=O_max_dia2, 0, CD385)</f>
        <v>0.46600000000000003</v>
      </c>
      <c r="CG385">
        <f>CE385/$CF$21</f>
        <v>0.81611208406304736</v>
      </c>
      <c r="EM385"/>
      <c r="EN385" s="3"/>
      <c r="EP385"/>
      <c r="EQ385" s="3"/>
    </row>
    <row r="386" spans="2:147" x14ac:dyDescent="0.25">
      <c r="B386">
        <f t="shared" si="81"/>
        <v>370</v>
      </c>
      <c r="C386" s="9">
        <f t="shared" si="79"/>
        <v>9.2250000000000636</v>
      </c>
      <c r="D386">
        <f>EXP(-KTG1_dia*(C386-T_opt__dia)^2)</f>
        <v>0.83326380022937252</v>
      </c>
      <c r="E386">
        <f>EXP(-KTG2_dia*(T_opt__dia-C386)^2)</f>
        <v>1.0460751267791571E-2</v>
      </c>
      <c r="F386">
        <f>IF(C386&lt;=T_opt__dia,D386,E386)</f>
        <v>0.83326380022937252</v>
      </c>
      <c r="G386">
        <f t="shared" si="80"/>
        <v>0.83299999999999996</v>
      </c>
      <c r="AO386">
        <f t="shared" si="70"/>
        <v>383</v>
      </c>
      <c r="AP386">
        <f t="shared" si="71"/>
        <v>9.5500000000000682</v>
      </c>
      <c r="AQ386">
        <f>EXP(-KTG1_nan*(AP386-T_opt__nan)^2)</f>
        <v>0.64609417764311905</v>
      </c>
      <c r="AR386">
        <f>EXP(-KTG2_nan*(T_opt__nan-AP386)^2)</f>
        <v>0.26970405870173519</v>
      </c>
      <c r="AS386">
        <f>IF(AP386&lt;=T_opt__nan,AQ386,AR386)</f>
        <v>0.64609417764311905</v>
      </c>
      <c r="AT386">
        <f t="shared" si="72"/>
        <v>0.64600000000000002</v>
      </c>
      <c r="BD386">
        <f t="shared" si="73"/>
        <v>383</v>
      </c>
      <c r="BE386">
        <f t="shared" si="74"/>
        <v>9.5500000000000682</v>
      </c>
      <c r="BF386">
        <f>EXP(-KTG1_pic*(BE386-T_opt_pic)^2)</f>
        <v>0.4849982482048244</v>
      </c>
      <c r="BG386">
        <f>EXP(-KTG2_pic*(T_opt_pic-BE386)^2)</f>
        <v>0.11408288880640455</v>
      </c>
      <c r="BH386">
        <f>IF(BE386&lt;=T_opt_pic,BF386,BG386)</f>
        <v>0.4849982482048244</v>
      </c>
      <c r="BI386">
        <f t="shared" si="75"/>
        <v>0.48499999999999999</v>
      </c>
      <c r="BP386">
        <f t="shared" si="76"/>
        <v>383</v>
      </c>
      <c r="BQ386">
        <f t="shared" si="77"/>
        <v>9.5500000000000682</v>
      </c>
      <c r="BR386">
        <f>EXP(-KTG1_bac*(BQ386-T_opt_bac)^2)</f>
        <v>0.4849982482048244</v>
      </c>
      <c r="BS386">
        <f>EXP(-KTG2_bac * (T_opt_bac - BQ386)^2)</f>
        <v>0.11408288880640455</v>
      </c>
      <c r="BT386">
        <f>IF(BQ386&lt;=T_opt_bac,BR386,BS386)</f>
        <v>0.4849982482048244</v>
      </c>
      <c r="BU386">
        <f t="shared" si="78"/>
        <v>0.48499999999999999</v>
      </c>
      <c r="BY386"/>
      <c r="BZ386" s="3">
        <f t="shared" si="83"/>
        <v>366</v>
      </c>
      <c r="CA386" s="3">
        <f>CA385+(env_max2-env_min2)/1200</f>
        <v>9.1250000000000622</v>
      </c>
      <c r="CB386" s="3">
        <f t="shared" si="82"/>
        <v>0.46700000000000003</v>
      </c>
      <c r="CC386" s="3">
        <f>ROUND((O_max_dia2-CA386)/O_range_dia2 * CB386, 3)</f>
        <v>0.56299999999999994</v>
      </c>
      <c r="CD386">
        <f>IF(CA386&lt;=delt2,CB386,CC386)</f>
        <v>0.46700000000000003</v>
      </c>
      <c r="CE386">
        <f>IF(CA386&gt;=O_max_dia2, 0, CD386)</f>
        <v>0.46700000000000003</v>
      </c>
      <c r="CG386">
        <f>CE386/$CF$21</f>
        <v>0.81786339754816129</v>
      </c>
      <c r="EM386"/>
      <c r="EN386" s="3"/>
      <c r="EP386"/>
      <c r="EQ386" s="3"/>
    </row>
    <row r="387" spans="2:147" x14ac:dyDescent="0.25">
      <c r="B387">
        <f t="shared" si="81"/>
        <v>371</v>
      </c>
      <c r="C387" s="9">
        <f t="shared" si="79"/>
        <v>9.2500000000000639</v>
      </c>
      <c r="D387">
        <f>EXP(-KTG1_dia*(C387-T_opt__dia)^2)</f>
        <v>0.83485268069694762</v>
      </c>
      <c r="E387">
        <f>EXP(-KTG2_dia*(T_opt__dia-C387)^2)</f>
        <v>1.0970998366932813E-2</v>
      </c>
      <c r="F387">
        <f>IF(C387&lt;=T_opt__dia,D387,E387)</f>
        <v>0.83485268069694762</v>
      </c>
      <c r="G387">
        <f t="shared" si="80"/>
        <v>0.83499999999999996</v>
      </c>
      <c r="AO387">
        <f t="shared" si="70"/>
        <v>384</v>
      </c>
      <c r="AP387">
        <f t="shared" si="71"/>
        <v>9.5750000000000686</v>
      </c>
      <c r="AQ387">
        <f>EXP(-KTG1_nan*(AP387-T_opt__nan)^2)</f>
        <v>0.64744430794717023</v>
      </c>
      <c r="AR387">
        <f>EXP(-KTG2_nan*(T_opt__nan-AP387)^2)</f>
        <v>0.27139838017602191</v>
      </c>
      <c r="AS387">
        <f>IF(AP387&lt;=T_opt__nan,AQ387,AR387)</f>
        <v>0.64744430794717023</v>
      </c>
      <c r="AT387">
        <f t="shared" si="72"/>
        <v>0.64700000000000002</v>
      </c>
      <c r="BD387">
        <f t="shared" si="73"/>
        <v>384</v>
      </c>
      <c r="BE387">
        <f t="shared" si="74"/>
        <v>9.5750000000000686</v>
      </c>
      <c r="BF387">
        <f>EXP(-KTG1_pic*(BE387-T_opt_pic)^2)</f>
        <v>0.4863034340547851</v>
      </c>
      <c r="BG387">
        <f>EXP(-KTG2_pic*(T_opt_pic-BE387)^2)</f>
        <v>0.11500639999925484</v>
      </c>
      <c r="BH387">
        <f>IF(BE387&lt;=T_opt_pic,BF387,BG387)</f>
        <v>0.4863034340547851</v>
      </c>
      <c r="BI387">
        <f t="shared" si="75"/>
        <v>0.48599999999999999</v>
      </c>
      <c r="BP387">
        <f t="shared" si="76"/>
        <v>384</v>
      </c>
      <c r="BQ387">
        <f t="shared" si="77"/>
        <v>9.5750000000000686</v>
      </c>
      <c r="BR387">
        <f>EXP(-KTG1_bac*(BQ387-T_opt_bac)^2)</f>
        <v>0.4863034340547851</v>
      </c>
      <c r="BS387">
        <f>EXP(-KTG2_bac * (T_opt_bac - BQ387)^2)</f>
        <v>0.11500639999925484</v>
      </c>
      <c r="BT387">
        <f>IF(BQ387&lt;=T_opt_bac,BR387,BS387)</f>
        <v>0.4863034340547851</v>
      </c>
      <c r="BU387">
        <f t="shared" si="78"/>
        <v>0.48599999999999999</v>
      </c>
      <c r="BY387"/>
      <c r="BZ387" s="3">
        <f t="shared" si="83"/>
        <v>367</v>
      </c>
      <c r="CA387" s="3">
        <f>CA386+(env_max2-env_min2)/1200</f>
        <v>9.1500000000000625</v>
      </c>
      <c r="CB387" s="3">
        <f t="shared" si="82"/>
        <v>0.46800000000000003</v>
      </c>
      <c r="CC387" s="3">
        <f>ROUND((O_max_dia2-CA387)/O_range_dia2 * CB387, 3)</f>
        <v>0.56299999999999994</v>
      </c>
      <c r="CD387">
        <f>IF(CA387&lt;=delt2,CB387,CC387)</f>
        <v>0.46800000000000003</v>
      </c>
      <c r="CE387">
        <f>IF(CA387&gt;=O_max_dia2, 0, CD387)</f>
        <v>0.46800000000000003</v>
      </c>
      <c r="CG387">
        <f>CE387/$CF$21</f>
        <v>0.8196147110332751</v>
      </c>
      <c r="EM387"/>
      <c r="EN387" s="3"/>
      <c r="EP387"/>
      <c r="EQ387" s="3"/>
    </row>
    <row r="388" spans="2:147" x14ac:dyDescent="0.25">
      <c r="B388">
        <f t="shared" si="81"/>
        <v>372</v>
      </c>
      <c r="C388" s="9">
        <f t="shared" si="79"/>
        <v>9.2750000000000643</v>
      </c>
      <c r="D388">
        <f>EXP(-KTG1_dia*(C388-T_opt__dia)^2)</f>
        <v>0.83643622646260196</v>
      </c>
      <c r="E388">
        <f>EXP(-KTG2_dia*(T_opt__dia-C388)^2)</f>
        <v>1.1503257762898607E-2</v>
      </c>
      <c r="F388">
        <f>IF(C388&lt;=T_opt__dia,D388,E388)</f>
        <v>0.83643622646260196</v>
      </c>
      <c r="G388">
        <f t="shared" si="80"/>
        <v>0.83599999999999997</v>
      </c>
      <c r="AO388">
        <f t="shared" si="70"/>
        <v>385</v>
      </c>
      <c r="AP388">
        <f t="shared" si="71"/>
        <v>9.6000000000000689</v>
      </c>
      <c r="AQ388">
        <f>EXP(-KTG1_nan*(AP388-T_opt__nan)^2)</f>
        <v>0.64879401561379313</v>
      </c>
      <c r="AR388">
        <f>EXP(-KTG2_nan*(T_opt__nan-AP388)^2)</f>
        <v>0.27309924911326361</v>
      </c>
      <c r="AS388">
        <f>IF(AP388&lt;=T_opt__nan,AQ388,AR388)</f>
        <v>0.64879401561379313</v>
      </c>
      <c r="AT388">
        <f t="shared" si="72"/>
        <v>0.64900000000000002</v>
      </c>
      <c r="BD388">
        <f t="shared" si="73"/>
        <v>385</v>
      </c>
      <c r="BE388">
        <f t="shared" si="74"/>
        <v>9.6000000000000689</v>
      </c>
      <c r="BF388">
        <f>EXP(-KTG1_pic*(BE388-T_opt_pic)^2)</f>
        <v>0.48760969425483086</v>
      </c>
      <c r="BG388">
        <f>EXP(-KTG2_pic*(T_opt_pic-BE388)^2)</f>
        <v>0.11593564805008208</v>
      </c>
      <c r="BH388">
        <f>IF(BE388&lt;=T_opt_pic,BF388,BG388)</f>
        <v>0.48760969425483086</v>
      </c>
      <c r="BI388">
        <f t="shared" si="75"/>
        <v>0.48799999999999999</v>
      </c>
      <c r="BP388">
        <f t="shared" si="76"/>
        <v>385</v>
      </c>
      <c r="BQ388">
        <f t="shared" si="77"/>
        <v>9.6000000000000689</v>
      </c>
      <c r="BR388">
        <f>EXP(-KTG1_bac*(BQ388-T_opt_bac)^2)</f>
        <v>0.48760969425483086</v>
      </c>
      <c r="BS388">
        <f>EXP(-KTG2_bac * (T_opt_bac - BQ388)^2)</f>
        <v>0.11593564805008208</v>
      </c>
      <c r="BT388">
        <f>IF(BQ388&lt;=T_opt_bac,BR388,BS388)</f>
        <v>0.48760969425483086</v>
      </c>
      <c r="BU388">
        <f t="shared" si="78"/>
        <v>0.48799999999999999</v>
      </c>
      <c r="BY388"/>
      <c r="BZ388" s="3">
        <f t="shared" si="83"/>
        <v>368</v>
      </c>
      <c r="CA388" s="3">
        <f>CA387+(env_max2-env_min2)/1200</f>
        <v>9.1750000000000629</v>
      </c>
      <c r="CB388" s="3">
        <f t="shared" si="82"/>
        <v>0.46899999999999997</v>
      </c>
      <c r="CC388" s="3">
        <f>ROUND((O_max_dia2-CA388)/O_range_dia2 * CB388, 3)</f>
        <v>0.56399999999999995</v>
      </c>
      <c r="CD388">
        <f>IF(CA388&lt;=delt2,CB388,CC388)</f>
        <v>0.46899999999999997</v>
      </c>
      <c r="CE388">
        <f>IF(CA388&gt;=O_max_dia2, 0, CD388)</f>
        <v>0.46899999999999997</v>
      </c>
      <c r="CG388">
        <f>CE388/$CF$21</f>
        <v>0.8213660245183888</v>
      </c>
      <c r="EM388"/>
      <c r="EN388" s="3"/>
      <c r="EP388"/>
      <c r="EQ388" s="3"/>
    </row>
    <row r="389" spans="2:147" x14ac:dyDescent="0.25">
      <c r="B389">
        <f t="shared" si="81"/>
        <v>373</v>
      </c>
      <c r="C389" s="9">
        <f t="shared" si="79"/>
        <v>9.3000000000000647</v>
      </c>
      <c r="D389">
        <f>EXP(-KTG1_dia*(C389-T_opt__dia)^2)</f>
        <v>0.83801439570669733</v>
      </c>
      <c r="E389">
        <f>EXP(-KTG2_dia*(T_opt__dia-C389)^2)</f>
        <v>1.2058324833812925E-2</v>
      </c>
      <c r="F389">
        <f>IF(C389&lt;=T_opt__dia,D389,E389)</f>
        <v>0.83801439570669733</v>
      </c>
      <c r="G389">
        <f t="shared" si="80"/>
        <v>0.83799999999999997</v>
      </c>
      <c r="AO389">
        <f t="shared" ref="AO389:AO425" si="84">B402</f>
        <v>386</v>
      </c>
      <c r="AP389">
        <f t="shared" ref="AP389:AP452" si="85">C402</f>
        <v>9.6250000000000693</v>
      </c>
      <c r="AQ389">
        <f>EXP(-KTG1_nan*(AP389-T_opt__nan)^2)</f>
        <v>0.65014328625081663</v>
      </c>
      <c r="AR389">
        <f>EXP(-KTG2_nan*(T_opt__nan-AP389)^2)</f>
        <v>0.27480665536120374</v>
      </c>
      <c r="AS389">
        <f>IF(AP389&lt;=T_opt__nan,AQ389,AR389)</f>
        <v>0.65014328625081663</v>
      </c>
      <c r="AT389">
        <f t="shared" ref="AT389:AT452" si="86">ROUND(AS389,3)</f>
        <v>0.65</v>
      </c>
      <c r="BD389">
        <f t="shared" ref="BD389:BD452" si="87">B402</f>
        <v>386</v>
      </c>
      <c r="BE389">
        <f t="shared" ref="BE389:BE452" si="88">C402</f>
        <v>9.6250000000000693</v>
      </c>
      <c r="BF389">
        <f>EXP(-KTG1_pic*(BE389-T_opt_pic)^2)</f>
        <v>0.48891701861066161</v>
      </c>
      <c r="BG389">
        <f>EXP(-KTG2_pic*(T_opt_pic-BE389)^2)</f>
        <v>0.11687065132266004</v>
      </c>
      <c r="BH389">
        <f>IF(BE389&lt;=T_opt_pic,BF389,BG389)</f>
        <v>0.48891701861066161</v>
      </c>
      <c r="BI389">
        <f t="shared" ref="BI389:BI452" si="89">ROUND(BH389,3)</f>
        <v>0.48899999999999999</v>
      </c>
      <c r="BP389">
        <f t="shared" ref="BP389:BP452" si="90">BD389</f>
        <v>386</v>
      </c>
      <c r="BQ389">
        <f t="shared" ref="BQ389:BQ452" si="91">BE389</f>
        <v>9.6250000000000693</v>
      </c>
      <c r="BR389">
        <f>EXP(-KTG1_bac*(BQ389-T_opt_bac)^2)</f>
        <v>0.48891701861066161</v>
      </c>
      <c r="BS389">
        <f>EXP(-KTG2_bac * (T_opt_bac - BQ389)^2)</f>
        <v>0.11687065132266004</v>
      </c>
      <c r="BT389">
        <f>IF(BQ389&lt;=T_opt_bac,BR389,BS389)</f>
        <v>0.48891701861066161</v>
      </c>
      <c r="BU389">
        <f t="shared" ref="BU389:BU452" si="92">ROUND(BT389,3)</f>
        <v>0.48899999999999999</v>
      </c>
      <c r="BY389"/>
      <c r="BZ389" s="3">
        <f t="shared" si="83"/>
        <v>369</v>
      </c>
      <c r="CA389" s="3">
        <f>CA388+(env_max2-env_min2)/1200</f>
        <v>9.2000000000000632</v>
      </c>
      <c r="CB389" s="3">
        <f t="shared" si="82"/>
        <v>0.47</v>
      </c>
      <c r="CC389" s="3">
        <f>ROUND((O_max_dia2-CA389)/O_range_dia2 * CB389, 3)</f>
        <v>0.56399999999999995</v>
      </c>
      <c r="CD389">
        <f>IF(CA389&lt;=delt2,CB389,CC389)</f>
        <v>0.47</v>
      </c>
      <c r="CE389">
        <f>IF(CA389&gt;=O_max_dia2, 0, CD389)</f>
        <v>0.47</v>
      </c>
      <c r="CG389">
        <f>CE389/$CF$21</f>
        <v>0.82311733800350262</v>
      </c>
      <c r="EM389"/>
      <c r="EN389" s="3"/>
      <c r="EP389"/>
      <c r="EQ389" s="3"/>
    </row>
    <row r="390" spans="2:147" x14ac:dyDescent="0.25">
      <c r="B390">
        <f t="shared" si="81"/>
        <v>374</v>
      </c>
      <c r="C390" s="9">
        <f t="shared" si="79"/>
        <v>9.325000000000065</v>
      </c>
      <c r="D390">
        <f>EXP(-KTG1_dia*(C390-T_opt__dia)^2)</f>
        <v>0.83958714669192913</v>
      </c>
      <c r="E390">
        <f>EXP(-KTG2_dia*(T_opt__dia-C390)^2)</f>
        <v>1.2637015925229653E-2</v>
      </c>
      <c r="F390">
        <f>IF(C390&lt;=T_opt__dia,D390,E390)</f>
        <v>0.83958714669192913</v>
      </c>
      <c r="G390">
        <f t="shared" si="80"/>
        <v>0.84</v>
      </c>
      <c r="AO390">
        <f t="shared" si="84"/>
        <v>387</v>
      </c>
      <c r="AP390">
        <f t="shared" si="85"/>
        <v>9.6500000000000696</v>
      </c>
      <c r="AQ390">
        <f>EXP(-KTG1_nan*(AP390-T_opt__nan)^2)</f>
        <v>0.65149210544266545</v>
      </c>
      <c r="AR390">
        <f>EXP(-KTG2_nan*(T_opt__nan-AP390)^2)</f>
        <v>0.27652058840894161</v>
      </c>
      <c r="AS390">
        <f>IF(AP390&lt;=T_opt__nan,AQ390,AR390)</f>
        <v>0.65149210544266545</v>
      </c>
      <c r="AT390">
        <f t="shared" si="86"/>
        <v>0.65100000000000002</v>
      </c>
      <c r="BD390">
        <f t="shared" si="87"/>
        <v>387</v>
      </c>
      <c r="BE390">
        <f t="shared" si="88"/>
        <v>9.6500000000000696</v>
      </c>
      <c r="BF390">
        <f>EXP(-KTG1_pic*(BE390-T_opt_pic)^2)</f>
        <v>0.49022539688463623</v>
      </c>
      <c r="BG390">
        <f>EXP(-KTG2_pic*(T_opt_pic-BE390)^2)</f>
        <v>0.11781142806897524</v>
      </c>
      <c r="BH390">
        <f>IF(BE390&lt;=T_opt_pic,BF390,BG390)</f>
        <v>0.49022539688463623</v>
      </c>
      <c r="BI390">
        <f t="shared" si="89"/>
        <v>0.49</v>
      </c>
      <c r="BP390">
        <f t="shared" si="90"/>
        <v>387</v>
      </c>
      <c r="BQ390">
        <f t="shared" si="91"/>
        <v>9.6500000000000696</v>
      </c>
      <c r="BR390">
        <f>EXP(-KTG1_bac*(BQ390-T_opt_bac)^2)</f>
        <v>0.49022539688463623</v>
      </c>
      <c r="BS390">
        <f>EXP(-KTG2_bac * (T_opt_bac - BQ390)^2)</f>
        <v>0.11781142806897524</v>
      </c>
      <c r="BT390">
        <f>IF(BQ390&lt;=T_opt_bac,BR390,BS390)</f>
        <v>0.49022539688463623</v>
      </c>
      <c r="BU390">
        <f t="shared" si="92"/>
        <v>0.49</v>
      </c>
      <c r="BY390"/>
      <c r="BZ390" s="3">
        <f t="shared" si="83"/>
        <v>370</v>
      </c>
      <c r="CA390" s="3">
        <f>CA389+(env_max2-env_min2)/1200</f>
        <v>9.2250000000000636</v>
      </c>
      <c r="CB390" s="3">
        <f t="shared" si="82"/>
        <v>0.47</v>
      </c>
      <c r="CC390" s="3">
        <f>ROUND((O_max_dia2-CA390)/O_range_dia2 * CB390, 3)</f>
        <v>0.56299999999999994</v>
      </c>
      <c r="CD390">
        <f>IF(CA390&lt;=delt2,CB390,CC390)</f>
        <v>0.47</v>
      </c>
      <c r="CE390">
        <f>IF(CA390&gt;=O_max_dia2, 0, CD390)</f>
        <v>0.47</v>
      </c>
      <c r="CG390">
        <f>CE390/$CF$21</f>
        <v>0.82311733800350262</v>
      </c>
      <c r="EM390"/>
      <c r="EN390" s="3"/>
      <c r="EP390"/>
      <c r="EQ390" s="3"/>
    </row>
    <row r="391" spans="2:147" x14ac:dyDescent="0.25">
      <c r="B391">
        <f t="shared" si="81"/>
        <v>375</v>
      </c>
      <c r="C391" s="9">
        <f t="shared" si="79"/>
        <v>9.3500000000000654</v>
      </c>
      <c r="D391">
        <f>EXP(-KTG1_dia*(C391-T_opt__dia)^2)</f>
        <v>0.84115443776515286</v>
      </c>
      <c r="E391">
        <f>EXP(-KTG2_dia*(T_opt__dia-C391)^2)</f>
        <v>1.3240168526060303E-2</v>
      </c>
      <c r="F391">
        <f>IF(C391&lt;=T_opt__dia,D391,E391)</f>
        <v>0.84115443776515286</v>
      </c>
      <c r="G391">
        <f t="shared" si="80"/>
        <v>0.84099999999999997</v>
      </c>
      <c r="AO391">
        <f t="shared" si="84"/>
        <v>388</v>
      </c>
      <c r="AP391">
        <f t="shared" si="85"/>
        <v>9.67500000000007</v>
      </c>
      <c r="AQ391">
        <f>EXP(-KTG1_nan*(AP391-T_opt__nan)^2)</f>
        <v>0.65284045875059926</v>
      </c>
      <c r="AR391">
        <f>EXP(-KTG2_nan*(T_opt__nan-AP391)^2)</f>
        <v>0.27824103738532263</v>
      </c>
      <c r="AS391">
        <f>IF(AP391&lt;=T_opt__nan,AQ391,AR391)</f>
        <v>0.65284045875059926</v>
      </c>
      <c r="AT391">
        <f t="shared" si="86"/>
        <v>0.65300000000000002</v>
      </c>
      <c r="BD391">
        <f t="shared" si="87"/>
        <v>388</v>
      </c>
      <c r="BE391">
        <f t="shared" si="88"/>
        <v>9.67500000000007</v>
      </c>
      <c r="BF391">
        <f>EXP(-KTG1_pic*(BE391-T_opt_pic)^2)</f>
        <v>0.49153481879586142</v>
      </c>
      <c r="BG391">
        <f>EXP(-KTG2_pic*(T_opt_pic-BE391)^2)</f>
        <v>0.11875799642722575</v>
      </c>
      <c r="BH391">
        <f>IF(BE391&lt;=T_opt_pic,BF391,BG391)</f>
        <v>0.49153481879586142</v>
      </c>
      <c r="BI391">
        <f t="shared" si="89"/>
        <v>0.49199999999999999</v>
      </c>
      <c r="BP391">
        <f t="shared" si="90"/>
        <v>388</v>
      </c>
      <c r="BQ391">
        <f t="shared" si="91"/>
        <v>9.67500000000007</v>
      </c>
      <c r="BR391">
        <f>EXP(-KTG1_bac*(BQ391-T_opt_bac)^2)</f>
        <v>0.49153481879586142</v>
      </c>
      <c r="BS391">
        <f>EXP(-KTG2_bac * (T_opt_bac - BQ391)^2)</f>
        <v>0.11875799642722575</v>
      </c>
      <c r="BT391">
        <f>IF(BQ391&lt;=T_opt_bac,BR391,BS391)</f>
        <v>0.49153481879586142</v>
      </c>
      <c r="BU391">
        <f t="shared" si="92"/>
        <v>0.49199999999999999</v>
      </c>
      <c r="BY391"/>
      <c r="BZ391" s="3">
        <f t="shared" si="83"/>
        <v>371</v>
      </c>
      <c r="CA391" s="3">
        <f>CA390+(env_max2-env_min2)/1200</f>
        <v>9.2500000000000639</v>
      </c>
      <c r="CB391" s="3">
        <f t="shared" si="82"/>
        <v>0.47099999999999997</v>
      </c>
      <c r="CC391" s="3">
        <f>ROUND((O_max_dia2-CA391)/O_range_dia2 * CB391, 3)</f>
        <v>0.56399999999999995</v>
      </c>
      <c r="CD391">
        <f>IF(CA391&lt;=delt2,CB391,CC391)</f>
        <v>0.47099999999999997</v>
      </c>
      <c r="CE391">
        <f>IF(CA391&gt;=O_max_dia2, 0, CD391)</f>
        <v>0.47099999999999997</v>
      </c>
      <c r="CG391">
        <f>CE391/$CF$21</f>
        <v>0.82486865148861643</v>
      </c>
      <c r="EM391"/>
      <c r="EN391" s="3"/>
      <c r="EP391"/>
      <c r="EQ391" s="3"/>
    </row>
    <row r="392" spans="2:147" x14ac:dyDescent="0.25">
      <c r="B392">
        <f t="shared" si="81"/>
        <v>376</v>
      </c>
      <c r="C392" s="9">
        <f t="shared" si="79"/>
        <v>9.3750000000000657</v>
      </c>
      <c r="D392">
        <f>EXP(-KTG1_dia*(C392-T_opt__dia)^2)</f>
        <v>0.84271622735920926</v>
      </c>
      <c r="E392">
        <f>EXP(-KTG2_dia*(T_opt__dia-C392)^2)</f>
        <v>1.3868641425912922E-2</v>
      </c>
      <c r="F392">
        <f>IF(C392&lt;=T_opt__dia,D392,E392)</f>
        <v>0.84271622735920926</v>
      </c>
      <c r="G392">
        <f t="shared" si="80"/>
        <v>0.84299999999999997</v>
      </c>
      <c r="AO392">
        <f t="shared" si="84"/>
        <v>389</v>
      </c>
      <c r="AP392">
        <f t="shared" si="85"/>
        <v>9.7000000000000703</v>
      </c>
      <c r="AQ392">
        <f>EXP(-KTG1_nan*(AP392-T_opt__nan)^2)</f>
        <v>0.65418833171295432</v>
      </c>
      <c r="AR392">
        <f>EXP(-KTG2_nan*(T_opt__nan-AP392)^2)</f>
        <v>0.27996799105734638</v>
      </c>
      <c r="AS392">
        <f>IF(AP392&lt;=T_opt__nan,AQ392,AR392)</f>
        <v>0.65418833171295432</v>
      </c>
      <c r="AT392">
        <f t="shared" si="86"/>
        <v>0.65400000000000003</v>
      </c>
      <c r="BD392">
        <f t="shared" si="87"/>
        <v>389</v>
      </c>
      <c r="BE392">
        <f t="shared" si="88"/>
        <v>9.7000000000000703</v>
      </c>
      <c r="BF392">
        <f>EXP(-KTG1_pic*(BE392-T_opt_pic)^2)</f>
        <v>0.49284527402028183</v>
      </c>
      <c r="BG392">
        <f>EXP(-KTG2_pic*(T_opt_pic-BE392)^2)</f>
        <v>0.11971037441981276</v>
      </c>
      <c r="BH392">
        <f>IF(BE392&lt;=T_opt_pic,BF392,BG392)</f>
        <v>0.49284527402028183</v>
      </c>
      <c r="BI392">
        <f t="shared" si="89"/>
        <v>0.49299999999999999</v>
      </c>
      <c r="BP392">
        <f t="shared" si="90"/>
        <v>389</v>
      </c>
      <c r="BQ392">
        <f t="shared" si="91"/>
        <v>9.7000000000000703</v>
      </c>
      <c r="BR392">
        <f>EXP(-KTG1_bac*(BQ392-T_opt_bac)^2)</f>
        <v>0.49284527402028183</v>
      </c>
      <c r="BS392">
        <f>EXP(-KTG2_bac * (T_opt_bac - BQ392)^2)</f>
        <v>0.11971037441981276</v>
      </c>
      <c r="BT392">
        <f>IF(BQ392&lt;=T_opt_bac,BR392,BS392)</f>
        <v>0.49284527402028183</v>
      </c>
      <c r="BU392">
        <f t="shared" si="92"/>
        <v>0.49299999999999999</v>
      </c>
      <c r="BY392"/>
      <c r="BZ392" s="3">
        <f t="shared" si="83"/>
        <v>372</v>
      </c>
      <c r="CA392" s="3">
        <f>CA391+(env_max2-env_min2)/1200</f>
        <v>9.2750000000000643</v>
      </c>
      <c r="CB392" s="3">
        <f t="shared" si="82"/>
        <v>0.47199999999999998</v>
      </c>
      <c r="CC392" s="3">
        <f>ROUND((O_max_dia2-CA392)/O_range_dia2 * CB392, 3)</f>
        <v>0.56399999999999995</v>
      </c>
      <c r="CD392">
        <f>IF(CA392&lt;=delt2,CB392,CC392)</f>
        <v>0.47199999999999998</v>
      </c>
      <c r="CE392">
        <f>IF(CA392&gt;=O_max_dia2, 0, CD392)</f>
        <v>0.47199999999999998</v>
      </c>
      <c r="CG392">
        <f>CE392/$CF$21</f>
        <v>0.82661996497373036</v>
      </c>
      <c r="EM392"/>
      <c r="EN392" s="3"/>
      <c r="EP392"/>
      <c r="EQ392" s="3"/>
    </row>
    <row r="393" spans="2:147" x14ac:dyDescent="0.25">
      <c r="B393">
        <f t="shared" si="81"/>
        <v>377</v>
      </c>
      <c r="C393" s="9">
        <f t="shared" si="79"/>
        <v>9.4000000000000661</v>
      </c>
      <c r="D393">
        <f>EXP(-KTG1_dia*(C393-T_opt__dia)^2)</f>
        <v>0.84427247399474981</v>
      </c>
      <c r="E393">
        <f>EXP(-KTG2_dia*(T_opt__dia-C393)^2)</f>
        <v>1.4523314852708668E-2</v>
      </c>
      <c r="F393">
        <f>IF(C393&lt;=T_opt__dia,D393,E393)</f>
        <v>0.84427247399474981</v>
      </c>
      <c r="G393">
        <f t="shared" si="80"/>
        <v>0.84399999999999997</v>
      </c>
      <c r="AO393">
        <f t="shared" si="84"/>
        <v>390</v>
      </c>
      <c r="AP393">
        <f t="shared" si="85"/>
        <v>9.7250000000000707</v>
      </c>
      <c r="AQ393">
        <f>EXP(-KTG1_nan*(AP393-T_opt__nan)^2)</f>
        <v>0.65553570984538556</v>
      </c>
      <c r="AR393">
        <f>EXP(-KTG2_nan*(T_opt__nan-AP393)^2)</f>
        <v>0.28170143782859081</v>
      </c>
      <c r="AS393">
        <f>IF(AP393&lt;=T_opt__nan,AQ393,AR393)</f>
        <v>0.65553570984538556</v>
      </c>
      <c r="AT393">
        <f t="shared" si="86"/>
        <v>0.65600000000000003</v>
      </c>
      <c r="BD393">
        <f t="shared" si="87"/>
        <v>390</v>
      </c>
      <c r="BE393">
        <f t="shared" si="88"/>
        <v>9.7250000000000707</v>
      </c>
      <c r="BF393">
        <f>EXP(-KTG1_pic*(BE393-T_opt_pic)^2)</f>
        <v>0.49415675219077149</v>
      </c>
      <c r="BG393">
        <f>EXP(-KTG2_pic*(T_opt_pic-BE393)^2)</f>
        <v>0.12066857995132442</v>
      </c>
      <c r="BH393">
        <f>IF(BE393&lt;=T_opt_pic,BF393,BG393)</f>
        <v>0.49415675219077149</v>
      </c>
      <c r="BI393">
        <f t="shared" si="89"/>
        <v>0.49399999999999999</v>
      </c>
      <c r="BP393">
        <f t="shared" si="90"/>
        <v>390</v>
      </c>
      <c r="BQ393">
        <f t="shared" si="91"/>
        <v>9.7250000000000707</v>
      </c>
      <c r="BR393">
        <f>EXP(-KTG1_bac*(BQ393-T_opt_bac)^2)</f>
        <v>0.49415675219077149</v>
      </c>
      <c r="BS393">
        <f>EXP(-KTG2_bac * (T_opt_bac - BQ393)^2)</f>
        <v>0.12066857995132442</v>
      </c>
      <c r="BT393">
        <f>IF(BQ393&lt;=T_opt_bac,BR393,BS393)</f>
        <v>0.49415675219077149</v>
      </c>
      <c r="BU393">
        <f t="shared" si="92"/>
        <v>0.49399999999999999</v>
      </c>
      <c r="BY393"/>
      <c r="BZ393" s="3">
        <f t="shared" si="83"/>
        <v>373</v>
      </c>
      <c r="CA393" s="3">
        <f>CA392+(env_max2-env_min2)/1200</f>
        <v>9.3000000000000647</v>
      </c>
      <c r="CB393" s="3">
        <f t="shared" si="82"/>
        <v>0.47299999999999998</v>
      </c>
      <c r="CC393" s="3">
        <f>ROUND((O_max_dia2-CA393)/O_range_dia2 * CB393, 3)</f>
        <v>0.56399999999999995</v>
      </c>
      <c r="CD393">
        <f>IF(CA393&lt;=delt2,CB393,CC393)</f>
        <v>0.47299999999999998</v>
      </c>
      <c r="CE393">
        <f>IF(CA393&gt;=O_max_dia2, 0, CD393)</f>
        <v>0.47299999999999998</v>
      </c>
      <c r="CG393">
        <f>CE393/$CF$21</f>
        <v>0.82837127845884417</v>
      </c>
      <c r="EM393"/>
      <c r="EN393" s="3"/>
      <c r="EP393"/>
      <c r="EQ393" s="3"/>
    </row>
    <row r="394" spans="2:147" x14ac:dyDescent="0.25">
      <c r="B394">
        <f t="shared" si="81"/>
        <v>378</v>
      </c>
      <c r="C394" s="9">
        <f t="shared" si="79"/>
        <v>9.4250000000000664</v>
      </c>
      <c r="D394">
        <f>EXP(-KTG1_dia*(C394-T_opt__dia)^2)</f>
        <v>0.84582313628205974</v>
      </c>
      <c r="E394">
        <f>EXP(-KTG2_dia*(T_opt__dia-C394)^2)</f>
        <v>1.5205090589423664E-2</v>
      </c>
      <c r="F394">
        <f>IF(C394&lt;=T_opt__dia,D394,E394)</f>
        <v>0.84582313628205974</v>
      </c>
      <c r="G394">
        <f t="shared" si="80"/>
        <v>0.84599999999999997</v>
      </c>
      <c r="AO394">
        <f t="shared" si="84"/>
        <v>391</v>
      </c>
      <c r="AP394">
        <f t="shared" si="85"/>
        <v>9.7500000000000711</v>
      </c>
      <c r="AQ394">
        <f>EXP(-KTG1_nan*(AP394-T_opt__nan)^2)</f>
        <v>0.65688257864110899</v>
      </c>
      <c r="AR394">
        <f>EXP(-KTG2_nan*(T_opt__nan-AP394)^2)</f>
        <v>0.28344136573765472</v>
      </c>
      <c r="AS394">
        <f>IF(AP394&lt;=T_opt__nan,AQ394,AR394)</f>
        <v>0.65688257864110899</v>
      </c>
      <c r="AT394">
        <f t="shared" si="86"/>
        <v>0.65700000000000003</v>
      </c>
      <c r="BD394">
        <f t="shared" si="87"/>
        <v>391</v>
      </c>
      <c r="BE394">
        <f t="shared" si="88"/>
        <v>9.7500000000000711</v>
      </c>
      <c r="BF394">
        <f>EXP(-KTG1_pic*(BE394-T_opt_pic)^2)</f>
        <v>0.49546924289722666</v>
      </c>
      <c r="BG394">
        <f>EXP(-KTG2_pic*(T_opt_pic-BE394)^2)</f>
        <v>0.12163263080651239</v>
      </c>
      <c r="BH394">
        <f>IF(BE394&lt;=T_opt_pic,BF394,BG394)</f>
        <v>0.49546924289722666</v>
      </c>
      <c r="BI394">
        <f t="shared" si="89"/>
        <v>0.495</v>
      </c>
      <c r="BP394">
        <f t="shared" si="90"/>
        <v>391</v>
      </c>
      <c r="BQ394">
        <f t="shared" si="91"/>
        <v>9.7500000000000711</v>
      </c>
      <c r="BR394">
        <f>EXP(-KTG1_bac*(BQ394-T_opt_bac)^2)</f>
        <v>0.49546924289722666</v>
      </c>
      <c r="BS394">
        <f>EXP(-KTG2_bac * (T_opt_bac - BQ394)^2)</f>
        <v>0.12163263080651239</v>
      </c>
      <c r="BT394">
        <f>IF(BQ394&lt;=T_opt_bac,BR394,BS394)</f>
        <v>0.49546924289722666</v>
      </c>
      <c r="BU394">
        <f t="shared" si="92"/>
        <v>0.495</v>
      </c>
      <c r="BY394"/>
      <c r="BZ394" s="3">
        <f t="shared" si="83"/>
        <v>374</v>
      </c>
      <c r="CA394" s="3">
        <f>CA393+(env_max2-env_min2)/1200</f>
        <v>9.325000000000065</v>
      </c>
      <c r="CB394" s="3">
        <f t="shared" si="82"/>
        <v>0.47399999999999998</v>
      </c>
      <c r="CC394" s="3">
        <f>ROUND((O_max_dia2-CA394)/O_range_dia2 * CB394, 3)</f>
        <v>0.56499999999999995</v>
      </c>
      <c r="CD394">
        <f>IF(CA394&lt;=delt2,CB394,CC394)</f>
        <v>0.47399999999999998</v>
      </c>
      <c r="CE394">
        <f>IF(CA394&gt;=O_max_dia2, 0, CD394)</f>
        <v>0.47399999999999998</v>
      </c>
      <c r="CG394">
        <f>CE394/$CF$21</f>
        <v>0.83012259194395799</v>
      </c>
      <c r="EM394"/>
      <c r="EN394" s="3"/>
      <c r="EP394"/>
      <c r="EQ394" s="3"/>
    </row>
    <row r="395" spans="2:147" x14ac:dyDescent="0.25">
      <c r="B395">
        <f t="shared" si="81"/>
        <v>379</v>
      </c>
      <c r="C395" s="9">
        <f t="shared" si="79"/>
        <v>9.4500000000000668</v>
      </c>
      <c r="D395">
        <f>EXP(-KTG1_dia*(C395-T_opt__dia)^2)</f>
        <v>0.84736817292288114</v>
      </c>
      <c r="E395">
        <f>EXP(-KTG2_dia*(T_opt__dia-C395)^2)</f>
        <v>1.5914892068786123E-2</v>
      </c>
      <c r="F395">
        <f>IF(C395&lt;=T_opt__dia,D395,E395)</f>
        <v>0.84736817292288114</v>
      </c>
      <c r="G395">
        <f t="shared" si="80"/>
        <v>0.84699999999999998</v>
      </c>
      <c r="AO395">
        <f t="shared" si="84"/>
        <v>392</v>
      </c>
      <c r="AP395">
        <f t="shared" si="85"/>
        <v>9.7750000000000714</v>
      </c>
      <c r="AQ395">
        <f>EXP(-KTG1_nan*(AP395-T_opt__nan)^2)</f>
        <v>0.65822892357114693</v>
      </c>
      <c r="AR395">
        <f>EXP(-KTG2_nan*(T_opt__nan-AP395)^2)</f>
        <v>0.28518776245661803</v>
      </c>
      <c r="AS395">
        <f>IF(AP395&lt;=T_opt__nan,AQ395,AR395)</f>
        <v>0.65822892357114693</v>
      </c>
      <c r="AT395">
        <f t="shared" si="86"/>
        <v>0.65800000000000003</v>
      </c>
      <c r="BD395">
        <f t="shared" si="87"/>
        <v>392</v>
      </c>
      <c r="BE395">
        <f t="shared" si="88"/>
        <v>9.7750000000000714</v>
      </c>
      <c r="BF395">
        <f>EXP(-KTG1_pic*(BE395-T_opt_pic)^2)</f>
        <v>0.49678273568665993</v>
      </c>
      <c r="BG395">
        <f>EXP(-KTG2_pic*(T_opt_pic-BE395)^2)</f>
        <v>0.12260254464826158</v>
      </c>
      <c r="BH395">
        <f>IF(BE395&lt;=T_opt_pic,BF395,BG395)</f>
        <v>0.49678273568665993</v>
      </c>
      <c r="BI395">
        <f t="shared" si="89"/>
        <v>0.497</v>
      </c>
      <c r="BP395">
        <f t="shared" si="90"/>
        <v>392</v>
      </c>
      <c r="BQ395">
        <f t="shared" si="91"/>
        <v>9.7750000000000714</v>
      </c>
      <c r="BR395">
        <f>EXP(-KTG1_bac*(BQ395-T_opt_bac)^2)</f>
        <v>0.49678273568665993</v>
      </c>
      <c r="BS395">
        <f>EXP(-KTG2_bac * (T_opt_bac - BQ395)^2)</f>
        <v>0.12260254464826158</v>
      </c>
      <c r="BT395">
        <f>IF(BQ395&lt;=T_opt_bac,BR395,BS395)</f>
        <v>0.49678273568665993</v>
      </c>
      <c r="BU395">
        <f t="shared" si="92"/>
        <v>0.497</v>
      </c>
      <c r="BY395"/>
      <c r="BZ395" s="3">
        <f t="shared" si="83"/>
        <v>375</v>
      </c>
      <c r="CA395" s="3">
        <f>CA394+(env_max2-env_min2)/1200</f>
        <v>9.3500000000000654</v>
      </c>
      <c r="CB395" s="3">
        <f t="shared" si="82"/>
        <v>0.47399999999999998</v>
      </c>
      <c r="CC395" s="3">
        <f>ROUND((O_max_dia2-CA395)/O_range_dia2 * CB395, 3)</f>
        <v>0.56399999999999995</v>
      </c>
      <c r="CD395">
        <f>IF(CA395&lt;=delt2,CB395,CC395)</f>
        <v>0.47399999999999998</v>
      </c>
      <c r="CE395">
        <f>IF(CA395&gt;=O_max_dia2, 0, CD395)</f>
        <v>0.47399999999999998</v>
      </c>
      <c r="CG395">
        <f>CE395/$CF$21</f>
        <v>0.83012259194395799</v>
      </c>
      <c r="EM395"/>
      <c r="EN395" s="3"/>
      <c r="EP395"/>
      <c r="EQ395" s="3"/>
    </row>
    <row r="396" spans="2:147" x14ac:dyDescent="0.25">
      <c r="B396">
        <f t="shared" si="81"/>
        <v>380</v>
      </c>
      <c r="C396" s="9">
        <f t="shared" si="79"/>
        <v>9.4750000000000671</v>
      </c>
      <c r="D396">
        <f>EXP(-KTG1_dia*(C396-T_opt__dia)^2)</f>
        <v>0.84890754271223412</v>
      </c>
      <c r="E396">
        <f>EXP(-KTG2_dia*(T_opt__dia-C396)^2)</f>
        <v>1.6653664444742911E-2</v>
      </c>
      <c r="F396">
        <f>IF(C396&lt;=T_opt__dia,D396,E396)</f>
        <v>0.84890754271223412</v>
      </c>
      <c r="G396">
        <f t="shared" si="80"/>
        <v>0.84899999999999998</v>
      </c>
      <c r="AO396">
        <f t="shared" si="84"/>
        <v>393</v>
      </c>
      <c r="AP396">
        <f t="shared" si="85"/>
        <v>9.8000000000000718</v>
      </c>
      <c r="AQ396">
        <f>EXP(-KTG1_nan*(AP396-T_opt__nan)^2)</f>
        <v>0.65957473008457246</v>
      </c>
      <c r="AR396">
        <f>EXP(-KTG2_nan*(T_opt__nan-AP396)^2)</f>
        <v>0.28694061528951931</v>
      </c>
      <c r="AS396">
        <f>IF(AP396&lt;=T_opt__nan,AQ396,AR396)</f>
        <v>0.65957473008457246</v>
      </c>
      <c r="AT396">
        <f t="shared" si="86"/>
        <v>0.66</v>
      </c>
      <c r="BD396">
        <f t="shared" si="87"/>
        <v>393</v>
      </c>
      <c r="BE396">
        <f t="shared" si="88"/>
        <v>9.8000000000000718</v>
      </c>
      <c r="BF396">
        <f>EXP(-KTG1_pic*(BE396-T_opt_pic)^2)</f>
        <v>0.49809722006329549</v>
      </c>
      <c r="BG396">
        <f>EXP(-KTG2_pic*(T_opt_pic-BE396)^2)</f>
        <v>0.12357833901555214</v>
      </c>
      <c r="BH396">
        <f>IF(BE396&lt;=T_opt_pic,BF396,BG396)</f>
        <v>0.49809722006329549</v>
      </c>
      <c r="BI396">
        <f t="shared" si="89"/>
        <v>0.498</v>
      </c>
      <c r="BP396">
        <f t="shared" si="90"/>
        <v>393</v>
      </c>
      <c r="BQ396">
        <f t="shared" si="91"/>
        <v>9.8000000000000718</v>
      </c>
      <c r="BR396">
        <f>EXP(-KTG1_bac*(BQ396-T_opt_bac)^2)</f>
        <v>0.49809722006329549</v>
      </c>
      <c r="BS396">
        <f>EXP(-KTG2_bac * (T_opt_bac - BQ396)^2)</f>
        <v>0.12357833901555214</v>
      </c>
      <c r="BT396">
        <f>IF(BQ396&lt;=T_opt_bac,BR396,BS396)</f>
        <v>0.49809722006329549</v>
      </c>
      <c r="BU396">
        <f t="shared" si="92"/>
        <v>0.498</v>
      </c>
      <c r="BY396"/>
      <c r="BZ396" s="3">
        <f t="shared" si="83"/>
        <v>376</v>
      </c>
      <c r="CA396" s="3">
        <f>CA395+(env_max2-env_min2)/1200</f>
        <v>9.3750000000000657</v>
      </c>
      <c r="CB396" s="3">
        <f t="shared" si="82"/>
        <v>0.47499999999999998</v>
      </c>
      <c r="CC396" s="3">
        <f>ROUND((O_max_dia2-CA396)/O_range_dia2 * CB396, 3)</f>
        <v>0.56399999999999995</v>
      </c>
      <c r="CD396">
        <f>IF(CA396&lt;=delt2,CB396,CC396)</f>
        <v>0.47499999999999998</v>
      </c>
      <c r="CE396">
        <f>IF(CA396&gt;=O_max_dia2, 0, CD396)</f>
        <v>0.47499999999999998</v>
      </c>
      <c r="CG396">
        <f>CE396/$CF$21</f>
        <v>0.8318739054290718</v>
      </c>
      <c r="EM396"/>
      <c r="EN396" s="3"/>
      <c r="EP396"/>
      <c r="EQ396" s="3"/>
    </row>
    <row r="397" spans="2:147" x14ac:dyDescent="0.25">
      <c r="B397">
        <f t="shared" si="81"/>
        <v>381</v>
      </c>
      <c r="C397" s="9">
        <f t="shared" si="79"/>
        <v>9.5000000000000675</v>
      </c>
      <c r="D397">
        <f>EXP(-KTG1_dia*(C397-T_opt__dia)^2)</f>
        <v>0.85044120454023708</v>
      </c>
      <c r="E397">
        <f>EXP(-KTG2_dia*(T_opt__dia-C397)^2)</f>
        <v>1.7422374639495621E-2</v>
      </c>
      <c r="F397">
        <f>IF(C397&lt;=T_opt__dia,D397,E397)</f>
        <v>0.85044120454023708</v>
      </c>
      <c r="G397">
        <f t="shared" si="80"/>
        <v>0.85</v>
      </c>
      <c r="AO397">
        <f t="shared" si="84"/>
        <v>394</v>
      </c>
      <c r="AP397">
        <f t="shared" si="85"/>
        <v>9.8250000000000721</v>
      </c>
      <c r="AQ397">
        <f>EXP(-KTG1_nan*(AP397-T_opt__nan)^2)</f>
        <v>0.66091998360875648</v>
      </c>
      <c r="AR397">
        <f>EXP(-KTG2_nan*(T_opt__nan-AP397)^2)</f>
        <v>0.28869991117085331</v>
      </c>
      <c r="AS397">
        <f>IF(AP397&lt;=T_opt__nan,AQ397,AR397)</f>
        <v>0.66091998360875648</v>
      </c>
      <c r="AT397">
        <f t="shared" si="86"/>
        <v>0.66100000000000003</v>
      </c>
      <c r="BD397">
        <f t="shared" si="87"/>
        <v>394</v>
      </c>
      <c r="BE397">
        <f t="shared" si="88"/>
        <v>9.8250000000000721</v>
      </c>
      <c r="BF397">
        <f>EXP(-KTG1_pic*(BE397-T_opt_pic)^2)</f>
        <v>0.49941268548866624</v>
      </c>
      <c r="BG397">
        <f>EXP(-KTG2_pic*(T_opt_pic-BE397)^2)</f>
        <v>0.12456003132141526</v>
      </c>
      <c r="BH397">
        <f>IF(BE397&lt;=T_opt_pic,BF397,BG397)</f>
        <v>0.49941268548866624</v>
      </c>
      <c r="BI397">
        <f t="shared" si="89"/>
        <v>0.499</v>
      </c>
      <c r="BP397">
        <f t="shared" si="90"/>
        <v>394</v>
      </c>
      <c r="BQ397">
        <f t="shared" si="91"/>
        <v>9.8250000000000721</v>
      </c>
      <c r="BR397">
        <f>EXP(-KTG1_bac*(BQ397-T_opt_bac)^2)</f>
        <v>0.49941268548866624</v>
      </c>
      <c r="BS397">
        <f>EXP(-KTG2_bac * (T_opt_bac - BQ397)^2)</f>
        <v>0.12456003132141526</v>
      </c>
      <c r="BT397">
        <f>IF(BQ397&lt;=T_opt_bac,BR397,BS397)</f>
        <v>0.49941268548866624</v>
      </c>
      <c r="BU397">
        <f t="shared" si="92"/>
        <v>0.499</v>
      </c>
      <c r="BY397"/>
      <c r="BZ397" s="3">
        <f t="shared" si="83"/>
        <v>377</v>
      </c>
      <c r="CA397" s="3">
        <f>CA396+(env_max2-env_min2)/1200</f>
        <v>9.4000000000000661</v>
      </c>
      <c r="CB397" s="3">
        <f t="shared" si="82"/>
        <v>0.47599999999999998</v>
      </c>
      <c r="CC397" s="3">
        <f>ROUND((O_max_dia2-CA397)/O_range_dia2 * CB397, 3)</f>
        <v>0.56399999999999995</v>
      </c>
      <c r="CD397">
        <f>IF(CA397&lt;=delt2,CB397,CC397)</f>
        <v>0.47599999999999998</v>
      </c>
      <c r="CE397">
        <f>IF(CA397&gt;=O_max_dia2, 0, CD397)</f>
        <v>0.47599999999999998</v>
      </c>
      <c r="CG397">
        <f>CE397/$CF$21</f>
        <v>0.83362521891418562</v>
      </c>
      <c r="EM397"/>
      <c r="EN397" s="3"/>
      <c r="EP397"/>
      <c r="EQ397" s="3"/>
    </row>
    <row r="398" spans="2:147" x14ac:dyDescent="0.25">
      <c r="B398">
        <f t="shared" si="81"/>
        <v>382</v>
      </c>
      <c r="C398" s="9">
        <f t="shared" si="79"/>
        <v>9.5250000000000679</v>
      </c>
      <c r="D398">
        <f>EXP(-KTG1_dia*(C398-T_opt__dia)^2)</f>
        <v>0.85196911739392522</v>
      </c>
      <c r="E398">
        <f>EXP(-KTG2_dia*(T_opt__dia-C398)^2)</f>
        <v>1.8222011364893504E-2</v>
      </c>
      <c r="F398">
        <f>IF(C398&lt;=T_opt__dia,D398,E398)</f>
        <v>0.85196911739392522</v>
      </c>
      <c r="G398">
        <f t="shared" si="80"/>
        <v>0.85199999999999998</v>
      </c>
      <c r="AO398">
        <f t="shared" si="84"/>
        <v>395</v>
      </c>
      <c r="AP398">
        <f t="shared" si="85"/>
        <v>9.8500000000000725</v>
      </c>
      <c r="AQ398">
        <f>EXP(-KTG1_nan*(AP398-T_opt__nan)^2)</f>
        <v>0.66226466954961427</v>
      </c>
      <c r="AR398">
        <f>EXP(-KTG2_nan*(T_opt__nan-AP398)^2)</f>
        <v>0.29046563666408498</v>
      </c>
      <c r="AS398">
        <f>IF(AP398&lt;=T_opt__nan,AQ398,AR398)</f>
        <v>0.66226466954961427</v>
      </c>
      <c r="AT398">
        <f t="shared" si="86"/>
        <v>0.66200000000000003</v>
      </c>
      <c r="BD398">
        <f t="shared" si="87"/>
        <v>395</v>
      </c>
      <c r="BE398">
        <f t="shared" si="88"/>
        <v>9.8500000000000725</v>
      </c>
      <c r="BF398">
        <f>EXP(-KTG1_pic*(BE398-T_opt_pic)^2)</f>
        <v>0.50072912138171155</v>
      </c>
      <c r="BG398">
        <f>EXP(-KTG2_pic*(T_opt_pic-BE398)^2)</f>
        <v>0.12554763885088163</v>
      </c>
      <c r="BH398">
        <f>IF(BE398&lt;=T_opt_pic,BF398,BG398)</f>
        <v>0.50072912138171155</v>
      </c>
      <c r="BI398">
        <f t="shared" si="89"/>
        <v>0.501</v>
      </c>
      <c r="BP398">
        <f t="shared" si="90"/>
        <v>395</v>
      </c>
      <c r="BQ398">
        <f t="shared" si="91"/>
        <v>9.8500000000000725</v>
      </c>
      <c r="BR398">
        <f>EXP(-KTG1_bac*(BQ398-T_opt_bac)^2)</f>
        <v>0.50072912138171155</v>
      </c>
      <c r="BS398">
        <f>EXP(-KTG2_bac * (T_opt_bac - BQ398)^2)</f>
        <v>0.12554763885088163</v>
      </c>
      <c r="BT398">
        <f>IF(BQ398&lt;=T_opt_bac,BR398,BS398)</f>
        <v>0.50072912138171155</v>
      </c>
      <c r="BU398">
        <f t="shared" si="92"/>
        <v>0.501</v>
      </c>
      <c r="BY398"/>
      <c r="BZ398" s="3">
        <f t="shared" si="83"/>
        <v>378</v>
      </c>
      <c r="CA398" s="3">
        <f>CA397+(env_max2-env_min2)/1200</f>
        <v>9.4250000000000664</v>
      </c>
      <c r="CB398" s="3">
        <f t="shared" si="82"/>
        <v>0.47699999999999998</v>
      </c>
      <c r="CC398" s="3">
        <f>ROUND((O_max_dia2-CA398)/O_range_dia2 * CB398, 3)</f>
        <v>0.56499999999999995</v>
      </c>
      <c r="CD398">
        <f>IF(CA398&lt;=delt2,CB398,CC398)</f>
        <v>0.47699999999999998</v>
      </c>
      <c r="CE398">
        <f>IF(CA398&gt;=O_max_dia2, 0, CD398)</f>
        <v>0.47699999999999998</v>
      </c>
      <c r="CG398">
        <f>CE398/$CF$21</f>
        <v>0.83537653239929954</v>
      </c>
      <c r="EM398"/>
      <c r="EN398" s="3"/>
      <c r="EP398"/>
      <c r="EQ398" s="3"/>
    </row>
    <row r="399" spans="2:147" x14ac:dyDescent="0.25">
      <c r="B399">
        <f t="shared" si="81"/>
        <v>383</v>
      </c>
      <c r="C399" s="9">
        <f t="shared" si="79"/>
        <v>9.5500000000000682</v>
      </c>
      <c r="D399">
        <f>EXP(-KTG1_dia*(C399-T_opt__dia)^2)</f>
        <v>0.85349124035906765</v>
      </c>
      <c r="E399">
        <f>EXP(-KTG2_dia*(T_opt__dia-C399)^2)</f>
        <v>1.9053585116960325E-2</v>
      </c>
      <c r="F399">
        <f>IF(C399&lt;=T_opt__dia,D399,E399)</f>
        <v>0.85349124035906765</v>
      </c>
      <c r="G399">
        <f t="shared" si="80"/>
        <v>0.85299999999999998</v>
      </c>
      <c r="AO399">
        <f t="shared" si="84"/>
        <v>396</v>
      </c>
      <c r="AP399">
        <f t="shared" si="85"/>
        <v>9.8750000000000728</v>
      </c>
      <c r="AQ399">
        <f>EXP(-KTG1_nan*(AP399-T_opt__nan)^2)</f>
        <v>0.66360877329185464</v>
      </c>
      <c r="AR399">
        <f>EXP(-KTG2_nan*(T_opt__nan-AP399)^2)</f>
        <v>0.2922377779601838</v>
      </c>
      <c r="AS399">
        <f>IF(AP399&lt;=T_opt__nan,AQ399,AR399)</f>
        <v>0.66360877329185464</v>
      </c>
      <c r="AT399">
        <f t="shared" si="86"/>
        <v>0.66400000000000003</v>
      </c>
      <c r="BD399">
        <f t="shared" si="87"/>
        <v>396</v>
      </c>
      <c r="BE399">
        <f t="shared" si="88"/>
        <v>9.8750000000000728</v>
      </c>
      <c r="BF399">
        <f>EXP(-KTG1_pic*(BE399-T_opt_pic)^2)</f>
        <v>0.50204651711887693</v>
      </c>
      <c r="BG399">
        <f>EXP(-KTG2_pic*(T_opt_pic-BE399)^2)</f>
        <v>0.12654117875892359</v>
      </c>
      <c r="BH399">
        <f>IF(BE399&lt;=T_opt_pic,BF399,BG399)</f>
        <v>0.50204651711887693</v>
      </c>
      <c r="BI399">
        <f t="shared" si="89"/>
        <v>0.502</v>
      </c>
      <c r="BP399">
        <f t="shared" si="90"/>
        <v>396</v>
      </c>
      <c r="BQ399">
        <f t="shared" si="91"/>
        <v>9.8750000000000728</v>
      </c>
      <c r="BR399">
        <f>EXP(-KTG1_bac*(BQ399-T_opt_bac)^2)</f>
        <v>0.50204651711887693</v>
      </c>
      <c r="BS399">
        <f>EXP(-KTG2_bac * (T_opt_bac - BQ399)^2)</f>
        <v>0.12654117875892359</v>
      </c>
      <c r="BT399">
        <f>IF(BQ399&lt;=T_opt_bac,BR399,BS399)</f>
        <v>0.50204651711887693</v>
      </c>
      <c r="BU399">
        <f t="shared" si="92"/>
        <v>0.502</v>
      </c>
      <c r="BY399"/>
      <c r="BZ399" s="3">
        <f t="shared" si="83"/>
        <v>379</v>
      </c>
      <c r="CA399" s="3">
        <f>CA398+(env_max2-env_min2)/1200</f>
        <v>9.4500000000000668</v>
      </c>
      <c r="CB399" s="3">
        <f t="shared" si="82"/>
        <v>0.47799999999999998</v>
      </c>
      <c r="CC399" s="3">
        <f>ROUND((O_max_dia2-CA399)/O_range_dia2 * CB399, 3)</f>
        <v>0.56499999999999995</v>
      </c>
      <c r="CD399">
        <f>IF(CA399&lt;=delt2,CB399,CC399)</f>
        <v>0.47799999999999998</v>
      </c>
      <c r="CE399">
        <f>IF(CA399&gt;=O_max_dia2, 0, CD399)</f>
        <v>0.47799999999999998</v>
      </c>
      <c r="CG399">
        <f>CE399/$CF$21</f>
        <v>0.83712784588441336</v>
      </c>
      <c r="EM399"/>
      <c r="EN399" s="3"/>
      <c r="EP399"/>
      <c r="EQ399" s="3"/>
    </row>
    <row r="400" spans="2:147" x14ac:dyDescent="0.25">
      <c r="B400">
        <f t="shared" si="81"/>
        <v>384</v>
      </c>
      <c r="C400" s="9">
        <f t="shared" si="79"/>
        <v>9.5750000000000686</v>
      </c>
      <c r="D400">
        <f>EXP(-KTG1_dia*(C400-T_opt__dia)^2)</f>
        <v>0.8550075326219827</v>
      </c>
      <c r="E400">
        <f>EXP(-KTG2_dia*(T_opt__dia-C400)^2)</f>
        <v>1.9918128142323639E-2</v>
      </c>
      <c r="F400">
        <f>IF(C400&lt;=T_opt__dia,D400,E400)</f>
        <v>0.8550075326219827</v>
      </c>
      <c r="G400">
        <f t="shared" si="80"/>
        <v>0.85499999999999998</v>
      </c>
      <c r="AO400">
        <f t="shared" si="84"/>
        <v>397</v>
      </c>
      <c r="AP400">
        <f t="shared" si="85"/>
        <v>9.9000000000000732</v>
      </c>
      <c r="AQ400">
        <f>EXP(-KTG1_nan*(AP400-T_opt__nan)^2)</f>
        <v>0.66495228019922892</v>
      </c>
      <c r="AR400">
        <f>EXP(-KTG2_nan*(T_opt__nan-AP400)^2)</f>
        <v>0.29401632087617624</v>
      </c>
      <c r="AS400">
        <f>IF(AP400&lt;=T_opt__nan,AQ400,AR400)</f>
        <v>0.66495228019922892</v>
      </c>
      <c r="AT400">
        <f t="shared" si="86"/>
        <v>0.66500000000000004</v>
      </c>
      <c r="BD400">
        <f t="shared" si="87"/>
        <v>397</v>
      </c>
      <c r="BE400">
        <f t="shared" si="88"/>
        <v>9.9000000000000732</v>
      </c>
      <c r="BF400">
        <f>EXP(-KTG1_pic*(BE400-T_opt_pic)^2)</f>
        <v>0.50336486203421438</v>
      </c>
      <c r="BG400">
        <f>EXP(-KTG2_pic*(T_opt_pic-BE400)^2)</f>
        <v>0.1275406680683904</v>
      </c>
      <c r="BH400">
        <f>IF(BE400&lt;=T_opt_pic,BF400,BG400)</f>
        <v>0.50336486203421438</v>
      </c>
      <c r="BI400">
        <f t="shared" si="89"/>
        <v>0.503</v>
      </c>
      <c r="BP400">
        <f t="shared" si="90"/>
        <v>397</v>
      </c>
      <c r="BQ400">
        <f t="shared" si="91"/>
        <v>9.9000000000000732</v>
      </c>
      <c r="BR400">
        <f>EXP(-KTG1_bac*(BQ400-T_opt_bac)^2)</f>
        <v>0.50336486203421438</v>
      </c>
      <c r="BS400">
        <f>EXP(-KTG2_bac * (T_opt_bac - BQ400)^2)</f>
        <v>0.1275406680683904</v>
      </c>
      <c r="BT400">
        <f>IF(BQ400&lt;=T_opt_bac,BR400,BS400)</f>
        <v>0.50336486203421438</v>
      </c>
      <c r="BU400">
        <f t="shared" si="92"/>
        <v>0.503</v>
      </c>
      <c r="BY400"/>
      <c r="BZ400" s="3">
        <f t="shared" si="83"/>
        <v>380</v>
      </c>
      <c r="CA400" s="3">
        <f>CA399+(env_max2-env_min2)/1200</f>
        <v>9.4750000000000671</v>
      </c>
      <c r="CB400" s="3">
        <f t="shared" si="82"/>
        <v>0.47899999999999998</v>
      </c>
      <c r="CC400" s="3">
        <f>ROUND((O_max_dia2-CA400)/O_range_dia2 * CB400, 3)</f>
        <v>0.56499999999999995</v>
      </c>
      <c r="CD400">
        <f>IF(CA400&lt;=delt2,CB400,CC400)</f>
        <v>0.47899999999999998</v>
      </c>
      <c r="CE400">
        <f>IF(CA400&gt;=O_max_dia2, 0, CD400)</f>
        <v>0.47899999999999998</v>
      </c>
      <c r="CG400">
        <f>CE400/$CF$21</f>
        <v>0.83887915936952717</v>
      </c>
      <c r="EM400"/>
      <c r="EN400" s="3"/>
      <c r="EP400"/>
      <c r="EQ400" s="3"/>
    </row>
    <row r="401" spans="2:147" x14ac:dyDescent="0.25">
      <c r="B401">
        <f t="shared" si="81"/>
        <v>385</v>
      </c>
      <c r="C401" s="9">
        <f t="shared" si="79"/>
        <v>9.6000000000000689</v>
      </c>
      <c r="D401">
        <f>EXP(-KTG1_dia*(C401-T_opt__dia)^2)</f>
        <v>0.85651795347135162</v>
      </c>
      <c r="E401">
        <f>EXP(-KTG2_dia*(T_opt__dia-C401)^2)</f>
        <v>2.0816694375308406E-2</v>
      </c>
      <c r="F401">
        <f>IF(C401&lt;=T_opt__dia,D401,E401)</f>
        <v>0.85651795347135162</v>
      </c>
      <c r="G401">
        <f t="shared" si="80"/>
        <v>0.85699999999999998</v>
      </c>
      <c r="AO401">
        <f t="shared" si="84"/>
        <v>398</v>
      </c>
      <c r="AP401">
        <f t="shared" si="85"/>
        <v>9.9250000000000735</v>
      </c>
      <c r="AQ401">
        <f>EXP(-KTG1_nan*(AP401-T_opt__nan)^2)</f>
        <v>0.66629517561478169</v>
      </c>
      <c r="AR401">
        <f>EXP(-KTG2_nan*(T_opt__nan-AP401)^2)</f>
        <v>0.29580125085371844</v>
      </c>
      <c r="AS401">
        <f>IF(AP401&lt;=T_opt__nan,AQ401,AR401)</f>
        <v>0.66629517561478169</v>
      </c>
      <c r="AT401">
        <f t="shared" si="86"/>
        <v>0.66600000000000004</v>
      </c>
      <c r="BD401">
        <f t="shared" si="87"/>
        <v>398</v>
      </c>
      <c r="BE401">
        <f t="shared" si="88"/>
        <v>9.9250000000000735</v>
      </c>
      <c r="BF401">
        <f>EXP(-KTG1_pic*(BE401-T_opt_pic)^2)</f>
        <v>0.50468414541948503</v>
      </c>
      <c r="BG401">
        <f>EXP(-KTG2_pic*(T_opt_pic-BE401)^2)</f>
        <v>0.12854612366793733</v>
      </c>
      <c r="BH401">
        <f>IF(BE401&lt;=T_opt_pic,BF401,BG401)</f>
        <v>0.50468414541948503</v>
      </c>
      <c r="BI401">
        <f t="shared" si="89"/>
        <v>0.505</v>
      </c>
      <c r="BP401">
        <f t="shared" si="90"/>
        <v>398</v>
      </c>
      <c r="BQ401">
        <f t="shared" si="91"/>
        <v>9.9250000000000735</v>
      </c>
      <c r="BR401">
        <f>EXP(-KTG1_bac*(BQ401-T_opt_bac)^2)</f>
        <v>0.50468414541948503</v>
      </c>
      <c r="BS401">
        <f>EXP(-KTG2_bac * (T_opt_bac - BQ401)^2)</f>
        <v>0.12854612366793733</v>
      </c>
      <c r="BT401">
        <f>IF(BQ401&lt;=T_opt_bac,BR401,BS401)</f>
        <v>0.50468414541948503</v>
      </c>
      <c r="BU401">
        <f t="shared" si="92"/>
        <v>0.505</v>
      </c>
      <c r="BY401"/>
      <c r="BZ401" s="3">
        <f t="shared" si="83"/>
        <v>381</v>
      </c>
      <c r="CA401" s="3">
        <f>CA400+(env_max2-env_min2)/1200</f>
        <v>9.5000000000000675</v>
      </c>
      <c r="CB401" s="3">
        <f t="shared" si="82"/>
        <v>0.48</v>
      </c>
      <c r="CC401" s="3">
        <f>ROUND((O_max_dia2-CA401)/O_range_dia2 * CB401, 3)</f>
        <v>0.56599999999999995</v>
      </c>
      <c r="CD401">
        <f>IF(CA401&lt;=delt2,CB401,CC401)</f>
        <v>0.48</v>
      </c>
      <c r="CE401">
        <f>IF(CA401&gt;=O_max_dia2, 0, CD401)</f>
        <v>0.48</v>
      </c>
      <c r="CG401">
        <f>CE401/$CF$21</f>
        <v>0.84063047285464099</v>
      </c>
      <c r="EM401"/>
      <c r="EN401" s="3"/>
      <c r="EP401"/>
      <c r="EQ401" s="3"/>
    </row>
    <row r="402" spans="2:147" x14ac:dyDescent="0.25">
      <c r="B402">
        <f t="shared" si="81"/>
        <v>386</v>
      </c>
      <c r="C402" s="9">
        <f t="shared" ref="C402:C465" si="93">C401+(env_v_max-env_v_min)/1200</f>
        <v>9.6250000000000693</v>
      </c>
      <c r="D402">
        <f>EXP(-KTG1_dia*(C402-T_opt__dia)^2)</f>
        <v>0.85802246230003065</v>
      </c>
      <c r="E402">
        <f>EXP(-KTG2_dia*(T_opt__dia-C402)^2)</f>
        <v>2.175035934445298E-2</v>
      </c>
      <c r="F402">
        <f>IF(C402&lt;=T_opt__dia,D402,E402)</f>
        <v>0.85802246230003065</v>
      </c>
      <c r="G402">
        <f t="shared" ref="G402:G465" si="94">ROUND(F402,3)</f>
        <v>0.85799999999999998</v>
      </c>
      <c r="AO402">
        <f t="shared" si="84"/>
        <v>399</v>
      </c>
      <c r="AP402">
        <f t="shared" si="85"/>
        <v>9.9500000000000739</v>
      </c>
      <c r="AQ402">
        <f>EXP(-KTG1_nan*(AP402-T_opt__nan)^2)</f>
        <v>0.66763744486110221</v>
      </c>
      <c r="AR402">
        <f>EXP(-KTG2_nan*(T_opt__nan-AP402)^2)</f>
        <v>0.29759255295768738</v>
      </c>
      <c r="AS402">
        <f>IF(AP402&lt;=T_opt__nan,AQ402,AR402)</f>
        <v>0.66763744486110221</v>
      </c>
      <c r="AT402">
        <f t="shared" si="86"/>
        <v>0.66800000000000004</v>
      </c>
      <c r="BD402">
        <f t="shared" si="87"/>
        <v>399</v>
      </c>
      <c r="BE402">
        <f t="shared" si="88"/>
        <v>9.9500000000000739</v>
      </c>
      <c r="BF402">
        <f>EXP(-KTG1_pic*(BE402-T_opt_pic)^2)</f>
        <v>0.50600435652426179</v>
      </c>
      <c r="BG402">
        <f>EXP(-KTG2_pic*(T_opt_pic-BE402)^2)</f>
        <v>0.12955756230994839</v>
      </c>
      <c r="BH402">
        <f>IF(BE402&lt;=T_opt_pic,BF402,BG402)</f>
        <v>0.50600435652426179</v>
      </c>
      <c r="BI402">
        <f t="shared" si="89"/>
        <v>0.50600000000000001</v>
      </c>
      <c r="BP402">
        <f t="shared" si="90"/>
        <v>399</v>
      </c>
      <c r="BQ402">
        <f t="shared" si="91"/>
        <v>9.9500000000000739</v>
      </c>
      <c r="BR402">
        <f>EXP(-KTG1_bac*(BQ402-T_opt_bac)^2)</f>
        <v>0.50600435652426179</v>
      </c>
      <c r="BS402">
        <f>EXP(-KTG2_bac * (T_opt_bac - BQ402)^2)</f>
        <v>0.12955756230994839</v>
      </c>
      <c r="BT402">
        <f>IF(BQ402&lt;=T_opt_bac,BR402,BS402)</f>
        <v>0.50600435652426179</v>
      </c>
      <c r="BU402">
        <f t="shared" si="92"/>
        <v>0.50600000000000001</v>
      </c>
      <c r="BY402"/>
      <c r="BZ402" s="3">
        <f t="shared" si="83"/>
        <v>382</v>
      </c>
      <c r="CA402" s="3">
        <f>CA401+(env_max2-env_min2)/1200</f>
        <v>9.5250000000000679</v>
      </c>
      <c r="CB402" s="3">
        <f t="shared" si="82"/>
        <v>0.48</v>
      </c>
      <c r="CC402" s="3">
        <f>ROUND((O_max_dia2-CA402)/O_range_dia2 * CB402, 3)</f>
        <v>0.56499999999999995</v>
      </c>
      <c r="CD402">
        <f>IF(CA402&lt;=delt2,CB402,CC402)</f>
        <v>0.48</v>
      </c>
      <c r="CE402">
        <f>IF(CA402&gt;=O_max_dia2, 0, CD402)</f>
        <v>0.48</v>
      </c>
      <c r="CG402">
        <f>CE402/$CF$21</f>
        <v>0.84063047285464099</v>
      </c>
      <c r="EM402"/>
      <c r="EN402" s="3"/>
      <c r="EP402"/>
      <c r="EQ402" s="3"/>
    </row>
    <row r="403" spans="2:147" x14ac:dyDescent="0.25">
      <c r="B403">
        <f t="shared" ref="B403:B466" si="95">B402+1</f>
        <v>387</v>
      </c>
      <c r="C403" s="9">
        <f t="shared" si="93"/>
        <v>9.6500000000000696</v>
      </c>
      <c r="D403">
        <f>EXP(-KTG1_dia*(C403-T_opt__dia)^2)</f>
        <v>0.85952101860686014</v>
      </c>
      <c r="E403">
        <f>EXP(-KTG2_dia*(T_opt__dia-C403)^2)</f>
        <v>2.2720220047203452E-2</v>
      </c>
      <c r="F403">
        <f>IF(C403&lt;=T_opt__dia,D403,E403)</f>
        <v>0.85952101860686014</v>
      </c>
      <c r="G403">
        <f t="shared" si="94"/>
        <v>0.86</v>
      </c>
      <c r="AO403">
        <f t="shared" si="84"/>
        <v>400</v>
      </c>
      <c r="AP403">
        <f t="shared" si="85"/>
        <v>9.9750000000000743</v>
      </c>
      <c r="AQ403">
        <f>EXP(-KTG1_nan*(AP403-T_opt__nan)^2)</f>
        <v>0.66897907324057704</v>
      </c>
      <c r="AR403">
        <f>EXP(-KTG2_nan*(T_opt__nan-AP403)^2)</f>
        <v>0.29939021187479259</v>
      </c>
      <c r="AS403">
        <f>IF(AP403&lt;=T_opt__nan,AQ403,AR403)</f>
        <v>0.66897907324057704</v>
      </c>
      <c r="AT403">
        <f t="shared" si="86"/>
        <v>0.66900000000000004</v>
      </c>
      <c r="BD403">
        <f t="shared" si="87"/>
        <v>400</v>
      </c>
      <c r="BE403">
        <f t="shared" si="88"/>
        <v>9.9750000000000743</v>
      </c>
      <c r="BF403">
        <f>EXP(-KTG1_pic*(BE403-T_opt_pic)^2)</f>
        <v>0.5073254845560351</v>
      </c>
      <c r="BG403">
        <f>EXP(-KTG2_pic*(T_opt_pic-BE403)^2)</f>
        <v>0.13057500060845312</v>
      </c>
      <c r="BH403">
        <f>IF(BE403&lt;=T_opt_pic,BF403,BG403)</f>
        <v>0.5073254845560351</v>
      </c>
      <c r="BI403">
        <f t="shared" si="89"/>
        <v>0.50700000000000001</v>
      </c>
      <c r="BP403">
        <f t="shared" si="90"/>
        <v>400</v>
      </c>
      <c r="BQ403">
        <f t="shared" si="91"/>
        <v>9.9750000000000743</v>
      </c>
      <c r="BR403">
        <f>EXP(-KTG1_bac*(BQ403-T_opt_bac)^2)</f>
        <v>0.5073254845560351</v>
      </c>
      <c r="BS403">
        <f>EXP(-KTG2_bac * (T_opt_bac - BQ403)^2)</f>
        <v>0.13057500060845312</v>
      </c>
      <c r="BT403">
        <f>IF(BQ403&lt;=T_opt_bac,BR403,BS403)</f>
        <v>0.5073254845560351</v>
      </c>
      <c r="BU403">
        <f t="shared" si="92"/>
        <v>0.50700000000000001</v>
      </c>
      <c r="BY403"/>
      <c r="BZ403" s="3">
        <f t="shared" si="83"/>
        <v>383</v>
      </c>
      <c r="CA403" s="3">
        <f>CA402+(env_max2-env_min2)/1200</f>
        <v>9.5500000000000682</v>
      </c>
      <c r="CB403" s="3">
        <f t="shared" si="82"/>
        <v>0.48099999999999998</v>
      </c>
      <c r="CC403" s="3">
        <f>ROUND((O_max_dia2-CA403)/O_range_dia2 * CB403, 3)</f>
        <v>0.56499999999999995</v>
      </c>
      <c r="CD403">
        <f>IF(CA403&lt;=delt2,CB403,CC403)</f>
        <v>0.48099999999999998</v>
      </c>
      <c r="CE403">
        <f>IF(CA403&gt;=O_max_dia2, 0, CD403)</f>
        <v>0.48099999999999998</v>
      </c>
      <c r="CG403">
        <f>CE403/$CF$21</f>
        <v>0.84238178633975491</v>
      </c>
      <c r="EM403"/>
      <c r="EN403" s="3"/>
      <c r="EP403"/>
      <c r="EQ403" s="3"/>
    </row>
    <row r="404" spans="2:147" x14ac:dyDescent="0.25">
      <c r="B404">
        <f t="shared" si="95"/>
        <v>388</v>
      </c>
      <c r="C404" s="9">
        <f t="shared" si="93"/>
        <v>9.67500000000007</v>
      </c>
      <c r="D404">
        <f>EXP(-KTG1_dia*(C404-T_opt__dia)^2)</f>
        <v>0.86101358199847267</v>
      </c>
      <c r="E404">
        <f>EXP(-KTG2_dia*(T_opt__dia-C404)^2)</f>
        <v>2.3727394791543167E-2</v>
      </c>
      <c r="F404">
        <f>IF(C404&lt;=T_opt__dia,D404,E404)</f>
        <v>0.86101358199847267</v>
      </c>
      <c r="G404">
        <f t="shared" si="94"/>
        <v>0.86099999999999999</v>
      </c>
      <c r="AO404">
        <f t="shared" si="84"/>
        <v>401</v>
      </c>
      <c r="AP404">
        <f t="shared" si="85"/>
        <v>10.000000000000075</v>
      </c>
      <c r="AQ404">
        <f>EXP(-KTG1_nan*(AP404-T_opt__nan)^2)</f>
        <v>0.67032004603564332</v>
      </c>
      <c r="AR404">
        <f>EXP(-KTG2_nan*(T_opt__nan-AP404)^2)</f>
        <v>0.30119421191220747</v>
      </c>
      <c r="AS404">
        <f>IF(AP404&lt;=T_opt__nan,AQ404,AR404)</f>
        <v>0.67032004603564332</v>
      </c>
      <c r="AT404">
        <f t="shared" si="86"/>
        <v>0.67</v>
      </c>
      <c r="BD404">
        <f t="shared" si="87"/>
        <v>401</v>
      </c>
      <c r="BE404">
        <f t="shared" si="88"/>
        <v>10.000000000000075</v>
      </c>
      <c r="BF404">
        <f>EXP(-KTG1_pic*(BE404-T_opt_pic)^2)</f>
        <v>0.50864751868031766</v>
      </c>
      <c r="BG404">
        <f>EXP(-KTG2_pic*(T_opt_pic-BE404)^2)</f>
        <v>0.13159845503703702</v>
      </c>
      <c r="BH404">
        <f>IF(BE404&lt;=T_opt_pic,BF404,BG404)</f>
        <v>0.50864751868031766</v>
      </c>
      <c r="BI404">
        <f t="shared" si="89"/>
        <v>0.50900000000000001</v>
      </c>
      <c r="BP404">
        <f t="shared" si="90"/>
        <v>401</v>
      </c>
      <c r="BQ404">
        <f t="shared" si="91"/>
        <v>10.000000000000075</v>
      </c>
      <c r="BR404">
        <f>EXP(-KTG1_bac*(BQ404-T_opt_bac)^2)</f>
        <v>0.50864751868031766</v>
      </c>
      <c r="BS404">
        <f>EXP(-KTG2_bac * (T_opt_bac - BQ404)^2)</f>
        <v>0.13159845503703702</v>
      </c>
      <c r="BT404">
        <f>IF(BQ404&lt;=T_opt_bac,BR404,BS404)</f>
        <v>0.50864751868031766</v>
      </c>
      <c r="BU404">
        <f t="shared" si="92"/>
        <v>0.50900000000000001</v>
      </c>
      <c r="BY404"/>
      <c r="BZ404" s="3">
        <f t="shared" si="83"/>
        <v>384</v>
      </c>
      <c r="CA404" s="3">
        <f>CA403+(env_max2-env_min2)/1200</f>
        <v>9.5750000000000686</v>
      </c>
      <c r="CB404" s="3">
        <f t="shared" si="82"/>
        <v>0.48199999999999998</v>
      </c>
      <c r="CC404" s="3">
        <f>ROUND((O_max_dia2-CA404)/O_range_dia2 * CB404, 3)</f>
        <v>0.56499999999999995</v>
      </c>
      <c r="CD404">
        <f>IF(CA404&lt;=delt2,CB404,CC404)</f>
        <v>0.48199999999999998</v>
      </c>
      <c r="CE404">
        <f>IF(CA404&gt;=O_max_dia2, 0, CD404)</f>
        <v>0.48199999999999998</v>
      </c>
      <c r="CG404">
        <f>CE404/$CF$21</f>
        <v>0.84413309982486873</v>
      </c>
      <c r="EM404"/>
      <c r="EN404" s="3"/>
      <c r="EP404"/>
      <c r="EQ404" s="3"/>
    </row>
    <row r="405" spans="2:147" x14ac:dyDescent="0.25">
      <c r="B405">
        <f t="shared" si="95"/>
        <v>389</v>
      </c>
      <c r="C405" s="9">
        <f t="shared" si="93"/>
        <v>9.7000000000000703</v>
      </c>
      <c r="D405">
        <f>EXP(-KTG1_dia*(C405-T_opt__dia)^2)</f>
        <v>0.86250011219109812</v>
      </c>
      <c r="E405">
        <f>EXP(-KTG2_dia*(T_opt__dia-C405)^2)</f>
        <v>2.4773023003317195E-2</v>
      </c>
      <c r="F405">
        <f>IF(C405&lt;=T_opt__dia,D405,E405)</f>
        <v>0.86250011219109812</v>
      </c>
      <c r="G405">
        <f t="shared" si="94"/>
        <v>0.86299999999999999</v>
      </c>
      <c r="AO405">
        <f t="shared" si="84"/>
        <v>402</v>
      </c>
      <c r="AP405">
        <f t="shared" si="85"/>
        <v>10.025000000000075</v>
      </c>
      <c r="AQ405">
        <f>EXP(-KTG1_nan*(AP405-T_opt__nan)^2)</f>
        <v>0.67166034850904355</v>
      </c>
      <c r="AR405">
        <f>EXP(-KTG2_nan*(T_opt__nan-AP405)^2)</f>
        <v>0.30300453699622132</v>
      </c>
      <c r="AS405">
        <f>IF(AP405&lt;=T_opt__nan,AQ405,AR405)</f>
        <v>0.67166034850904355</v>
      </c>
      <c r="AT405">
        <f t="shared" si="86"/>
        <v>0.67200000000000004</v>
      </c>
      <c r="BD405">
        <f t="shared" si="87"/>
        <v>402</v>
      </c>
      <c r="BE405">
        <f t="shared" si="88"/>
        <v>10.025000000000075</v>
      </c>
      <c r="BF405">
        <f>EXP(-KTG1_pic*(BE405-T_opt_pic)^2)</f>
        <v>0.50997044802075309</v>
      </c>
      <c r="BG405">
        <f>EXP(-KTG2_pic*(T_opt_pic-BE405)^2)</f>
        <v>0.13262794192674662</v>
      </c>
      <c r="BH405">
        <f>IF(BE405&lt;=T_opt_pic,BF405,BG405)</f>
        <v>0.50997044802075309</v>
      </c>
      <c r="BI405">
        <f t="shared" si="89"/>
        <v>0.51</v>
      </c>
      <c r="BP405">
        <f t="shared" si="90"/>
        <v>402</v>
      </c>
      <c r="BQ405">
        <f t="shared" si="91"/>
        <v>10.025000000000075</v>
      </c>
      <c r="BR405">
        <f>EXP(-KTG1_bac*(BQ405-T_opt_bac)^2)</f>
        <v>0.50997044802075309</v>
      </c>
      <c r="BS405">
        <f>EXP(-KTG2_bac * (T_opt_bac - BQ405)^2)</f>
        <v>0.13262794192674662</v>
      </c>
      <c r="BT405">
        <f>IF(BQ405&lt;=T_opt_bac,BR405,BS405)</f>
        <v>0.50997044802075309</v>
      </c>
      <c r="BU405">
        <f t="shared" si="92"/>
        <v>0.51</v>
      </c>
      <c r="BY405"/>
      <c r="BZ405" s="3">
        <f t="shared" si="83"/>
        <v>385</v>
      </c>
      <c r="CA405" s="3">
        <f>CA404+(env_max2-env_min2)/1200</f>
        <v>9.6000000000000689</v>
      </c>
      <c r="CB405" s="3">
        <f t="shared" si="82"/>
        <v>0.48299999999999998</v>
      </c>
      <c r="CC405" s="3">
        <f>ROUND((O_max_dia2-CA405)/O_range_dia2 * CB405, 3)</f>
        <v>0.56599999999999995</v>
      </c>
      <c r="CD405">
        <f>IF(CA405&lt;=delt2,CB405,CC405)</f>
        <v>0.48299999999999998</v>
      </c>
      <c r="CE405">
        <f>IF(CA405&gt;=O_max_dia2, 0, CD405)</f>
        <v>0.48299999999999998</v>
      </c>
      <c r="CG405">
        <f>CE405/$CF$21</f>
        <v>0.84588441330998254</v>
      </c>
      <c r="EM405"/>
      <c r="EN405" s="3"/>
      <c r="EP405"/>
      <c r="EQ405" s="3"/>
    </row>
    <row r="406" spans="2:147" x14ac:dyDescent="0.25">
      <c r="B406">
        <f t="shared" si="95"/>
        <v>390</v>
      </c>
      <c r="C406" s="9">
        <f t="shared" si="93"/>
        <v>9.7250000000000707</v>
      </c>
      <c r="D406">
        <f>EXP(-KTG1_dia*(C406-T_opt__dia)^2)</f>
        <v>0.86398056901236708</v>
      </c>
      <c r="E406">
        <f>EXP(-KTG2_dia*(T_opt__dia-C406)^2)</f>
        <v>2.5858264998017886E-2</v>
      </c>
      <c r="F406">
        <f>IF(C406&lt;=T_opt__dia,D406,E406)</f>
        <v>0.86398056901236708</v>
      </c>
      <c r="G406">
        <f t="shared" si="94"/>
        <v>0.86399999999999999</v>
      </c>
      <c r="AO406">
        <f t="shared" si="84"/>
        <v>403</v>
      </c>
      <c r="AP406">
        <f t="shared" si="85"/>
        <v>10.050000000000075</v>
      </c>
      <c r="AQ406">
        <f>EXP(-KTG1_nan*(AP406-T_opt__nan)^2)</f>
        <v>0.67299996590408129</v>
      </c>
      <c r="AR406">
        <f>EXP(-KTG2_nan*(T_opt__nan-AP406)^2)</f>
        <v>0.30482117067091125</v>
      </c>
      <c r="AS406">
        <f>IF(AP406&lt;=T_opt__nan,AQ406,AR406)</f>
        <v>0.67299996590408129</v>
      </c>
      <c r="AT406">
        <f t="shared" si="86"/>
        <v>0.67300000000000004</v>
      </c>
      <c r="BD406">
        <f t="shared" si="87"/>
        <v>403</v>
      </c>
      <c r="BE406">
        <f t="shared" si="88"/>
        <v>10.050000000000075</v>
      </c>
      <c r="BF406">
        <f>EXP(-KTG1_pic*(BE406-T_opt_pic)^2)</f>
        <v>0.51129426165922365</v>
      </c>
      <c r="BG406">
        <f>EXP(-KTG2_pic*(T_opt_pic-BE406)^2)</f>
        <v>0.13366347746398816</v>
      </c>
      <c r="BH406">
        <f>IF(BE406&lt;=T_opt_pic,BF406,BG406)</f>
        <v>0.51129426165922365</v>
      </c>
      <c r="BI406">
        <f t="shared" si="89"/>
        <v>0.51100000000000001</v>
      </c>
      <c r="BP406">
        <f t="shared" si="90"/>
        <v>403</v>
      </c>
      <c r="BQ406">
        <f t="shared" si="91"/>
        <v>10.050000000000075</v>
      </c>
      <c r="BR406">
        <f>EXP(-KTG1_bac*(BQ406-T_opt_bac)^2)</f>
        <v>0.51129426165922365</v>
      </c>
      <c r="BS406">
        <f>EXP(-KTG2_bac * (T_opt_bac - BQ406)^2)</f>
        <v>0.13366347746398816</v>
      </c>
      <c r="BT406">
        <f>IF(BQ406&lt;=T_opt_bac,BR406,BS406)</f>
        <v>0.51129426165922365</v>
      </c>
      <c r="BU406">
        <f t="shared" si="92"/>
        <v>0.51100000000000001</v>
      </c>
      <c r="BY406"/>
      <c r="BZ406" s="3">
        <f t="shared" si="83"/>
        <v>386</v>
      </c>
      <c r="CA406" s="3">
        <f>CA405+(env_max2-env_min2)/1200</f>
        <v>9.6250000000000693</v>
      </c>
      <c r="CB406" s="3">
        <f t="shared" ref="CB406:CB469" si="96">ROUND(EXP(0.07*(CA406-20)),3)</f>
        <v>0.48399999999999999</v>
      </c>
      <c r="CC406" s="3">
        <f>ROUND((O_max_dia2-CA406)/O_range_dia2 * CB406, 3)</f>
        <v>0.56599999999999995</v>
      </c>
      <c r="CD406">
        <f>IF(CA406&lt;=delt2,CB406,CC406)</f>
        <v>0.48399999999999999</v>
      </c>
      <c r="CE406">
        <f>IF(CA406&gt;=O_max_dia2, 0, CD406)</f>
        <v>0.48399999999999999</v>
      </c>
      <c r="CG406">
        <f>CE406/$CF$21</f>
        <v>0.84763572679509636</v>
      </c>
      <c r="EM406"/>
      <c r="EN406" s="3"/>
      <c r="EP406"/>
      <c r="EQ406" s="3"/>
    </row>
    <row r="407" spans="2:147" x14ac:dyDescent="0.25">
      <c r="B407">
        <f t="shared" si="95"/>
        <v>391</v>
      </c>
      <c r="C407" s="9">
        <f t="shared" si="93"/>
        <v>9.7500000000000711</v>
      </c>
      <c r="D407">
        <f>EXP(-KTG1_dia*(C407-T_opt__dia)^2)</f>
        <v>0.86545491240311101</v>
      </c>
      <c r="E407">
        <f>EXP(-KTG2_dia*(T_opt__dia-C407)^2)</f>
        <v>2.6984301715805733E-2</v>
      </c>
      <c r="F407">
        <f>IF(C407&lt;=T_opt__dia,D407,E407)</f>
        <v>0.86545491240311101</v>
      </c>
      <c r="G407">
        <f t="shared" si="94"/>
        <v>0.86499999999999999</v>
      </c>
      <c r="AO407">
        <f t="shared" si="84"/>
        <v>404</v>
      </c>
      <c r="AP407">
        <f t="shared" si="85"/>
        <v>10.075000000000076</v>
      </c>
      <c r="AQ407">
        <f>EXP(-KTG1_nan*(AP407-T_opt__nan)^2)</f>
        <v>0.67433888344487747</v>
      </c>
      <c r="AR407">
        <f>EXP(-KTG2_nan*(T_opt__nan-AP407)^2)</f>
        <v>0.30664409609683563</v>
      </c>
      <c r="AS407">
        <f>IF(AP407&lt;=T_opt__nan,AQ407,AR407)</f>
        <v>0.67433888344487747</v>
      </c>
      <c r="AT407">
        <f t="shared" si="86"/>
        <v>0.67400000000000004</v>
      </c>
      <c r="BD407">
        <f t="shared" si="87"/>
        <v>404</v>
      </c>
      <c r="BE407">
        <f t="shared" si="88"/>
        <v>10.075000000000076</v>
      </c>
      <c r="BF407">
        <f>EXP(-KTG1_pic*(BE407-T_opt_pic)^2)</f>
        <v>0.51261894863596091</v>
      </c>
      <c r="BG407">
        <f>EXP(-KTG2_pic*(T_opt_pic-BE407)^2)</f>
        <v>0.13470507768842152</v>
      </c>
      <c r="BH407">
        <f>IF(BE407&lt;=T_opt_pic,BF407,BG407)</f>
        <v>0.51261894863596091</v>
      </c>
      <c r="BI407">
        <f t="shared" si="89"/>
        <v>0.51300000000000001</v>
      </c>
      <c r="BP407">
        <f t="shared" si="90"/>
        <v>404</v>
      </c>
      <c r="BQ407">
        <f t="shared" si="91"/>
        <v>10.075000000000076</v>
      </c>
      <c r="BR407">
        <f>EXP(-KTG1_bac*(BQ407-T_opt_bac)^2)</f>
        <v>0.51261894863596091</v>
      </c>
      <c r="BS407">
        <f>EXP(-KTG2_bac * (T_opt_bac - BQ407)^2)</f>
        <v>0.13470507768842152</v>
      </c>
      <c r="BT407">
        <f>IF(BQ407&lt;=T_opt_bac,BR407,BS407)</f>
        <v>0.51261894863596091</v>
      </c>
      <c r="BU407">
        <f t="shared" si="92"/>
        <v>0.51300000000000001</v>
      </c>
      <c r="BY407"/>
      <c r="BZ407" s="3">
        <f t="shared" ref="BZ407:BZ470" si="97">BZ406+1</f>
        <v>387</v>
      </c>
      <c r="CA407" s="3">
        <f>CA406+(env_max2-env_min2)/1200</f>
        <v>9.6500000000000696</v>
      </c>
      <c r="CB407" s="3">
        <f t="shared" si="96"/>
        <v>0.48499999999999999</v>
      </c>
      <c r="CC407" s="3">
        <f>ROUND((O_max_dia2-CA407)/O_range_dia2 * CB407, 3)</f>
        <v>0.56599999999999995</v>
      </c>
      <c r="CD407">
        <f>IF(CA407&lt;=delt2,CB407,CC407)</f>
        <v>0.48499999999999999</v>
      </c>
      <c r="CE407">
        <f>IF(CA407&gt;=O_max_dia2, 0, CD407)</f>
        <v>0.48499999999999999</v>
      </c>
      <c r="CG407">
        <f>CE407/$CF$21</f>
        <v>0.84938704028021017</v>
      </c>
      <c r="EM407"/>
      <c r="EN407" s="3"/>
      <c r="EP407"/>
      <c r="EQ407" s="3"/>
    </row>
    <row r="408" spans="2:147" x14ac:dyDescent="0.25">
      <c r="B408">
        <f t="shared" si="95"/>
        <v>392</v>
      </c>
      <c r="C408" s="9">
        <f t="shared" si="93"/>
        <v>9.7750000000000714</v>
      </c>
      <c r="D408">
        <f>EXP(-KTG1_dia*(C408-T_opt__dia)^2)</f>
        <v>0.86692310241916071</v>
      </c>
      <c r="E408">
        <f>EXP(-KTG2_dia*(T_opt__dia-C408)^2)</f>
        <v>2.8152334418551896E-2</v>
      </c>
      <c r="F408">
        <f>IF(C408&lt;=T_opt__dia,D408,E408)</f>
        <v>0.86692310241916071</v>
      </c>
      <c r="G408">
        <f t="shared" si="94"/>
        <v>0.86699999999999999</v>
      </c>
      <c r="AO408">
        <f t="shared" si="84"/>
        <v>405</v>
      </c>
      <c r="AP408">
        <f t="shared" si="85"/>
        <v>10.100000000000076</v>
      </c>
      <c r="AQ408">
        <f>EXP(-KTG1_nan*(AP408-T_opt__nan)^2)</f>
        <v>0.67567708633662782</v>
      </c>
      <c r="AR408">
        <f>EXP(-KTG2_nan*(T_opt__nan-AP408)^2)</f>
        <v>0.30847329604974771</v>
      </c>
      <c r="AS408">
        <f>IF(AP408&lt;=T_opt__nan,AQ408,AR408)</f>
        <v>0.67567708633662782</v>
      </c>
      <c r="AT408">
        <f t="shared" si="86"/>
        <v>0.67600000000000005</v>
      </c>
      <c r="BD408">
        <f t="shared" si="87"/>
        <v>405</v>
      </c>
      <c r="BE408">
        <f t="shared" si="88"/>
        <v>10.100000000000076</v>
      </c>
      <c r="BF408">
        <f>EXP(-KTG1_pic*(BE408-T_opt_pic)^2)</f>
        <v>0.51394449794965691</v>
      </c>
      <c r="BG408">
        <f>EXP(-KTG2_pic*(T_opt_pic-BE408)^2)</f>
        <v>0.13575275849084811</v>
      </c>
      <c r="BH408">
        <f>IF(BE408&lt;=T_opt_pic,BF408,BG408)</f>
        <v>0.51394449794965691</v>
      </c>
      <c r="BI408">
        <f t="shared" si="89"/>
        <v>0.51400000000000001</v>
      </c>
      <c r="BP408">
        <f t="shared" si="90"/>
        <v>405</v>
      </c>
      <c r="BQ408">
        <f t="shared" si="91"/>
        <v>10.100000000000076</v>
      </c>
      <c r="BR408">
        <f>EXP(-KTG1_bac*(BQ408-T_opt_bac)^2)</f>
        <v>0.51394449794965691</v>
      </c>
      <c r="BS408">
        <f>EXP(-KTG2_bac * (T_opt_bac - BQ408)^2)</f>
        <v>0.13575275849084811</v>
      </c>
      <c r="BT408">
        <f>IF(BQ408&lt;=T_opt_bac,BR408,BS408)</f>
        <v>0.51394449794965691</v>
      </c>
      <c r="BU408">
        <f t="shared" si="92"/>
        <v>0.51400000000000001</v>
      </c>
      <c r="BY408"/>
      <c r="BZ408" s="3">
        <f t="shared" si="97"/>
        <v>388</v>
      </c>
      <c r="CA408" s="3">
        <f>CA407+(env_max2-env_min2)/1200</f>
        <v>9.67500000000007</v>
      </c>
      <c r="CB408" s="3">
        <f t="shared" si="96"/>
        <v>0.48499999999999999</v>
      </c>
      <c r="CC408" s="3">
        <f>ROUND((O_max_dia2-CA408)/O_range_dia2 * CB408, 3)</f>
        <v>0.56599999999999995</v>
      </c>
      <c r="CD408">
        <f>IF(CA408&lt;=delt2,CB408,CC408)</f>
        <v>0.48499999999999999</v>
      </c>
      <c r="CE408">
        <f>IF(CA408&gt;=O_max_dia2, 0, CD408)</f>
        <v>0.48499999999999999</v>
      </c>
      <c r="CG408">
        <f>CE408/$CF$21</f>
        <v>0.84938704028021017</v>
      </c>
      <c r="EM408"/>
      <c r="EN408" s="3"/>
      <c r="EP408"/>
      <c r="EQ408" s="3"/>
    </row>
    <row r="409" spans="2:147" x14ac:dyDescent="0.25">
      <c r="B409">
        <f t="shared" si="95"/>
        <v>393</v>
      </c>
      <c r="C409" s="9">
        <f t="shared" si="93"/>
        <v>9.8000000000000718</v>
      </c>
      <c r="D409">
        <f>EXP(-KTG1_dia*(C409-T_opt__dia)^2)</f>
        <v>0.86838509923314133</v>
      </c>
      <c r="E409">
        <f>EXP(-KTG2_dia*(T_opt__dia-C409)^2)</f>
        <v>2.9363584347702868E-2</v>
      </c>
      <c r="F409">
        <f>IF(C409&lt;=T_opt__dia,D409,E409)</f>
        <v>0.86838509923314133</v>
      </c>
      <c r="G409">
        <f t="shared" si="94"/>
        <v>0.86799999999999999</v>
      </c>
      <c r="AO409">
        <f t="shared" si="84"/>
        <v>406</v>
      </c>
      <c r="AP409">
        <f t="shared" si="85"/>
        <v>10.125000000000076</v>
      </c>
      <c r="AQ409">
        <f>EXP(-KTG1_nan*(AP409-T_opt__nan)^2)</f>
        <v>0.67701455976586178</v>
      </c>
      <c r="AR409">
        <f>EXP(-KTG2_nan*(T_opt__nan-AP409)^2)</f>
        <v>0.31030875291933124</v>
      </c>
      <c r="AS409">
        <f>IF(AP409&lt;=T_opt__nan,AQ409,AR409)</f>
        <v>0.67701455976586178</v>
      </c>
      <c r="AT409">
        <f t="shared" si="86"/>
        <v>0.67700000000000005</v>
      </c>
      <c r="BD409">
        <f t="shared" si="87"/>
        <v>406</v>
      </c>
      <c r="BE409">
        <f t="shared" si="88"/>
        <v>10.125000000000076</v>
      </c>
      <c r="BF409">
        <f>EXP(-KTG1_pic*(BE409-T_opt_pic)^2)</f>
        <v>0.51527089855757646</v>
      </c>
      <c r="BG409">
        <f>EXP(-KTG2_pic*(T_opt_pic-BE409)^2)</f>
        <v>0.13680653561109379</v>
      </c>
      <c r="BH409">
        <f>IF(BE409&lt;=T_opt_pic,BF409,BG409)</f>
        <v>0.51527089855757646</v>
      </c>
      <c r="BI409">
        <f t="shared" si="89"/>
        <v>0.51500000000000001</v>
      </c>
      <c r="BP409">
        <f t="shared" si="90"/>
        <v>406</v>
      </c>
      <c r="BQ409">
        <f t="shared" si="91"/>
        <v>10.125000000000076</v>
      </c>
      <c r="BR409">
        <f>EXP(-KTG1_bac*(BQ409-T_opt_bac)^2)</f>
        <v>0.51527089855757646</v>
      </c>
      <c r="BS409">
        <f>EXP(-KTG2_bac * (T_opt_bac - BQ409)^2)</f>
        <v>0.13680653561109379</v>
      </c>
      <c r="BT409">
        <f>IF(BQ409&lt;=T_opt_bac,BR409,BS409)</f>
        <v>0.51527089855757646</v>
      </c>
      <c r="BU409">
        <f t="shared" si="92"/>
        <v>0.51500000000000001</v>
      </c>
      <c r="BY409"/>
      <c r="BZ409" s="3">
        <f t="shared" si="97"/>
        <v>389</v>
      </c>
      <c r="CA409" s="3">
        <f>CA408+(env_max2-env_min2)/1200</f>
        <v>9.7000000000000703</v>
      </c>
      <c r="CB409" s="3">
        <f t="shared" si="96"/>
        <v>0.48599999999999999</v>
      </c>
      <c r="CC409" s="3">
        <f>ROUND((O_max_dia2-CA409)/O_range_dia2 * CB409, 3)</f>
        <v>0.56599999999999995</v>
      </c>
      <c r="CD409">
        <f>IF(CA409&lt;=delt2,CB409,CC409)</f>
        <v>0.48599999999999999</v>
      </c>
      <c r="CE409">
        <f>IF(CA409&gt;=O_max_dia2, 0, CD409)</f>
        <v>0.48599999999999999</v>
      </c>
      <c r="CG409">
        <f>CE409/$CF$21</f>
        <v>0.8511383537653241</v>
      </c>
      <c r="EM409"/>
      <c r="EN409" s="3"/>
      <c r="EP409"/>
      <c r="EQ409" s="3"/>
    </row>
    <row r="410" spans="2:147" x14ac:dyDescent="0.25">
      <c r="B410">
        <f t="shared" si="95"/>
        <v>394</v>
      </c>
      <c r="C410" s="9">
        <f t="shared" si="93"/>
        <v>9.8250000000000721</v>
      </c>
      <c r="D410">
        <f>EXP(-KTG1_dia*(C410-T_opt__dia)^2)</f>
        <v>0.86984086313626507</v>
      </c>
      <c r="E410">
        <f>EXP(-KTG2_dia*(T_opt__dia-C410)^2)</f>
        <v>3.0619292341785731E-2</v>
      </c>
      <c r="F410">
        <f>IF(C410&lt;=T_opt__dia,D410,E410)</f>
        <v>0.86984086313626507</v>
      </c>
      <c r="G410">
        <f t="shared" si="94"/>
        <v>0.87</v>
      </c>
      <c r="AO410">
        <f t="shared" si="84"/>
        <v>407</v>
      </c>
      <c r="AP410">
        <f t="shared" si="85"/>
        <v>10.150000000000077</v>
      </c>
      <c r="AQ410">
        <f>EXP(-KTG1_nan*(AP410-T_opt__nan)^2)</f>
        <v>0.67835128890070195</v>
      </c>
      <c r="AR410">
        <f>EXP(-KTG2_nan*(T_opt__nan-AP410)^2)</f>
        <v>0.31215044870795711</v>
      </c>
      <c r="AS410">
        <f>IF(AP410&lt;=T_opt__nan,AQ410,AR410)</f>
        <v>0.67835128890070195</v>
      </c>
      <c r="AT410">
        <f t="shared" si="86"/>
        <v>0.67800000000000005</v>
      </c>
      <c r="BD410">
        <f t="shared" si="87"/>
        <v>407</v>
      </c>
      <c r="BE410">
        <f t="shared" si="88"/>
        <v>10.150000000000077</v>
      </c>
      <c r="BF410">
        <f>EXP(-KTG1_pic*(BE410-T_opt_pic)^2)</f>
        <v>0.51659813937567178</v>
      </c>
      <c r="BG410">
        <f>EXP(-KTG2_pic*(T_opt_pic-BE410)^2)</f>
        <v>0.13786642463588666</v>
      </c>
      <c r="BH410">
        <f>IF(BE410&lt;=T_opt_pic,BF410,BG410)</f>
        <v>0.51659813937567178</v>
      </c>
      <c r="BI410">
        <f t="shared" si="89"/>
        <v>0.51700000000000002</v>
      </c>
      <c r="BP410">
        <f t="shared" si="90"/>
        <v>407</v>
      </c>
      <c r="BQ410">
        <f t="shared" si="91"/>
        <v>10.150000000000077</v>
      </c>
      <c r="BR410">
        <f>EXP(-KTG1_bac*(BQ410-T_opt_bac)^2)</f>
        <v>0.51659813937567178</v>
      </c>
      <c r="BS410">
        <f>EXP(-KTG2_bac * (T_opt_bac - BQ410)^2)</f>
        <v>0.13786642463588666</v>
      </c>
      <c r="BT410">
        <f>IF(BQ410&lt;=T_opt_bac,BR410,BS410)</f>
        <v>0.51659813937567178</v>
      </c>
      <c r="BU410">
        <f t="shared" si="92"/>
        <v>0.51700000000000002</v>
      </c>
      <c r="BY410"/>
      <c r="BZ410" s="3">
        <f t="shared" si="97"/>
        <v>390</v>
      </c>
      <c r="CA410" s="3">
        <f>CA409+(env_max2-env_min2)/1200</f>
        <v>9.7250000000000707</v>
      </c>
      <c r="CB410" s="3">
        <f t="shared" si="96"/>
        <v>0.48699999999999999</v>
      </c>
      <c r="CC410" s="3">
        <f>ROUND((O_max_dia2-CA410)/O_range_dia2 * CB410, 3)</f>
        <v>0.56599999999999995</v>
      </c>
      <c r="CD410">
        <f>IF(CA410&lt;=delt2,CB410,CC410)</f>
        <v>0.48699999999999999</v>
      </c>
      <c r="CE410">
        <f>IF(CA410&gt;=O_max_dia2, 0, CD410)</f>
        <v>0.48699999999999999</v>
      </c>
      <c r="CG410">
        <f>CE410/$CF$21</f>
        <v>0.85288966725043791</v>
      </c>
      <c r="EM410"/>
      <c r="EN410" s="3"/>
      <c r="EP410"/>
      <c r="EQ410" s="3"/>
    </row>
    <row r="411" spans="2:147" x14ac:dyDescent="0.25">
      <c r="B411">
        <f t="shared" si="95"/>
        <v>395</v>
      </c>
      <c r="C411" s="9">
        <f t="shared" si="93"/>
        <v>9.8500000000000725</v>
      </c>
      <c r="D411">
        <f>EXP(-KTG1_dia*(C411-T_opt__dia)^2)</f>
        <v>0.87129035454012094</v>
      </c>
      <c r="E411">
        <f>EXP(-KTG2_dia*(T_opt__dia-C411)^2)</f>
        <v>3.192071841239312E-2</v>
      </c>
      <c r="F411">
        <f>IF(C411&lt;=T_opt__dia,D411,E411)</f>
        <v>0.87129035454012094</v>
      </c>
      <c r="G411">
        <f t="shared" si="94"/>
        <v>0.871</v>
      </c>
      <c r="AO411">
        <f t="shared" si="84"/>
        <v>408</v>
      </c>
      <c r="AP411">
        <f t="shared" si="85"/>
        <v>10.175000000000077</v>
      </c>
      <c r="AQ411">
        <f>EXP(-KTG1_nan*(AP411-T_opt__nan)^2)</f>
        <v>0.67968725889112436</v>
      </c>
      <c r="AR411">
        <f>EXP(-KTG2_nan*(T_opt__nan-AP411)^2)</f>
        <v>0.31399836502946177</v>
      </c>
      <c r="AS411">
        <f>IF(AP411&lt;=T_opt__nan,AQ411,AR411)</f>
        <v>0.67968725889112436</v>
      </c>
      <c r="AT411">
        <f t="shared" si="86"/>
        <v>0.68</v>
      </c>
      <c r="BD411">
        <f t="shared" si="87"/>
        <v>408</v>
      </c>
      <c r="BE411">
        <f t="shared" si="88"/>
        <v>10.175000000000077</v>
      </c>
      <c r="BF411">
        <f>EXP(-KTG1_pic*(BE411-T_opt_pic)^2)</f>
        <v>0.5179262092786977</v>
      </c>
      <c r="BG411">
        <f>EXP(-KTG2_pic*(T_opt_pic-BE411)^2)</f>
        <v>0.13893244099672969</v>
      </c>
      <c r="BH411">
        <f>IF(BE411&lt;=T_opt_pic,BF411,BG411)</f>
        <v>0.5179262092786977</v>
      </c>
      <c r="BI411">
        <f t="shared" si="89"/>
        <v>0.51800000000000002</v>
      </c>
      <c r="BP411">
        <f t="shared" si="90"/>
        <v>408</v>
      </c>
      <c r="BQ411">
        <f t="shared" si="91"/>
        <v>10.175000000000077</v>
      </c>
      <c r="BR411">
        <f>EXP(-KTG1_bac*(BQ411-T_opt_bac)^2)</f>
        <v>0.5179262092786977</v>
      </c>
      <c r="BS411">
        <f>EXP(-KTG2_bac * (T_opt_bac - BQ411)^2)</f>
        <v>0.13893244099672969</v>
      </c>
      <c r="BT411">
        <f>IF(BQ411&lt;=T_opt_bac,BR411,BS411)</f>
        <v>0.5179262092786977</v>
      </c>
      <c r="BU411">
        <f t="shared" si="92"/>
        <v>0.51800000000000002</v>
      </c>
      <c r="BY411"/>
      <c r="BZ411" s="3">
        <f t="shared" si="97"/>
        <v>391</v>
      </c>
      <c r="CA411" s="3">
        <f>CA410+(env_max2-env_min2)/1200</f>
        <v>9.7500000000000711</v>
      </c>
      <c r="CB411" s="3">
        <f t="shared" si="96"/>
        <v>0.48799999999999999</v>
      </c>
      <c r="CC411" s="3">
        <f>ROUND((O_max_dia2-CA411)/O_range_dia2 * CB411, 3)</f>
        <v>0.56599999999999995</v>
      </c>
      <c r="CD411">
        <f>IF(CA411&lt;=delt2,CB411,CC411)</f>
        <v>0.48799999999999999</v>
      </c>
      <c r="CE411">
        <f>IF(CA411&gt;=O_max_dia2, 0, CD411)</f>
        <v>0.48799999999999999</v>
      </c>
      <c r="CG411">
        <f>CE411/$CF$21</f>
        <v>0.85464098073555173</v>
      </c>
      <c r="EM411"/>
      <c r="EN411" s="3"/>
      <c r="EP411"/>
      <c r="EQ411" s="3"/>
    </row>
    <row r="412" spans="2:147" x14ac:dyDescent="0.25">
      <c r="B412">
        <f t="shared" si="95"/>
        <v>396</v>
      </c>
      <c r="C412" s="9">
        <f t="shared" si="93"/>
        <v>9.8750000000000728</v>
      </c>
      <c r="D412">
        <f>EXP(-KTG1_dia*(C412-T_opt__dia)^2)</f>
        <v>0.87273353397846143</v>
      </c>
      <c r="E412">
        <f>EXP(-KTG2_dia*(T_opt__dia-C412)^2)</f>
        <v>3.3269141277511072E-2</v>
      </c>
      <c r="F412">
        <f>IF(C412&lt;=T_opt__dia,D412,E412)</f>
        <v>0.87273353397846143</v>
      </c>
      <c r="G412">
        <f t="shared" si="94"/>
        <v>0.873</v>
      </c>
      <c r="AO412">
        <f t="shared" si="84"/>
        <v>409</v>
      </c>
      <c r="AP412">
        <f t="shared" si="85"/>
        <v>10.200000000000077</v>
      </c>
      <c r="AQ412">
        <f>EXP(-KTG1_nan*(AP412-T_opt__nan)^2)</f>
        <v>0.68102245486921986</v>
      </c>
      <c r="AR412">
        <f>EXP(-KTG2_nan*(T_opt__nan-AP412)^2)</f>
        <v>0.31585248310794783</v>
      </c>
      <c r="AS412">
        <f>IF(AP412&lt;=T_opt__nan,AQ412,AR412)</f>
        <v>0.68102245486921986</v>
      </c>
      <c r="AT412">
        <f t="shared" si="86"/>
        <v>0.68100000000000005</v>
      </c>
      <c r="BD412">
        <f t="shared" si="87"/>
        <v>409</v>
      </c>
      <c r="BE412">
        <f t="shared" si="88"/>
        <v>10.200000000000077</v>
      </c>
      <c r="BF412">
        <f>EXP(-KTG1_pic*(BE412-T_opt_pic)^2)</f>
        <v>0.5192550971003278</v>
      </c>
      <c r="BG412">
        <f>EXP(-KTG2_pic*(T_opt_pic-BE412)^2)</f>
        <v>0.14000459996776862</v>
      </c>
      <c r="BH412">
        <f>IF(BE412&lt;=T_opt_pic,BF412,BG412)</f>
        <v>0.5192550971003278</v>
      </c>
      <c r="BI412">
        <f t="shared" si="89"/>
        <v>0.51900000000000002</v>
      </c>
      <c r="BP412">
        <f t="shared" si="90"/>
        <v>409</v>
      </c>
      <c r="BQ412">
        <f t="shared" si="91"/>
        <v>10.200000000000077</v>
      </c>
      <c r="BR412">
        <f>EXP(-KTG1_bac*(BQ412-T_opt_bac)^2)</f>
        <v>0.5192550971003278</v>
      </c>
      <c r="BS412">
        <f>EXP(-KTG2_bac * (T_opt_bac - BQ412)^2)</f>
        <v>0.14000459996776862</v>
      </c>
      <c r="BT412">
        <f>IF(BQ412&lt;=T_opt_bac,BR412,BS412)</f>
        <v>0.5192550971003278</v>
      </c>
      <c r="BU412">
        <f t="shared" si="92"/>
        <v>0.51900000000000002</v>
      </c>
      <c r="BY412"/>
      <c r="BZ412" s="3">
        <f t="shared" si="97"/>
        <v>392</v>
      </c>
      <c r="CA412" s="3">
        <f>CA411+(env_max2-env_min2)/1200</f>
        <v>9.7750000000000714</v>
      </c>
      <c r="CB412" s="3">
        <f t="shared" si="96"/>
        <v>0.48899999999999999</v>
      </c>
      <c r="CC412" s="3">
        <f>ROUND((O_max_dia2-CA412)/O_range_dia2 * CB412, 3)</f>
        <v>0.56699999999999995</v>
      </c>
      <c r="CD412">
        <f>IF(CA412&lt;=delt2,CB412,CC412)</f>
        <v>0.48899999999999999</v>
      </c>
      <c r="CE412">
        <f>IF(CA412&gt;=O_max_dia2, 0, CD412)</f>
        <v>0.48899999999999999</v>
      </c>
      <c r="CG412">
        <f>CE412/$CF$21</f>
        <v>0.85639229422066554</v>
      </c>
      <c r="EM412"/>
      <c r="EN412" s="3"/>
      <c r="EP412"/>
      <c r="EQ412" s="3"/>
    </row>
    <row r="413" spans="2:147" x14ac:dyDescent="0.25">
      <c r="B413">
        <f t="shared" si="95"/>
        <v>397</v>
      </c>
      <c r="C413" s="9">
        <f t="shared" si="93"/>
        <v>9.9000000000000732</v>
      </c>
      <c r="D413">
        <f>EXP(-KTG1_dia*(C413-T_opt__dia)^2)</f>
        <v>0.87417036210898558</v>
      </c>
      <c r="E413">
        <f>EXP(-KTG2_dia*(T_opt__dia-C413)^2)</f>
        <v>3.466585785108061E-2</v>
      </c>
      <c r="F413">
        <f>IF(C413&lt;=T_opt__dia,D413,E413)</f>
        <v>0.87417036210898558</v>
      </c>
      <c r="G413">
        <f t="shared" si="94"/>
        <v>0.874</v>
      </c>
      <c r="AO413">
        <f t="shared" si="84"/>
        <v>410</v>
      </c>
      <c r="AP413">
        <f t="shared" si="85"/>
        <v>10.225000000000078</v>
      </c>
      <c r="AQ413">
        <f>EXP(-KTG1_nan*(AP413-T_opt__nan)^2)</f>
        <v>0.68235686194945699</v>
      </c>
      <c r="AR413">
        <f>EXP(-KTG2_nan*(T_opt__nan-AP413)^2)</f>
        <v>0.31771278377660694</v>
      </c>
      <c r="AS413">
        <f>IF(AP413&lt;=T_opt__nan,AQ413,AR413)</f>
        <v>0.68235686194945699</v>
      </c>
      <c r="AT413">
        <f t="shared" si="86"/>
        <v>0.68200000000000005</v>
      </c>
      <c r="BD413">
        <f t="shared" si="87"/>
        <v>410</v>
      </c>
      <c r="BE413">
        <f t="shared" si="88"/>
        <v>10.225000000000078</v>
      </c>
      <c r="BF413">
        <f>EXP(-KTG1_pic*(BE413-T_opt_pic)^2)</f>
        <v>0.52058479163327309</v>
      </c>
      <c r="BG413">
        <f>EXP(-KTG2_pic*(T_opt_pic-BE413)^2)</f>
        <v>0.14108291666365569</v>
      </c>
      <c r="BH413">
        <f>IF(BE413&lt;=T_opt_pic,BF413,BG413)</f>
        <v>0.52058479163327309</v>
      </c>
      <c r="BI413">
        <f t="shared" si="89"/>
        <v>0.52100000000000002</v>
      </c>
      <c r="BP413">
        <f t="shared" si="90"/>
        <v>410</v>
      </c>
      <c r="BQ413">
        <f t="shared" si="91"/>
        <v>10.225000000000078</v>
      </c>
      <c r="BR413">
        <f>EXP(-KTG1_bac*(BQ413-T_opt_bac)^2)</f>
        <v>0.52058479163327309</v>
      </c>
      <c r="BS413">
        <f>EXP(-KTG2_bac * (T_opt_bac - BQ413)^2)</f>
        <v>0.14108291666365569</v>
      </c>
      <c r="BT413">
        <f>IF(BQ413&lt;=T_opt_bac,BR413,BS413)</f>
        <v>0.52058479163327309</v>
      </c>
      <c r="BU413">
        <f t="shared" si="92"/>
        <v>0.52100000000000002</v>
      </c>
      <c r="BY413"/>
      <c r="BZ413" s="3">
        <f t="shared" si="97"/>
        <v>393</v>
      </c>
      <c r="CA413" s="3">
        <f>CA412+(env_max2-env_min2)/1200</f>
        <v>9.8000000000000718</v>
      </c>
      <c r="CB413" s="3">
        <f t="shared" si="96"/>
        <v>0.49</v>
      </c>
      <c r="CC413" s="3">
        <f>ROUND((O_max_dia2-CA413)/O_range_dia2 * CB413, 3)</f>
        <v>0.56699999999999995</v>
      </c>
      <c r="CD413">
        <f>IF(CA413&lt;=delt2,CB413,CC413)</f>
        <v>0.49</v>
      </c>
      <c r="CE413">
        <f>IF(CA413&gt;=O_max_dia2, 0, CD413)</f>
        <v>0.49</v>
      </c>
      <c r="CG413">
        <f>CE413/$CF$21</f>
        <v>0.85814360770577935</v>
      </c>
      <c r="EM413"/>
      <c r="EN413" s="3"/>
      <c r="EP413"/>
      <c r="EQ413" s="3"/>
    </row>
    <row r="414" spans="2:147" x14ac:dyDescent="0.25">
      <c r="B414">
        <f t="shared" si="95"/>
        <v>398</v>
      </c>
      <c r="C414" s="9">
        <f t="shared" si="93"/>
        <v>9.9250000000000735</v>
      </c>
      <c r="D414">
        <f>EXP(-KTG1_dia*(C414-T_opt__dia)^2)</f>
        <v>0.87560079971511995</v>
      </c>
      <c r="E414">
        <f>EXP(-KTG2_dia*(T_opt__dia-C414)^2)</f>
        <v>3.6112182687714468E-2</v>
      </c>
      <c r="F414">
        <f>IF(C414&lt;=T_opt__dia,D414,E414)</f>
        <v>0.87560079971511995</v>
      </c>
      <c r="G414">
        <f t="shared" si="94"/>
        <v>0.876</v>
      </c>
      <c r="AO414">
        <f t="shared" si="84"/>
        <v>411</v>
      </c>
      <c r="AP414">
        <f t="shared" si="85"/>
        <v>10.250000000000078</v>
      </c>
      <c r="AQ414">
        <f>EXP(-KTG1_nan*(AP414-T_opt__nan)^2)</f>
        <v>0.68369046522894517</v>
      </c>
      <c r="AR414">
        <f>EXP(-KTG2_nan*(T_opt__nan-AP414)^2)</f>
        <v>0.31957924747656435</v>
      </c>
      <c r="AS414">
        <f>IF(AP414&lt;=T_opt__nan,AQ414,AR414)</f>
        <v>0.68369046522894517</v>
      </c>
      <c r="AT414">
        <f t="shared" si="86"/>
        <v>0.68400000000000005</v>
      </c>
      <c r="BD414">
        <f t="shared" si="87"/>
        <v>411</v>
      </c>
      <c r="BE414">
        <f t="shared" si="88"/>
        <v>10.250000000000078</v>
      </c>
      <c r="BF414">
        <f>EXP(-KTG1_pic*(BE414-T_opt_pic)^2)</f>
        <v>0.52191528162940104</v>
      </c>
      <c r="BG414">
        <f>EXP(-KTG2_pic*(T_opt_pic-BE414)^2)</f>
        <v>0.14216740603740793</v>
      </c>
      <c r="BH414">
        <f>IF(BE414&lt;=T_opt_pic,BF414,BG414)</f>
        <v>0.52191528162940104</v>
      </c>
      <c r="BI414">
        <f t="shared" si="89"/>
        <v>0.52200000000000002</v>
      </c>
      <c r="BP414">
        <f t="shared" si="90"/>
        <v>411</v>
      </c>
      <c r="BQ414">
        <f t="shared" si="91"/>
        <v>10.250000000000078</v>
      </c>
      <c r="BR414">
        <f>EXP(-KTG1_bac*(BQ414-T_opt_bac)^2)</f>
        <v>0.52191528162940104</v>
      </c>
      <c r="BS414">
        <f>EXP(-KTG2_bac * (T_opt_bac - BQ414)^2)</f>
        <v>0.14216740603740793</v>
      </c>
      <c r="BT414">
        <f>IF(BQ414&lt;=T_opt_bac,BR414,BS414)</f>
        <v>0.52191528162940104</v>
      </c>
      <c r="BU414">
        <f t="shared" si="92"/>
        <v>0.52200000000000002</v>
      </c>
      <c r="BY414"/>
      <c r="BZ414" s="3">
        <f t="shared" si="97"/>
        <v>394</v>
      </c>
      <c r="CA414" s="3">
        <f>CA413+(env_max2-env_min2)/1200</f>
        <v>9.8250000000000721</v>
      </c>
      <c r="CB414" s="3">
        <f t="shared" si="96"/>
        <v>0.49099999999999999</v>
      </c>
      <c r="CC414" s="3">
        <f>ROUND((O_max_dia2-CA414)/O_range_dia2 * CB414, 3)</f>
        <v>0.56699999999999995</v>
      </c>
      <c r="CD414">
        <f>IF(CA414&lt;=delt2,CB414,CC414)</f>
        <v>0.49099999999999999</v>
      </c>
      <c r="CE414">
        <f>IF(CA414&gt;=O_max_dia2, 0, CD414)</f>
        <v>0.49099999999999999</v>
      </c>
      <c r="CG414">
        <f>CE414/$CF$21</f>
        <v>0.85989492119089328</v>
      </c>
      <c r="EM414"/>
      <c r="EN414" s="3"/>
      <c r="EP414"/>
      <c r="EQ414" s="3"/>
    </row>
    <row r="415" spans="2:147" x14ac:dyDescent="0.25">
      <c r="B415">
        <f t="shared" si="95"/>
        <v>399</v>
      </c>
      <c r="C415" s="9">
        <f t="shared" si="93"/>
        <v>9.9500000000000739</v>
      </c>
      <c r="D415">
        <f>EXP(-KTG1_dia*(C415-T_opt__dia)^2)</f>
        <v>0.87702480770779523</v>
      </c>
      <c r="E415">
        <f>EXP(-KTG2_dia*(T_opt__dia-C415)^2)</f>
        <v>3.7609447381525378E-2</v>
      </c>
      <c r="F415">
        <f>IF(C415&lt;=T_opt__dia,D415,E415)</f>
        <v>0.87702480770779523</v>
      </c>
      <c r="G415">
        <f t="shared" si="94"/>
        <v>0.877</v>
      </c>
      <c r="AO415">
        <f t="shared" si="84"/>
        <v>412</v>
      </c>
      <c r="AP415">
        <f t="shared" si="85"/>
        <v>10.275000000000079</v>
      </c>
      <c r="AQ415">
        <f>EXP(-KTG1_nan*(AP415-T_opt__nan)^2)</f>
        <v>0.6850232497876988</v>
      </c>
      <c r="AR415">
        <f>EXP(-KTG2_nan*(T_opt__nan-AP415)^2)</f>
        <v>0.32145185425574713</v>
      </c>
      <c r="AS415">
        <f>IF(AP415&lt;=T_opt__nan,AQ415,AR415)</f>
        <v>0.6850232497876988</v>
      </c>
      <c r="AT415">
        <f t="shared" si="86"/>
        <v>0.68500000000000005</v>
      </c>
      <c r="BD415">
        <f t="shared" si="87"/>
        <v>412</v>
      </c>
      <c r="BE415">
        <f t="shared" si="88"/>
        <v>10.275000000000079</v>
      </c>
      <c r="BF415">
        <f>EXP(-KTG1_pic*(BE415-T_opt_pic)^2)</f>
        <v>0.52324655579985624</v>
      </c>
      <c r="BG415">
        <f>EXP(-KTG2_pic*(T_opt_pic-BE415)^2)</f>
        <v>0.14325808287826197</v>
      </c>
      <c r="BH415">
        <f>IF(BE415&lt;=T_opt_pic,BF415,BG415)</f>
        <v>0.52324655579985624</v>
      </c>
      <c r="BI415">
        <f t="shared" si="89"/>
        <v>0.52300000000000002</v>
      </c>
      <c r="BP415">
        <f t="shared" si="90"/>
        <v>412</v>
      </c>
      <c r="BQ415">
        <f t="shared" si="91"/>
        <v>10.275000000000079</v>
      </c>
      <c r="BR415">
        <f>EXP(-KTG1_bac*(BQ415-T_opt_bac)^2)</f>
        <v>0.52324655579985624</v>
      </c>
      <c r="BS415">
        <f>EXP(-KTG2_bac * (T_opt_bac - BQ415)^2)</f>
        <v>0.14325808287826197</v>
      </c>
      <c r="BT415">
        <f>IF(BQ415&lt;=T_opt_bac,BR415,BS415)</f>
        <v>0.52324655579985624</v>
      </c>
      <c r="BU415">
        <f t="shared" si="92"/>
        <v>0.52300000000000002</v>
      </c>
      <c r="BY415"/>
      <c r="BZ415" s="3">
        <f t="shared" si="97"/>
        <v>395</v>
      </c>
      <c r="CA415" s="3">
        <f>CA414+(env_max2-env_min2)/1200</f>
        <v>9.8500000000000725</v>
      </c>
      <c r="CB415" s="3">
        <f t="shared" si="96"/>
        <v>0.49099999999999999</v>
      </c>
      <c r="CC415" s="3">
        <f>ROUND((O_max_dia2-CA415)/O_range_dia2 * CB415, 3)</f>
        <v>0.56599999999999995</v>
      </c>
      <c r="CD415">
        <f>IF(CA415&lt;=delt2,CB415,CC415)</f>
        <v>0.49099999999999999</v>
      </c>
      <c r="CE415">
        <f>IF(CA415&gt;=O_max_dia2, 0, CD415)</f>
        <v>0.49099999999999999</v>
      </c>
      <c r="CG415">
        <f>CE415/$CF$21</f>
        <v>0.85989492119089328</v>
      </c>
      <c r="EM415"/>
      <c r="EN415" s="3"/>
      <c r="EP415"/>
      <c r="EQ415" s="3"/>
    </row>
    <row r="416" spans="2:147" x14ac:dyDescent="0.25">
      <c r="B416">
        <f t="shared" si="95"/>
        <v>400</v>
      </c>
      <c r="C416" s="9">
        <f t="shared" si="93"/>
        <v>9.9750000000000743</v>
      </c>
      <c r="D416">
        <f>EXP(-KTG1_dia*(C416-T_opt__dia)^2)</f>
        <v>0.87844234712721936</v>
      </c>
      <c r="E416">
        <f>EXP(-KTG2_dia*(T_opt__dia-C416)^2)</f>
        <v>3.9158999918059566E-2</v>
      </c>
      <c r="F416">
        <f>IF(C416&lt;=T_opt__dia,D416,E416)</f>
        <v>0.87844234712721936</v>
      </c>
      <c r="G416">
        <f t="shared" si="94"/>
        <v>0.878</v>
      </c>
      <c r="AO416">
        <f t="shared" si="84"/>
        <v>413</v>
      </c>
      <c r="AP416">
        <f t="shared" si="85"/>
        <v>10.300000000000079</v>
      </c>
      <c r="AQ416">
        <f>EXP(-KTG1_nan*(AP416-T_opt__nan)^2)</f>
        <v>0.68635520068890266</v>
      </c>
      <c r="AR416">
        <f>EXP(-KTG2_nan*(T_opt__nan-AP416)^2)</f>
        <v>0.32333058376777479</v>
      </c>
      <c r="AS416">
        <f>IF(AP416&lt;=T_opt__nan,AQ416,AR416)</f>
        <v>0.68635520068890266</v>
      </c>
      <c r="AT416">
        <f t="shared" si="86"/>
        <v>0.68600000000000005</v>
      </c>
      <c r="BD416">
        <f t="shared" si="87"/>
        <v>413</v>
      </c>
      <c r="BE416">
        <f t="shared" si="88"/>
        <v>10.300000000000079</v>
      </c>
      <c r="BF416">
        <f>EXP(-KTG1_pic*(BE416-T_opt_pic)^2)</f>
        <v>0.52457860281518232</v>
      </c>
      <c r="BG416">
        <f>EXP(-KTG2_pic*(T_opt_pic-BE416)^2)</f>
        <v>0.14435496180952417</v>
      </c>
      <c r="BH416">
        <f>IF(BE416&lt;=T_opt_pic,BF416,BG416)</f>
        <v>0.52457860281518232</v>
      </c>
      <c r="BI416">
        <f t="shared" si="89"/>
        <v>0.52500000000000002</v>
      </c>
      <c r="BP416">
        <f t="shared" si="90"/>
        <v>413</v>
      </c>
      <c r="BQ416">
        <f t="shared" si="91"/>
        <v>10.300000000000079</v>
      </c>
      <c r="BR416">
        <f>EXP(-KTG1_bac*(BQ416-T_opt_bac)^2)</f>
        <v>0.52457860281518232</v>
      </c>
      <c r="BS416">
        <f>EXP(-KTG2_bac * (T_opt_bac - BQ416)^2)</f>
        <v>0.14435496180952417</v>
      </c>
      <c r="BT416">
        <f>IF(BQ416&lt;=T_opt_bac,BR416,BS416)</f>
        <v>0.52457860281518232</v>
      </c>
      <c r="BU416">
        <f t="shared" si="92"/>
        <v>0.52500000000000002</v>
      </c>
      <c r="BY416"/>
      <c r="BZ416" s="3">
        <f t="shared" si="97"/>
        <v>396</v>
      </c>
      <c r="CA416" s="3">
        <f>CA415+(env_max2-env_min2)/1200</f>
        <v>9.8750000000000728</v>
      </c>
      <c r="CB416" s="3">
        <f t="shared" si="96"/>
        <v>0.49199999999999999</v>
      </c>
      <c r="CC416" s="3">
        <f>ROUND((O_max_dia2-CA416)/O_range_dia2 * CB416, 3)</f>
        <v>0.56699999999999995</v>
      </c>
      <c r="CD416">
        <f>IF(CA416&lt;=delt2,CB416,CC416)</f>
        <v>0.49199999999999999</v>
      </c>
      <c r="CE416">
        <f>IF(CA416&gt;=O_max_dia2, 0, CD416)</f>
        <v>0.49199999999999999</v>
      </c>
      <c r="CG416">
        <f>CE416/$CF$21</f>
        <v>0.86164623467600709</v>
      </c>
      <c r="EM416"/>
      <c r="EN416" s="3"/>
      <c r="EP416"/>
      <c r="EQ416" s="3"/>
    </row>
    <row r="417" spans="2:147" x14ac:dyDescent="0.25">
      <c r="B417">
        <f t="shared" si="95"/>
        <v>401</v>
      </c>
      <c r="C417" s="9">
        <f t="shared" si="93"/>
        <v>10.000000000000075</v>
      </c>
      <c r="D417">
        <f>EXP(-KTG1_dia*(C417-T_opt__dia)^2)</f>
        <v>0.87985337914464801</v>
      </c>
      <c r="E417">
        <f>EXP(-KTG2_dia*(T_opt__dia-C417)^2)</f>
        <v>4.0762203978371075E-2</v>
      </c>
      <c r="F417">
        <f>IF(C417&lt;=T_opt__dia,D417,E417)</f>
        <v>0.87985337914464801</v>
      </c>
      <c r="G417">
        <f t="shared" si="94"/>
        <v>0.88</v>
      </c>
      <c r="AO417">
        <f t="shared" si="84"/>
        <v>414</v>
      </c>
      <c r="AP417">
        <f t="shared" si="85"/>
        <v>10.325000000000079</v>
      </c>
      <c r="AQ417">
        <f>EXP(-KTG1_nan*(AP417-T_opt__nan)^2)</f>
        <v>0.68768630297917832</v>
      </c>
      <c r="AR417">
        <f>EXP(-KTG2_nan*(T_opt__nan-AP417)^2)</f>
        <v>0.32521541527087328</v>
      </c>
      <c r="AS417">
        <f>IF(AP417&lt;=T_opt__nan,AQ417,AR417)</f>
        <v>0.68768630297917832</v>
      </c>
      <c r="AT417">
        <f t="shared" si="86"/>
        <v>0.68799999999999994</v>
      </c>
      <c r="BD417">
        <f t="shared" si="87"/>
        <v>414</v>
      </c>
      <c r="BE417">
        <f t="shared" si="88"/>
        <v>10.325000000000079</v>
      </c>
      <c r="BF417">
        <f>EXP(-KTG1_pic*(BE417-T_opt_pic)^2)</f>
        <v>0.52591141130544561</v>
      </c>
      <c r="BG417">
        <f>EXP(-KTG2_pic*(T_opt_pic-BE417)^2)</f>
        <v>0.145458057286417</v>
      </c>
      <c r="BH417">
        <f>IF(BE417&lt;=T_opt_pic,BF417,BG417)</f>
        <v>0.52591141130544561</v>
      </c>
      <c r="BI417">
        <f t="shared" si="89"/>
        <v>0.52600000000000002</v>
      </c>
      <c r="BP417">
        <f t="shared" si="90"/>
        <v>414</v>
      </c>
      <c r="BQ417">
        <f t="shared" si="91"/>
        <v>10.325000000000079</v>
      </c>
      <c r="BR417">
        <f>EXP(-KTG1_bac*(BQ417-T_opt_bac)^2)</f>
        <v>0.52591141130544561</v>
      </c>
      <c r="BS417">
        <f>EXP(-KTG2_bac * (T_opt_bac - BQ417)^2)</f>
        <v>0.145458057286417</v>
      </c>
      <c r="BT417">
        <f>IF(BQ417&lt;=T_opt_bac,BR417,BS417)</f>
        <v>0.52591141130544561</v>
      </c>
      <c r="BU417">
        <f t="shared" si="92"/>
        <v>0.52600000000000002</v>
      </c>
      <c r="BY417"/>
      <c r="BZ417" s="3">
        <f t="shared" si="97"/>
        <v>397</v>
      </c>
      <c r="CA417" s="3">
        <f>CA416+(env_max2-env_min2)/1200</f>
        <v>9.9000000000000732</v>
      </c>
      <c r="CB417" s="3">
        <f t="shared" si="96"/>
        <v>0.49299999999999999</v>
      </c>
      <c r="CC417" s="3">
        <f>ROUND((O_max_dia2-CA417)/O_range_dia2 * CB417, 3)</f>
        <v>0.56699999999999995</v>
      </c>
      <c r="CD417">
        <f>IF(CA417&lt;=delt2,CB417,CC417)</f>
        <v>0.49299999999999999</v>
      </c>
      <c r="CE417">
        <f>IF(CA417&gt;=O_max_dia2, 0, CD417)</f>
        <v>0.49299999999999999</v>
      </c>
      <c r="CG417">
        <f>CE417/$CF$21</f>
        <v>0.86339754816112091</v>
      </c>
      <c r="EM417"/>
      <c r="EN417" s="3"/>
      <c r="EP417"/>
      <c r="EQ417" s="3"/>
    </row>
    <row r="418" spans="2:147" x14ac:dyDescent="0.25">
      <c r="B418">
        <f t="shared" si="95"/>
        <v>402</v>
      </c>
      <c r="C418" s="9">
        <f t="shared" si="93"/>
        <v>10.025000000000075</v>
      </c>
      <c r="D418">
        <f>EXP(-KTG1_dia*(C418-T_opt__dia)^2)</f>
        <v>0.8812578650641506</v>
      </c>
      <c r="E418">
        <f>EXP(-KTG2_dia*(T_opt__dia-C418)^2)</f>
        <v>4.242043819431867E-2</v>
      </c>
      <c r="F418">
        <f>IF(C418&lt;=T_opt__dia,D418,E418)</f>
        <v>0.8812578650641506</v>
      </c>
      <c r="G418">
        <f t="shared" si="94"/>
        <v>0.88100000000000001</v>
      </c>
      <c r="AO418">
        <f t="shared" si="84"/>
        <v>415</v>
      </c>
      <c r="AP418">
        <f t="shared" si="85"/>
        <v>10.35000000000008</v>
      </c>
      <c r="AQ418">
        <f>EXP(-KTG1_nan*(AP418-T_opt__nan)^2)</f>
        <v>0.68901654168885129</v>
      </c>
      <c r="AR418">
        <f>EXP(-KTG2_nan*(T_opt__nan-AP418)^2)</f>
        <v>0.32710632762681202</v>
      </c>
      <c r="AS418">
        <f>IF(AP418&lt;=T_opt__nan,AQ418,AR418)</f>
        <v>0.68901654168885129</v>
      </c>
      <c r="AT418">
        <f t="shared" si="86"/>
        <v>0.68899999999999995</v>
      </c>
      <c r="BD418">
        <f t="shared" si="87"/>
        <v>415</v>
      </c>
      <c r="BE418">
        <f t="shared" si="88"/>
        <v>10.35000000000008</v>
      </c>
      <c r="BF418">
        <f>EXP(-KTG1_pic*(BE418-T_opt_pic)^2)</f>
        <v>0.52724496986035918</v>
      </c>
      <c r="BG418">
        <f>EXP(-KTG2_pic*(T_opt_pic-BE418)^2)</f>
        <v>0.14656738359392132</v>
      </c>
      <c r="BH418">
        <f>IF(BE418&lt;=T_opt_pic,BF418,BG418)</f>
        <v>0.52724496986035918</v>
      </c>
      <c r="BI418">
        <f t="shared" si="89"/>
        <v>0.52700000000000002</v>
      </c>
      <c r="BP418">
        <f t="shared" si="90"/>
        <v>415</v>
      </c>
      <c r="BQ418">
        <f t="shared" si="91"/>
        <v>10.35000000000008</v>
      </c>
      <c r="BR418">
        <f>EXP(-KTG1_bac*(BQ418-T_opt_bac)^2)</f>
        <v>0.52724496986035918</v>
      </c>
      <c r="BS418">
        <f>EXP(-KTG2_bac * (T_opt_bac - BQ418)^2)</f>
        <v>0.14656738359392132</v>
      </c>
      <c r="BT418">
        <f>IF(BQ418&lt;=T_opt_bac,BR418,BS418)</f>
        <v>0.52724496986035918</v>
      </c>
      <c r="BU418">
        <f t="shared" si="92"/>
        <v>0.52700000000000002</v>
      </c>
      <c r="BY418"/>
      <c r="BZ418" s="3">
        <f t="shared" si="97"/>
        <v>398</v>
      </c>
      <c r="CA418" s="3">
        <f>CA417+(env_max2-env_min2)/1200</f>
        <v>9.9250000000000735</v>
      </c>
      <c r="CB418" s="3">
        <f t="shared" si="96"/>
        <v>0.49399999999999999</v>
      </c>
      <c r="CC418" s="3">
        <f>ROUND((O_max_dia2-CA418)/O_range_dia2 * CB418, 3)</f>
        <v>0.56699999999999995</v>
      </c>
      <c r="CD418">
        <f>IF(CA418&lt;=delt2,CB418,CC418)</f>
        <v>0.49399999999999999</v>
      </c>
      <c r="CE418">
        <f>IF(CA418&gt;=O_max_dia2, 0, CD418)</f>
        <v>0.49399999999999999</v>
      </c>
      <c r="CG418">
        <f>CE418/$CF$21</f>
        <v>0.86514886164623472</v>
      </c>
      <c r="EM418"/>
      <c r="EN418" s="3"/>
      <c r="EP418"/>
      <c r="EQ418" s="3"/>
    </row>
    <row r="419" spans="2:147" x14ac:dyDescent="0.25">
      <c r="B419">
        <f t="shared" si="95"/>
        <v>403</v>
      </c>
      <c r="C419" s="9">
        <f t="shared" si="93"/>
        <v>10.050000000000075</v>
      </c>
      <c r="D419">
        <f>EXP(-KTG1_dia*(C419-T_opt__dia)^2)</f>
        <v>0.88265576632437248</v>
      </c>
      <c r="E419">
        <f>EXP(-KTG2_dia*(T_opt__dia-C419)^2)</f>
        <v>4.413509535421449E-2</v>
      </c>
      <c r="F419">
        <f>IF(C419&lt;=T_opt__dia,D419,E419)</f>
        <v>0.88265576632437248</v>
      </c>
      <c r="G419">
        <f t="shared" si="94"/>
        <v>0.88300000000000001</v>
      </c>
      <c r="AO419">
        <f t="shared" si="84"/>
        <v>416</v>
      </c>
      <c r="AP419">
        <f t="shared" si="85"/>
        <v>10.37500000000008</v>
      </c>
      <c r="AQ419">
        <f>EXP(-KTG1_nan*(AP419-T_opt__nan)^2)</f>
        <v>0.69034590183221856</v>
      </c>
      <c r="AR419">
        <f>EXP(-KTG2_nan*(T_opt__nan-AP419)^2)</f>
        <v>0.32900329929986483</v>
      </c>
      <c r="AS419">
        <f>IF(AP419&lt;=T_opt__nan,AQ419,AR419)</f>
        <v>0.69034590183221856</v>
      </c>
      <c r="AT419">
        <f t="shared" si="86"/>
        <v>0.69</v>
      </c>
      <c r="BD419">
        <f t="shared" si="87"/>
        <v>416</v>
      </c>
      <c r="BE419">
        <f t="shared" si="88"/>
        <v>10.37500000000008</v>
      </c>
      <c r="BF419">
        <f>EXP(-KTG1_pic*(BE419-T_opt_pic)^2)</f>
        <v>0.52857926702940938</v>
      </c>
      <c r="BG419">
        <f>EXP(-KTG2_pic*(T_opt_pic-BE419)^2)</f>
        <v>0.1476829548446153</v>
      </c>
      <c r="BH419">
        <f>IF(BE419&lt;=T_opt_pic,BF419,BG419)</f>
        <v>0.52857926702940938</v>
      </c>
      <c r="BI419">
        <f t="shared" si="89"/>
        <v>0.52900000000000003</v>
      </c>
      <c r="BP419">
        <f t="shared" si="90"/>
        <v>416</v>
      </c>
      <c r="BQ419">
        <f t="shared" si="91"/>
        <v>10.37500000000008</v>
      </c>
      <c r="BR419">
        <f>EXP(-KTG1_bac*(BQ419-T_opt_bac)^2)</f>
        <v>0.52857926702940938</v>
      </c>
      <c r="BS419">
        <f>EXP(-KTG2_bac * (T_opt_bac - BQ419)^2)</f>
        <v>0.1476829548446153</v>
      </c>
      <c r="BT419">
        <f>IF(BQ419&lt;=T_opt_bac,BR419,BS419)</f>
        <v>0.52857926702940938</v>
      </c>
      <c r="BU419">
        <f t="shared" si="92"/>
        <v>0.52900000000000003</v>
      </c>
      <c r="BY419"/>
      <c r="BZ419" s="3">
        <f t="shared" si="97"/>
        <v>399</v>
      </c>
      <c r="CA419" s="3">
        <f>CA418+(env_max2-env_min2)/1200</f>
        <v>9.9500000000000739</v>
      </c>
      <c r="CB419" s="3">
        <f t="shared" si="96"/>
        <v>0.495</v>
      </c>
      <c r="CC419" s="3">
        <f>ROUND((O_max_dia2-CA419)/O_range_dia2 * CB419, 3)</f>
        <v>0.56699999999999995</v>
      </c>
      <c r="CD419">
        <f>IF(CA419&lt;=delt2,CB419,CC419)</f>
        <v>0.495</v>
      </c>
      <c r="CE419">
        <f>IF(CA419&gt;=O_max_dia2, 0, CD419)</f>
        <v>0.495</v>
      </c>
      <c r="CG419">
        <f>CE419/$CF$21</f>
        <v>0.86690017513134854</v>
      </c>
      <c r="EM419"/>
      <c r="EN419" s="3"/>
      <c r="EP419"/>
      <c r="EQ419" s="3"/>
    </row>
    <row r="420" spans="2:147" x14ac:dyDescent="0.25">
      <c r="B420">
        <f t="shared" si="95"/>
        <v>404</v>
      </c>
      <c r="C420" s="9">
        <f t="shared" si="93"/>
        <v>10.075000000000076</v>
      </c>
      <c r="D420">
        <f>EXP(-KTG1_dia*(C420-T_opt__dia)^2)</f>
        <v>0.88404704450029359</v>
      </c>
      <c r="E420">
        <f>EXP(-KTG2_dia*(T_opt__dia-C420)^2)</f>
        <v>4.5907581558008309E-2</v>
      </c>
      <c r="F420">
        <f>IF(C420&lt;=T_opt__dia,D420,E420)</f>
        <v>0.88404704450029359</v>
      </c>
      <c r="G420">
        <f t="shared" si="94"/>
        <v>0.88400000000000001</v>
      </c>
      <c r="AO420">
        <f t="shared" si="84"/>
        <v>417</v>
      </c>
      <c r="AP420">
        <f t="shared" si="85"/>
        <v>10.40000000000008</v>
      </c>
      <c r="AQ420">
        <f>EXP(-KTG1_nan*(AP420-T_opt__nan)^2)</f>
        <v>0.69167436840781849</v>
      </c>
      <c r="AR420">
        <f>EXP(-KTG2_nan*(T_opt__nan-AP420)^2)</f>
        <v>0.33090630835579471</v>
      </c>
      <c r="AS420">
        <f>IF(AP420&lt;=T_opt__nan,AQ420,AR420)</f>
        <v>0.69167436840781849</v>
      </c>
      <c r="AT420">
        <f t="shared" si="86"/>
        <v>0.69199999999999995</v>
      </c>
      <c r="BD420">
        <f t="shared" si="87"/>
        <v>417</v>
      </c>
      <c r="BE420">
        <f t="shared" si="88"/>
        <v>10.40000000000008</v>
      </c>
      <c r="BF420">
        <f>EXP(-KTG1_pic*(BE420-T_opt_pic)^2)</f>
        <v>0.52991429132198276</v>
      </c>
      <c r="BG420">
        <f>EXP(-KTG2_pic*(T_opt_pic-BE420)^2)</f>
        <v>0.14880478497650951</v>
      </c>
      <c r="BH420">
        <f>IF(BE420&lt;=T_opt_pic,BF420,BG420)</f>
        <v>0.52991429132198276</v>
      </c>
      <c r="BI420">
        <f t="shared" si="89"/>
        <v>0.53</v>
      </c>
      <c r="BP420">
        <f t="shared" si="90"/>
        <v>417</v>
      </c>
      <c r="BQ420">
        <f t="shared" si="91"/>
        <v>10.40000000000008</v>
      </c>
      <c r="BR420">
        <f>EXP(-KTG1_bac*(BQ420-T_opt_bac)^2)</f>
        <v>0.52991429132198276</v>
      </c>
      <c r="BS420">
        <f>EXP(-KTG2_bac * (T_opt_bac - BQ420)^2)</f>
        <v>0.14880478497650951</v>
      </c>
      <c r="BT420">
        <f>IF(BQ420&lt;=T_opt_bac,BR420,BS420)</f>
        <v>0.52991429132198276</v>
      </c>
      <c r="BU420">
        <f t="shared" si="92"/>
        <v>0.53</v>
      </c>
      <c r="BY420"/>
      <c r="BZ420" s="3">
        <f t="shared" si="97"/>
        <v>400</v>
      </c>
      <c r="CA420" s="3">
        <f>CA419+(env_max2-env_min2)/1200</f>
        <v>9.9750000000000743</v>
      </c>
      <c r="CB420" s="3">
        <f t="shared" si="96"/>
        <v>0.496</v>
      </c>
      <c r="CC420" s="3">
        <f>ROUND((O_max_dia2-CA420)/O_range_dia2 * CB420, 3)</f>
        <v>0.56799999999999995</v>
      </c>
      <c r="CD420">
        <f>IF(CA420&lt;=delt2,CB420,CC420)</f>
        <v>0.496</v>
      </c>
      <c r="CE420">
        <f>IF(CA420&gt;=O_max_dia2, 0, CD420)</f>
        <v>0.496</v>
      </c>
      <c r="CG420">
        <f>CE420/$CF$21</f>
        <v>0.86865148861646246</v>
      </c>
      <c r="EM420"/>
      <c r="EN420" s="3"/>
      <c r="EP420"/>
      <c r="EQ420" s="3"/>
    </row>
    <row r="421" spans="2:147" x14ac:dyDescent="0.25">
      <c r="B421">
        <f t="shared" si="95"/>
        <v>405</v>
      </c>
      <c r="C421" s="9">
        <f t="shared" si="93"/>
        <v>10.100000000000076</v>
      </c>
      <c r="D421">
        <f>EXP(-KTG1_dia*(C421-T_opt__dia)^2)</f>
        <v>0.88543166130498308</v>
      </c>
      <c r="E421">
        <f>EXP(-KTG2_dia*(T_opt__dia-C421)^2)</f>
        <v>4.7739315321246631E-2</v>
      </c>
      <c r="F421">
        <f>IF(C421&lt;=T_opt__dia,D421,E421)</f>
        <v>0.88543166130498308</v>
      </c>
      <c r="G421">
        <f t="shared" si="94"/>
        <v>0.88500000000000001</v>
      </c>
      <c r="AO421">
        <f t="shared" si="84"/>
        <v>418</v>
      </c>
      <c r="AP421">
        <f t="shared" si="85"/>
        <v>10.425000000000081</v>
      </c>
      <c r="AQ421">
        <f>EXP(-KTG1_nan*(AP421-T_opt__nan)^2)</f>
        <v>0.69300192639869984</v>
      </c>
      <c r="AR421">
        <f>EXP(-KTG2_nan*(T_opt__nan-AP421)^2)</f>
        <v>0.33281533246086276</v>
      </c>
      <c r="AS421">
        <f>IF(AP421&lt;=T_opt__nan,AQ421,AR421)</f>
        <v>0.69300192639869984</v>
      </c>
      <c r="AT421">
        <f t="shared" si="86"/>
        <v>0.69299999999999995</v>
      </c>
      <c r="BD421">
        <f t="shared" si="87"/>
        <v>418</v>
      </c>
      <c r="BE421">
        <f t="shared" si="88"/>
        <v>10.425000000000081</v>
      </c>
      <c r="BF421">
        <f>EXP(-KTG1_pic*(BE421-T_opt_pic)^2)</f>
        <v>0.53125003120749514</v>
      </c>
      <c r="BG421">
        <f>EXP(-KTG2_pic*(T_opt_pic-BE421)^2)</f>
        <v>0.14993288775087882</v>
      </c>
      <c r="BH421">
        <f>IF(BE421&lt;=T_opt_pic,BF421,BG421)</f>
        <v>0.53125003120749514</v>
      </c>
      <c r="BI421">
        <f t="shared" si="89"/>
        <v>0.53100000000000003</v>
      </c>
      <c r="BP421">
        <f t="shared" si="90"/>
        <v>418</v>
      </c>
      <c r="BQ421">
        <f t="shared" si="91"/>
        <v>10.425000000000081</v>
      </c>
      <c r="BR421">
        <f>EXP(-KTG1_bac*(BQ421-T_opt_bac)^2)</f>
        <v>0.53125003120749514</v>
      </c>
      <c r="BS421">
        <f>EXP(-KTG2_bac * (T_opt_bac - BQ421)^2)</f>
        <v>0.14993288775087882</v>
      </c>
      <c r="BT421">
        <f>IF(BQ421&lt;=T_opt_bac,BR421,BS421)</f>
        <v>0.53125003120749514</v>
      </c>
      <c r="BU421">
        <f t="shared" si="92"/>
        <v>0.53100000000000003</v>
      </c>
      <c r="BY421"/>
      <c r="BZ421" s="3">
        <f t="shared" si="97"/>
        <v>401</v>
      </c>
      <c r="CA421" s="3">
        <f>CA420+(env_max2-env_min2)/1200</f>
        <v>10.000000000000075</v>
      </c>
      <c r="CB421" s="3">
        <f t="shared" si="96"/>
        <v>0.497</v>
      </c>
      <c r="CC421" s="3">
        <f>ROUND((O_max_dia2-CA421)/O_range_dia2 * CB421, 3)</f>
        <v>0.56799999999999995</v>
      </c>
      <c r="CD421">
        <f>IF(CA421&lt;=delt2,CB421,CC421)</f>
        <v>0.497</v>
      </c>
      <c r="CE421">
        <f>IF(CA421&gt;=O_max_dia2, 0, CD421)</f>
        <v>0.497</v>
      </c>
      <c r="CG421">
        <f>CE421/$CF$21</f>
        <v>0.87040280210157628</v>
      </c>
      <c r="EM421"/>
      <c r="EN421" s="3"/>
      <c r="EP421"/>
      <c r="EQ421" s="3"/>
    </row>
    <row r="422" spans="2:147" x14ac:dyDescent="0.25">
      <c r="B422">
        <f t="shared" si="95"/>
        <v>406</v>
      </c>
      <c r="C422" s="9">
        <f t="shared" si="93"/>
        <v>10.125000000000076</v>
      </c>
      <c r="D422">
        <f>EXP(-KTG1_dia*(C422-T_opt__dia)^2)</f>
        <v>0.88680957859134923</v>
      </c>
      <c r="E422">
        <f>EXP(-KTG2_dia*(T_opt__dia-C422)^2)</f>
        <v>4.9631726627107589E-2</v>
      </c>
      <c r="F422">
        <f>IF(C422&lt;=T_opt__dia,D422,E422)</f>
        <v>0.88680957859134923</v>
      </c>
      <c r="G422">
        <f t="shared" si="94"/>
        <v>0.88700000000000001</v>
      </c>
      <c r="AO422">
        <f t="shared" si="84"/>
        <v>419</v>
      </c>
      <c r="AP422">
        <f t="shared" si="85"/>
        <v>10.450000000000081</v>
      </c>
      <c r="AQ422">
        <f>EXP(-KTG1_nan*(AP422-T_opt__nan)^2)</f>
        <v>0.69432856077269312</v>
      </c>
      <c r="AR422">
        <f>EXP(-KTG2_nan*(T_opt__nan-AP422)^2)</f>
        <v>0.3347303488808609</v>
      </c>
      <c r="AS422">
        <f>IF(AP422&lt;=T_opt__nan,AQ422,AR422)</f>
        <v>0.69432856077269312</v>
      </c>
      <c r="AT422">
        <f t="shared" si="86"/>
        <v>0.69399999999999995</v>
      </c>
      <c r="BD422">
        <f t="shared" si="87"/>
        <v>419</v>
      </c>
      <c r="BE422">
        <f t="shared" si="88"/>
        <v>10.450000000000081</v>
      </c>
      <c r="BF422">
        <f>EXP(-KTG1_pic*(BE422-T_opt_pic)^2)</f>
        <v>0.53258647511552093</v>
      </c>
      <c r="BG422">
        <f>EXP(-KTG2_pic*(T_opt_pic-BE422)^2)</f>
        <v>0.15106727675009102</v>
      </c>
      <c r="BH422">
        <f>IF(BE422&lt;=T_opt_pic,BF422,BG422)</f>
        <v>0.53258647511552093</v>
      </c>
      <c r="BI422">
        <f t="shared" si="89"/>
        <v>0.53300000000000003</v>
      </c>
      <c r="BP422">
        <f t="shared" si="90"/>
        <v>419</v>
      </c>
      <c r="BQ422">
        <f t="shared" si="91"/>
        <v>10.450000000000081</v>
      </c>
      <c r="BR422">
        <f>EXP(-KTG1_bac*(BQ422-T_opt_bac)^2)</f>
        <v>0.53258647511552093</v>
      </c>
      <c r="BS422">
        <f>EXP(-KTG2_bac * (T_opt_bac - BQ422)^2)</f>
        <v>0.15106727675009102</v>
      </c>
      <c r="BT422">
        <f>IF(BQ422&lt;=T_opt_bac,BR422,BS422)</f>
        <v>0.53258647511552093</v>
      </c>
      <c r="BU422">
        <f t="shared" si="92"/>
        <v>0.53300000000000003</v>
      </c>
      <c r="BY422"/>
      <c r="BZ422" s="3">
        <f t="shared" si="97"/>
        <v>402</v>
      </c>
      <c r="CA422" s="3">
        <f>CA421+(env_max2-env_min2)/1200</f>
        <v>10.025000000000075</v>
      </c>
      <c r="CB422" s="3">
        <f t="shared" si="96"/>
        <v>0.497</v>
      </c>
      <c r="CC422" s="3">
        <f>ROUND((O_max_dia2-CA422)/O_range_dia2 * CB422, 3)</f>
        <v>0.56699999999999995</v>
      </c>
      <c r="CD422">
        <f>IF(CA422&lt;=delt2,CB422,CC422)</f>
        <v>0.497</v>
      </c>
      <c r="CE422">
        <f>IF(CA422&gt;=O_max_dia2, 0, CD422)</f>
        <v>0.497</v>
      </c>
      <c r="CG422">
        <f>CE422/$CF$21</f>
        <v>0.87040280210157628</v>
      </c>
      <c r="EM422"/>
      <c r="EN422" s="3"/>
      <c r="EP422"/>
      <c r="EQ422" s="3"/>
    </row>
    <row r="423" spans="2:147" x14ac:dyDescent="0.25">
      <c r="B423">
        <f t="shared" si="95"/>
        <v>407</v>
      </c>
      <c r="C423" s="9">
        <f t="shared" si="93"/>
        <v>10.150000000000077</v>
      </c>
      <c r="D423">
        <f>EXP(-KTG1_dia*(C423-T_opt__dia)^2)</f>
        <v>0.8881807583538861</v>
      </c>
      <c r="E423">
        <f>EXP(-KTG2_dia*(T_opt__dia-C423)^2)</f>
        <v>5.1586255925875804E-2</v>
      </c>
      <c r="F423">
        <f>IF(C423&lt;=T_opt__dia,D423,E423)</f>
        <v>0.8881807583538861</v>
      </c>
      <c r="G423">
        <f t="shared" si="94"/>
        <v>0.88800000000000001</v>
      </c>
      <c r="AO423">
        <f t="shared" si="84"/>
        <v>420</v>
      </c>
      <c r="AP423">
        <f t="shared" si="85"/>
        <v>10.475000000000081</v>
      </c>
      <c r="AQ423">
        <f>EXP(-KTG1_nan*(AP423-T_opt__nan)^2)</f>
        <v>0.69565425648268231</v>
      </c>
      <c r="AR423">
        <f>EXP(-KTG2_nan*(T_opt__nan-AP423)^2)</f>
        <v>0.33665133448016993</v>
      </c>
      <c r="AS423">
        <f>IF(AP423&lt;=T_opt__nan,AQ423,AR423)</f>
        <v>0.69565425648268231</v>
      </c>
      <c r="AT423">
        <f t="shared" si="86"/>
        <v>0.69599999999999995</v>
      </c>
      <c r="BD423">
        <f t="shared" si="87"/>
        <v>420</v>
      </c>
      <c r="BE423">
        <f t="shared" si="88"/>
        <v>10.475000000000081</v>
      </c>
      <c r="BF423">
        <f>EXP(-KTG1_pic*(BE423-T_opt_pic)^2)</f>
        <v>0.53392361143592493</v>
      </c>
      <c r="BG423">
        <f>EXP(-KTG2_pic*(T_opt_pic-BE423)^2)</f>
        <v>0.15220796537543285</v>
      </c>
      <c r="BH423">
        <f>IF(BE423&lt;=T_opt_pic,BF423,BG423)</f>
        <v>0.53392361143592493</v>
      </c>
      <c r="BI423">
        <f t="shared" si="89"/>
        <v>0.53400000000000003</v>
      </c>
      <c r="BP423">
        <f t="shared" si="90"/>
        <v>420</v>
      </c>
      <c r="BQ423">
        <f t="shared" si="91"/>
        <v>10.475000000000081</v>
      </c>
      <c r="BR423">
        <f>EXP(-KTG1_bac*(BQ423-T_opt_bac)^2)</f>
        <v>0.53392361143592493</v>
      </c>
      <c r="BS423">
        <f>EXP(-KTG2_bac * (T_opt_bac - BQ423)^2)</f>
        <v>0.15220796537543285</v>
      </c>
      <c r="BT423">
        <f>IF(BQ423&lt;=T_opt_bac,BR423,BS423)</f>
        <v>0.53392361143592493</v>
      </c>
      <c r="BU423">
        <f t="shared" si="92"/>
        <v>0.53400000000000003</v>
      </c>
      <c r="BY423"/>
      <c r="BZ423" s="3">
        <f t="shared" si="97"/>
        <v>403</v>
      </c>
      <c r="CA423" s="3">
        <f>CA422+(env_max2-env_min2)/1200</f>
        <v>10.050000000000075</v>
      </c>
      <c r="CB423" s="3">
        <f t="shared" si="96"/>
        <v>0.498</v>
      </c>
      <c r="CC423" s="3">
        <f>ROUND((O_max_dia2-CA423)/O_range_dia2 * CB423, 3)</f>
        <v>0.56699999999999995</v>
      </c>
      <c r="CD423">
        <f>IF(CA423&lt;=delt2,CB423,CC423)</f>
        <v>0.498</v>
      </c>
      <c r="CE423">
        <f>IF(CA423&gt;=O_max_dia2, 0, CD423)</f>
        <v>0.498</v>
      </c>
      <c r="CG423">
        <f>CE423/$CF$21</f>
        <v>0.87215411558669009</v>
      </c>
      <c r="EM423"/>
      <c r="EN423" s="3"/>
      <c r="EP423"/>
      <c r="EQ423" s="3"/>
    </row>
    <row r="424" spans="2:147" x14ac:dyDescent="0.25">
      <c r="B424">
        <f t="shared" si="95"/>
        <v>408</v>
      </c>
      <c r="C424" s="9">
        <f t="shared" si="93"/>
        <v>10.175000000000077</v>
      </c>
      <c r="D424">
        <f>EXP(-KTG1_dia*(C424-T_opt__dia)^2)</f>
        <v>0.88954516273041462</v>
      </c>
      <c r="E424">
        <f>EXP(-KTG2_dia*(T_opt__dia-C424)^2)</f>
        <v>5.3604353081291169E-2</v>
      </c>
      <c r="F424">
        <f>IF(C424&lt;=T_opt__dia,D424,E424)</f>
        <v>0.88954516273041462</v>
      </c>
      <c r="G424">
        <f t="shared" si="94"/>
        <v>0.89</v>
      </c>
      <c r="AO424">
        <f t="shared" si="84"/>
        <v>421</v>
      </c>
      <c r="AP424">
        <f t="shared" si="85"/>
        <v>10.500000000000082</v>
      </c>
      <c r="AQ424">
        <f>EXP(-KTG1_nan*(AP424-T_opt__nan)^2)</f>
        <v>0.69697899846687705</v>
      </c>
      <c r="AR424">
        <f>EXP(-KTG2_nan*(T_opt__nan-AP424)^2)</f>
        <v>0.3385782657208416</v>
      </c>
      <c r="AS424">
        <f>IF(AP424&lt;=T_opt__nan,AQ424,AR424)</f>
        <v>0.69697899846687705</v>
      </c>
      <c r="AT424">
        <f t="shared" si="86"/>
        <v>0.69699999999999995</v>
      </c>
      <c r="BD424">
        <f t="shared" si="87"/>
        <v>421</v>
      </c>
      <c r="BE424">
        <f t="shared" si="88"/>
        <v>10.500000000000082</v>
      </c>
      <c r="BF424">
        <f>EXP(-KTG1_pic*(BE424-T_opt_pic)^2)</f>
        <v>0.53526142851899461</v>
      </c>
      <c r="BG424">
        <f>EXP(-KTG2_pic*(T_opt_pic-BE424)^2)</f>
        <v>0.15335496684493222</v>
      </c>
      <c r="BH424">
        <f>IF(BE424&lt;=T_opt_pic,BF424,BG424)</f>
        <v>0.53526142851899461</v>
      </c>
      <c r="BI424">
        <f t="shared" si="89"/>
        <v>0.53500000000000003</v>
      </c>
      <c r="BP424">
        <f t="shared" si="90"/>
        <v>421</v>
      </c>
      <c r="BQ424">
        <f t="shared" si="91"/>
        <v>10.500000000000082</v>
      </c>
      <c r="BR424">
        <f>EXP(-KTG1_bac*(BQ424-T_opt_bac)^2)</f>
        <v>0.53526142851899461</v>
      </c>
      <c r="BS424">
        <f>EXP(-KTG2_bac * (T_opt_bac - BQ424)^2)</f>
        <v>0.15335496684493222</v>
      </c>
      <c r="BT424">
        <f>IF(BQ424&lt;=T_opt_bac,BR424,BS424)</f>
        <v>0.53526142851899461</v>
      </c>
      <c r="BU424">
        <f t="shared" si="92"/>
        <v>0.53500000000000003</v>
      </c>
      <c r="BY424"/>
      <c r="BZ424" s="3">
        <f t="shared" si="97"/>
        <v>404</v>
      </c>
      <c r="CA424" s="3">
        <f>CA423+(env_max2-env_min2)/1200</f>
        <v>10.075000000000076</v>
      </c>
      <c r="CB424" s="3">
        <f t="shared" si="96"/>
        <v>0.499</v>
      </c>
      <c r="CC424" s="3">
        <f>ROUND((O_max_dia2-CA424)/O_range_dia2 * CB424, 3)</f>
        <v>0.56799999999999995</v>
      </c>
      <c r="CD424">
        <f>IF(CA424&lt;=delt2,CB424,CC424)</f>
        <v>0.499</v>
      </c>
      <c r="CE424">
        <f>IF(CA424&gt;=O_max_dia2, 0, CD424)</f>
        <v>0.499</v>
      </c>
      <c r="CG424">
        <f>CE424/$CF$21</f>
        <v>0.87390542907180391</v>
      </c>
      <c r="EM424"/>
      <c r="EN424" s="3"/>
      <c r="EP424"/>
      <c r="EQ424" s="3"/>
    </row>
    <row r="425" spans="2:147" x14ac:dyDescent="0.25">
      <c r="B425">
        <f t="shared" si="95"/>
        <v>409</v>
      </c>
      <c r="C425" s="9">
        <f t="shared" si="93"/>
        <v>10.200000000000077</v>
      </c>
      <c r="D425">
        <f>EXP(-KTG1_dia*(C425-T_opt__dia)^2)</f>
        <v>0.89090275400382046</v>
      </c>
      <c r="E425">
        <f>EXP(-KTG2_dia*(T_opt__dia-C425)^2)</f>
        <v>5.5687476263276477E-2</v>
      </c>
      <c r="F425">
        <f>IF(C425&lt;=T_opt__dia,D425,E425)</f>
        <v>0.89090275400382046</v>
      </c>
      <c r="G425">
        <f t="shared" si="94"/>
        <v>0.89100000000000001</v>
      </c>
      <c r="AO425">
        <f t="shared" si="84"/>
        <v>422</v>
      </c>
      <c r="AP425">
        <f t="shared" si="85"/>
        <v>10.525000000000082</v>
      </c>
      <c r="AQ425">
        <f>EXP(-KTG1_nan*(AP425-T_opt__nan)^2)</f>
        <v>0.69830277164908683</v>
      </c>
      <c r="AR425">
        <f>EXP(-KTG2_nan*(T_opt__nan-AP425)^2)</f>
        <v>0.34051111866170641</v>
      </c>
      <c r="AS425">
        <f>IF(AP425&lt;=T_opt__nan,AQ425,AR425)</f>
        <v>0.69830277164908683</v>
      </c>
      <c r="AT425">
        <f t="shared" si="86"/>
        <v>0.69799999999999995</v>
      </c>
      <c r="BD425">
        <f t="shared" si="87"/>
        <v>422</v>
      </c>
      <c r="BE425">
        <f t="shared" si="88"/>
        <v>10.525000000000082</v>
      </c>
      <c r="BF425">
        <f>EXP(-KTG1_pic*(BE425-T_opt_pic)^2)</f>
        <v>0.53659991467557433</v>
      </c>
      <c r="BG425">
        <f>EXP(-KTG2_pic*(T_opt_pic-BE425)^2)</f>
        <v>0.15450829419117895</v>
      </c>
      <c r="BH425">
        <f>IF(BE425&lt;=T_opt_pic,BF425,BG425)</f>
        <v>0.53659991467557433</v>
      </c>
      <c r="BI425">
        <f t="shared" si="89"/>
        <v>0.53700000000000003</v>
      </c>
      <c r="BP425">
        <f t="shared" si="90"/>
        <v>422</v>
      </c>
      <c r="BQ425">
        <f t="shared" si="91"/>
        <v>10.525000000000082</v>
      </c>
      <c r="BR425">
        <f>EXP(-KTG1_bac*(BQ425-T_opt_bac)^2)</f>
        <v>0.53659991467557433</v>
      </c>
      <c r="BS425">
        <f>EXP(-KTG2_bac * (T_opt_bac - BQ425)^2)</f>
        <v>0.15450829419117895</v>
      </c>
      <c r="BT425">
        <f>IF(BQ425&lt;=T_opt_bac,BR425,BS425)</f>
        <v>0.53659991467557433</v>
      </c>
      <c r="BU425">
        <f t="shared" si="92"/>
        <v>0.53700000000000003</v>
      </c>
      <c r="BY425"/>
      <c r="BZ425" s="3">
        <f t="shared" si="97"/>
        <v>405</v>
      </c>
      <c r="CA425" s="3">
        <f>CA424+(env_max2-env_min2)/1200</f>
        <v>10.100000000000076</v>
      </c>
      <c r="CB425" s="3">
        <f t="shared" si="96"/>
        <v>0.5</v>
      </c>
      <c r="CC425" s="3">
        <f>ROUND((O_max_dia2-CA425)/O_range_dia2 * CB425, 3)</f>
        <v>0.56799999999999995</v>
      </c>
      <c r="CD425">
        <f>IF(CA425&lt;=delt2,CB425,CC425)</f>
        <v>0.5</v>
      </c>
      <c r="CE425">
        <f>IF(CA425&gt;=O_max_dia2, 0, CD425)</f>
        <v>0.5</v>
      </c>
      <c r="CG425">
        <f>CE425/$CF$21</f>
        <v>0.87565674255691772</v>
      </c>
      <c r="EM425"/>
      <c r="EN425" s="3"/>
      <c r="EP425"/>
      <c r="EQ425" s="3"/>
    </row>
    <row r="426" spans="2:147" x14ac:dyDescent="0.25">
      <c r="B426">
        <f t="shared" si="95"/>
        <v>410</v>
      </c>
      <c r="C426" s="9">
        <f t="shared" si="93"/>
        <v>10.225000000000078</v>
      </c>
      <c r="D426">
        <f>EXP(-KTG1_dia*(C426-T_opt__dia)^2)</f>
        <v>0.89225349460378633</v>
      </c>
      <c r="E426">
        <f>EXP(-KTG2_dia*(T_opt__dia-C426)^2)</f>
        <v>5.78370907866258E-2</v>
      </c>
      <c r="F426">
        <f>IF(C426&lt;=T_opt__dia,D426,E426)</f>
        <v>0.89225349460378633</v>
      </c>
      <c r="G426">
        <f t="shared" si="94"/>
        <v>0.89200000000000002</v>
      </c>
      <c r="AO426">
        <f>B439</f>
        <v>423</v>
      </c>
      <c r="AP426">
        <f t="shared" si="85"/>
        <v>10.550000000000082</v>
      </c>
      <c r="AQ426">
        <f>EXP(-KTG1_nan*(AP426-T_opt__nan)^2)</f>
        <v>0.69962556093899464</v>
      </c>
      <c r="AR426">
        <f>EXP(-KTG2_nan*(T_opt__nan-AP426)^2)</f>
        <v>0.34244986895750584</v>
      </c>
      <c r="AS426">
        <f>IF(AP426&lt;=T_opt__nan,AQ426,AR426)</f>
        <v>0.69962556093899464</v>
      </c>
      <c r="AT426">
        <f t="shared" si="86"/>
        <v>0.7</v>
      </c>
      <c r="BD426">
        <f t="shared" si="87"/>
        <v>423</v>
      </c>
      <c r="BE426">
        <f t="shared" si="88"/>
        <v>10.550000000000082</v>
      </c>
      <c r="BF426">
        <f>EXP(-KTG1_pic*(BE426-T_opt_pic)^2)</f>
        <v>0.53793905817720011</v>
      </c>
      <c r="BG426">
        <f>EXP(-KTG2_pic*(T_opt_pic-BE426)^2)</f>
        <v>0.15566796025914209</v>
      </c>
      <c r="BH426">
        <f>IF(BE426&lt;=T_opt_pic,BF426,BG426)</f>
        <v>0.53793905817720011</v>
      </c>
      <c r="BI426">
        <f t="shared" si="89"/>
        <v>0.53800000000000003</v>
      </c>
      <c r="BP426">
        <f t="shared" si="90"/>
        <v>423</v>
      </c>
      <c r="BQ426">
        <f t="shared" si="91"/>
        <v>10.550000000000082</v>
      </c>
      <c r="BR426">
        <f>EXP(-KTG1_bac*(BQ426-T_opt_bac)^2)</f>
        <v>0.53793905817720011</v>
      </c>
      <c r="BS426">
        <f>EXP(-KTG2_bac * (T_opt_bac - BQ426)^2)</f>
        <v>0.15566796025914209</v>
      </c>
      <c r="BT426">
        <f>IF(BQ426&lt;=T_opt_bac,BR426,BS426)</f>
        <v>0.53793905817720011</v>
      </c>
      <c r="BU426">
        <f t="shared" si="92"/>
        <v>0.53800000000000003</v>
      </c>
      <c r="BY426"/>
      <c r="BZ426" s="3">
        <f t="shared" si="97"/>
        <v>406</v>
      </c>
      <c r="CA426" s="3">
        <f>CA425+(env_max2-env_min2)/1200</f>
        <v>10.125000000000076</v>
      </c>
      <c r="CB426" s="3">
        <f t="shared" si="96"/>
        <v>0.501</v>
      </c>
      <c r="CC426" s="3">
        <f>ROUND((O_max_dia2-CA426)/O_range_dia2 * CB426, 3)</f>
        <v>0.56799999999999995</v>
      </c>
      <c r="CD426">
        <f>IF(CA426&lt;=delt2,CB426,CC426)</f>
        <v>0.501</v>
      </c>
      <c r="CE426">
        <f>IF(CA426&gt;=O_max_dia2, 0, CD426)</f>
        <v>0.501</v>
      </c>
      <c r="CG426">
        <f>CE426/$CF$21</f>
        <v>0.87740805604203165</v>
      </c>
      <c r="EM426"/>
      <c r="EN426" s="3"/>
      <c r="EP426"/>
      <c r="EQ426" s="3"/>
    </row>
    <row r="427" spans="2:147" x14ac:dyDescent="0.25">
      <c r="B427">
        <f t="shared" si="95"/>
        <v>411</v>
      </c>
      <c r="C427" s="9">
        <f t="shared" si="93"/>
        <v>10.250000000000078</v>
      </c>
      <c r="D427">
        <f>EXP(-KTG1_dia*(C427-T_opt__dia)^2)</f>
        <v>0.8935973471085199</v>
      </c>
      <c r="E427">
        <f>EXP(-KTG2_dia*(T_opt__dia-C427)^2)</f>
        <v>6.0054667895314981E-2</v>
      </c>
      <c r="F427">
        <f>IF(C427&lt;=T_opt__dia,D427,E427)</f>
        <v>0.8935973471085199</v>
      </c>
      <c r="G427">
        <f t="shared" si="94"/>
        <v>0.89400000000000002</v>
      </c>
      <c r="AO427">
        <f t="shared" ref="AO427:AO490" si="98">B440</f>
        <v>424</v>
      </c>
      <c r="AP427">
        <f t="shared" si="85"/>
        <v>10.575000000000083</v>
      </c>
      <c r="AQ427">
        <f>EXP(-KTG1_nan*(AP427-T_opt__nan)^2)</f>
        <v>0.70094735123243279</v>
      </c>
      <c r="AR427">
        <f>EXP(-KTG2_nan*(T_opt__nan-AP427)^2)</f>
        <v>0.34439449185805049</v>
      </c>
      <c r="AS427">
        <f>IF(AP427&lt;=T_opt__nan,AQ427,AR427)</f>
        <v>0.70094735123243279</v>
      </c>
      <c r="AT427">
        <f t="shared" si="86"/>
        <v>0.70099999999999996</v>
      </c>
      <c r="BD427">
        <f t="shared" si="87"/>
        <v>424</v>
      </c>
      <c r="BE427">
        <f t="shared" si="88"/>
        <v>10.575000000000083</v>
      </c>
      <c r="BF427">
        <f>EXP(-KTG1_pic*(BE427-T_opt_pic)^2)</f>
        <v>0.53927884725623687</v>
      </c>
      <c r="BG427">
        <f>EXP(-KTG2_pic*(T_opt_pic-BE427)^2)</f>
        <v>0.15683397770398569</v>
      </c>
      <c r="BH427">
        <f>IF(BE427&lt;=T_opt_pic,BF427,BG427)</f>
        <v>0.53927884725623687</v>
      </c>
      <c r="BI427">
        <f t="shared" si="89"/>
        <v>0.53900000000000003</v>
      </c>
      <c r="BP427">
        <f t="shared" si="90"/>
        <v>424</v>
      </c>
      <c r="BQ427">
        <f t="shared" si="91"/>
        <v>10.575000000000083</v>
      </c>
      <c r="BR427">
        <f>EXP(-KTG1_bac*(BQ427-T_opt_bac)^2)</f>
        <v>0.53927884725623687</v>
      </c>
      <c r="BS427">
        <f>EXP(-KTG2_bac * (T_opt_bac - BQ427)^2)</f>
        <v>0.15683397770398569</v>
      </c>
      <c r="BT427">
        <f>IF(BQ427&lt;=T_opt_bac,BR427,BS427)</f>
        <v>0.53927884725623687</v>
      </c>
      <c r="BU427">
        <f t="shared" si="92"/>
        <v>0.53900000000000003</v>
      </c>
      <c r="BY427"/>
      <c r="BZ427" s="3">
        <f t="shared" si="97"/>
        <v>407</v>
      </c>
      <c r="CA427" s="3">
        <f>CA426+(env_max2-env_min2)/1200</f>
        <v>10.150000000000077</v>
      </c>
      <c r="CB427" s="3">
        <f t="shared" si="96"/>
        <v>0.502</v>
      </c>
      <c r="CC427" s="3">
        <f>ROUND((O_max_dia2-CA427)/O_range_dia2 * CB427, 3)</f>
        <v>0.56799999999999995</v>
      </c>
      <c r="CD427">
        <f>IF(CA427&lt;=delt2,CB427,CC427)</f>
        <v>0.502</v>
      </c>
      <c r="CE427">
        <f>IF(CA427&gt;=O_max_dia2, 0, CD427)</f>
        <v>0.502</v>
      </c>
      <c r="CG427">
        <f>CE427/$CF$21</f>
        <v>0.87915936952714546</v>
      </c>
      <c r="EM427"/>
      <c r="EN427" s="3"/>
      <c r="EP427"/>
      <c r="EQ427" s="3"/>
    </row>
    <row r="428" spans="2:147" x14ac:dyDescent="0.25">
      <c r="B428">
        <f t="shared" si="95"/>
        <v>412</v>
      </c>
      <c r="C428" s="9">
        <f t="shared" si="93"/>
        <v>10.275000000000079</v>
      </c>
      <c r="D428">
        <f>EXP(-KTG1_dia*(C428-T_opt__dia)^2)</f>
        <v>0.89493427424647731</v>
      </c>
      <c r="E428">
        <f>EXP(-KTG2_dia*(T_opt__dia-C428)^2)</f>
        <v>6.234168349217948E-2</v>
      </c>
      <c r="F428">
        <f>IF(C428&lt;=T_opt__dia,D428,E428)</f>
        <v>0.89493427424647731</v>
      </c>
      <c r="G428">
        <f t="shared" si="94"/>
        <v>0.89500000000000002</v>
      </c>
      <c r="AO428">
        <f t="shared" si="98"/>
        <v>425</v>
      </c>
      <c r="AP428">
        <f t="shared" si="85"/>
        <v>10.600000000000083</v>
      </c>
      <c r="AQ428">
        <f>EXP(-KTG1_nan*(AP428-T_opt__nan)^2)</f>
        <v>0.70226812741165856</v>
      </c>
      <c r="AR428">
        <f>EXP(-KTG2_nan*(T_opt__nan-AP428)^2)</f>
        <v>0.34634496220740385</v>
      </c>
      <c r="AS428">
        <f>IF(AP428&lt;=T_opt__nan,AQ428,AR428)</f>
        <v>0.70226812741165856</v>
      </c>
      <c r="AT428">
        <f t="shared" si="86"/>
        <v>0.70199999999999996</v>
      </c>
      <c r="BD428">
        <f t="shared" si="87"/>
        <v>425</v>
      </c>
      <c r="BE428">
        <f t="shared" si="88"/>
        <v>10.600000000000083</v>
      </c>
      <c r="BF428">
        <f>EXP(-KTG1_pic*(BE428-T_opt_pic)^2)</f>
        <v>0.54061927010601563</v>
      </c>
      <c r="BG428">
        <f>EXP(-KTG2_pic*(T_opt_pic-BE428)^2)</f>
        <v>0.15800635898888171</v>
      </c>
      <c r="BH428">
        <f>IF(BE428&lt;=T_opt_pic,BF428,BG428)</f>
        <v>0.54061927010601563</v>
      </c>
      <c r="BI428">
        <f t="shared" si="89"/>
        <v>0.54100000000000004</v>
      </c>
      <c r="BP428">
        <f t="shared" si="90"/>
        <v>425</v>
      </c>
      <c r="BQ428">
        <f t="shared" si="91"/>
        <v>10.600000000000083</v>
      </c>
      <c r="BR428">
        <f>EXP(-KTG1_bac*(BQ428-T_opt_bac)^2)</f>
        <v>0.54061927010601563</v>
      </c>
      <c r="BS428">
        <f>EXP(-KTG2_bac * (T_opt_bac - BQ428)^2)</f>
        <v>0.15800635898888171</v>
      </c>
      <c r="BT428">
        <f>IF(BQ428&lt;=T_opt_bac,BR428,BS428)</f>
        <v>0.54061927010601563</v>
      </c>
      <c r="BU428">
        <f t="shared" si="92"/>
        <v>0.54100000000000004</v>
      </c>
      <c r="BY428"/>
      <c r="BZ428" s="3">
        <f t="shared" si="97"/>
        <v>408</v>
      </c>
      <c r="CA428" s="3">
        <f>CA427+(env_max2-env_min2)/1200</f>
        <v>10.175000000000077</v>
      </c>
      <c r="CB428" s="3">
        <f t="shared" si="96"/>
        <v>0.503</v>
      </c>
      <c r="CC428" s="3">
        <f>ROUND((O_max_dia2-CA428)/O_range_dia2 * CB428, 3)</f>
        <v>0.56899999999999995</v>
      </c>
      <c r="CD428">
        <f>IF(CA428&lt;=delt2,CB428,CC428)</f>
        <v>0.503</v>
      </c>
      <c r="CE428">
        <f>IF(CA428&gt;=O_max_dia2, 0, CD428)</f>
        <v>0.503</v>
      </c>
      <c r="CG428">
        <f>CE428/$CF$21</f>
        <v>0.88091068301225928</v>
      </c>
      <c r="EM428"/>
      <c r="EN428" s="3"/>
      <c r="EP428"/>
      <c r="EQ428" s="3"/>
    </row>
    <row r="429" spans="2:147" x14ac:dyDescent="0.25">
      <c r="B429">
        <f t="shared" si="95"/>
        <v>413</v>
      </c>
      <c r="C429" s="9">
        <f t="shared" si="93"/>
        <v>10.300000000000079</v>
      </c>
      <c r="D429">
        <f>EXP(-KTG1_dia*(C429-T_opt__dia)^2)</f>
        <v>0.89626423889808116</v>
      </c>
      <c r="E429">
        <f>EXP(-KTG2_dia*(T_opt__dia-C429)^2)</f>
        <v>6.4699616813793007E-2</v>
      </c>
      <c r="F429">
        <f>IF(C429&lt;=T_opt__dia,D429,E429)</f>
        <v>0.89626423889808116</v>
      </c>
      <c r="G429">
        <f t="shared" si="94"/>
        <v>0.89600000000000002</v>
      </c>
      <c r="AO429">
        <f t="shared" si="98"/>
        <v>426</v>
      </c>
      <c r="AP429">
        <f t="shared" si="85"/>
        <v>10.625000000000083</v>
      </c>
      <c r="AQ429">
        <f>EXP(-KTG1_nan*(AP429-T_opt__nan)^2)</f>
        <v>0.70358787434563197</v>
      </c>
      <c r="AR429">
        <f>EXP(-KTG2_nan*(T_opt__nan-AP429)^2)</f>
        <v>0.34830125444309173</v>
      </c>
      <c r="AS429">
        <f>IF(AP429&lt;=T_opt__nan,AQ429,AR429)</f>
        <v>0.70358787434563197</v>
      </c>
      <c r="AT429">
        <f t="shared" si="86"/>
        <v>0.70399999999999996</v>
      </c>
      <c r="BD429">
        <f t="shared" si="87"/>
        <v>426</v>
      </c>
      <c r="BE429">
        <f t="shared" si="88"/>
        <v>10.625000000000083</v>
      </c>
      <c r="BF429">
        <f>EXP(-KTG1_pic*(BE429-T_opt_pic)^2)</f>
        <v>0.54196031488097329</v>
      </c>
      <c r="BG429">
        <f>EXP(-KTG2_pic*(T_opt_pic-BE429)^2)</f>
        <v>0.15918511638282168</v>
      </c>
      <c r="BH429">
        <f>IF(BE429&lt;=T_opt_pic,BF429,BG429)</f>
        <v>0.54196031488097329</v>
      </c>
      <c r="BI429">
        <f t="shared" si="89"/>
        <v>0.54200000000000004</v>
      </c>
      <c r="BP429">
        <f t="shared" si="90"/>
        <v>426</v>
      </c>
      <c r="BQ429">
        <f t="shared" si="91"/>
        <v>10.625000000000083</v>
      </c>
      <c r="BR429">
        <f>EXP(-KTG1_bac*(BQ429-T_opt_bac)^2)</f>
        <v>0.54196031488097329</v>
      </c>
      <c r="BS429">
        <f>EXP(-KTG2_bac * (T_opt_bac - BQ429)^2)</f>
        <v>0.15918511638282168</v>
      </c>
      <c r="BT429">
        <f>IF(BQ429&lt;=T_opt_bac,BR429,BS429)</f>
        <v>0.54196031488097329</v>
      </c>
      <c r="BU429">
        <f t="shared" si="92"/>
        <v>0.54200000000000004</v>
      </c>
      <c r="BY429"/>
      <c r="BZ429" s="3">
        <f t="shared" si="97"/>
        <v>409</v>
      </c>
      <c r="CA429" s="3">
        <f>CA428+(env_max2-env_min2)/1200</f>
        <v>10.200000000000077</v>
      </c>
      <c r="CB429" s="3">
        <f t="shared" si="96"/>
        <v>0.504</v>
      </c>
      <c r="CC429" s="3">
        <f>ROUND((O_max_dia2-CA429)/O_range_dia2 * CB429, 3)</f>
        <v>0.56899999999999995</v>
      </c>
      <c r="CD429">
        <f>IF(CA429&lt;=delt2,CB429,CC429)</f>
        <v>0.504</v>
      </c>
      <c r="CE429">
        <f>IF(CA429&gt;=O_max_dia2, 0, CD429)</f>
        <v>0.504</v>
      </c>
      <c r="CG429">
        <f>CE429/$CF$21</f>
        <v>0.88266199649737309</v>
      </c>
      <c r="EM429"/>
      <c r="EN429" s="3"/>
      <c r="EP429"/>
      <c r="EQ429" s="3"/>
    </row>
    <row r="430" spans="2:147" x14ac:dyDescent="0.25">
      <c r="B430">
        <f t="shared" si="95"/>
        <v>414</v>
      </c>
      <c r="C430" s="9">
        <f t="shared" si="93"/>
        <v>10.325000000000079</v>
      </c>
      <c r="D430">
        <f>EXP(-KTG1_dia*(C430-T_opt__dia)^2)</f>
        <v>0.89758720409743398</v>
      </c>
      <c r="E430">
        <f>EXP(-KTG2_dia*(T_opt__dia-C430)^2)</f>
        <v>6.7129949050470178E-2</v>
      </c>
      <c r="F430">
        <f>IF(C430&lt;=T_opt__dia,D430,E430)</f>
        <v>0.89758720409743398</v>
      </c>
      <c r="G430">
        <f t="shared" si="94"/>
        <v>0.89800000000000002</v>
      </c>
      <c r="AO430">
        <f t="shared" si="98"/>
        <v>427</v>
      </c>
      <c r="AP430">
        <f t="shared" si="85"/>
        <v>10.650000000000084</v>
      </c>
      <c r="AQ430">
        <f>EXP(-KTG1_nan*(AP430-T_opt__nan)^2)</f>
        <v>0.70490657689029257</v>
      </c>
      <c r="AR430">
        <f>EXP(-KTG2_nan*(T_opt__nan-AP430)^2)</f>
        <v>0.35026334259533826</v>
      </c>
      <c r="AS430">
        <f>IF(AP430&lt;=T_opt__nan,AQ430,AR430)</f>
        <v>0.70490657689029257</v>
      </c>
      <c r="AT430">
        <f t="shared" si="86"/>
        <v>0.70499999999999996</v>
      </c>
      <c r="BD430">
        <f t="shared" si="87"/>
        <v>427</v>
      </c>
      <c r="BE430">
        <f t="shared" si="88"/>
        <v>10.650000000000084</v>
      </c>
      <c r="BF430">
        <f>EXP(-KTG1_pic*(BE430-T_opt_pic)^2)</f>
        <v>0.54330196969679256</v>
      </c>
      <c r="BG430">
        <f>EXP(-KTG2_pic*(T_opt_pic-BE430)^2)</f>
        <v>0.1603702619584258</v>
      </c>
      <c r="BH430">
        <f>IF(BE430&lt;=T_opt_pic,BF430,BG430)</f>
        <v>0.54330196969679256</v>
      </c>
      <c r="BI430">
        <f t="shared" si="89"/>
        <v>0.54300000000000004</v>
      </c>
      <c r="BP430">
        <f t="shared" si="90"/>
        <v>427</v>
      </c>
      <c r="BQ430">
        <f t="shared" si="91"/>
        <v>10.650000000000084</v>
      </c>
      <c r="BR430">
        <f>EXP(-KTG1_bac*(BQ430-T_opt_bac)^2)</f>
        <v>0.54330196969679256</v>
      </c>
      <c r="BS430">
        <f>EXP(-KTG2_bac * (T_opt_bac - BQ430)^2)</f>
        <v>0.1603702619584258</v>
      </c>
      <c r="BT430">
        <f>IF(BQ430&lt;=T_opt_bac,BR430,BS430)</f>
        <v>0.54330196969679256</v>
      </c>
      <c r="BU430">
        <f t="shared" si="92"/>
        <v>0.54300000000000004</v>
      </c>
      <c r="BY430"/>
      <c r="BZ430" s="3">
        <f t="shared" si="97"/>
        <v>410</v>
      </c>
      <c r="CA430" s="3">
        <f>CA429+(env_max2-env_min2)/1200</f>
        <v>10.225000000000078</v>
      </c>
      <c r="CB430" s="3">
        <f t="shared" si="96"/>
        <v>0.504</v>
      </c>
      <c r="CC430" s="3">
        <f>ROUND((O_max_dia2-CA430)/O_range_dia2 * CB430, 3)</f>
        <v>0.56799999999999995</v>
      </c>
      <c r="CD430">
        <f>IF(CA430&lt;=delt2,CB430,CC430)</f>
        <v>0.504</v>
      </c>
      <c r="CE430">
        <f>IF(CA430&gt;=O_max_dia2, 0, CD430)</f>
        <v>0.504</v>
      </c>
      <c r="CG430">
        <f>CE430/$CF$21</f>
        <v>0.88266199649737309</v>
      </c>
      <c r="EM430"/>
      <c r="EN430" s="3"/>
      <c r="EP430"/>
      <c r="EQ430" s="3"/>
    </row>
    <row r="431" spans="2:147" x14ac:dyDescent="0.25">
      <c r="B431">
        <f t="shared" si="95"/>
        <v>415</v>
      </c>
      <c r="C431" s="9">
        <f t="shared" si="93"/>
        <v>10.35000000000008</v>
      </c>
      <c r="D431">
        <f>EXP(-KTG1_dia*(C431-T_opt__dia)^2)</f>
        <v>0.89890313303402614</v>
      </c>
      <c r="E431">
        <f>EXP(-KTG2_dia*(T_opt__dia-C431)^2)</f>
        <v>6.9634161911413098E-2</v>
      </c>
      <c r="F431">
        <f>IF(C431&lt;=T_opt__dia,D431,E431)</f>
        <v>0.89890313303402614</v>
      </c>
      <c r="G431">
        <f t="shared" si="94"/>
        <v>0.89900000000000002</v>
      </c>
      <c r="AO431">
        <f t="shared" si="98"/>
        <v>428</v>
      </c>
      <c r="AP431">
        <f t="shared" si="85"/>
        <v>10.675000000000084</v>
      </c>
      <c r="AQ431">
        <f>EXP(-KTG1_nan*(AP431-T_opt__nan)^2)</f>
        <v>0.70622421988883888</v>
      </c>
      <c r="AR431">
        <f>EXP(-KTG2_nan*(T_opt__nan-AP431)^2)</f>
        <v>0.35223120028632743</v>
      </c>
      <c r="AS431">
        <f>IF(AP431&lt;=T_opt__nan,AQ431,AR431)</f>
        <v>0.70622421988883888</v>
      </c>
      <c r="AT431">
        <f t="shared" si="86"/>
        <v>0.70599999999999996</v>
      </c>
      <c r="BD431">
        <f t="shared" si="87"/>
        <v>428</v>
      </c>
      <c r="BE431">
        <f t="shared" si="88"/>
        <v>10.675000000000084</v>
      </c>
      <c r="BF431">
        <f>EXP(-KTG1_pic*(BE431-T_opt_pic)^2)</f>
        <v>0.54464422263054468</v>
      </c>
      <c r="BG431">
        <f>EXP(-KTG2_pic*(T_opt_pic-BE431)^2)</f>
        <v>0.16156180758975153</v>
      </c>
      <c r="BH431">
        <f>IF(BE431&lt;=T_opt_pic,BF431,BG431)</f>
        <v>0.54464422263054468</v>
      </c>
      <c r="BI431">
        <f t="shared" si="89"/>
        <v>0.54500000000000004</v>
      </c>
      <c r="BP431">
        <f t="shared" si="90"/>
        <v>428</v>
      </c>
      <c r="BQ431">
        <f t="shared" si="91"/>
        <v>10.675000000000084</v>
      </c>
      <c r="BR431">
        <f>EXP(-KTG1_bac*(BQ431-T_opt_bac)^2)</f>
        <v>0.54464422263054468</v>
      </c>
      <c r="BS431">
        <f>EXP(-KTG2_bac * (T_opt_bac - BQ431)^2)</f>
        <v>0.16156180758975153</v>
      </c>
      <c r="BT431">
        <f>IF(BQ431&lt;=T_opt_bac,BR431,BS431)</f>
        <v>0.54464422263054468</v>
      </c>
      <c r="BU431">
        <f t="shared" si="92"/>
        <v>0.54500000000000004</v>
      </c>
      <c r="BY431"/>
      <c r="BZ431" s="3">
        <f t="shared" si="97"/>
        <v>411</v>
      </c>
      <c r="CA431" s="3">
        <f>CA430+(env_max2-env_min2)/1200</f>
        <v>10.250000000000078</v>
      </c>
      <c r="CB431" s="3">
        <f t="shared" si="96"/>
        <v>0.505</v>
      </c>
      <c r="CC431" s="3">
        <f>ROUND((O_max_dia2-CA431)/O_range_dia2 * CB431, 3)</f>
        <v>0.56799999999999995</v>
      </c>
      <c r="CD431">
        <f>IF(CA431&lt;=delt2,CB431,CC431)</f>
        <v>0.505</v>
      </c>
      <c r="CE431">
        <f>IF(CA431&gt;=O_max_dia2, 0, CD431)</f>
        <v>0.505</v>
      </c>
      <c r="CG431">
        <f>CE431/$CF$21</f>
        <v>0.88441330998248691</v>
      </c>
      <c r="EM431"/>
      <c r="EN431" s="3"/>
      <c r="EP431"/>
      <c r="EQ431" s="3"/>
    </row>
    <row r="432" spans="2:147" x14ac:dyDescent="0.25">
      <c r="B432">
        <f t="shared" si="95"/>
        <v>416</v>
      </c>
      <c r="C432" s="9">
        <f t="shared" si="93"/>
        <v>10.37500000000008</v>
      </c>
      <c r="D432">
        <f>EXP(-KTG1_dia*(C432-T_opt__dia)^2)</f>
        <v>0.90021198905443878</v>
      </c>
      <c r="E432">
        <f>EXP(-KTG2_dia*(T_opt__dia-C432)^2)</f>
        <v>7.2213736135118931E-2</v>
      </c>
      <c r="F432">
        <f>IF(C432&lt;=T_opt__dia,D432,E432)</f>
        <v>0.90021198905443878</v>
      </c>
      <c r="G432">
        <f t="shared" si="94"/>
        <v>0.9</v>
      </c>
      <c r="AO432">
        <f t="shared" si="98"/>
        <v>429</v>
      </c>
      <c r="AP432">
        <f t="shared" si="85"/>
        <v>10.700000000000085</v>
      </c>
      <c r="AQ432">
        <f>EXP(-KTG1_nan*(AP432-T_opt__nan)^2)</f>
        <v>0.70754078817200794</v>
      </c>
      <c r="AR432">
        <f>EXP(-KTG2_nan*(T_opt__nan-AP432)^2)</f>
        <v>0.3542048007294919</v>
      </c>
      <c r="AS432">
        <f>IF(AP432&lt;=T_opt__nan,AQ432,AR432)</f>
        <v>0.70754078817200794</v>
      </c>
      <c r="AT432">
        <f t="shared" si="86"/>
        <v>0.70799999999999996</v>
      </c>
      <c r="BD432">
        <f t="shared" si="87"/>
        <v>429</v>
      </c>
      <c r="BE432">
        <f t="shared" si="88"/>
        <v>10.700000000000085</v>
      </c>
      <c r="BF432">
        <f>EXP(-KTG1_pic*(BE432-T_opt_pic)^2)</f>
        <v>0.54598706172083145</v>
      </c>
      <c r="BG432">
        <f>EXP(-KTG2_pic*(T_opt_pic-BE432)^2)</f>
        <v>0.16275976495009969</v>
      </c>
      <c r="BH432">
        <f>IF(BE432&lt;=T_opt_pic,BF432,BG432)</f>
        <v>0.54598706172083145</v>
      </c>
      <c r="BI432">
        <f t="shared" si="89"/>
        <v>0.54600000000000004</v>
      </c>
      <c r="BP432">
        <f t="shared" si="90"/>
        <v>429</v>
      </c>
      <c r="BQ432">
        <f t="shared" si="91"/>
        <v>10.700000000000085</v>
      </c>
      <c r="BR432">
        <f>EXP(-KTG1_bac*(BQ432-T_opt_bac)^2)</f>
        <v>0.54598706172083145</v>
      </c>
      <c r="BS432">
        <f>EXP(-KTG2_bac * (T_opt_bac - BQ432)^2)</f>
        <v>0.16275976495009969</v>
      </c>
      <c r="BT432">
        <f>IF(BQ432&lt;=T_opt_bac,BR432,BS432)</f>
        <v>0.54598706172083145</v>
      </c>
      <c r="BU432">
        <f t="shared" si="92"/>
        <v>0.54600000000000004</v>
      </c>
      <c r="BY432"/>
      <c r="BZ432" s="3">
        <f t="shared" si="97"/>
        <v>412</v>
      </c>
      <c r="CA432" s="3">
        <f>CA431+(env_max2-env_min2)/1200</f>
        <v>10.275000000000079</v>
      </c>
      <c r="CB432" s="3">
        <f t="shared" si="96"/>
        <v>0.50600000000000001</v>
      </c>
      <c r="CC432" s="3">
        <f>ROUND((O_max_dia2-CA432)/O_range_dia2 * CB432, 3)</f>
        <v>0.56799999999999995</v>
      </c>
      <c r="CD432">
        <f>IF(CA432&lt;=delt2,CB432,CC432)</f>
        <v>0.50600000000000001</v>
      </c>
      <c r="CE432">
        <f>IF(CA432&gt;=O_max_dia2, 0, CD432)</f>
        <v>0.50600000000000001</v>
      </c>
      <c r="CG432">
        <f>CE432/$CF$21</f>
        <v>0.88616462346760083</v>
      </c>
      <c r="EM432"/>
      <c r="EN432" s="3"/>
      <c r="EP432"/>
      <c r="EQ432" s="3"/>
    </row>
    <row r="433" spans="2:147" x14ac:dyDescent="0.25">
      <c r="B433">
        <f t="shared" si="95"/>
        <v>417</v>
      </c>
      <c r="C433" s="9">
        <f t="shared" si="93"/>
        <v>10.40000000000008</v>
      </c>
      <c r="D433">
        <f>EXP(-KTG1_dia*(C433-T_opt__dia)^2)</f>
        <v>0.90151373566404125</v>
      </c>
      <c r="E433">
        <f>EXP(-KTG2_dia*(T_opt__dia-C433)^2)</f>
        <v>7.4870149945268388E-2</v>
      </c>
      <c r="F433">
        <f>IF(C433&lt;=T_opt__dia,D433,E433)</f>
        <v>0.90151373566404125</v>
      </c>
      <c r="G433">
        <f t="shared" si="94"/>
        <v>0.90200000000000002</v>
      </c>
      <c r="AO433">
        <f t="shared" si="98"/>
        <v>430</v>
      </c>
      <c r="AP433">
        <f t="shared" si="85"/>
        <v>10.725000000000085</v>
      </c>
      <c r="AQ433">
        <f>EXP(-KTG1_nan*(AP433-T_opt__nan)^2)</f>
        <v>0.70885626655835521</v>
      </c>
      <c r="AR433">
        <f>EXP(-KTG2_nan*(T_opt__nan-AP433)^2)</f>
        <v>0.3561841167288281</v>
      </c>
      <c r="AS433">
        <f>IF(AP433&lt;=T_opt__nan,AQ433,AR433)</f>
        <v>0.70885626655835521</v>
      </c>
      <c r="AT433">
        <f t="shared" si="86"/>
        <v>0.70899999999999996</v>
      </c>
      <c r="BD433">
        <f t="shared" si="87"/>
        <v>430</v>
      </c>
      <c r="BE433">
        <f t="shared" si="88"/>
        <v>10.725000000000085</v>
      </c>
      <c r="BF433">
        <f>EXP(-KTG1_pic*(BE433-T_opt_pic)^2)</f>
        <v>0.54733047496793086</v>
      </c>
      <c r="BG433">
        <f>EXP(-KTG2_pic*(T_opt_pic-BE433)^2)</f>
        <v>0.16396414550982025</v>
      </c>
      <c r="BH433">
        <f>IF(BE433&lt;=T_opt_pic,BF433,BG433)</f>
        <v>0.54733047496793086</v>
      </c>
      <c r="BI433">
        <f t="shared" si="89"/>
        <v>0.54700000000000004</v>
      </c>
      <c r="BP433">
        <f t="shared" si="90"/>
        <v>430</v>
      </c>
      <c r="BQ433">
        <f t="shared" si="91"/>
        <v>10.725000000000085</v>
      </c>
      <c r="BR433">
        <f>EXP(-KTG1_bac*(BQ433-T_opt_bac)^2)</f>
        <v>0.54733047496793086</v>
      </c>
      <c r="BS433">
        <f>EXP(-KTG2_bac * (T_opt_bac - BQ433)^2)</f>
        <v>0.16396414550982025</v>
      </c>
      <c r="BT433">
        <f>IF(BQ433&lt;=T_opt_bac,BR433,BS433)</f>
        <v>0.54733047496793086</v>
      </c>
      <c r="BU433">
        <f t="shared" si="92"/>
        <v>0.54700000000000004</v>
      </c>
      <c r="BY433"/>
      <c r="BZ433" s="3">
        <f t="shared" si="97"/>
        <v>413</v>
      </c>
      <c r="CA433" s="3">
        <f>CA432+(env_max2-env_min2)/1200</f>
        <v>10.300000000000079</v>
      </c>
      <c r="CB433" s="3">
        <f t="shared" si="96"/>
        <v>0.50700000000000001</v>
      </c>
      <c r="CC433" s="3">
        <f>ROUND((O_max_dia2-CA433)/O_range_dia2 * CB433, 3)</f>
        <v>0.56899999999999995</v>
      </c>
      <c r="CD433">
        <f>IF(CA433&lt;=delt2,CB433,CC433)</f>
        <v>0.50700000000000001</v>
      </c>
      <c r="CE433">
        <f>IF(CA433&gt;=O_max_dia2, 0, CD433)</f>
        <v>0.50700000000000001</v>
      </c>
      <c r="CG433">
        <f>CE433/$CF$21</f>
        <v>0.88791593695271465</v>
      </c>
      <c r="EM433"/>
      <c r="EN433" s="3"/>
      <c r="EP433"/>
      <c r="EQ433" s="3"/>
    </row>
    <row r="434" spans="2:147" x14ac:dyDescent="0.25">
      <c r="B434">
        <f t="shared" si="95"/>
        <v>418</v>
      </c>
      <c r="C434" s="9">
        <f t="shared" si="93"/>
        <v>10.425000000000081</v>
      </c>
      <c r="D434">
        <f>EXP(-KTG1_dia*(C434-T_opt__dia)^2)</f>
        <v>0.90280833652868331</v>
      </c>
      <c r="E434">
        <f>EXP(-KTG2_dia*(T_opt__dia-C434)^2)</f>
        <v>7.760487745241966E-2</v>
      </c>
      <c r="F434">
        <f>IF(C434&lt;=T_opt__dia,D434,E434)</f>
        <v>0.90280833652868331</v>
      </c>
      <c r="G434">
        <f t="shared" si="94"/>
        <v>0.90300000000000002</v>
      </c>
      <c r="AO434">
        <f t="shared" si="98"/>
        <v>431</v>
      </c>
      <c r="AP434">
        <f t="shared" si="85"/>
        <v>10.750000000000085</v>
      </c>
      <c r="AQ434">
        <f>EXP(-KTG1_nan*(AP434-T_opt__nan)^2)</f>
        <v>0.7101706398545361</v>
      </c>
      <c r="AR434">
        <f>EXP(-KTG2_nan*(T_opt__nan-AP434)^2)</f>
        <v>0.35816912067823825</v>
      </c>
      <c r="AS434">
        <f>IF(AP434&lt;=T_opt__nan,AQ434,AR434)</f>
        <v>0.7101706398545361</v>
      </c>
      <c r="AT434">
        <f t="shared" si="86"/>
        <v>0.71</v>
      </c>
      <c r="BD434">
        <f t="shared" si="87"/>
        <v>431</v>
      </c>
      <c r="BE434">
        <f t="shared" si="88"/>
        <v>10.750000000000085</v>
      </c>
      <c r="BF434">
        <f>EXP(-KTG1_pic*(BE434-T_opt_pic)^2)</f>
        <v>0.54867445033394202</v>
      </c>
      <c r="BG434">
        <f>EXP(-KTG2_pic*(T_opt_pic-BE434)^2)</f>
        <v>0.16517496053411643</v>
      </c>
      <c r="BH434">
        <f>IF(BE434&lt;=T_opt_pic,BF434,BG434)</f>
        <v>0.54867445033394202</v>
      </c>
      <c r="BI434">
        <f t="shared" si="89"/>
        <v>0.54900000000000004</v>
      </c>
      <c r="BP434">
        <f t="shared" si="90"/>
        <v>431</v>
      </c>
      <c r="BQ434">
        <f t="shared" si="91"/>
        <v>10.750000000000085</v>
      </c>
      <c r="BR434">
        <f>EXP(-KTG1_bac*(BQ434-T_opt_bac)^2)</f>
        <v>0.54867445033394202</v>
      </c>
      <c r="BS434">
        <f>EXP(-KTG2_bac * (T_opt_bac - BQ434)^2)</f>
        <v>0.16517496053411643</v>
      </c>
      <c r="BT434">
        <f>IF(BQ434&lt;=T_opt_bac,BR434,BS434)</f>
        <v>0.54867445033394202</v>
      </c>
      <c r="BU434">
        <f t="shared" si="92"/>
        <v>0.54900000000000004</v>
      </c>
      <c r="BY434"/>
      <c r="BZ434" s="3">
        <f t="shared" si="97"/>
        <v>414</v>
      </c>
      <c r="CA434" s="3">
        <f>CA433+(env_max2-env_min2)/1200</f>
        <v>10.325000000000079</v>
      </c>
      <c r="CB434" s="3">
        <f t="shared" si="96"/>
        <v>0.50800000000000001</v>
      </c>
      <c r="CC434" s="3">
        <f>ROUND((O_max_dia2-CA434)/O_range_dia2 * CB434, 3)</f>
        <v>0.56899999999999995</v>
      </c>
      <c r="CD434">
        <f>IF(CA434&lt;=delt2,CB434,CC434)</f>
        <v>0.50800000000000001</v>
      </c>
      <c r="CE434">
        <f>IF(CA434&gt;=O_max_dia2, 0, CD434)</f>
        <v>0.50800000000000001</v>
      </c>
      <c r="CG434">
        <f>CE434/$CF$21</f>
        <v>0.88966725043782846</v>
      </c>
      <c r="EM434"/>
      <c r="EN434" s="3"/>
      <c r="EP434"/>
      <c r="EQ434" s="3"/>
    </row>
    <row r="435" spans="2:147" x14ac:dyDescent="0.25">
      <c r="B435">
        <f t="shared" si="95"/>
        <v>419</v>
      </c>
      <c r="C435" s="9">
        <f t="shared" si="93"/>
        <v>10.450000000000081</v>
      </c>
      <c r="D435">
        <f>EXP(-KTG1_dia*(C435-T_opt__dia)^2)</f>
        <v>0.90409575547638155</v>
      </c>
      <c r="E435">
        <f>EXP(-KTG2_dia*(T_opt__dia-C435)^2)</f>
        <v>8.041938700194172E-2</v>
      </c>
      <c r="F435">
        <f>IF(C435&lt;=T_opt__dia,D435,E435)</f>
        <v>0.90409575547638155</v>
      </c>
      <c r="G435">
        <f t="shared" si="94"/>
        <v>0.90400000000000003</v>
      </c>
      <c r="AO435">
        <f t="shared" si="98"/>
        <v>432</v>
      </c>
      <c r="AP435">
        <f t="shared" si="85"/>
        <v>10.775000000000086</v>
      </c>
      <c r="AQ435">
        <f>EXP(-KTG1_nan*(AP435-T_opt__nan)^2)</f>
        <v>0.711483892855588</v>
      </c>
      <c r="AR435">
        <f>EXP(-KTG2_nan*(T_opt__nan-AP435)^2)</f>
        <v>0.36015978456090048</v>
      </c>
      <c r="AS435">
        <f>IF(AP435&lt;=T_opt__nan,AQ435,AR435)</f>
        <v>0.711483892855588</v>
      </c>
      <c r="AT435">
        <f t="shared" si="86"/>
        <v>0.71099999999999997</v>
      </c>
      <c r="BD435">
        <f t="shared" si="87"/>
        <v>432</v>
      </c>
      <c r="BE435">
        <f t="shared" si="88"/>
        <v>10.775000000000086</v>
      </c>
      <c r="BF435">
        <f>EXP(-KTG1_pic*(BE435-T_opt_pic)^2)</f>
        <v>0.55001897574293268</v>
      </c>
      <c r="BG435">
        <f>EXP(-KTG2_pic*(T_opt_pic-BE435)^2)</f>
        <v>0.16639222108084833</v>
      </c>
      <c r="BH435">
        <f>IF(BE435&lt;=T_opt_pic,BF435,BG435)</f>
        <v>0.55001897574293268</v>
      </c>
      <c r="BI435">
        <f t="shared" si="89"/>
        <v>0.55000000000000004</v>
      </c>
      <c r="BP435">
        <f t="shared" si="90"/>
        <v>432</v>
      </c>
      <c r="BQ435">
        <f t="shared" si="91"/>
        <v>10.775000000000086</v>
      </c>
      <c r="BR435">
        <f>EXP(-KTG1_bac*(BQ435-T_opt_bac)^2)</f>
        <v>0.55001897574293268</v>
      </c>
      <c r="BS435">
        <f>EXP(-KTG2_bac * (T_opt_bac - BQ435)^2)</f>
        <v>0.16639222108084833</v>
      </c>
      <c r="BT435">
        <f>IF(BQ435&lt;=T_opt_bac,BR435,BS435)</f>
        <v>0.55001897574293268</v>
      </c>
      <c r="BU435">
        <f t="shared" si="92"/>
        <v>0.55000000000000004</v>
      </c>
      <c r="BY435"/>
      <c r="BZ435" s="3">
        <f t="shared" si="97"/>
        <v>415</v>
      </c>
      <c r="CA435" s="3">
        <f>CA434+(env_max2-env_min2)/1200</f>
        <v>10.35000000000008</v>
      </c>
      <c r="CB435" s="3">
        <f t="shared" si="96"/>
        <v>0.50900000000000001</v>
      </c>
      <c r="CC435" s="3">
        <f>ROUND((O_max_dia2-CA435)/O_range_dia2 * CB435, 3)</f>
        <v>0.56899999999999995</v>
      </c>
      <c r="CD435">
        <f>IF(CA435&lt;=delt2,CB435,CC435)</f>
        <v>0.50900000000000001</v>
      </c>
      <c r="CE435">
        <f>IF(CA435&gt;=O_max_dia2, 0, CD435)</f>
        <v>0.50900000000000001</v>
      </c>
      <c r="CG435">
        <f>CE435/$CF$21</f>
        <v>0.89141856392294228</v>
      </c>
      <c r="EM435"/>
      <c r="EN435" s="3"/>
      <c r="EP435"/>
      <c r="EQ435" s="3"/>
    </row>
    <row r="436" spans="2:147" x14ac:dyDescent="0.25">
      <c r="B436">
        <f t="shared" si="95"/>
        <v>420</v>
      </c>
      <c r="C436" s="9">
        <f t="shared" si="93"/>
        <v>10.475000000000081</v>
      </c>
      <c r="D436">
        <f>EXP(-KTG1_dia*(C436-T_opt__dia)^2)</f>
        <v>0.90537595649899982</v>
      </c>
      <c r="E436">
        <f>EXP(-KTG2_dia*(T_opt__dia-C436)^2)</f>
        <v>8.3315139468732285E-2</v>
      </c>
      <c r="F436">
        <f>IF(C436&lt;=T_opt__dia,D436,E436)</f>
        <v>0.90537595649899982</v>
      </c>
      <c r="G436">
        <f t="shared" si="94"/>
        <v>0.90500000000000003</v>
      </c>
      <c r="AO436">
        <f t="shared" si="98"/>
        <v>433</v>
      </c>
      <c r="AP436">
        <f t="shared" si="85"/>
        <v>10.800000000000086</v>
      </c>
      <c r="AQ436">
        <f>EXP(-KTG1_nan*(AP436-T_opt__nan)^2)</f>
        <v>0.712796010345213</v>
      </c>
      <c r="AR436">
        <f>EXP(-KTG2_nan*(T_opt__nan-AP436)^2)</f>
        <v>0.36215607994866428</v>
      </c>
      <c r="AS436">
        <f>IF(AP436&lt;=T_opt__nan,AQ436,AR436)</f>
        <v>0.712796010345213</v>
      </c>
      <c r="AT436">
        <f t="shared" si="86"/>
        <v>0.71299999999999997</v>
      </c>
      <c r="BD436">
        <f t="shared" si="87"/>
        <v>433</v>
      </c>
      <c r="BE436">
        <f t="shared" si="88"/>
        <v>10.800000000000086</v>
      </c>
      <c r="BF436">
        <f>EXP(-KTG1_pic*(BE436-T_opt_pic)^2)</f>
        <v>0.55136403908108766</v>
      </c>
      <c r="BG436">
        <f>EXP(-KTG2_pic*(T_opt_pic-BE436)^2)</f>
        <v>0.16761593799833607</v>
      </c>
      <c r="BH436">
        <f>IF(BE436&lt;=T_opt_pic,BF436,BG436)</f>
        <v>0.55136403908108766</v>
      </c>
      <c r="BI436">
        <f t="shared" si="89"/>
        <v>0.55100000000000005</v>
      </c>
      <c r="BP436">
        <f t="shared" si="90"/>
        <v>433</v>
      </c>
      <c r="BQ436">
        <f t="shared" si="91"/>
        <v>10.800000000000086</v>
      </c>
      <c r="BR436">
        <f>EXP(-KTG1_bac*(BQ436-T_opt_bac)^2)</f>
        <v>0.55136403908108766</v>
      </c>
      <c r="BS436">
        <f>EXP(-KTG2_bac * (T_opt_bac - BQ436)^2)</f>
        <v>0.16761593799833607</v>
      </c>
      <c r="BT436">
        <f>IF(BQ436&lt;=T_opt_bac,BR436,BS436)</f>
        <v>0.55136403908108766</v>
      </c>
      <c r="BU436">
        <f t="shared" si="92"/>
        <v>0.55100000000000005</v>
      </c>
      <c r="BY436"/>
      <c r="BZ436" s="3">
        <f t="shared" si="97"/>
        <v>416</v>
      </c>
      <c r="CA436" s="3">
        <f>CA435+(env_max2-env_min2)/1200</f>
        <v>10.37500000000008</v>
      </c>
      <c r="CB436" s="3">
        <f t="shared" si="96"/>
        <v>0.51</v>
      </c>
      <c r="CC436" s="3">
        <f>ROUND((O_max_dia2-CA436)/O_range_dia2 * CB436, 3)</f>
        <v>0.56899999999999995</v>
      </c>
      <c r="CD436">
        <f>IF(CA436&lt;=delt2,CB436,CC436)</f>
        <v>0.51</v>
      </c>
      <c r="CE436">
        <f>IF(CA436&gt;=O_max_dia2, 0, CD436)</f>
        <v>0.51</v>
      </c>
      <c r="CG436">
        <f>CE436/$CF$21</f>
        <v>0.89316987740805609</v>
      </c>
      <c r="EM436"/>
      <c r="EN436" s="3"/>
      <c r="EP436"/>
      <c r="EQ436" s="3"/>
    </row>
    <row r="437" spans="2:147" x14ac:dyDescent="0.25">
      <c r="B437">
        <f t="shared" si="95"/>
        <v>421</v>
      </c>
      <c r="C437" s="9">
        <f t="shared" si="93"/>
        <v>10.500000000000082</v>
      </c>
      <c r="D437">
        <f>EXP(-KTG1_dia*(C437-T_opt__dia)^2)</f>
        <v>0.90664890375392504</v>
      </c>
      <c r="E437">
        <f>EXP(-KTG2_dia*(T_opt__dia-C437)^2)</f>
        <v>8.6293586499380376E-2</v>
      </c>
      <c r="F437">
        <f>IF(C437&lt;=T_opt__dia,D437,E437)</f>
        <v>0.90664890375392504</v>
      </c>
      <c r="G437">
        <f t="shared" si="94"/>
        <v>0.90700000000000003</v>
      </c>
      <c r="AO437">
        <f t="shared" si="98"/>
        <v>434</v>
      </c>
      <c r="AP437">
        <f t="shared" si="85"/>
        <v>10.825000000000086</v>
      </c>
      <c r="AQ437">
        <f>EXP(-KTG1_nan*(AP437-T_opt__nan)^2)</f>
        <v>0.71410697709606175</v>
      </c>
      <c r="AR437">
        <f>EXP(-KTG2_nan*(T_opt__nan-AP437)^2)</f>
        <v>0.36415797800147615</v>
      </c>
      <c r="AS437">
        <f>IF(AP437&lt;=T_opt__nan,AQ437,AR437)</f>
        <v>0.71410697709606175</v>
      </c>
      <c r="AT437">
        <f t="shared" si="86"/>
        <v>0.71399999999999997</v>
      </c>
      <c r="BD437">
        <f t="shared" si="87"/>
        <v>434</v>
      </c>
      <c r="BE437">
        <f t="shared" si="88"/>
        <v>10.825000000000086</v>
      </c>
      <c r="BF437">
        <f>EXP(-KTG1_pic*(BE437-T_opt_pic)^2)</f>
        <v>0.55270962819685843</v>
      </c>
      <c r="BG437">
        <f>EXP(-KTG2_pic*(T_opt_pic-BE437)^2)</f>
        <v>0.16884612192316209</v>
      </c>
      <c r="BH437">
        <f>IF(BE437&lt;=T_opt_pic,BF437,BG437)</f>
        <v>0.55270962819685843</v>
      </c>
      <c r="BI437">
        <f t="shared" si="89"/>
        <v>0.55300000000000005</v>
      </c>
      <c r="BP437">
        <f t="shared" si="90"/>
        <v>434</v>
      </c>
      <c r="BQ437">
        <f t="shared" si="91"/>
        <v>10.825000000000086</v>
      </c>
      <c r="BR437">
        <f>EXP(-KTG1_bac*(BQ437-T_opt_bac)^2)</f>
        <v>0.55270962819685843</v>
      </c>
      <c r="BS437">
        <f>EXP(-KTG2_bac * (T_opt_bac - BQ437)^2)</f>
        <v>0.16884612192316209</v>
      </c>
      <c r="BT437">
        <f>IF(BQ437&lt;=T_opt_bac,BR437,BS437)</f>
        <v>0.55270962819685843</v>
      </c>
      <c r="BU437">
        <f t="shared" si="92"/>
        <v>0.55300000000000005</v>
      </c>
      <c r="BY437"/>
      <c r="BZ437" s="3">
        <f t="shared" si="97"/>
        <v>417</v>
      </c>
      <c r="CA437" s="3">
        <f>CA436+(env_max2-env_min2)/1200</f>
        <v>10.40000000000008</v>
      </c>
      <c r="CB437" s="3">
        <f t="shared" si="96"/>
        <v>0.51100000000000001</v>
      </c>
      <c r="CC437" s="3">
        <f>ROUND((O_max_dia2-CA437)/O_range_dia2 * CB437, 3)</f>
        <v>0.56899999999999995</v>
      </c>
      <c r="CD437">
        <f>IF(CA437&lt;=delt2,CB437,CC437)</f>
        <v>0.51100000000000001</v>
      </c>
      <c r="CE437">
        <f>IF(CA437&gt;=O_max_dia2, 0, CD437)</f>
        <v>0.51100000000000001</v>
      </c>
      <c r="CG437">
        <f>CE437/$CF$21</f>
        <v>0.89492119089317002</v>
      </c>
      <c r="EM437"/>
      <c r="EN437" s="3"/>
      <c r="EP437"/>
      <c r="EQ437" s="3"/>
    </row>
    <row r="438" spans="2:147" x14ac:dyDescent="0.25">
      <c r="B438">
        <f t="shared" si="95"/>
        <v>422</v>
      </c>
      <c r="C438" s="9">
        <f t="shared" si="93"/>
        <v>10.525000000000082</v>
      </c>
      <c r="D438">
        <f>EXP(-KTG1_dia*(C438-T_opt__dia)^2)</f>
        <v>0.90791456156573536</v>
      </c>
      <c r="E438">
        <f>EXP(-KTG2_dia*(T_opt__dia-C438)^2)</f>
        <v>8.9356168702551392E-2</v>
      </c>
      <c r="F438">
        <f>IF(C438&lt;=T_opt__dia,D438,E438)</f>
        <v>0.90791456156573536</v>
      </c>
      <c r="G438">
        <f t="shared" si="94"/>
        <v>0.90800000000000003</v>
      </c>
      <c r="AO438">
        <f t="shared" si="98"/>
        <v>435</v>
      </c>
      <c r="AP438">
        <f t="shared" si="85"/>
        <v>10.850000000000087</v>
      </c>
      <c r="AQ438">
        <f>EXP(-KTG1_nan*(AP438-T_opt__nan)^2)</f>
        <v>0.71541677787001734</v>
      </c>
      <c r="AR438">
        <f>EXP(-KTG2_nan*(T_opt__nan-AP438)^2)</f>
        <v>0.36616544946683055</v>
      </c>
      <c r="AS438">
        <f>IF(AP438&lt;=T_opt__nan,AQ438,AR438)</f>
        <v>0.71541677787001734</v>
      </c>
      <c r="AT438">
        <f t="shared" si="86"/>
        <v>0.71499999999999997</v>
      </c>
      <c r="BD438">
        <f t="shared" si="87"/>
        <v>435</v>
      </c>
      <c r="BE438">
        <f t="shared" si="88"/>
        <v>10.850000000000087</v>
      </c>
      <c r="BF438">
        <f>EXP(-KTG1_pic*(BE438-T_opt_pic)^2)</f>
        <v>0.55405573090111426</v>
      </c>
      <c r="BG438">
        <f>EXP(-KTG2_pic*(T_opt_pic-BE438)^2)</f>
        <v>0.17008278327797349</v>
      </c>
      <c r="BH438">
        <f>IF(BE438&lt;=T_opt_pic,BF438,BG438)</f>
        <v>0.55405573090111426</v>
      </c>
      <c r="BI438">
        <f t="shared" si="89"/>
        <v>0.55400000000000005</v>
      </c>
      <c r="BP438">
        <f t="shared" si="90"/>
        <v>435</v>
      </c>
      <c r="BQ438">
        <f t="shared" si="91"/>
        <v>10.850000000000087</v>
      </c>
      <c r="BR438">
        <f>EXP(-KTG1_bac*(BQ438-T_opt_bac)^2)</f>
        <v>0.55405573090111426</v>
      </c>
      <c r="BS438">
        <f>EXP(-KTG2_bac * (T_opt_bac - BQ438)^2)</f>
        <v>0.17008278327797349</v>
      </c>
      <c r="BT438">
        <f>IF(BQ438&lt;=T_opt_bac,BR438,BS438)</f>
        <v>0.55405573090111426</v>
      </c>
      <c r="BU438">
        <f t="shared" si="92"/>
        <v>0.55400000000000005</v>
      </c>
      <c r="BY438"/>
      <c r="BZ438" s="3">
        <f t="shared" si="97"/>
        <v>418</v>
      </c>
      <c r="CA438" s="3">
        <f>CA437+(env_max2-env_min2)/1200</f>
        <v>10.425000000000081</v>
      </c>
      <c r="CB438" s="3">
        <f t="shared" si="96"/>
        <v>0.51200000000000001</v>
      </c>
      <c r="CC438" s="3">
        <f>ROUND((O_max_dia2-CA438)/O_range_dia2 * CB438, 3)</f>
        <v>0.56999999999999995</v>
      </c>
      <c r="CD438">
        <f>IF(CA438&lt;=delt2,CB438,CC438)</f>
        <v>0.51200000000000001</v>
      </c>
      <c r="CE438">
        <f>IF(CA438&gt;=O_max_dia2, 0, CD438)</f>
        <v>0.51200000000000001</v>
      </c>
      <c r="CG438">
        <f>CE438/$CF$21</f>
        <v>0.89667250437828383</v>
      </c>
      <c r="EM438"/>
      <c r="EN438" s="3"/>
      <c r="EP438"/>
      <c r="EQ438" s="3"/>
    </row>
    <row r="439" spans="2:147" x14ac:dyDescent="0.25">
      <c r="B439">
        <f t="shared" si="95"/>
        <v>423</v>
      </c>
      <c r="C439" s="9">
        <f t="shared" si="93"/>
        <v>10.550000000000082</v>
      </c>
      <c r="D439">
        <f>EXP(-KTG1_dia*(C439-T_opt__dia)^2)</f>
        <v>0.90917289442786386</v>
      </c>
      <c r="E439">
        <f>EXP(-KTG2_dia*(T_opt__dia-C439)^2)</f>
        <v>9.2504313788492915E-2</v>
      </c>
      <c r="F439">
        <f>IF(C439&lt;=T_opt__dia,D439,E439)</f>
        <v>0.90917289442786386</v>
      </c>
      <c r="G439">
        <f t="shared" si="94"/>
        <v>0.90900000000000003</v>
      </c>
      <c r="AO439">
        <f t="shared" si="98"/>
        <v>436</v>
      </c>
      <c r="AP439">
        <f t="shared" si="85"/>
        <v>10.875000000000087</v>
      </c>
      <c r="AQ439">
        <f>EXP(-KTG1_nan*(AP439-T_opt__nan)^2)</f>
        <v>0.7167253974184814</v>
      </c>
      <c r="AR439">
        <f>EXP(-KTG2_nan*(T_opt__nan-AP439)^2)</f>
        <v>0.36817846467925103</v>
      </c>
      <c r="AS439">
        <f>IF(AP439&lt;=T_opt__nan,AQ439,AR439)</f>
        <v>0.7167253974184814</v>
      </c>
      <c r="AT439">
        <f t="shared" si="86"/>
        <v>0.71699999999999997</v>
      </c>
      <c r="BD439">
        <f t="shared" si="87"/>
        <v>436</v>
      </c>
      <c r="BE439">
        <f t="shared" si="88"/>
        <v>10.875000000000087</v>
      </c>
      <c r="BF439">
        <f>EXP(-KTG1_pic*(BE439-T_opt_pic)^2)</f>
        <v>0.55540233496729463</v>
      </c>
      <c r="BG439">
        <f>EXP(-KTG2_pic*(T_opt_pic-BE439)^2)</f>
        <v>0.17132593226928433</v>
      </c>
      <c r="BH439">
        <f>IF(BE439&lt;=T_opt_pic,BF439,BG439)</f>
        <v>0.55540233496729463</v>
      </c>
      <c r="BI439">
        <f t="shared" si="89"/>
        <v>0.55500000000000005</v>
      </c>
      <c r="BP439">
        <f t="shared" si="90"/>
        <v>436</v>
      </c>
      <c r="BQ439">
        <f t="shared" si="91"/>
        <v>10.875000000000087</v>
      </c>
      <c r="BR439">
        <f>EXP(-KTG1_bac*(BQ439-T_opt_bac)^2)</f>
        <v>0.55540233496729463</v>
      </c>
      <c r="BS439">
        <f>EXP(-KTG2_bac * (T_opt_bac - BQ439)^2)</f>
        <v>0.17132593226928433</v>
      </c>
      <c r="BT439">
        <f>IF(BQ439&lt;=T_opt_bac,BR439,BS439)</f>
        <v>0.55540233496729463</v>
      </c>
      <c r="BU439">
        <f t="shared" si="92"/>
        <v>0.55500000000000005</v>
      </c>
      <c r="BY439"/>
      <c r="BZ439" s="3">
        <f t="shared" si="97"/>
        <v>419</v>
      </c>
      <c r="CA439" s="3">
        <f>CA438+(env_max2-env_min2)/1200</f>
        <v>10.450000000000081</v>
      </c>
      <c r="CB439" s="3">
        <f t="shared" si="96"/>
        <v>0.51200000000000001</v>
      </c>
      <c r="CC439" s="3">
        <f>ROUND((O_max_dia2-CA439)/O_range_dia2 * CB439, 3)</f>
        <v>0.56899999999999995</v>
      </c>
      <c r="CD439">
        <f>IF(CA439&lt;=delt2,CB439,CC439)</f>
        <v>0.51200000000000001</v>
      </c>
      <c r="CE439">
        <f>IF(CA439&gt;=O_max_dia2, 0, CD439)</f>
        <v>0.51200000000000001</v>
      </c>
      <c r="CG439">
        <f>CE439/$CF$21</f>
        <v>0.89667250437828383</v>
      </c>
      <c r="EM439"/>
      <c r="EN439" s="3"/>
      <c r="EP439"/>
      <c r="EQ439" s="3"/>
    </row>
    <row r="440" spans="2:147" x14ac:dyDescent="0.25">
      <c r="B440">
        <f t="shared" si="95"/>
        <v>424</v>
      </c>
      <c r="C440" s="9">
        <f t="shared" si="93"/>
        <v>10.575000000000083</v>
      </c>
      <c r="D440">
        <f>EXP(-KTG1_dia*(C440-T_opt__dia)^2)</f>
        <v>0.91042386700425504</v>
      </c>
      <c r="E440">
        <f>EXP(-KTG2_dia*(T_opt__dia-C440)^2)</f>
        <v>9.5739434658681719E-2</v>
      </c>
      <c r="F440">
        <f>IF(C440&lt;=T_opt__dia,D440,E440)</f>
        <v>0.91042386700425504</v>
      </c>
      <c r="G440">
        <f t="shared" si="94"/>
        <v>0.91</v>
      </c>
      <c r="AO440">
        <f t="shared" si="98"/>
        <v>437</v>
      </c>
      <c r="AP440">
        <f t="shared" si="85"/>
        <v>10.900000000000087</v>
      </c>
      <c r="AQ440">
        <f>EXP(-KTG1_nan*(AP440-T_opt__nan)^2)</f>
        <v>0.71803282048265937</v>
      </c>
      <c r="AR440">
        <f>EXP(-KTG2_nan*(T_opt__nan-AP440)^2)</f>
        <v>0.37019699355979729</v>
      </c>
      <c r="AS440">
        <f>IF(AP440&lt;=T_opt__nan,AQ440,AR440)</f>
        <v>0.71803282048265937</v>
      </c>
      <c r="AT440">
        <f t="shared" si="86"/>
        <v>0.71799999999999997</v>
      </c>
      <c r="BD440">
        <f t="shared" si="87"/>
        <v>437</v>
      </c>
      <c r="BE440">
        <f t="shared" si="88"/>
        <v>10.900000000000087</v>
      </c>
      <c r="BF440">
        <f>EXP(-KTG1_pic*(BE440-T_opt_pic)^2)</f>
        <v>0.55674942813156281</v>
      </c>
      <c r="BG440">
        <f>EXP(-KTG2_pic*(T_opt_pic-BE440)^2)</f>
        <v>0.17257557888527783</v>
      </c>
      <c r="BH440">
        <f>IF(BE440&lt;=T_opt_pic,BF440,BG440)</f>
        <v>0.55674942813156281</v>
      </c>
      <c r="BI440">
        <f t="shared" si="89"/>
        <v>0.55700000000000005</v>
      </c>
      <c r="BP440">
        <f t="shared" si="90"/>
        <v>437</v>
      </c>
      <c r="BQ440">
        <f t="shared" si="91"/>
        <v>10.900000000000087</v>
      </c>
      <c r="BR440">
        <f>EXP(-KTG1_bac*(BQ440-T_opt_bac)^2)</f>
        <v>0.55674942813156281</v>
      </c>
      <c r="BS440">
        <f>EXP(-KTG2_bac * (T_opt_bac - BQ440)^2)</f>
        <v>0.17257557888527783</v>
      </c>
      <c r="BT440">
        <f>IF(BQ440&lt;=T_opt_bac,BR440,BS440)</f>
        <v>0.55674942813156281</v>
      </c>
      <c r="BU440">
        <f t="shared" si="92"/>
        <v>0.55700000000000005</v>
      </c>
      <c r="BY440"/>
      <c r="BZ440" s="3">
        <f t="shared" si="97"/>
        <v>420</v>
      </c>
      <c r="CA440" s="3">
        <f>CA439+(env_max2-env_min2)/1200</f>
        <v>10.475000000000081</v>
      </c>
      <c r="CB440" s="3">
        <f t="shared" si="96"/>
        <v>0.51300000000000001</v>
      </c>
      <c r="CC440" s="3">
        <f>ROUND((O_max_dia2-CA440)/O_range_dia2 * CB440, 3)</f>
        <v>0.56899999999999995</v>
      </c>
      <c r="CD440">
        <f>IF(CA440&lt;=delt2,CB440,CC440)</f>
        <v>0.51300000000000001</v>
      </c>
      <c r="CE440">
        <f>IF(CA440&gt;=O_max_dia2, 0, CD440)</f>
        <v>0.51300000000000001</v>
      </c>
      <c r="CG440">
        <f>CE440/$CF$21</f>
        <v>0.89842381786339764</v>
      </c>
      <c r="EM440"/>
      <c r="EN440" s="3"/>
      <c r="EP440"/>
      <c r="EQ440" s="3"/>
    </row>
    <row r="441" spans="2:147" x14ac:dyDescent="0.25">
      <c r="B441">
        <f t="shared" si="95"/>
        <v>425</v>
      </c>
      <c r="C441" s="9">
        <f t="shared" si="93"/>
        <v>10.600000000000083</v>
      </c>
      <c r="D441">
        <f>EXP(-KTG1_dia*(C441-T_opt__dia)^2)</f>
        <v>0.91166744413101619</v>
      </c>
      <c r="E441">
        <f>EXP(-KTG2_dia*(T_opt__dia-C441)^2)</f>
        <v>9.9062927446758486E-2</v>
      </c>
      <c r="F441">
        <f>IF(C441&lt;=T_opt__dia,D441,E441)</f>
        <v>0.91166744413101619</v>
      </c>
      <c r="G441">
        <f t="shared" si="94"/>
        <v>0.91200000000000003</v>
      </c>
      <c r="AO441">
        <f t="shared" si="98"/>
        <v>438</v>
      </c>
      <c r="AP441">
        <f t="shared" si="85"/>
        <v>10.925000000000088</v>
      </c>
      <c r="AQ441">
        <f>EXP(-KTG1_nan*(AP441-T_opt__nan)^2)</f>
        <v>0.71933903179384762</v>
      </c>
      <c r="AR441">
        <f>EXP(-KTG2_nan*(T_opt__nan-AP441)^2)</f>
        <v>0.37222100561560295</v>
      </c>
      <c r="AS441">
        <f>IF(AP441&lt;=T_opt__nan,AQ441,AR441)</f>
        <v>0.71933903179384762</v>
      </c>
      <c r="AT441">
        <f t="shared" si="86"/>
        <v>0.71899999999999997</v>
      </c>
      <c r="BD441">
        <f t="shared" si="87"/>
        <v>438</v>
      </c>
      <c r="BE441">
        <f t="shared" si="88"/>
        <v>10.925000000000088</v>
      </c>
      <c r="BF441">
        <f>EXP(-KTG1_pic*(BE441-T_opt_pic)^2)</f>
        <v>0.55809699809296087</v>
      </c>
      <c r="BG441">
        <f>EXP(-KTG2_pic*(T_opt_pic-BE441)^2)</f>
        <v>0.17383173289360931</v>
      </c>
      <c r="BH441">
        <f>IF(BE441&lt;=T_opt_pic,BF441,BG441)</f>
        <v>0.55809699809296087</v>
      </c>
      <c r="BI441">
        <f t="shared" si="89"/>
        <v>0.55800000000000005</v>
      </c>
      <c r="BP441">
        <f t="shared" si="90"/>
        <v>438</v>
      </c>
      <c r="BQ441">
        <f t="shared" si="91"/>
        <v>10.925000000000088</v>
      </c>
      <c r="BR441">
        <f>EXP(-KTG1_bac*(BQ441-T_opt_bac)^2)</f>
        <v>0.55809699809296087</v>
      </c>
      <c r="BS441">
        <f>EXP(-KTG2_bac * (T_opt_bac - BQ441)^2)</f>
        <v>0.17383173289360931</v>
      </c>
      <c r="BT441">
        <f>IF(BQ441&lt;=T_opt_bac,BR441,BS441)</f>
        <v>0.55809699809296087</v>
      </c>
      <c r="BU441">
        <f t="shared" si="92"/>
        <v>0.55800000000000005</v>
      </c>
      <c r="BY441"/>
      <c r="BZ441" s="3">
        <f t="shared" si="97"/>
        <v>421</v>
      </c>
      <c r="CA441" s="3">
        <f>CA440+(env_max2-env_min2)/1200</f>
        <v>10.500000000000082</v>
      </c>
      <c r="CB441" s="3">
        <f t="shared" si="96"/>
        <v>0.51400000000000001</v>
      </c>
      <c r="CC441" s="3">
        <f>ROUND((O_max_dia2-CA441)/O_range_dia2 * CB441, 3)</f>
        <v>0.56899999999999995</v>
      </c>
      <c r="CD441">
        <f>IF(CA441&lt;=delt2,CB441,CC441)</f>
        <v>0.51400000000000001</v>
      </c>
      <c r="CE441">
        <f>IF(CA441&gt;=O_max_dia2, 0, CD441)</f>
        <v>0.51400000000000001</v>
      </c>
      <c r="CG441">
        <f>CE441/$CF$21</f>
        <v>0.90017513134851146</v>
      </c>
      <c r="EM441"/>
      <c r="EN441" s="3"/>
      <c r="EP441"/>
      <c r="EQ441" s="3"/>
    </row>
    <row r="442" spans="2:147" x14ac:dyDescent="0.25">
      <c r="B442">
        <f t="shared" si="95"/>
        <v>426</v>
      </c>
      <c r="C442" s="9">
        <f t="shared" si="93"/>
        <v>10.625000000000083</v>
      </c>
      <c r="D442">
        <f>EXP(-KTG1_dia*(C442-T_opt__dia)^2)</f>
        <v>0.91290359081806116</v>
      </c>
      <c r="E442">
        <f>EXP(-KTG2_dia*(T_opt__dia-C442)^2)</f>
        <v>0.10247616951202324</v>
      </c>
      <c r="F442">
        <f>IF(C442&lt;=T_opt__dia,D442,E442)</f>
        <v>0.91290359081806116</v>
      </c>
      <c r="G442">
        <f t="shared" si="94"/>
        <v>0.91300000000000003</v>
      </c>
      <c r="AO442">
        <f t="shared" si="98"/>
        <v>439</v>
      </c>
      <c r="AP442">
        <f t="shared" si="85"/>
        <v>10.950000000000088</v>
      </c>
      <c r="AQ442">
        <f>EXP(-KTG1_nan*(AP442-T_opt__nan)^2)</f>
        <v>0.72064401607372119</v>
      </c>
      <c r="AR442">
        <f>EXP(-KTG2_nan*(T_opt__nan-AP442)^2)</f>
        <v>0.37425046993944011</v>
      </c>
      <c r="AS442">
        <f>IF(AP442&lt;=T_opt__nan,AQ442,AR442)</f>
        <v>0.72064401607372119</v>
      </c>
      <c r="AT442">
        <f t="shared" si="86"/>
        <v>0.72099999999999997</v>
      </c>
      <c r="BD442">
        <f t="shared" si="87"/>
        <v>439</v>
      </c>
      <c r="BE442">
        <f t="shared" si="88"/>
        <v>10.950000000000088</v>
      </c>
      <c r="BF442">
        <f>EXP(-KTG1_pic*(BE442-T_opt_pic)^2)</f>
        <v>0.55944503251356581</v>
      </c>
      <c r="BG442">
        <f>EXP(-KTG2_pic*(T_opt_pic-BE442)^2)</f>
        <v>0.17509440383920938</v>
      </c>
      <c r="BH442">
        <f>IF(BE442&lt;=T_opt_pic,BF442,BG442)</f>
        <v>0.55944503251356581</v>
      </c>
      <c r="BI442">
        <f t="shared" si="89"/>
        <v>0.55900000000000005</v>
      </c>
      <c r="BP442">
        <f t="shared" si="90"/>
        <v>439</v>
      </c>
      <c r="BQ442">
        <f t="shared" si="91"/>
        <v>10.950000000000088</v>
      </c>
      <c r="BR442">
        <f>EXP(-KTG1_bac*(BQ442-T_opt_bac)^2)</f>
        <v>0.55944503251356581</v>
      </c>
      <c r="BS442">
        <f>EXP(-KTG2_bac * (T_opt_bac - BQ442)^2)</f>
        <v>0.17509440383920938</v>
      </c>
      <c r="BT442">
        <f>IF(BQ442&lt;=T_opt_bac,BR442,BS442)</f>
        <v>0.55944503251356581</v>
      </c>
      <c r="BU442">
        <f t="shared" si="92"/>
        <v>0.55900000000000005</v>
      </c>
      <c r="BY442"/>
      <c r="BZ442" s="3">
        <f t="shared" si="97"/>
        <v>422</v>
      </c>
      <c r="CA442" s="3">
        <f>CA441+(env_max2-env_min2)/1200</f>
        <v>10.525000000000082</v>
      </c>
      <c r="CB442" s="3">
        <f t="shared" si="96"/>
        <v>0.51500000000000001</v>
      </c>
      <c r="CC442" s="3">
        <f>ROUND((O_max_dia2-CA442)/O_range_dia2 * CB442, 3)</f>
        <v>0.56899999999999995</v>
      </c>
      <c r="CD442">
        <f>IF(CA442&lt;=delt2,CB442,CC442)</f>
        <v>0.51500000000000001</v>
      </c>
      <c r="CE442">
        <f>IF(CA442&gt;=O_max_dia2, 0, CD442)</f>
        <v>0.51500000000000001</v>
      </c>
      <c r="CG442">
        <f>CE442/$CF$21</f>
        <v>0.90192644483362527</v>
      </c>
      <c r="EM442"/>
      <c r="EN442" s="3"/>
      <c r="EP442"/>
      <c r="EQ442" s="3"/>
    </row>
    <row r="443" spans="2:147" x14ac:dyDescent="0.25">
      <c r="B443">
        <f t="shared" si="95"/>
        <v>427</v>
      </c>
      <c r="C443" s="9">
        <f t="shared" si="93"/>
        <v>10.650000000000084</v>
      </c>
      <c r="D443">
        <f>EXP(-KTG1_dia*(C443-T_opt__dia)^2)</f>
        <v>0.91413227225074867</v>
      </c>
      <c r="E443">
        <f>EXP(-KTG2_dia*(T_opt__dia-C443)^2)</f>
        <v>0.10598051738689367</v>
      </c>
      <c r="F443">
        <f>IF(C443&lt;=T_opt__dia,D443,E443)</f>
        <v>0.91413227225074867</v>
      </c>
      <c r="G443">
        <f t="shared" si="94"/>
        <v>0.91400000000000003</v>
      </c>
      <c r="AO443">
        <f t="shared" si="98"/>
        <v>440</v>
      </c>
      <c r="AP443">
        <f t="shared" si="85"/>
        <v>10.975000000000088</v>
      </c>
      <c r="AQ443">
        <f>EXP(-KTG1_nan*(AP443-T_opt__nan)^2)</f>
        <v>0.72194775803462174</v>
      </c>
      <c r="AR443">
        <f>EXP(-KTG2_nan*(T_opt__nan-AP443)^2)</f>
        <v>0.37628535520931372</v>
      </c>
      <c r="AS443">
        <f>IF(AP443&lt;=T_opt__nan,AQ443,AR443)</f>
        <v>0.72194775803462174</v>
      </c>
      <c r="AT443">
        <f t="shared" si="86"/>
        <v>0.72199999999999998</v>
      </c>
      <c r="BD443">
        <f t="shared" si="87"/>
        <v>440</v>
      </c>
      <c r="BE443">
        <f t="shared" si="88"/>
        <v>10.975000000000088</v>
      </c>
      <c r="BF443">
        <f>EXP(-KTG1_pic*(BE443-T_opt_pic)^2)</f>
        <v>0.56079351901864749</v>
      </c>
      <c r="BG443">
        <f>EXP(-KTG2_pic*(T_opt_pic-BE443)^2)</f>
        <v>0.17636360104208801</v>
      </c>
      <c r="BH443">
        <f>IF(BE443&lt;=T_opt_pic,BF443,BG443)</f>
        <v>0.56079351901864749</v>
      </c>
      <c r="BI443">
        <f t="shared" si="89"/>
        <v>0.56100000000000005</v>
      </c>
      <c r="BP443">
        <f t="shared" si="90"/>
        <v>440</v>
      </c>
      <c r="BQ443">
        <f t="shared" si="91"/>
        <v>10.975000000000088</v>
      </c>
      <c r="BR443">
        <f>EXP(-KTG1_bac*(BQ443-T_opt_bac)^2)</f>
        <v>0.56079351901864749</v>
      </c>
      <c r="BS443">
        <f>EXP(-KTG2_bac * (T_opt_bac - BQ443)^2)</f>
        <v>0.17636360104208801</v>
      </c>
      <c r="BT443">
        <f>IF(BQ443&lt;=T_opt_bac,BR443,BS443)</f>
        <v>0.56079351901864749</v>
      </c>
      <c r="BU443">
        <f t="shared" si="92"/>
        <v>0.56100000000000005</v>
      </c>
      <c r="BY443"/>
      <c r="BZ443" s="3">
        <f t="shared" si="97"/>
        <v>423</v>
      </c>
      <c r="CA443" s="3">
        <f>CA442+(env_max2-env_min2)/1200</f>
        <v>10.550000000000082</v>
      </c>
      <c r="CB443" s="3">
        <f t="shared" si="96"/>
        <v>0.51600000000000001</v>
      </c>
      <c r="CC443" s="3">
        <f>ROUND((O_max_dia2-CA443)/O_range_dia2 * CB443, 3)</f>
        <v>0.56899999999999995</v>
      </c>
      <c r="CD443">
        <f>IF(CA443&lt;=delt2,CB443,CC443)</f>
        <v>0.51600000000000001</v>
      </c>
      <c r="CE443">
        <f>IF(CA443&gt;=O_max_dia2, 0, CD443)</f>
        <v>0.51600000000000001</v>
      </c>
      <c r="CG443">
        <f>CE443/$CF$21</f>
        <v>0.9036777583187392</v>
      </c>
      <c r="EM443"/>
      <c r="EN443" s="3"/>
      <c r="EP443"/>
      <c r="EQ443" s="3"/>
    </row>
    <row r="444" spans="2:147" x14ac:dyDescent="0.25">
      <c r="B444">
        <f t="shared" si="95"/>
        <v>428</v>
      </c>
      <c r="C444" s="9">
        <f t="shared" si="93"/>
        <v>10.675000000000084</v>
      </c>
      <c r="D444">
        <f>EXP(-KTG1_dia*(C444-T_opt__dia)^2)</f>
        <v>0.91535345379151356</v>
      </c>
      <c r="E444">
        <f>EXP(-KTG2_dia*(T_opt__dia-C444)^2)</f>
        <v>0.1095773046798602</v>
      </c>
      <c r="F444">
        <f>IF(C444&lt;=T_opt__dia,D444,E444)</f>
        <v>0.91535345379151356</v>
      </c>
      <c r="G444">
        <f t="shared" si="94"/>
        <v>0.91500000000000004</v>
      </c>
      <c r="AO444">
        <f t="shared" si="98"/>
        <v>441</v>
      </c>
      <c r="AP444">
        <f t="shared" si="85"/>
        <v>11.000000000000089</v>
      </c>
      <c r="AQ444">
        <f>EXP(-KTG1_nan*(AP444-T_opt__nan)^2)</f>
        <v>0.72325024237984703</v>
      </c>
      <c r="AR444">
        <f>EXP(-KTG2_nan*(T_opt__nan-AP444)^2)</f>
        <v>0.37832562968808403</v>
      </c>
      <c r="AS444">
        <f>IF(AP444&lt;=T_opt__nan,AQ444,AR444)</f>
        <v>0.72325024237984703</v>
      </c>
      <c r="AT444">
        <f t="shared" si="86"/>
        <v>0.72299999999999998</v>
      </c>
      <c r="BD444">
        <f t="shared" si="87"/>
        <v>441</v>
      </c>
      <c r="BE444">
        <f t="shared" si="88"/>
        <v>11.000000000000089</v>
      </c>
      <c r="BF444">
        <f>EXP(-KTG1_pic*(BE444-T_opt_pic)^2)</f>
        <v>0.56214244519682721</v>
      </c>
      <c r="BG444">
        <f>EXP(-KTG2_pic*(T_opt_pic-BE444)^2)</f>
        <v>0.17763933359513948</v>
      </c>
      <c r="BH444">
        <f>IF(BE444&lt;=T_opt_pic,BF444,BG444)</f>
        <v>0.56214244519682721</v>
      </c>
      <c r="BI444">
        <f t="shared" si="89"/>
        <v>0.56200000000000006</v>
      </c>
      <c r="BP444">
        <f t="shared" si="90"/>
        <v>441</v>
      </c>
      <c r="BQ444">
        <f t="shared" si="91"/>
        <v>11.000000000000089</v>
      </c>
      <c r="BR444">
        <f>EXP(-KTG1_bac*(BQ444-T_opt_bac)^2)</f>
        <v>0.56214244519682721</v>
      </c>
      <c r="BS444">
        <f>EXP(-KTG2_bac * (T_opt_bac - BQ444)^2)</f>
        <v>0.17763933359513948</v>
      </c>
      <c r="BT444">
        <f>IF(BQ444&lt;=T_opt_bac,BR444,BS444)</f>
        <v>0.56214244519682721</v>
      </c>
      <c r="BU444">
        <f t="shared" si="92"/>
        <v>0.56200000000000006</v>
      </c>
      <c r="BY444"/>
      <c r="BZ444" s="3">
        <f t="shared" si="97"/>
        <v>424</v>
      </c>
      <c r="CA444" s="3">
        <f>CA443+(env_max2-env_min2)/1200</f>
        <v>10.575000000000083</v>
      </c>
      <c r="CB444" s="3">
        <f t="shared" si="96"/>
        <v>0.51700000000000002</v>
      </c>
      <c r="CC444" s="3">
        <f>ROUND((O_max_dia2-CA444)/O_range_dia2 * CB444, 3)</f>
        <v>0.56999999999999995</v>
      </c>
      <c r="CD444">
        <f>IF(CA444&lt;=delt2,CB444,CC444)</f>
        <v>0.51700000000000002</v>
      </c>
      <c r="CE444">
        <f>IF(CA444&gt;=O_max_dia2, 0, CD444)</f>
        <v>0.51700000000000002</v>
      </c>
      <c r="CG444">
        <f>CE444/$CF$21</f>
        <v>0.90542907180385301</v>
      </c>
      <c r="EM444"/>
      <c r="EN444" s="3"/>
      <c r="EP444"/>
      <c r="EQ444" s="3"/>
    </row>
    <row r="445" spans="2:147" x14ac:dyDescent="0.25">
      <c r="B445">
        <f t="shared" si="95"/>
        <v>429</v>
      </c>
      <c r="C445" s="9">
        <f t="shared" si="93"/>
        <v>10.700000000000085</v>
      </c>
      <c r="D445">
        <f>EXP(-KTG1_dia*(C445-T_opt__dia)^2)</f>
        <v>0.91656710098149152</v>
      </c>
      <c r="E445">
        <f>EXP(-KTG2_dia*(T_opt__dia-C445)^2)</f>
        <v>0.1132678399356021</v>
      </c>
      <c r="F445">
        <f>IF(C445&lt;=T_opt__dia,D445,E445)</f>
        <v>0.91656710098149152</v>
      </c>
      <c r="G445">
        <f t="shared" si="94"/>
        <v>0.91700000000000004</v>
      </c>
      <c r="AO445">
        <f t="shared" si="98"/>
        <v>442</v>
      </c>
      <c r="AP445">
        <f t="shared" si="85"/>
        <v>11.025000000000089</v>
      </c>
      <c r="AQ445">
        <f>EXP(-KTG1_nan*(AP445-T_opt__nan)^2)</f>
        <v>0.72455145380394037</v>
      </c>
      <c r="AR445">
        <f>EXP(-KTG2_nan*(T_opt__nan-AP445)^2)</f>
        <v>0.38037126122311959</v>
      </c>
      <c r="AS445">
        <f>IF(AP445&lt;=T_opt__nan,AQ445,AR445)</f>
        <v>0.72455145380394037</v>
      </c>
      <c r="AT445">
        <f t="shared" si="86"/>
        <v>0.72499999999999998</v>
      </c>
      <c r="BD445">
        <f t="shared" si="87"/>
        <v>442</v>
      </c>
      <c r="BE445">
        <f t="shared" si="88"/>
        <v>11.025000000000089</v>
      </c>
      <c r="BF445">
        <f>EXP(-KTG1_pic*(BE445-T_opt_pic)^2)</f>
        <v>0.56349179860023801</v>
      </c>
      <c r="BG445">
        <f>EXP(-KTG2_pic*(T_opt_pic-BE445)^2)</f>
        <v>0.17892161036194881</v>
      </c>
      <c r="BH445">
        <f>IF(BE445&lt;=T_opt_pic,BF445,BG445)</f>
        <v>0.56349179860023801</v>
      </c>
      <c r="BI445">
        <f t="shared" si="89"/>
        <v>0.56299999999999994</v>
      </c>
      <c r="BP445">
        <f t="shared" si="90"/>
        <v>442</v>
      </c>
      <c r="BQ445">
        <f t="shared" si="91"/>
        <v>11.025000000000089</v>
      </c>
      <c r="BR445">
        <f>EXP(-KTG1_bac*(BQ445-T_opt_bac)^2)</f>
        <v>0.56349179860023801</v>
      </c>
      <c r="BS445">
        <f>EXP(-KTG2_bac * (T_opt_bac - BQ445)^2)</f>
        <v>0.17892161036194881</v>
      </c>
      <c r="BT445">
        <f>IF(BQ445&lt;=T_opt_bac,BR445,BS445)</f>
        <v>0.56349179860023801</v>
      </c>
      <c r="BU445">
        <f t="shared" si="92"/>
        <v>0.56299999999999994</v>
      </c>
      <c r="BY445"/>
      <c r="BZ445" s="3">
        <f t="shared" si="97"/>
        <v>425</v>
      </c>
      <c r="CA445" s="3">
        <f>CA444+(env_max2-env_min2)/1200</f>
        <v>10.600000000000083</v>
      </c>
      <c r="CB445" s="3">
        <f t="shared" si="96"/>
        <v>0.51800000000000002</v>
      </c>
      <c r="CC445" s="3">
        <f>ROUND((O_max_dia2-CA445)/O_range_dia2 * CB445, 3)</f>
        <v>0.56999999999999995</v>
      </c>
      <c r="CD445">
        <f>IF(CA445&lt;=delt2,CB445,CC445)</f>
        <v>0.51800000000000002</v>
      </c>
      <c r="CE445">
        <f>IF(CA445&gt;=O_max_dia2, 0, CD445)</f>
        <v>0.51800000000000002</v>
      </c>
      <c r="CG445">
        <f>CE445/$CF$21</f>
        <v>0.90718038528896683</v>
      </c>
      <c r="EM445"/>
      <c r="EN445" s="3"/>
      <c r="EP445"/>
      <c r="EQ445" s="3"/>
    </row>
    <row r="446" spans="2:147" x14ac:dyDescent="0.25">
      <c r="B446">
        <f t="shared" si="95"/>
        <v>430</v>
      </c>
      <c r="C446" s="9">
        <f t="shared" si="93"/>
        <v>10.725000000000085</v>
      </c>
      <c r="D446">
        <f>EXP(-KTG1_dia*(C446-T_opt__dia)^2)</f>
        <v>0.91777317954213733</v>
      </c>
      <c r="E446">
        <f>EXP(-KTG2_dia*(T_opt__dia-C446)^2)</f>
        <v>0.11705340445406481</v>
      </c>
      <c r="F446">
        <f>IF(C446&lt;=T_opt__dia,D446,E446)</f>
        <v>0.91777317954213733</v>
      </c>
      <c r="G446">
        <f t="shared" si="94"/>
        <v>0.91800000000000004</v>
      </c>
      <c r="AO446">
        <f t="shared" si="98"/>
        <v>443</v>
      </c>
      <c r="AP446">
        <f t="shared" si="85"/>
        <v>11.05000000000009</v>
      </c>
      <c r="AQ446">
        <f>EXP(-KTG1_nan*(AP446-T_opt__nan)^2)</f>
        <v>0.72585137699298163</v>
      </c>
      <c r="AR446">
        <f>EXP(-KTG2_nan*(T_opt__nan-AP446)^2)</f>
        <v>0.38242221724597797</v>
      </c>
      <c r="AS446">
        <f>IF(AP446&lt;=T_opt__nan,AQ446,AR446)</f>
        <v>0.72585137699298163</v>
      </c>
      <c r="AT446">
        <f t="shared" si="86"/>
        <v>0.72599999999999998</v>
      </c>
      <c r="BD446">
        <f t="shared" si="87"/>
        <v>443</v>
      </c>
      <c r="BE446">
        <f t="shared" si="88"/>
        <v>11.05000000000009</v>
      </c>
      <c r="BF446">
        <f>EXP(-KTG1_pic*(BE446-T_opt_pic)^2)</f>
        <v>0.56484156674468622</v>
      </c>
      <c r="BG446">
        <f>EXP(-KTG2_pic*(T_opt_pic-BE446)^2)</f>
        <v>0.18021043997459896</v>
      </c>
      <c r="BH446">
        <f>IF(BE446&lt;=T_opt_pic,BF446,BG446)</f>
        <v>0.56484156674468622</v>
      </c>
      <c r="BI446">
        <f t="shared" si="89"/>
        <v>0.56499999999999995</v>
      </c>
      <c r="BP446">
        <f t="shared" si="90"/>
        <v>443</v>
      </c>
      <c r="BQ446">
        <f t="shared" si="91"/>
        <v>11.05000000000009</v>
      </c>
      <c r="BR446">
        <f>EXP(-KTG1_bac*(BQ446-T_opt_bac)^2)</f>
        <v>0.56484156674468622</v>
      </c>
      <c r="BS446">
        <f>EXP(-KTG2_bac * (T_opt_bac - BQ446)^2)</f>
        <v>0.18021043997459896</v>
      </c>
      <c r="BT446">
        <f>IF(BQ446&lt;=T_opt_bac,BR446,BS446)</f>
        <v>0.56484156674468622</v>
      </c>
      <c r="BU446">
        <f t="shared" si="92"/>
        <v>0.56499999999999995</v>
      </c>
      <c r="BY446"/>
      <c r="BZ446" s="3">
        <f t="shared" si="97"/>
        <v>426</v>
      </c>
      <c r="CA446" s="3">
        <f>CA445+(env_max2-env_min2)/1200</f>
        <v>10.625000000000083</v>
      </c>
      <c r="CB446" s="3">
        <f t="shared" si="96"/>
        <v>0.51900000000000002</v>
      </c>
      <c r="CC446" s="3">
        <f>ROUND((O_max_dia2-CA446)/O_range_dia2 * CB446, 3)</f>
        <v>0.56999999999999995</v>
      </c>
      <c r="CD446">
        <f>IF(CA446&lt;=delt2,CB446,CC446)</f>
        <v>0.51900000000000002</v>
      </c>
      <c r="CE446">
        <f>IF(CA446&gt;=O_max_dia2, 0, CD446)</f>
        <v>0.51900000000000002</v>
      </c>
      <c r="CG446">
        <f>CE446/$CF$21</f>
        <v>0.90893169877408064</v>
      </c>
      <c r="EM446"/>
      <c r="EN446" s="3"/>
      <c r="EP446"/>
      <c r="EQ446" s="3"/>
    </row>
    <row r="447" spans="2:147" x14ac:dyDescent="0.25">
      <c r="B447">
        <f t="shared" si="95"/>
        <v>431</v>
      </c>
      <c r="C447" s="9">
        <f t="shared" si="93"/>
        <v>10.750000000000085</v>
      </c>
      <c r="D447">
        <f>EXP(-KTG1_dia*(C447-T_opt__dia)^2)</f>
        <v>0.91897165537683578</v>
      </c>
      <c r="E447">
        <f>EXP(-KTG2_dia*(T_opt__dia-C447)^2)</f>
        <v>0.12093525007043007</v>
      </c>
      <c r="F447">
        <f>IF(C447&lt;=T_opt__dia,D447,E447)</f>
        <v>0.91897165537683578</v>
      </c>
      <c r="G447">
        <f t="shared" si="94"/>
        <v>0.91900000000000004</v>
      </c>
      <c r="AO447">
        <f t="shared" si="98"/>
        <v>444</v>
      </c>
      <c r="AP447">
        <f t="shared" si="85"/>
        <v>11.07500000000009</v>
      </c>
      <c r="AQ447">
        <f>EXP(-KTG1_nan*(AP447-T_opt__nan)^2)</f>
        <v>0.72714999662487823</v>
      </c>
      <c r="AR447">
        <f>EXP(-KTG2_nan*(T_opt__nan-AP447)^2)</f>
        <v>0.38447846477211722</v>
      </c>
      <c r="AS447">
        <f>IF(AP447&lt;=T_opt__nan,AQ447,AR447)</f>
        <v>0.72714999662487823</v>
      </c>
      <c r="AT447">
        <f t="shared" si="86"/>
        <v>0.72699999999999998</v>
      </c>
      <c r="BD447">
        <f t="shared" si="87"/>
        <v>444</v>
      </c>
      <c r="BE447">
        <f t="shared" si="88"/>
        <v>11.07500000000009</v>
      </c>
      <c r="BF447">
        <f>EXP(-KTG1_pic*(BE447-T_opt_pic)^2)</f>
        <v>0.56619173710981407</v>
      </c>
      <c r="BG447">
        <f>EXP(-KTG2_pic*(T_opt_pic-BE447)^2)</f>
        <v>0.1815058308314802</v>
      </c>
      <c r="BH447">
        <f>IF(BE447&lt;=T_opt_pic,BF447,BG447)</f>
        <v>0.56619173710981407</v>
      </c>
      <c r="BI447">
        <f t="shared" si="89"/>
        <v>0.56599999999999995</v>
      </c>
      <c r="BP447">
        <f t="shared" si="90"/>
        <v>444</v>
      </c>
      <c r="BQ447">
        <f t="shared" si="91"/>
        <v>11.07500000000009</v>
      </c>
      <c r="BR447">
        <f>EXP(-KTG1_bac*(BQ447-T_opt_bac)^2)</f>
        <v>0.56619173710981407</v>
      </c>
      <c r="BS447">
        <f>EXP(-KTG2_bac * (T_opt_bac - BQ447)^2)</f>
        <v>0.1815058308314802</v>
      </c>
      <c r="BT447">
        <f>IF(BQ447&lt;=T_opt_bac,BR447,BS447)</f>
        <v>0.56619173710981407</v>
      </c>
      <c r="BU447">
        <f t="shared" si="92"/>
        <v>0.56599999999999995</v>
      </c>
      <c r="BY447"/>
      <c r="BZ447" s="3">
        <f t="shared" si="97"/>
        <v>427</v>
      </c>
      <c r="CA447" s="3">
        <f>CA446+(env_max2-env_min2)/1200</f>
        <v>10.650000000000084</v>
      </c>
      <c r="CB447" s="3">
        <f t="shared" si="96"/>
        <v>0.52</v>
      </c>
      <c r="CC447" s="3">
        <f>ROUND((O_max_dia2-CA447)/O_range_dia2 * CB447, 3)</f>
        <v>0.56999999999999995</v>
      </c>
      <c r="CD447">
        <f>IF(CA447&lt;=delt2,CB447,CC447)</f>
        <v>0.52</v>
      </c>
      <c r="CE447">
        <f>IF(CA447&gt;=O_max_dia2, 0, CD447)</f>
        <v>0.52</v>
      </c>
      <c r="CG447">
        <f>CE447/$CF$21</f>
        <v>0.91068301225919446</v>
      </c>
      <c r="EM447"/>
      <c r="EN447" s="3"/>
      <c r="EP447"/>
      <c r="EQ447" s="3"/>
    </row>
    <row r="448" spans="2:147" x14ac:dyDescent="0.25">
      <c r="B448">
        <f t="shared" si="95"/>
        <v>432</v>
      </c>
      <c r="C448" s="9">
        <f t="shared" si="93"/>
        <v>10.775000000000086</v>
      </c>
      <c r="D448">
        <f>EXP(-KTG1_dia*(C448-T_opt__dia)^2)</f>
        <v>0.92016249457250576</v>
      </c>
      <c r="E448">
        <f>EXP(-KTG2_dia*(T_opt__dia-C448)^2)</f>
        <v>0.124914596898048</v>
      </c>
      <c r="F448">
        <f>IF(C448&lt;=T_opt__dia,D448,E448)</f>
        <v>0.92016249457250576</v>
      </c>
      <c r="G448">
        <f t="shared" si="94"/>
        <v>0.92</v>
      </c>
      <c r="AO448">
        <f t="shared" si="98"/>
        <v>445</v>
      </c>
      <c r="AP448">
        <f t="shared" si="85"/>
        <v>11.10000000000009</v>
      </c>
      <c r="AQ448">
        <f>EXP(-KTG1_nan*(AP448-T_opt__nan)^2)</f>
        <v>0.72844729736965741</v>
      </c>
      <c r="AR448">
        <f>EXP(-KTG2_nan*(T_opt__nan-AP448)^2)</f>
        <v>0.3865399704006367</v>
      </c>
      <c r="AS448">
        <f>IF(AP448&lt;=T_opt__nan,AQ448,AR448)</f>
        <v>0.72844729736965741</v>
      </c>
      <c r="AT448">
        <f t="shared" si="86"/>
        <v>0.72799999999999998</v>
      </c>
      <c r="BD448">
        <f t="shared" si="87"/>
        <v>445</v>
      </c>
      <c r="BE448">
        <f t="shared" si="88"/>
        <v>11.10000000000009</v>
      </c>
      <c r="BF448">
        <f>EXP(-KTG1_pic*(BE448-T_opt_pic)^2)</f>
        <v>0.56754229713926407</v>
      </c>
      <c r="BG448">
        <f>EXP(-KTG2_pic*(T_opt_pic-BE448)^2)</f>
        <v>0.1828077910951012</v>
      </c>
      <c r="BH448">
        <f>IF(BE448&lt;=T_opt_pic,BF448,BG448)</f>
        <v>0.56754229713926407</v>
      </c>
      <c r="BI448">
        <f t="shared" si="89"/>
        <v>0.56799999999999995</v>
      </c>
      <c r="BP448">
        <f t="shared" si="90"/>
        <v>445</v>
      </c>
      <c r="BQ448">
        <f t="shared" si="91"/>
        <v>11.10000000000009</v>
      </c>
      <c r="BR448">
        <f>EXP(-KTG1_bac*(BQ448-T_opt_bac)^2)</f>
        <v>0.56754229713926407</v>
      </c>
      <c r="BS448">
        <f>EXP(-KTG2_bac * (T_opt_bac - BQ448)^2)</f>
        <v>0.1828077910951012</v>
      </c>
      <c r="BT448">
        <f>IF(BQ448&lt;=T_opt_bac,BR448,BS448)</f>
        <v>0.56754229713926407</v>
      </c>
      <c r="BU448">
        <f t="shared" si="92"/>
        <v>0.56799999999999995</v>
      </c>
      <c r="BY448"/>
      <c r="BZ448" s="3">
        <f t="shared" si="97"/>
        <v>428</v>
      </c>
      <c r="CA448" s="3">
        <f>CA447+(env_max2-env_min2)/1200</f>
        <v>10.675000000000084</v>
      </c>
      <c r="CB448" s="3">
        <f t="shared" si="96"/>
        <v>0.52100000000000002</v>
      </c>
      <c r="CC448" s="3">
        <f>ROUND((O_max_dia2-CA448)/O_range_dia2 * CB448, 3)</f>
        <v>0.56999999999999995</v>
      </c>
      <c r="CD448">
        <f>IF(CA448&lt;=delt2,CB448,CC448)</f>
        <v>0.52100000000000002</v>
      </c>
      <c r="CE448">
        <f>IF(CA448&gt;=O_max_dia2, 0, CD448)</f>
        <v>0.52100000000000002</v>
      </c>
      <c r="CG448">
        <f>CE448/$CF$21</f>
        <v>0.91243432574430838</v>
      </c>
      <c r="EM448"/>
      <c r="EN448" s="3"/>
      <c r="EP448"/>
      <c r="EQ448" s="3"/>
    </row>
    <row r="449" spans="2:147" x14ac:dyDescent="0.25">
      <c r="B449">
        <f t="shared" si="95"/>
        <v>433</v>
      </c>
      <c r="C449" s="9">
        <f t="shared" si="93"/>
        <v>10.800000000000086</v>
      </c>
      <c r="D449">
        <f>EXP(-KTG1_dia*(C449-T_opt__dia)^2)</f>
        <v>0.92134566340119728</v>
      </c>
      <c r="E449">
        <f>EXP(-KTG2_dia*(T_opt__dia-C449)^2)</f>
        <v>0.12899263103653361</v>
      </c>
      <c r="F449">
        <f>IF(C449&lt;=T_opt__dia,D449,E449)</f>
        <v>0.92134566340119728</v>
      </c>
      <c r="G449">
        <f t="shared" si="94"/>
        <v>0.92100000000000004</v>
      </c>
      <c r="AO449">
        <f t="shared" si="98"/>
        <v>446</v>
      </c>
      <c r="AP449">
        <f t="shared" si="85"/>
        <v>11.125000000000091</v>
      </c>
      <c r="AQ449">
        <f>EXP(-KTG1_nan*(AP449-T_opt__nan)^2)</f>
        <v>0.72974326388975885</v>
      </c>
      <c r="AR449">
        <f>EXP(-KTG2_nan*(T_opt__nan-AP449)^2)</f>
        <v>0.38860670031404748</v>
      </c>
      <c r="AS449">
        <f>IF(AP449&lt;=T_opt__nan,AQ449,AR449)</f>
        <v>0.72974326388975885</v>
      </c>
      <c r="AT449">
        <f t="shared" si="86"/>
        <v>0.73</v>
      </c>
      <c r="BD449">
        <f t="shared" si="87"/>
        <v>446</v>
      </c>
      <c r="BE449">
        <f t="shared" si="88"/>
        <v>11.125000000000091</v>
      </c>
      <c r="BF449">
        <f>EXP(-KTG1_pic*(BE449-T_opt_pic)^2)</f>
        <v>0.56889323424084393</v>
      </c>
      <c r="BG449">
        <f>EXP(-KTG2_pic*(T_opt_pic-BE449)^2)</f>
        <v>0.18411632868990147</v>
      </c>
      <c r="BH449">
        <f>IF(BE449&lt;=T_opt_pic,BF449,BG449)</f>
        <v>0.56889323424084393</v>
      </c>
      <c r="BI449">
        <f t="shared" si="89"/>
        <v>0.56899999999999995</v>
      </c>
      <c r="BP449">
        <f t="shared" si="90"/>
        <v>446</v>
      </c>
      <c r="BQ449">
        <f t="shared" si="91"/>
        <v>11.125000000000091</v>
      </c>
      <c r="BR449">
        <f>EXP(-KTG1_bac*(BQ449-T_opt_bac)^2)</f>
        <v>0.56889323424084393</v>
      </c>
      <c r="BS449">
        <f>EXP(-KTG2_bac * (T_opt_bac - BQ449)^2)</f>
        <v>0.18411632868990147</v>
      </c>
      <c r="BT449">
        <f>IF(BQ449&lt;=T_opt_bac,BR449,BS449)</f>
        <v>0.56889323424084393</v>
      </c>
      <c r="BU449">
        <f t="shared" si="92"/>
        <v>0.56899999999999995</v>
      </c>
      <c r="BY449"/>
      <c r="BZ449" s="3">
        <f t="shared" si="97"/>
        <v>429</v>
      </c>
      <c r="CA449" s="3">
        <f>CA448+(env_max2-env_min2)/1200</f>
        <v>10.700000000000085</v>
      </c>
      <c r="CB449" s="3">
        <f t="shared" si="96"/>
        <v>0.52200000000000002</v>
      </c>
      <c r="CC449" s="3">
        <f>ROUND((O_max_dia2-CA449)/O_range_dia2 * CB449, 3)</f>
        <v>0.56999999999999995</v>
      </c>
      <c r="CD449">
        <f>IF(CA449&lt;=delt2,CB449,CC449)</f>
        <v>0.52200000000000002</v>
      </c>
      <c r="CE449">
        <f>IF(CA449&gt;=O_max_dia2, 0, CD449)</f>
        <v>0.52200000000000002</v>
      </c>
      <c r="CG449">
        <f>CE449/$CF$21</f>
        <v>0.9141856392294222</v>
      </c>
      <c r="EM449"/>
      <c r="EN449" s="3"/>
      <c r="EP449"/>
      <c r="EQ449" s="3"/>
    </row>
    <row r="450" spans="2:147" x14ac:dyDescent="0.25">
      <c r="B450">
        <f t="shared" si="95"/>
        <v>434</v>
      </c>
      <c r="C450" s="9">
        <f t="shared" si="93"/>
        <v>10.825000000000086</v>
      </c>
      <c r="D450">
        <f>EXP(-KTG1_dia*(C450-T_opt__dia)^2)</f>
        <v>0.92252112832168187</v>
      </c>
      <c r="E450">
        <f>EXP(-KTG2_dia*(T_opt__dia-C450)^2)</f>
        <v>0.13317050224736637</v>
      </c>
      <c r="F450">
        <f>IF(C450&lt;=T_opt__dia,D450,E450)</f>
        <v>0.92252112832168187</v>
      </c>
      <c r="G450">
        <f t="shared" si="94"/>
        <v>0.92300000000000004</v>
      </c>
      <c r="AO450">
        <f t="shared" si="98"/>
        <v>447</v>
      </c>
      <c r="AP450">
        <f t="shared" si="85"/>
        <v>11.150000000000091</v>
      </c>
      <c r="AQ450">
        <f>EXP(-KTG1_nan*(AP450-T_opt__nan)^2)</f>
        <v>0.73103788084032839</v>
      </c>
      <c r="AR450">
        <f>EXP(-KTG2_nan*(T_opt__nan-AP450)^2)</f>
        <v>0.39067862027807349</v>
      </c>
      <c r="AS450">
        <f>IF(AP450&lt;=T_opt__nan,AQ450,AR450)</f>
        <v>0.73103788084032839</v>
      </c>
      <c r="AT450">
        <f t="shared" si="86"/>
        <v>0.73099999999999998</v>
      </c>
      <c r="BD450">
        <f t="shared" si="87"/>
        <v>447</v>
      </c>
      <c r="BE450">
        <f t="shared" si="88"/>
        <v>11.150000000000091</v>
      </c>
      <c r="BF450">
        <f>EXP(-KTG1_pic*(BE450-T_opt_pic)^2)</f>
        <v>0.57024453578669343</v>
      </c>
      <c r="BG450">
        <f>EXP(-KTG2_pic*(T_opt_pic-BE450)^2)</f>
        <v>0.185431451300067</v>
      </c>
      <c r="BH450">
        <f>IF(BE450&lt;=T_opt_pic,BF450,BG450)</f>
        <v>0.57024453578669343</v>
      </c>
      <c r="BI450">
        <f t="shared" si="89"/>
        <v>0.56999999999999995</v>
      </c>
      <c r="BP450">
        <f t="shared" si="90"/>
        <v>447</v>
      </c>
      <c r="BQ450">
        <f t="shared" si="91"/>
        <v>11.150000000000091</v>
      </c>
      <c r="BR450">
        <f>EXP(-KTG1_bac*(BQ450-T_opt_bac)^2)</f>
        <v>0.57024453578669343</v>
      </c>
      <c r="BS450">
        <f>EXP(-KTG2_bac * (T_opt_bac - BQ450)^2)</f>
        <v>0.185431451300067</v>
      </c>
      <c r="BT450">
        <f>IF(BQ450&lt;=T_opt_bac,BR450,BS450)</f>
        <v>0.57024453578669343</v>
      </c>
      <c r="BU450">
        <f t="shared" si="92"/>
        <v>0.56999999999999995</v>
      </c>
      <c r="BY450"/>
      <c r="BZ450" s="3">
        <f t="shared" si="97"/>
        <v>430</v>
      </c>
      <c r="CA450" s="3">
        <f>CA449+(env_max2-env_min2)/1200</f>
        <v>10.725000000000085</v>
      </c>
      <c r="CB450" s="3">
        <f t="shared" si="96"/>
        <v>0.52200000000000002</v>
      </c>
      <c r="CC450" s="3">
        <f>ROUND((O_max_dia2-CA450)/O_range_dia2 * CB450, 3)</f>
        <v>0.56999999999999995</v>
      </c>
      <c r="CD450">
        <f>IF(CA450&lt;=delt2,CB450,CC450)</f>
        <v>0.52200000000000002</v>
      </c>
      <c r="CE450">
        <f>IF(CA450&gt;=O_max_dia2, 0, CD450)</f>
        <v>0.52200000000000002</v>
      </c>
      <c r="CG450">
        <f>CE450/$CF$21</f>
        <v>0.9141856392294222</v>
      </c>
      <c r="EM450"/>
      <c r="EN450" s="3"/>
      <c r="EP450"/>
      <c r="EQ450" s="3"/>
    </row>
    <row r="451" spans="2:147" x14ac:dyDescent="0.25">
      <c r="B451">
        <f t="shared" si="95"/>
        <v>435</v>
      </c>
      <c r="C451" s="9">
        <f t="shared" si="93"/>
        <v>10.850000000000087</v>
      </c>
      <c r="D451">
        <f>EXP(-KTG1_dia*(C451-T_opt__dia)^2)</f>
        <v>0.92368885598103445</v>
      </c>
      <c r="E451">
        <f>EXP(-KTG2_dia*(T_opt__dia-C451)^2)</f>
        <v>0.13744932159946693</v>
      </c>
      <c r="F451">
        <f>IF(C451&lt;=T_opt__dia,D451,E451)</f>
        <v>0.92368885598103445</v>
      </c>
      <c r="G451">
        <f t="shared" si="94"/>
        <v>0.92400000000000004</v>
      </c>
      <c r="AO451">
        <f t="shared" si="98"/>
        <v>448</v>
      </c>
      <c r="AP451">
        <f t="shared" si="85"/>
        <v>11.175000000000091</v>
      </c>
      <c r="AQ451">
        <f>EXP(-KTG1_nan*(AP451-T_opt__nan)^2)</f>
        <v>0.73233113286951179</v>
      </c>
      <c r="AR451">
        <f>EXP(-KTG2_nan*(T_opt__nan-AP451)^2)</f>
        <v>0.39275569564148233</v>
      </c>
      <c r="AS451">
        <f>IF(AP451&lt;=T_opt__nan,AQ451,AR451)</f>
        <v>0.73233113286951179</v>
      </c>
      <c r="AT451">
        <f t="shared" si="86"/>
        <v>0.73199999999999998</v>
      </c>
      <c r="BD451">
        <f t="shared" si="87"/>
        <v>448</v>
      </c>
      <c r="BE451">
        <f t="shared" si="88"/>
        <v>11.175000000000091</v>
      </c>
      <c r="BF451">
        <f>EXP(-KTG1_pic*(BE451-T_opt_pic)^2)</f>
        <v>0.571596189113453</v>
      </c>
      <c r="BG451">
        <f>EXP(-KTG2_pic*(T_opt_pic-BE451)^2)</f>
        <v>0.18675316636734762</v>
      </c>
      <c r="BH451">
        <f>IF(BE451&lt;=T_opt_pic,BF451,BG451)</f>
        <v>0.571596189113453</v>
      </c>
      <c r="BI451">
        <f t="shared" si="89"/>
        <v>0.57199999999999995</v>
      </c>
      <c r="BP451">
        <f t="shared" si="90"/>
        <v>448</v>
      </c>
      <c r="BQ451">
        <f t="shared" si="91"/>
        <v>11.175000000000091</v>
      </c>
      <c r="BR451">
        <f>EXP(-KTG1_bac*(BQ451-T_opt_bac)^2)</f>
        <v>0.571596189113453</v>
      </c>
      <c r="BS451">
        <f>EXP(-KTG2_bac * (T_opt_bac - BQ451)^2)</f>
        <v>0.18675316636734762</v>
      </c>
      <c r="BT451">
        <f>IF(BQ451&lt;=T_opt_bac,BR451,BS451)</f>
        <v>0.571596189113453</v>
      </c>
      <c r="BU451">
        <f t="shared" si="92"/>
        <v>0.57199999999999995</v>
      </c>
      <c r="BY451"/>
      <c r="BZ451" s="3">
        <f t="shared" si="97"/>
        <v>431</v>
      </c>
      <c r="CA451" s="3">
        <f>CA450+(env_max2-env_min2)/1200</f>
        <v>10.750000000000085</v>
      </c>
      <c r="CB451" s="3">
        <f t="shared" si="96"/>
        <v>0.52300000000000002</v>
      </c>
      <c r="CC451" s="3">
        <f>ROUND((O_max_dia2-CA451)/O_range_dia2 * CB451, 3)</f>
        <v>0.56999999999999995</v>
      </c>
      <c r="CD451">
        <f>IF(CA451&lt;=delt2,CB451,CC451)</f>
        <v>0.52300000000000002</v>
      </c>
      <c r="CE451">
        <f>IF(CA451&gt;=O_max_dia2, 0, CD451)</f>
        <v>0.52300000000000002</v>
      </c>
      <c r="CG451">
        <f>CE451/$CF$21</f>
        <v>0.91593695271453601</v>
      </c>
      <c r="EM451"/>
      <c r="EN451" s="3"/>
      <c r="EP451"/>
      <c r="EQ451" s="3"/>
    </row>
    <row r="452" spans="2:147" x14ac:dyDescent="0.25">
      <c r="B452">
        <f t="shared" si="95"/>
        <v>436</v>
      </c>
      <c r="C452" s="9">
        <f t="shared" si="93"/>
        <v>10.875000000000087</v>
      </c>
      <c r="D452">
        <f>EXP(-KTG1_dia*(C452-T_opt__dia)^2)</f>
        <v>0.92484881321620882</v>
      </c>
      <c r="E452">
        <f>EXP(-KTG2_dia*(T_opt__dia-C452)^2)</f>
        <v>0.14183015908735794</v>
      </c>
      <c r="F452">
        <f>IF(C452&lt;=T_opt__dia,D452,E452)</f>
        <v>0.92484881321620882</v>
      </c>
      <c r="G452">
        <f t="shared" si="94"/>
        <v>0.92500000000000004</v>
      </c>
      <c r="AO452">
        <f t="shared" si="98"/>
        <v>449</v>
      </c>
      <c r="AP452">
        <f t="shared" si="85"/>
        <v>11.200000000000092</v>
      </c>
      <c r="AQ452">
        <f>EXP(-KTG1_nan*(AP452-T_opt__nan)^2)</f>
        <v>0.73362300461875007</v>
      </c>
      <c r="AR452">
        <f>EXP(-KTG2_nan*(T_opt__nan-AP452)^2)</f>
        <v>0.39483789133594688</v>
      </c>
      <c r="AS452">
        <f>IF(AP452&lt;=T_opt__nan,AQ452,AR452)</f>
        <v>0.73362300461875007</v>
      </c>
      <c r="AT452">
        <f t="shared" si="86"/>
        <v>0.73399999999999999</v>
      </c>
      <c r="BD452">
        <f t="shared" si="87"/>
        <v>449</v>
      </c>
      <c r="BE452">
        <f t="shared" si="88"/>
        <v>11.200000000000092</v>
      </c>
      <c r="BF452">
        <f>EXP(-KTG1_pic*(BE452-T_opt_pic)^2)</f>
        <v>0.57294818152243177</v>
      </c>
      <c r="BG452">
        <f>EXP(-KTG2_pic*(T_opt_pic-BE452)^2)</f>
        <v>0.18808148108887721</v>
      </c>
      <c r="BH452">
        <f>IF(BE452&lt;=T_opt_pic,BF452,BG452)</f>
        <v>0.57294818152243177</v>
      </c>
      <c r="BI452">
        <f t="shared" si="89"/>
        <v>0.57299999999999995</v>
      </c>
      <c r="BP452">
        <f t="shared" si="90"/>
        <v>449</v>
      </c>
      <c r="BQ452">
        <f t="shared" si="91"/>
        <v>11.200000000000092</v>
      </c>
      <c r="BR452">
        <f>EXP(-KTG1_bac*(BQ452-T_opt_bac)^2)</f>
        <v>0.57294818152243177</v>
      </c>
      <c r="BS452">
        <f>EXP(-KTG2_bac * (T_opt_bac - BQ452)^2)</f>
        <v>0.18808148108887721</v>
      </c>
      <c r="BT452">
        <f>IF(BQ452&lt;=T_opt_bac,BR452,BS452)</f>
        <v>0.57294818152243177</v>
      </c>
      <c r="BU452">
        <f t="shared" si="92"/>
        <v>0.57299999999999995</v>
      </c>
      <c r="BY452"/>
      <c r="BZ452" s="3">
        <f t="shared" si="97"/>
        <v>432</v>
      </c>
      <c r="CA452" s="3">
        <f>CA451+(env_max2-env_min2)/1200</f>
        <v>10.775000000000086</v>
      </c>
      <c r="CB452" s="3">
        <f t="shared" si="96"/>
        <v>0.52400000000000002</v>
      </c>
      <c r="CC452" s="3">
        <f>ROUND((O_max_dia2-CA452)/O_range_dia2 * CB452, 3)</f>
        <v>0.56999999999999995</v>
      </c>
      <c r="CD452">
        <f>IF(CA452&lt;=delt2,CB452,CC452)</f>
        <v>0.52400000000000002</v>
      </c>
      <c r="CE452">
        <f>IF(CA452&gt;=O_max_dia2, 0, CD452)</f>
        <v>0.52400000000000002</v>
      </c>
      <c r="CG452">
        <f>CE452/$CF$21</f>
        <v>0.91768826619964983</v>
      </c>
      <c r="EM452"/>
      <c r="EN452" s="3"/>
      <c r="EP452"/>
      <c r="EQ452" s="3"/>
    </row>
    <row r="453" spans="2:147" x14ac:dyDescent="0.25">
      <c r="B453">
        <f t="shared" si="95"/>
        <v>437</v>
      </c>
      <c r="C453" s="9">
        <f t="shared" si="93"/>
        <v>10.900000000000087</v>
      </c>
      <c r="D453">
        <f>EXP(-KTG1_dia*(C453-T_opt__dia)^2)</f>
        <v>0.92600096705560575</v>
      </c>
      <c r="E453">
        <f>EXP(-KTG2_dia*(T_opt__dia-C453)^2)</f>
        <v>0.1463140412246513</v>
      </c>
      <c r="F453">
        <f>IF(C453&lt;=T_opt__dia,D453,E453)</f>
        <v>0.92600096705560575</v>
      </c>
      <c r="G453">
        <f t="shared" si="94"/>
        <v>0.92600000000000005</v>
      </c>
      <c r="AO453">
        <f t="shared" si="98"/>
        <v>450</v>
      </c>
      <c r="AP453">
        <f t="shared" ref="AP453:AP516" si="99">C466</f>
        <v>11.225000000000092</v>
      </c>
      <c r="AQ453">
        <f>EXP(-KTG1_nan*(AP453-T_opt__nan)^2)</f>
        <v>0.73491348072307505</v>
      </c>
      <c r="AR453">
        <f>EXP(-KTG2_nan*(T_opt__nan-AP453)^2)</f>
        <v>0.39692517187593757</v>
      </c>
      <c r="AS453">
        <f>IF(AP453&lt;=T_opt__nan,AQ453,AR453)</f>
        <v>0.73491348072307505</v>
      </c>
      <c r="AT453">
        <f t="shared" ref="AT453:AT516" si="100">ROUND(AS453,3)</f>
        <v>0.73499999999999999</v>
      </c>
      <c r="BD453">
        <f t="shared" ref="BD453:BD516" si="101">B466</f>
        <v>450</v>
      </c>
      <c r="BE453">
        <f t="shared" ref="BE453:BE516" si="102">C466</f>
        <v>11.225000000000092</v>
      </c>
      <c r="BF453">
        <f>EXP(-KTG1_pic*(BE453-T_opt_pic)^2)</f>
        <v>0.57430050027977908</v>
      </c>
      <c r="BG453">
        <f>EXP(-KTG2_pic*(T_opt_pic-BE453)^2)</f>
        <v>0.18941640241499691</v>
      </c>
      <c r="BH453">
        <f>IF(BE453&lt;=T_opt_pic,BF453,BG453)</f>
        <v>0.57430050027977908</v>
      </c>
      <c r="BI453">
        <f t="shared" ref="BI453:BI516" si="103">ROUND(BH453,3)</f>
        <v>0.57399999999999995</v>
      </c>
      <c r="BP453">
        <f t="shared" ref="BP453:BP516" si="104">BD453</f>
        <v>450</v>
      </c>
      <c r="BQ453">
        <f t="shared" ref="BQ453:BQ516" si="105">BE453</f>
        <v>11.225000000000092</v>
      </c>
      <c r="BR453">
        <f>EXP(-KTG1_bac*(BQ453-T_opt_bac)^2)</f>
        <v>0.57430050027977908</v>
      </c>
      <c r="BS453">
        <f>EXP(-KTG2_bac * (T_opt_bac - BQ453)^2)</f>
        <v>0.18941640241499691</v>
      </c>
      <c r="BT453">
        <f>IF(BQ453&lt;=T_opt_bac,BR453,BS453)</f>
        <v>0.57430050027977908</v>
      </c>
      <c r="BU453">
        <f t="shared" ref="BU453:BU516" si="106">ROUND(BT453,3)</f>
        <v>0.57399999999999995</v>
      </c>
      <c r="BY453"/>
      <c r="BZ453" s="3">
        <f t="shared" si="97"/>
        <v>433</v>
      </c>
      <c r="CA453" s="3">
        <f>CA452+(env_max2-env_min2)/1200</f>
        <v>10.800000000000086</v>
      </c>
      <c r="CB453" s="3">
        <f t="shared" si="96"/>
        <v>0.52500000000000002</v>
      </c>
      <c r="CC453" s="3">
        <f>ROUND((O_max_dia2-CA453)/O_range_dia2 * CB453, 3)</f>
        <v>0.56999999999999995</v>
      </c>
      <c r="CD453">
        <f>IF(CA453&lt;=delt2,CB453,CC453)</f>
        <v>0.52500000000000002</v>
      </c>
      <c r="CE453">
        <f>IF(CA453&gt;=O_max_dia2, 0, CD453)</f>
        <v>0.52500000000000002</v>
      </c>
      <c r="CG453">
        <f>CE453/$CF$21</f>
        <v>0.91943957968476364</v>
      </c>
      <c r="EM453"/>
      <c r="EN453" s="3"/>
      <c r="EP453"/>
      <c r="EQ453" s="3"/>
    </row>
    <row r="454" spans="2:147" x14ac:dyDescent="0.25">
      <c r="B454">
        <f t="shared" si="95"/>
        <v>438</v>
      </c>
      <c r="C454" s="9">
        <f t="shared" si="93"/>
        <v>10.925000000000088</v>
      </c>
      <c r="D454">
        <f>EXP(-KTG1_dia*(C454-T_opt__dia)^2)</f>
        <v>0.9271452847206324</v>
      </c>
      <c r="E454">
        <f>EXP(-KTG2_dia*(T_opt__dia-C454)^2)</f>
        <v>0.15090194861573528</v>
      </c>
      <c r="F454">
        <f>IF(C454&lt;=T_opt__dia,D454,E454)</f>
        <v>0.9271452847206324</v>
      </c>
      <c r="G454">
        <f t="shared" si="94"/>
        <v>0.92700000000000005</v>
      </c>
      <c r="AO454">
        <f t="shared" si="98"/>
        <v>451</v>
      </c>
      <c r="AP454">
        <f t="shared" si="99"/>
        <v>11.250000000000092</v>
      </c>
      <c r="AQ454">
        <f>EXP(-KTG1_nan*(AP454-T_opt__nan)^2)</f>
        <v>0.73620254581140521</v>
      </c>
      <c r="AR454">
        <f>EXP(-KTG2_nan*(T_opt__nan-AP454)^2)</f>
        <v>0.39901750135864522</v>
      </c>
      <c r="AS454">
        <f>IF(AP454&lt;=T_opt__nan,AQ454,AR454)</f>
        <v>0.73620254581140521</v>
      </c>
      <c r="AT454">
        <f t="shared" si="100"/>
        <v>0.73599999999999999</v>
      </c>
      <c r="BD454">
        <f t="shared" si="101"/>
        <v>451</v>
      </c>
      <c r="BE454">
        <f t="shared" si="102"/>
        <v>11.250000000000092</v>
      </c>
      <c r="BF454">
        <f>EXP(-KTG1_pic*(BE454-T_opt_pic)^2)</f>
        <v>0.57565313261665574</v>
      </c>
      <c r="BG454">
        <f>EXP(-KTG2_pic*(T_opt_pic-BE454)^2)</f>
        <v>0.19075793704708097</v>
      </c>
      <c r="BH454">
        <f>IF(BE454&lt;=T_opt_pic,BF454,BG454)</f>
        <v>0.57565313261665574</v>
      </c>
      <c r="BI454">
        <f t="shared" si="103"/>
        <v>0.57599999999999996</v>
      </c>
      <c r="BP454">
        <f t="shared" si="104"/>
        <v>451</v>
      </c>
      <c r="BQ454">
        <f t="shared" si="105"/>
        <v>11.250000000000092</v>
      </c>
      <c r="BR454">
        <f>EXP(-KTG1_bac*(BQ454-T_opt_bac)^2)</f>
        <v>0.57565313261665574</v>
      </c>
      <c r="BS454">
        <f>EXP(-KTG2_bac * (T_opt_bac - BQ454)^2)</f>
        <v>0.19075793704708097</v>
      </c>
      <c r="BT454">
        <f>IF(BQ454&lt;=T_opt_bac,BR454,BS454)</f>
        <v>0.57565313261665574</v>
      </c>
      <c r="BU454">
        <f t="shared" si="106"/>
        <v>0.57599999999999996</v>
      </c>
      <c r="BY454"/>
      <c r="BZ454" s="3">
        <f t="shared" si="97"/>
        <v>434</v>
      </c>
      <c r="CA454" s="3">
        <f>CA453+(env_max2-env_min2)/1200</f>
        <v>10.825000000000086</v>
      </c>
      <c r="CB454" s="3">
        <f t="shared" si="96"/>
        <v>0.52600000000000002</v>
      </c>
      <c r="CC454" s="3">
        <f>ROUND((O_max_dia2-CA454)/O_range_dia2 * CB454, 3)</f>
        <v>0.56999999999999995</v>
      </c>
      <c r="CD454">
        <f>IF(CA454&lt;=delt2,CB454,CC454)</f>
        <v>0.52600000000000002</v>
      </c>
      <c r="CE454">
        <f>IF(CA454&gt;=O_max_dia2, 0, CD454)</f>
        <v>0.52600000000000002</v>
      </c>
      <c r="CG454">
        <f>CE454/$CF$21</f>
        <v>0.92119089316987757</v>
      </c>
      <c r="EM454"/>
      <c r="EN454" s="3"/>
      <c r="EP454"/>
      <c r="EQ454" s="3"/>
    </row>
    <row r="455" spans="2:147" x14ac:dyDescent="0.25">
      <c r="B455">
        <f t="shared" si="95"/>
        <v>439</v>
      </c>
      <c r="C455" s="9">
        <f t="shared" si="93"/>
        <v>10.950000000000088</v>
      </c>
      <c r="D455">
        <f>EXP(-KTG1_dia*(C455-T_opt__dia)^2)</f>
        <v>0.92828173362725519</v>
      </c>
      <c r="E455">
        <f>EXP(-KTG2_dia*(T_opt__dia-C455)^2)</f>
        <v>0.15559481350866605</v>
      </c>
      <c r="F455">
        <f>IF(C455&lt;=T_opt__dia,D455,E455)</f>
        <v>0.92828173362725519</v>
      </c>
      <c r="G455">
        <f t="shared" si="94"/>
        <v>0.92800000000000005</v>
      </c>
      <c r="AO455">
        <f t="shared" si="98"/>
        <v>452</v>
      </c>
      <c r="AP455">
        <f t="shared" si="99"/>
        <v>11.275000000000093</v>
      </c>
      <c r="AQ455">
        <f>EXP(-KTG1_nan*(AP455-T_opt__nan)^2)</f>
        <v>0.73749018450684289</v>
      </c>
      <c r="AR455">
        <f>EXP(-KTG2_nan*(T_opt__nan-AP455)^2)</f>
        <v>0.40111484346393494</v>
      </c>
      <c r="AS455">
        <f>IF(AP455&lt;=T_opt__nan,AQ455,AR455)</f>
        <v>0.73749018450684289</v>
      </c>
      <c r="AT455">
        <f t="shared" si="100"/>
        <v>0.73699999999999999</v>
      </c>
      <c r="BD455">
        <f t="shared" si="101"/>
        <v>452</v>
      </c>
      <c r="BE455">
        <f t="shared" si="102"/>
        <v>11.275000000000093</v>
      </c>
      <c r="BF455">
        <f>EXP(-KTG1_pic*(BE455-T_opt_pic)^2)</f>
        <v>0.57700606572940749</v>
      </c>
      <c r="BG455">
        <f>EXP(-KTG2_pic*(T_opt_pic-BE455)^2)</f>
        <v>0.19210609143536678</v>
      </c>
      <c r="BH455">
        <f>IF(BE455&lt;=T_opt_pic,BF455,BG455)</f>
        <v>0.57700606572940749</v>
      </c>
      <c r="BI455">
        <f t="shared" si="103"/>
        <v>0.57699999999999996</v>
      </c>
      <c r="BP455">
        <f t="shared" si="104"/>
        <v>452</v>
      </c>
      <c r="BQ455">
        <f t="shared" si="105"/>
        <v>11.275000000000093</v>
      </c>
      <c r="BR455">
        <f>EXP(-KTG1_bac*(BQ455-T_opt_bac)^2)</f>
        <v>0.57700606572940749</v>
      </c>
      <c r="BS455">
        <f>EXP(-KTG2_bac * (T_opt_bac - BQ455)^2)</f>
        <v>0.19210609143536678</v>
      </c>
      <c r="BT455">
        <f>IF(BQ455&lt;=T_opt_bac,BR455,BS455)</f>
        <v>0.57700606572940749</v>
      </c>
      <c r="BU455">
        <f t="shared" si="106"/>
        <v>0.57699999999999996</v>
      </c>
      <c r="BY455"/>
      <c r="BZ455" s="3">
        <f t="shared" si="97"/>
        <v>435</v>
      </c>
      <c r="CA455" s="3">
        <f>CA454+(env_max2-env_min2)/1200</f>
        <v>10.850000000000087</v>
      </c>
      <c r="CB455" s="3">
        <f t="shared" si="96"/>
        <v>0.52700000000000002</v>
      </c>
      <c r="CC455" s="3">
        <f>ROUND((O_max_dia2-CA455)/O_range_dia2 * CB455, 3)</f>
        <v>0.56999999999999995</v>
      </c>
      <c r="CD455">
        <f>IF(CA455&lt;=delt2,CB455,CC455)</f>
        <v>0.52700000000000002</v>
      </c>
      <c r="CE455">
        <f>IF(CA455&gt;=O_max_dia2, 0, CD455)</f>
        <v>0.52700000000000002</v>
      </c>
      <c r="CG455">
        <f>CE455/$CF$21</f>
        <v>0.92294220665499138</v>
      </c>
      <c r="EM455"/>
      <c r="EN455" s="3"/>
      <c r="EP455"/>
      <c r="EQ455" s="3"/>
    </row>
    <row r="456" spans="2:147" x14ac:dyDescent="0.25">
      <c r="B456">
        <f t="shared" si="95"/>
        <v>440</v>
      </c>
      <c r="C456" s="9">
        <f t="shared" si="93"/>
        <v>10.975000000000088</v>
      </c>
      <c r="D456">
        <f>EXP(-KTG1_dia*(C456-T_opt__dia)^2)</f>
        <v>0.92941028138754411</v>
      </c>
      <c r="E456">
        <f>EXP(-KTG2_dia*(T_opt__dia-C456)^2)</f>
        <v>0.16039351733239679</v>
      </c>
      <c r="F456">
        <f>IF(C456&lt;=T_opt__dia,D456,E456)</f>
        <v>0.92941028138754411</v>
      </c>
      <c r="G456">
        <f t="shared" si="94"/>
        <v>0.92900000000000005</v>
      </c>
      <c r="AO456">
        <f t="shared" si="98"/>
        <v>453</v>
      </c>
      <c r="AP456">
        <f t="shared" si="99"/>
        <v>11.300000000000093</v>
      </c>
      <c r="AQ456">
        <f>EXP(-KTG1_nan*(AP456-T_opt__nan)^2)</f>
        <v>0.73877638142697211</v>
      </c>
      <c r="AR456">
        <f>EXP(-KTG2_nan*(T_opt__nan-AP456)^2)</f>
        <v>0.40321716145433129</v>
      </c>
      <c r="AS456">
        <f>IF(AP456&lt;=T_opt__nan,AQ456,AR456)</f>
        <v>0.73877638142697211</v>
      </c>
      <c r="AT456">
        <f t="shared" si="100"/>
        <v>0.73899999999999999</v>
      </c>
      <c r="BD456">
        <f t="shared" si="101"/>
        <v>453</v>
      </c>
      <c r="BE456">
        <f t="shared" si="102"/>
        <v>11.300000000000093</v>
      </c>
      <c r="BF456">
        <f>EXP(-KTG1_pic*(BE456-T_opt_pic)^2)</f>
        <v>0.57835928677973902</v>
      </c>
      <c r="BG456">
        <f>EXP(-KTG2_pic*(T_opt_pic-BE456)^2)</f>
        <v>0.19346087177678709</v>
      </c>
      <c r="BH456">
        <f>IF(BE456&lt;=T_opt_pic,BF456,BG456)</f>
        <v>0.57835928677973902</v>
      </c>
      <c r="BI456">
        <f t="shared" si="103"/>
        <v>0.57799999999999996</v>
      </c>
      <c r="BP456">
        <f t="shared" si="104"/>
        <v>453</v>
      </c>
      <c r="BQ456">
        <f t="shared" si="105"/>
        <v>11.300000000000093</v>
      </c>
      <c r="BR456">
        <f>EXP(-KTG1_bac*(BQ456-T_opt_bac)^2)</f>
        <v>0.57835928677973902</v>
      </c>
      <c r="BS456">
        <f>EXP(-KTG2_bac * (T_opt_bac - BQ456)^2)</f>
        <v>0.19346087177678709</v>
      </c>
      <c r="BT456">
        <f>IF(BQ456&lt;=T_opt_bac,BR456,BS456)</f>
        <v>0.57835928677973902</v>
      </c>
      <c r="BU456">
        <f t="shared" si="106"/>
        <v>0.57799999999999996</v>
      </c>
      <c r="BY456"/>
      <c r="BZ456" s="3">
        <f t="shared" si="97"/>
        <v>436</v>
      </c>
      <c r="CA456" s="3">
        <f>CA455+(env_max2-env_min2)/1200</f>
        <v>10.875000000000087</v>
      </c>
      <c r="CB456" s="3">
        <f t="shared" si="96"/>
        <v>0.52800000000000002</v>
      </c>
      <c r="CC456" s="3">
        <f>ROUND((O_max_dia2-CA456)/O_range_dia2 * CB456, 3)</f>
        <v>0.56999999999999995</v>
      </c>
      <c r="CD456">
        <f>IF(CA456&lt;=delt2,CB456,CC456)</f>
        <v>0.52800000000000002</v>
      </c>
      <c r="CE456">
        <f>IF(CA456&gt;=O_max_dia2, 0, CD456)</f>
        <v>0.52800000000000002</v>
      </c>
      <c r="CG456">
        <f>CE456/$CF$21</f>
        <v>0.9246935201401052</v>
      </c>
      <c r="EM456"/>
      <c r="EN456" s="3"/>
      <c r="EP456"/>
      <c r="EQ456" s="3"/>
    </row>
    <row r="457" spans="2:147" x14ac:dyDescent="0.25">
      <c r="B457">
        <f t="shared" si="95"/>
        <v>441</v>
      </c>
      <c r="C457" s="9">
        <f t="shared" si="93"/>
        <v>11.000000000000089</v>
      </c>
      <c r="D457">
        <f>EXP(-KTG1_dia*(C457-T_opt__dia)^2)</f>
        <v>0.93053089581120974</v>
      </c>
      <c r="E457">
        <f>EXP(-KTG2_dia*(T_opt__dia-C457)^2)</f>
        <v>0.16529888822160416</v>
      </c>
      <c r="F457">
        <f>IF(C457&lt;=T_opt__dia,D457,E457)</f>
        <v>0.93053089581120974</v>
      </c>
      <c r="G457">
        <f t="shared" si="94"/>
        <v>0.93100000000000005</v>
      </c>
      <c r="AO457">
        <f t="shared" si="98"/>
        <v>454</v>
      </c>
      <c r="AP457">
        <f t="shared" si="99"/>
        <v>11.325000000000093</v>
      </c>
      <c r="AQ457">
        <f>EXP(-KTG1_nan*(AP457-T_opt__nan)^2)</f>
        <v>0.74006112118415646</v>
      </c>
      <c r="AR457">
        <f>EXP(-KTG2_nan*(T_opt__nan-AP457)^2)</f>
        <v>0.40532441817503467</v>
      </c>
      <c r="AS457">
        <f>IF(AP457&lt;=T_opt__nan,AQ457,AR457)</f>
        <v>0.74006112118415646</v>
      </c>
      <c r="AT457">
        <f t="shared" si="100"/>
        <v>0.74</v>
      </c>
      <c r="BD457">
        <f t="shared" si="101"/>
        <v>454</v>
      </c>
      <c r="BE457">
        <f t="shared" si="102"/>
        <v>11.325000000000093</v>
      </c>
      <c r="BF457">
        <f>EXP(-KTG1_pic*(BE457-T_opt_pic)^2)</f>
        <v>0.57971278289488992</v>
      </c>
      <c r="BG457">
        <f>EXP(-KTG2_pic*(T_opt_pic-BE457)^2)</f>
        <v>0.19482228401280727</v>
      </c>
      <c r="BH457">
        <f>IF(BE457&lt;=T_opt_pic,BF457,BG457)</f>
        <v>0.57971278289488992</v>
      </c>
      <c r="BI457">
        <f t="shared" si="103"/>
        <v>0.57999999999999996</v>
      </c>
      <c r="BP457">
        <f t="shared" si="104"/>
        <v>454</v>
      </c>
      <c r="BQ457">
        <f t="shared" si="105"/>
        <v>11.325000000000093</v>
      </c>
      <c r="BR457">
        <f>EXP(-KTG1_bac*(BQ457-T_opt_bac)^2)</f>
        <v>0.57971278289488992</v>
      </c>
      <c r="BS457">
        <f>EXP(-KTG2_bac * (T_opt_bac - BQ457)^2)</f>
        <v>0.19482228401280727</v>
      </c>
      <c r="BT457">
        <f>IF(BQ457&lt;=T_opt_bac,BR457,BS457)</f>
        <v>0.57971278289488992</v>
      </c>
      <c r="BU457">
        <f t="shared" si="106"/>
        <v>0.57999999999999996</v>
      </c>
      <c r="BY457"/>
      <c r="BZ457" s="3">
        <f t="shared" si="97"/>
        <v>437</v>
      </c>
      <c r="CA457" s="3">
        <f>CA456+(env_max2-env_min2)/1200</f>
        <v>10.900000000000087</v>
      </c>
      <c r="CB457" s="3">
        <f t="shared" si="96"/>
        <v>0.52900000000000003</v>
      </c>
      <c r="CC457" s="3">
        <f>ROUND((O_max_dia2-CA457)/O_range_dia2 * CB457, 3)</f>
        <v>0.57099999999999995</v>
      </c>
      <c r="CD457">
        <f>IF(CA457&lt;=delt2,CB457,CC457)</f>
        <v>0.52900000000000003</v>
      </c>
      <c r="CE457">
        <f>IF(CA457&gt;=O_max_dia2, 0, CD457)</f>
        <v>0.52900000000000003</v>
      </c>
      <c r="CG457">
        <f>CE457/$CF$21</f>
        <v>0.92644483362521901</v>
      </c>
      <c r="EM457"/>
      <c r="EN457" s="3"/>
      <c r="EP457"/>
      <c r="EQ457" s="3"/>
    </row>
    <row r="458" spans="2:147" x14ac:dyDescent="0.25">
      <c r="B458">
        <f t="shared" si="95"/>
        <v>442</v>
      </c>
      <c r="C458" s="9">
        <f t="shared" si="93"/>
        <v>11.025000000000089</v>
      </c>
      <c r="D458">
        <f>EXP(-KTG1_dia*(C458-T_opt__dia)^2)</f>
        <v>0.9316435449071313</v>
      </c>
      <c r="E458">
        <f>EXP(-KTG2_dia*(T_opt__dia-C458)^2)</f>
        <v>0.17031169853249534</v>
      </c>
      <c r="F458">
        <f>IF(C458&lt;=T_opt__dia,D458,E458)</f>
        <v>0.9316435449071313</v>
      </c>
      <c r="G458">
        <f t="shared" si="94"/>
        <v>0.93200000000000005</v>
      </c>
      <c r="AO458">
        <f t="shared" si="98"/>
        <v>455</v>
      </c>
      <c r="AP458">
        <f t="shared" si="99"/>
        <v>11.350000000000094</v>
      </c>
      <c r="AQ458">
        <f>EXP(-KTG1_nan*(AP458-T_opt__nan)^2)</f>
        <v>0.74134438838583827</v>
      </c>
      <c r="AR458">
        <f>EXP(-KTG2_nan*(T_opt__nan-AP458)^2)</f>
        <v>0.40743657605396888</v>
      </c>
      <c r="AS458">
        <f>IF(AP458&lt;=T_opt__nan,AQ458,AR458)</f>
        <v>0.74134438838583827</v>
      </c>
      <c r="AT458">
        <f t="shared" si="100"/>
        <v>0.74099999999999999</v>
      </c>
      <c r="BD458">
        <f t="shared" si="101"/>
        <v>455</v>
      </c>
      <c r="BE458">
        <f t="shared" si="102"/>
        <v>11.350000000000094</v>
      </c>
      <c r="BF458">
        <f>EXP(-KTG1_pic*(BE458-T_opt_pic)^2)</f>
        <v>0.58106654116781176</v>
      </c>
      <c r="BG458">
        <f>EXP(-KTG2_pic*(T_opt_pic-BE458)^2)</f>
        <v>0.19619033382726589</v>
      </c>
      <c r="BH458">
        <f>IF(BE458&lt;=T_opt_pic,BF458,BG458)</f>
        <v>0.58106654116781176</v>
      </c>
      <c r="BI458">
        <f t="shared" si="103"/>
        <v>0.58099999999999996</v>
      </c>
      <c r="BP458">
        <f t="shared" si="104"/>
        <v>455</v>
      </c>
      <c r="BQ458">
        <f t="shared" si="105"/>
        <v>11.350000000000094</v>
      </c>
      <c r="BR458">
        <f>EXP(-KTG1_bac*(BQ458-T_opt_bac)^2)</f>
        <v>0.58106654116781176</v>
      </c>
      <c r="BS458">
        <f>EXP(-KTG2_bac * (T_opt_bac - BQ458)^2)</f>
        <v>0.19619033382726589</v>
      </c>
      <c r="BT458">
        <f>IF(BQ458&lt;=T_opt_bac,BR458,BS458)</f>
        <v>0.58106654116781176</v>
      </c>
      <c r="BU458">
        <f t="shared" si="106"/>
        <v>0.58099999999999996</v>
      </c>
      <c r="BY458"/>
      <c r="BZ458" s="3">
        <f t="shared" si="97"/>
        <v>438</v>
      </c>
      <c r="CA458" s="3">
        <f>CA457+(env_max2-env_min2)/1200</f>
        <v>10.925000000000088</v>
      </c>
      <c r="CB458" s="3">
        <f t="shared" si="96"/>
        <v>0.53</v>
      </c>
      <c r="CC458" s="3">
        <f>ROUND((O_max_dia2-CA458)/O_range_dia2 * CB458, 3)</f>
        <v>0.57099999999999995</v>
      </c>
      <c r="CD458">
        <f>IF(CA458&lt;=delt2,CB458,CC458)</f>
        <v>0.53</v>
      </c>
      <c r="CE458">
        <f>IF(CA458&gt;=O_max_dia2, 0, CD458)</f>
        <v>0.53</v>
      </c>
      <c r="CG458">
        <f>CE458/$CF$21</f>
        <v>0.92819614711033283</v>
      </c>
      <c r="EM458"/>
      <c r="EN458" s="3"/>
      <c r="EP458"/>
      <c r="EQ458" s="3"/>
    </row>
    <row r="459" spans="2:147" x14ac:dyDescent="0.25">
      <c r="B459">
        <f t="shared" si="95"/>
        <v>443</v>
      </c>
      <c r="C459" s="9">
        <f t="shared" si="93"/>
        <v>11.05000000000009</v>
      </c>
      <c r="D459">
        <f>EXP(-KTG1_dia*(C459-T_opt__dia)^2)</f>
        <v>0.93274819688487809</v>
      </c>
      <c r="E459">
        <f>EXP(-KTG2_dia*(T_opt__dia-C459)^2)</f>
        <v>0.17543266235310079</v>
      </c>
      <c r="F459">
        <f>IF(C459&lt;=T_opt__dia,D459,E459)</f>
        <v>0.93274819688487809</v>
      </c>
      <c r="G459">
        <f t="shared" si="94"/>
        <v>0.93300000000000005</v>
      </c>
      <c r="AO459">
        <f t="shared" si="98"/>
        <v>456</v>
      </c>
      <c r="AP459">
        <f t="shared" si="99"/>
        <v>11.375000000000094</v>
      </c>
      <c r="AQ459">
        <f>EXP(-KTG1_nan*(AP459-T_opt__nan)^2)</f>
        <v>0.74262616763483791</v>
      </c>
      <c r="AR459">
        <f>EXP(-KTG2_nan*(T_opt__nan-AP459)^2)</f>
        <v>0.40955359710186107</v>
      </c>
      <c r="AS459">
        <f>IF(AP459&lt;=T_opt__nan,AQ459,AR459)</f>
        <v>0.74262616763483791</v>
      </c>
      <c r="AT459">
        <f t="shared" si="100"/>
        <v>0.74299999999999999</v>
      </c>
      <c r="BD459">
        <f t="shared" si="101"/>
        <v>456</v>
      </c>
      <c r="BE459">
        <f t="shared" si="102"/>
        <v>11.375000000000094</v>
      </c>
      <c r="BF459">
        <f>EXP(-KTG1_pic*(BE459-T_opt_pic)^2)</f>
        <v>0.58242054865734527</v>
      </c>
      <c r="BG459">
        <f>EXP(-KTG2_pic*(T_opt_pic-BE459)^2)</f>
        <v>0.19756502664421904</v>
      </c>
      <c r="BH459">
        <f>IF(BE459&lt;=T_opt_pic,BF459,BG459)</f>
        <v>0.58242054865734527</v>
      </c>
      <c r="BI459">
        <f t="shared" si="103"/>
        <v>0.58199999999999996</v>
      </c>
      <c r="BP459">
        <f t="shared" si="104"/>
        <v>456</v>
      </c>
      <c r="BQ459">
        <f t="shared" si="105"/>
        <v>11.375000000000094</v>
      </c>
      <c r="BR459">
        <f>EXP(-KTG1_bac*(BQ459-T_opt_bac)^2)</f>
        <v>0.58242054865734527</v>
      </c>
      <c r="BS459">
        <f>EXP(-KTG2_bac * (T_opt_bac - BQ459)^2)</f>
        <v>0.19756502664421904</v>
      </c>
      <c r="BT459">
        <f>IF(BQ459&lt;=T_opt_bac,BR459,BS459)</f>
        <v>0.58242054865734527</v>
      </c>
      <c r="BU459">
        <f t="shared" si="106"/>
        <v>0.58199999999999996</v>
      </c>
      <c r="BY459"/>
      <c r="BZ459" s="3">
        <f t="shared" si="97"/>
        <v>439</v>
      </c>
      <c r="CA459" s="3">
        <f>CA458+(env_max2-env_min2)/1200</f>
        <v>10.950000000000088</v>
      </c>
      <c r="CB459" s="3">
        <f t="shared" si="96"/>
        <v>0.53100000000000003</v>
      </c>
      <c r="CC459" s="3">
        <f>ROUND((O_max_dia2-CA459)/O_range_dia2 * CB459, 3)</f>
        <v>0.57099999999999995</v>
      </c>
      <c r="CD459">
        <f>IF(CA459&lt;=delt2,CB459,CC459)</f>
        <v>0.53100000000000003</v>
      </c>
      <c r="CE459">
        <f>IF(CA459&gt;=O_max_dia2, 0, CD459)</f>
        <v>0.53100000000000003</v>
      </c>
      <c r="CG459">
        <f>CE459/$CF$21</f>
        <v>0.92994746059544675</v>
      </c>
      <c r="EM459"/>
      <c r="EN459" s="3"/>
      <c r="EP459"/>
      <c r="EQ459" s="3"/>
    </row>
    <row r="460" spans="2:147" x14ac:dyDescent="0.25">
      <c r="B460">
        <f t="shared" si="95"/>
        <v>444</v>
      </c>
      <c r="C460" s="9">
        <f t="shared" si="93"/>
        <v>11.07500000000009</v>
      </c>
      <c r="D460">
        <f>EXP(-KTG1_dia*(C460-T_opt__dia)^2)</f>
        <v>0.93384482015622094</v>
      </c>
      <c r="E460">
        <f>EXP(-KTG2_dia*(T_opt__dia-C460)^2)</f>
        <v>0.18066243301167301</v>
      </c>
      <c r="F460">
        <f>IF(C460&lt;=T_opt__dia,D460,E460)</f>
        <v>0.93384482015622094</v>
      </c>
      <c r="G460">
        <f t="shared" si="94"/>
        <v>0.93400000000000005</v>
      </c>
      <c r="AO460">
        <f t="shared" si="98"/>
        <v>457</v>
      </c>
      <c r="AP460">
        <f t="shared" si="99"/>
        <v>11.400000000000095</v>
      </c>
      <c r="AQ460">
        <f>EXP(-KTG1_nan*(AP460-T_opt__nan)^2)</f>
        <v>0.74390644352965452</v>
      </c>
      <c r="AR460">
        <f>EXP(-KTG2_nan*(T_opt__nan-AP460)^2)</f>
        <v>0.41167544291235258</v>
      </c>
      <c r="AS460">
        <f>IF(AP460&lt;=T_opt__nan,AQ460,AR460)</f>
        <v>0.74390644352965452</v>
      </c>
      <c r="AT460">
        <f t="shared" si="100"/>
        <v>0.74399999999999999</v>
      </c>
      <c r="BD460">
        <f t="shared" si="101"/>
        <v>457</v>
      </c>
      <c r="BE460">
        <f t="shared" si="102"/>
        <v>11.400000000000095</v>
      </c>
      <c r="BF460">
        <f>EXP(-KTG1_pic*(BE460-T_opt_pic)^2)</f>
        <v>0.58377479238840146</v>
      </c>
      <c r="BG460">
        <f>EXP(-KTG2_pic*(T_opt_pic-BE460)^2)</f>
        <v>0.19894636762579029</v>
      </c>
      <c r="BH460">
        <f>IF(BE460&lt;=T_opt_pic,BF460,BG460)</f>
        <v>0.58377479238840146</v>
      </c>
      <c r="BI460">
        <f t="shared" si="103"/>
        <v>0.58399999999999996</v>
      </c>
      <c r="BP460">
        <f t="shared" si="104"/>
        <v>457</v>
      </c>
      <c r="BQ460">
        <f t="shared" si="105"/>
        <v>11.400000000000095</v>
      </c>
      <c r="BR460">
        <f>EXP(-KTG1_bac*(BQ460-T_opt_bac)^2)</f>
        <v>0.58377479238840146</v>
      </c>
      <c r="BS460">
        <f>EXP(-KTG2_bac * (T_opt_bac - BQ460)^2)</f>
        <v>0.19894636762579029</v>
      </c>
      <c r="BT460">
        <f>IF(BQ460&lt;=T_opt_bac,BR460,BS460)</f>
        <v>0.58377479238840146</v>
      </c>
      <c r="BU460">
        <f t="shared" si="106"/>
        <v>0.58399999999999996</v>
      </c>
      <c r="BY460"/>
      <c r="BZ460" s="3">
        <f t="shared" si="97"/>
        <v>440</v>
      </c>
      <c r="CA460" s="3">
        <f>CA459+(env_max2-env_min2)/1200</f>
        <v>10.975000000000088</v>
      </c>
      <c r="CB460" s="3">
        <f t="shared" si="96"/>
        <v>0.53200000000000003</v>
      </c>
      <c r="CC460" s="3">
        <f>ROUND((O_max_dia2-CA460)/O_range_dia2 * CB460, 3)</f>
        <v>0.57099999999999995</v>
      </c>
      <c r="CD460">
        <f>IF(CA460&lt;=delt2,CB460,CC460)</f>
        <v>0.53200000000000003</v>
      </c>
      <c r="CE460">
        <f>IF(CA460&gt;=O_max_dia2, 0, CD460)</f>
        <v>0.53200000000000003</v>
      </c>
      <c r="CG460">
        <f>CE460/$CF$21</f>
        <v>0.93169877408056057</v>
      </c>
      <c r="EM460"/>
      <c r="EN460" s="3"/>
      <c r="EP460"/>
      <c r="EQ460" s="3"/>
    </row>
    <row r="461" spans="2:147" x14ac:dyDescent="0.25">
      <c r="B461">
        <f t="shared" si="95"/>
        <v>445</v>
      </c>
      <c r="C461" s="9">
        <f t="shared" si="93"/>
        <v>11.10000000000009</v>
      </c>
      <c r="D461">
        <f>EXP(-KTG1_dia*(C461-T_opt__dia)^2)</f>
        <v>0.93493338333663678</v>
      </c>
      <c r="E461">
        <f>EXP(-KTG2_dia*(T_opt__dia-C461)^2)</f>
        <v>0.18600160058692825</v>
      </c>
      <c r="F461">
        <f>IF(C461&lt;=T_opt__dia,D461,E461)</f>
        <v>0.93493338333663678</v>
      </c>
      <c r="G461">
        <f t="shared" si="94"/>
        <v>0.93500000000000005</v>
      </c>
      <c r="AO461">
        <f t="shared" si="98"/>
        <v>458</v>
      </c>
      <c r="AP461">
        <f t="shared" si="99"/>
        <v>11.425000000000095</v>
      </c>
      <c r="AQ461">
        <f>EXP(-KTG1_nan*(AP461-T_opt__nan)^2)</f>
        <v>0.74518520066476601</v>
      </c>
      <c r="AR461">
        <f>EXP(-KTG2_nan*(T_opt__nan-AP461)^2)</f>
        <v>0.41380207466214225</v>
      </c>
      <c r="AS461">
        <f>IF(AP461&lt;=T_opt__nan,AQ461,AR461)</f>
        <v>0.74518520066476601</v>
      </c>
      <c r="AT461">
        <f t="shared" si="100"/>
        <v>0.745</v>
      </c>
      <c r="BD461">
        <f t="shared" si="101"/>
        <v>458</v>
      </c>
      <c r="BE461">
        <f t="shared" si="102"/>
        <v>11.425000000000095</v>
      </c>
      <c r="BF461">
        <f>EXP(-KTG1_pic*(BE461-T_opt_pic)^2)</f>
        <v>0.58512925935214088</v>
      </c>
      <c r="BG461">
        <f>EXP(-KTG2_pic*(T_opt_pic-BE461)^2)</f>
        <v>0.20033436167002405</v>
      </c>
      <c r="BH461">
        <f>IF(BE461&lt;=T_opt_pic,BF461,BG461)</f>
        <v>0.58512925935214088</v>
      </c>
      <c r="BI461">
        <f t="shared" si="103"/>
        <v>0.58499999999999996</v>
      </c>
      <c r="BP461">
        <f t="shared" si="104"/>
        <v>458</v>
      </c>
      <c r="BQ461">
        <f t="shared" si="105"/>
        <v>11.425000000000095</v>
      </c>
      <c r="BR461">
        <f>EXP(-KTG1_bac*(BQ461-T_opt_bac)^2)</f>
        <v>0.58512925935214088</v>
      </c>
      <c r="BS461">
        <f>EXP(-KTG2_bac * (T_opt_bac - BQ461)^2)</f>
        <v>0.20033436167002405</v>
      </c>
      <c r="BT461">
        <f>IF(BQ461&lt;=T_opt_bac,BR461,BS461)</f>
        <v>0.58512925935214088</v>
      </c>
      <c r="BU461">
        <f t="shared" si="106"/>
        <v>0.58499999999999996</v>
      </c>
      <c r="BY461"/>
      <c r="BZ461" s="3">
        <f t="shared" si="97"/>
        <v>441</v>
      </c>
      <c r="CA461" s="3">
        <f>CA460+(env_max2-env_min2)/1200</f>
        <v>11.000000000000089</v>
      </c>
      <c r="CB461" s="3">
        <f t="shared" si="96"/>
        <v>0.53300000000000003</v>
      </c>
      <c r="CC461" s="3">
        <f>ROUND((O_max_dia2-CA461)/O_range_dia2 * CB461, 3)</f>
        <v>0.57099999999999995</v>
      </c>
      <c r="CD461">
        <f>IF(CA461&lt;=delt2,CB461,CC461)</f>
        <v>0.53300000000000003</v>
      </c>
      <c r="CE461">
        <f>IF(CA461&gt;=O_max_dia2, 0, CD461)</f>
        <v>0.53300000000000003</v>
      </c>
      <c r="CG461">
        <f>CE461/$CF$21</f>
        <v>0.93345008756567438</v>
      </c>
      <c r="EM461"/>
      <c r="EN461" s="3"/>
      <c r="EP461"/>
      <c r="EQ461" s="3"/>
    </row>
    <row r="462" spans="2:147" x14ac:dyDescent="0.25">
      <c r="B462">
        <f t="shared" si="95"/>
        <v>446</v>
      </c>
      <c r="C462" s="9">
        <f t="shared" si="93"/>
        <v>11.125000000000091</v>
      </c>
      <c r="D462">
        <f>EXP(-KTG1_dia*(C462-T_opt__dia)^2)</f>
        <v>0.93601385524680392</v>
      </c>
      <c r="E462">
        <f>EXP(-KTG2_dia*(T_opt__dia-C462)^2)</f>
        <v>0.19145068942397492</v>
      </c>
      <c r="F462">
        <f>IF(C462&lt;=T_opt__dia,D462,E462)</f>
        <v>0.93601385524680392</v>
      </c>
      <c r="G462">
        <f t="shared" si="94"/>
        <v>0.93600000000000005</v>
      </c>
      <c r="AO462">
        <f t="shared" si="98"/>
        <v>459</v>
      </c>
      <c r="AP462">
        <f t="shared" si="99"/>
        <v>11.450000000000095</v>
      </c>
      <c r="AQ462">
        <f>EXP(-KTG1_nan*(AP462-T_opt__nan)^2)</f>
        <v>0.74646242363093118</v>
      </c>
      <c r="AR462">
        <f>EXP(-KTG2_nan*(T_opt__nan-AP462)^2)</f>
        <v>0.4159334531111617</v>
      </c>
      <c r="AS462">
        <f>IF(AP462&lt;=T_opt__nan,AQ462,AR462)</f>
        <v>0.74646242363093118</v>
      </c>
      <c r="AT462">
        <f t="shared" si="100"/>
        <v>0.746</v>
      </c>
      <c r="BD462">
        <f t="shared" si="101"/>
        <v>459</v>
      </c>
      <c r="BE462">
        <f t="shared" si="102"/>
        <v>11.450000000000095</v>
      </c>
      <c r="BF462">
        <f>EXP(-KTG1_pic*(BE462-T_opt_pic)^2)</f>
        <v>0.5864839365061566</v>
      </c>
      <c r="BG462">
        <f>EXP(-KTG2_pic*(T_opt_pic-BE462)^2)</f>
        <v>0.2017290134087445</v>
      </c>
      <c r="BH462">
        <f>IF(BE462&lt;=T_opt_pic,BF462,BG462)</f>
        <v>0.5864839365061566</v>
      </c>
      <c r="BI462">
        <f t="shared" si="103"/>
        <v>0.58599999999999997</v>
      </c>
      <c r="BP462">
        <f t="shared" si="104"/>
        <v>459</v>
      </c>
      <c r="BQ462">
        <f t="shared" si="105"/>
        <v>11.450000000000095</v>
      </c>
      <c r="BR462">
        <f>EXP(-KTG1_bac*(BQ462-T_opt_bac)^2)</f>
        <v>0.5864839365061566</v>
      </c>
      <c r="BS462">
        <f>EXP(-KTG2_bac * (T_opt_bac - BQ462)^2)</f>
        <v>0.2017290134087445</v>
      </c>
      <c r="BT462">
        <f>IF(BQ462&lt;=T_opt_bac,BR462,BS462)</f>
        <v>0.5864839365061566</v>
      </c>
      <c r="BU462">
        <f t="shared" si="106"/>
        <v>0.58599999999999997</v>
      </c>
      <c r="BY462"/>
      <c r="BZ462" s="3">
        <f t="shared" si="97"/>
        <v>442</v>
      </c>
      <c r="CA462" s="3">
        <f>CA461+(env_max2-env_min2)/1200</f>
        <v>11.025000000000089</v>
      </c>
      <c r="CB462" s="3">
        <f t="shared" si="96"/>
        <v>0.53400000000000003</v>
      </c>
      <c r="CC462" s="3">
        <f>ROUND((O_max_dia2-CA462)/O_range_dia2 * CB462, 3)</f>
        <v>0.57099999999999995</v>
      </c>
      <c r="CD462">
        <f>IF(CA462&lt;=delt2,CB462,CC462)</f>
        <v>0.53400000000000003</v>
      </c>
      <c r="CE462">
        <f>IF(CA462&gt;=O_max_dia2, 0, CD462)</f>
        <v>0.53400000000000003</v>
      </c>
      <c r="CG462">
        <f>CE462/$CF$21</f>
        <v>0.93520140105078819</v>
      </c>
      <c r="EM462"/>
      <c r="EN462" s="3"/>
      <c r="EP462"/>
      <c r="EQ462" s="3"/>
    </row>
    <row r="463" spans="2:147" x14ac:dyDescent="0.25">
      <c r="B463">
        <f t="shared" si="95"/>
        <v>447</v>
      </c>
      <c r="C463" s="9">
        <f t="shared" si="93"/>
        <v>11.150000000000091</v>
      </c>
      <c r="D463">
        <f>EXP(-KTG1_dia*(C463-T_opt__dia)^2)</f>
        <v>0.93708620491408956</v>
      </c>
      <c r="E463">
        <f>EXP(-KTG2_dia*(T_opt__dia-C463)^2)</f>
        <v>0.19701015565987881</v>
      </c>
      <c r="F463">
        <f>IF(C463&lt;=T_opt__dia,D463,E463)</f>
        <v>0.93708620491408956</v>
      </c>
      <c r="G463">
        <f t="shared" si="94"/>
        <v>0.93700000000000006</v>
      </c>
      <c r="AO463">
        <f t="shared" si="98"/>
        <v>460</v>
      </c>
      <c r="AP463">
        <f t="shared" si="99"/>
        <v>11.475000000000096</v>
      </c>
      <c r="AQ463">
        <f>EXP(-KTG1_nan*(AP463-T_opt__nan)^2)</f>
        <v>0.74773809701549165</v>
      </c>
      <c r="AR463">
        <f>EXP(-KTG2_nan*(T_opt__nan-AP463)^2)</f>
        <v>0.41806953860278306</v>
      </c>
      <c r="AS463">
        <f>IF(AP463&lt;=T_opt__nan,AQ463,AR463)</f>
        <v>0.74773809701549165</v>
      </c>
      <c r="AT463">
        <f t="shared" si="100"/>
        <v>0.748</v>
      </c>
      <c r="BD463">
        <f t="shared" si="101"/>
        <v>460</v>
      </c>
      <c r="BE463">
        <f t="shared" si="102"/>
        <v>11.475000000000096</v>
      </c>
      <c r="BF463">
        <f>EXP(-KTG1_pic*(BE463-T_opt_pic)^2)</f>
        <v>0.5878388107746565</v>
      </c>
      <c r="BG463">
        <f>EXP(-KTG2_pic*(T_opt_pic-BE463)^2)</f>
        <v>0.20313032720541918</v>
      </c>
      <c r="BH463">
        <f>IF(BE463&lt;=T_opt_pic,BF463,BG463)</f>
        <v>0.5878388107746565</v>
      </c>
      <c r="BI463">
        <f t="shared" si="103"/>
        <v>0.58799999999999997</v>
      </c>
      <c r="BP463">
        <f t="shared" si="104"/>
        <v>460</v>
      </c>
      <c r="BQ463">
        <f t="shared" si="105"/>
        <v>11.475000000000096</v>
      </c>
      <c r="BR463">
        <f>EXP(-KTG1_bac*(BQ463-T_opt_bac)^2)</f>
        <v>0.5878388107746565</v>
      </c>
      <c r="BS463">
        <f>EXP(-KTG2_bac * (T_opt_bac - BQ463)^2)</f>
        <v>0.20313032720541918</v>
      </c>
      <c r="BT463">
        <f>IF(BQ463&lt;=T_opt_bac,BR463,BS463)</f>
        <v>0.5878388107746565</v>
      </c>
      <c r="BU463">
        <f t="shared" si="106"/>
        <v>0.58799999999999997</v>
      </c>
      <c r="BY463"/>
      <c r="BZ463" s="3">
        <f t="shared" si="97"/>
        <v>443</v>
      </c>
      <c r="CA463" s="3">
        <f>CA462+(env_max2-env_min2)/1200</f>
        <v>11.05000000000009</v>
      </c>
      <c r="CB463" s="3">
        <f t="shared" si="96"/>
        <v>0.53400000000000003</v>
      </c>
      <c r="CC463" s="3">
        <f>ROUND((O_max_dia2-CA463)/O_range_dia2 * CB463, 3)</f>
        <v>0.56999999999999995</v>
      </c>
      <c r="CD463">
        <f>IF(CA463&lt;=delt2,CB463,CC463)</f>
        <v>0.53400000000000003</v>
      </c>
      <c r="CE463">
        <f>IF(CA463&gt;=O_max_dia2, 0, CD463)</f>
        <v>0.53400000000000003</v>
      </c>
      <c r="CG463">
        <f>CE463/$CF$21</f>
        <v>0.93520140105078819</v>
      </c>
      <c r="EM463"/>
      <c r="EN463" s="3"/>
      <c r="EP463"/>
      <c r="EQ463" s="3"/>
    </row>
    <row r="464" spans="2:147" x14ac:dyDescent="0.25">
      <c r="B464">
        <f t="shared" si="95"/>
        <v>448</v>
      </c>
      <c r="C464" s="9">
        <f t="shared" si="93"/>
        <v>11.175000000000091</v>
      </c>
      <c r="D464">
        <f>EXP(-KTG1_dia*(C464-T_opt__dia)^2)</f>
        <v>0.93815040157402785</v>
      </c>
      <c r="E464">
        <f>EXP(-KTG2_dia*(T_opt__dia-C464)^2)</f>
        <v>0.20268038476291522</v>
      </c>
      <c r="F464">
        <f>IF(C464&lt;=T_opt__dia,D464,E464)</f>
        <v>0.93815040157402785</v>
      </c>
      <c r="G464">
        <f t="shared" si="94"/>
        <v>0.93799999999999994</v>
      </c>
      <c r="AO464">
        <f t="shared" si="98"/>
        <v>461</v>
      </c>
      <c r="AP464">
        <f t="shared" si="99"/>
        <v>11.500000000000096</v>
      </c>
      <c r="AQ464">
        <f>EXP(-KTG1_nan*(AP464-T_opt__nan)^2)</f>
        <v>0.74901220540267421</v>
      </c>
      <c r="AR464">
        <f>EXP(-KTG2_nan*(T_opt__nan-AP464)^2)</f>
        <v>0.42021029106405849</v>
      </c>
      <c r="AS464">
        <f>IF(AP464&lt;=T_opt__nan,AQ464,AR464)</f>
        <v>0.74901220540267421</v>
      </c>
      <c r="AT464">
        <f t="shared" si="100"/>
        <v>0.749</v>
      </c>
      <c r="BD464">
        <f t="shared" si="101"/>
        <v>461</v>
      </c>
      <c r="BE464">
        <f t="shared" si="102"/>
        <v>11.500000000000096</v>
      </c>
      <c r="BF464">
        <f>EXP(-KTG1_pic*(BE464-T_opt_pic)^2)</f>
        <v>0.58919386904864901</v>
      </c>
      <c r="BG464">
        <f>EXP(-KTG2_pic*(T_opt_pic-BE464)^2)</f>
        <v>0.20453830715302826</v>
      </c>
      <c r="BH464">
        <f>IF(BE464&lt;=T_opt_pic,BF464,BG464)</f>
        <v>0.58919386904864901</v>
      </c>
      <c r="BI464">
        <f t="shared" si="103"/>
        <v>0.58899999999999997</v>
      </c>
      <c r="BP464">
        <f t="shared" si="104"/>
        <v>461</v>
      </c>
      <c r="BQ464">
        <f t="shared" si="105"/>
        <v>11.500000000000096</v>
      </c>
      <c r="BR464">
        <f>EXP(-KTG1_bac*(BQ464-T_opt_bac)^2)</f>
        <v>0.58919386904864901</v>
      </c>
      <c r="BS464">
        <f>EXP(-KTG2_bac * (T_opt_bac - BQ464)^2)</f>
        <v>0.20453830715302826</v>
      </c>
      <c r="BT464">
        <f>IF(BQ464&lt;=T_opt_bac,BR464,BS464)</f>
        <v>0.58919386904864901</v>
      </c>
      <c r="BU464">
        <f t="shared" si="106"/>
        <v>0.58899999999999997</v>
      </c>
      <c r="BY464"/>
      <c r="BZ464" s="3">
        <f t="shared" si="97"/>
        <v>444</v>
      </c>
      <c r="CA464" s="3">
        <f>CA463+(env_max2-env_min2)/1200</f>
        <v>11.07500000000009</v>
      </c>
      <c r="CB464" s="3">
        <f t="shared" si="96"/>
        <v>0.53500000000000003</v>
      </c>
      <c r="CC464" s="3">
        <f>ROUND((O_max_dia2-CA464)/O_range_dia2 * CB464, 3)</f>
        <v>0.56999999999999995</v>
      </c>
      <c r="CD464">
        <f>IF(CA464&lt;=delt2,CB464,CC464)</f>
        <v>0.53500000000000003</v>
      </c>
      <c r="CE464">
        <f>IF(CA464&gt;=O_max_dia2, 0, CD464)</f>
        <v>0.53500000000000003</v>
      </c>
      <c r="CG464">
        <f>CE464/$CF$21</f>
        <v>0.93695271453590201</v>
      </c>
      <c r="EM464"/>
      <c r="EN464" s="3"/>
      <c r="EP464"/>
      <c r="EQ464" s="3"/>
    </row>
    <row r="465" spans="2:147" x14ac:dyDescent="0.25">
      <c r="B465">
        <f t="shared" si="95"/>
        <v>449</v>
      </c>
      <c r="C465" s="9">
        <f t="shared" si="93"/>
        <v>11.200000000000092</v>
      </c>
      <c r="D465">
        <f>EXP(-KTG1_dia*(C465-T_opt__dia)^2)</f>
        <v>0.93920641467178978</v>
      </c>
      <c r="E465">
        <f>EXP(-KTG2_dia*(T_opt__dia-C465)^2)</f>
        <v>0.20846168908965293</v>
      </c>
      <c r="F465">
        <f>IF(C465&lt;=T_opt__dia,D465,E465)</f>
        <v>0.93920641467178978</v>
      </c>
      <c r="G465">
        <f t="shared" si="94"/>
        <v>0.93899999999999995</v>
      </c>
      <c r="AO465">
        <f t="shared" si="98"/>
        <v>462</v>
      </c>
      <c r="AP465">
        <f t="shared" si="99"/>
        <v>11.525000000000096</v>
      </c>
      <c r="AQ465">
        <f>EXP(-KTG1_nan*(AP465-T_opt__nan)^2)</f>
        <v>0.75028473337389445</v>
      </c>
      <c r="AR465">
        <f>EXP(-KTG2_nan*(T_opt__nan-AP465)^2)</f>
        <v>0.42235567000599306</v>
      </c>
      <c r="AS465">
        <f>IF(AP465&lt;=T_opt__nan,AQ465,AR465)</f>
        <v>0.75028473337389445</v>
      </c>
      <c r="AT465">
        <f t="shared" si="100"/>
        <v>0.75</v>
      </c>
      <c r="BD465">
        <f t="shared" si="101"/>
        <v>462</v>
      </c>
      <c r="BE465">
        <f t="shared" si="102"/>
        <v>11.525000000000096</v>
      </c>
      <c r="BF465">
        <f>EXP(-KTG1_pic*(BE465-T_opt_pic)^2)</f>
        <v>0.59054909818612789</v>
      </c>
      <c r="BG465">
        <f>EXP(-KTG2_pic*(T_opt_pic-BE465)^2)</f>
        <v>0.20595295707193914</v>
      </c>
      <c r="BH465">
        <f>IF(BE465&lt;=T_opt_pic,BF465,BG465)</f>
        <v>0.59054909818612789</v>
      </c>
      <c r="BI465">
        <f t="shared" si="103"/>
        <v>0.59099999999999997</v>
      </c>
      <c r="BP465">
        <f t="shared" si="104"/>
        <v>462</v>
      </c>
      <c r="BQ465">
        <f t="shared" si="105"/>
        <v>11.525000000000096</v>
      </c>
      <c r="BR465">
        <f>EXP(-KTG1_bac*(BQ465-T_opt_bac)^2)</f>
        <v>0.59054909818612789</v>
      </c>
      <c r="BS465">
        <f>EXP(-KTG2_bac * (T_opt_bac - BQ465)^2)</f>
        <v>0.20595295707193914</v>
      </c>
      <c r="BT465">
        <f>IF(BQ465&lt;=T_opt_bac,BR465,BS465)</f>
        <v>0.59054909818612789</v>
      </c>
      <c r="BU465">
        <f t="shared" si="106"/>
        <v>0.59099999999999997</v>
      </c>
      <c r="BY465"/>
      <c r="BZ465" s="3">
        <f t="shared" si="97"/>
        <v>445</v>
      </c>
      <c r="CA465" s="3">
        <f>CA464+(env_max2-env_min2)/1200</f>
        <v>11.10000000000009</v>
      </c>
      <c r="CB465" s="3">
        <f t="shared" si="96"/>
        <v>0.53600000000000003</v>
      </c>
      <c r="CC465" s="3">
        <f>ROUND((O_max_dia2-CA465)/O_range_dia2 * CB465, 3)</f>
        <v>0.56999999999999995</v>
      </c>
      <c r="CD465">
        <f>IF(CA465&lt;=delt2,CB465,CC465)</f>
        <v>0.53600000000000003</v>
      </c>
      <c r="CE465">
        <f>IF(CA465&gt;=O_max_dia2, 0, CD465)</f>
        <v>0.53600000000000003</v>
      </c>
      <c r="CG465">
        <f>CE465/$CF$21</f>
        <v>0.93870402802101593</v>
      </c>
      <c r="EM465"/>
      <c r="EN465" s="3"/>
      <c r="EP465"/>
      <c r="EQ465" s="3"/>
    </row>
    <row r="466" spans="2:147" x14ac:dyDescent="0.25">
      <c r="B466">
        <f t="shared" si="95"/>
        <v>450</v>
      </c>
      <c r="C466" s="9">
        <f t="shared" ref="C466:C529" si="107">C465+(env_v_max-env_v_min)/1200</f>
        <v>11.225000000000092</v>
      </c>
      <c r="D466">
        <f>EXP(-KTG1_dia*(C466-T_opt__dia)^2)</f>
        <v>0.94025421386364405</v>
      </c>
      <c r="E466">
        <f>EXP(-KTG2_dia*(T_opt__dia-C466)^2)</f>
        <v>0.21435430546410406</v>
      </c>
      <c r="F466">
        <f>IF(C466&lt;=T_opt__dia,D466,E466)</f>
        <v>0.94025421386364405</v>
      </c>
      <c r="G466">
        <f t="shared" ref="G466:G529" si="108">ROUND(F466,3)</f>
        <v>0.94</v>
      </c>
      <c r="AO466">
        <f t="shared" si="98"/>
        <v>463</v>
      </c>
      <c r="AP466">
        <f t="shared" si="99"/>
        <v>11.550000000000097</v>
      </c>
      <c r="AQ466">
        <f>EXP(-KTG1_nan*(AP466-T_opt__nan)^2)</f>
        <v>0.75155566550806019</v>
      </c>
      <c r="AR466">
        <f>EXP(-KTG2_nan*(T_opt__nan-AP466)^2)</f>
        <v>0.42450563452384943</v>
      </c>
      <c r="AS466">
        <f>IF(AP466&lt;=T_opt__nan,AQ466,AR466)</f>
        <v>0.75155566550806019</v>
      </c>
      <c r="AT466">
        <f t="shared" si="100"/>
        <v>0.752</v>
      </c>
      <c r="BD466">
        <f t="shared" si="101"/>
        <v>463</v>
      </c>
      <c r="BE466">
        <f t="shared" si="102"/>
        <v>11.550000000000097</v>
      </c>
      <c r="BF466">
        <f>EXP(-KTG1_pic*(BE466-T_opt_pic)^2)</f>
        <v>0.59190448501225978</v>
      </c>
      <c r="BG466">
        <f>EXP(-KTG2_pic*(T_opt_pic-BE466)^2)</f>
        <v>0.20737428050778692</v>
      </c>
      <c r="BH466">
        <f>IF(BE466&lt;=T_opt_pic,BF466,BG466)</f>
        <v>0.59190448501225978</v>
      </c>
      <c r="BI466">
        <f t="shared" si="103"/>
        <v>0.59199999999999997</v>
      </c>
      <c r="BP466">
        <f t="shared" si="104"/>
        <v>463</v>
      </c>
      <c r="BQ466">
        <f t="shared" si="105"/>
        <v>11.550000000000097</v>
      </c>
      <c r="BR466">
        <f>EXP(-KTG1_bac*(BQ466-T_opt_bac)^2)</f>
        <v>0.59190448501225978</v>
      </c>
      <c r="BS466">
        <f>EXP(-KTG2_bac * (T_opt_bac - BQ466)^2)</f>
        <v>0.20737428050778692</v>
      </c>
      <c r="BT466">
        <f>IF(BQ466&lt;=T_opt_bac,BR466,BS466)</f>
        <v>0.59190448501225978</v>
      </c>
      <c r="BU466">
        <f t="shared" si="106"/>
        <v>0.59199999999999997</v>
      </c>
      <c r="BY466"/>
      <c r="BZ466" s="3">
        <f t="shared" si="97"/>
        <v>446</v>
      </c>
      <c r="CA466" s="3">
        <f>CA465+(env_max2-env_min2)/1200</f>
        <v>11.125000000000091</v>
      </c>
      <c r="CB466" s="3">
        <f t="shared" si="96"/>
        <v>0.53700000000000003</v>
      </c>
      <c r="CC466" s="3">
        <f>ROUND((O_max_dia2-CA466)/O_range_dia2 * CB466, 3)</f>
        <v>0.57099999999999995</v>
      </c>
      <c r="CD466">
        <f>IF(CA466&lt;=delt2,CB466,CC466)</f>
        <v>0.53700000000000003</v>
      </c>
      <c r="CE466">
        <f>IF(CA466&gt;=O_max_dia2, 0, CD466)</f>
        <v>0.53700000000000003</v>
      </c>
      <c r="CG466">
        <f>CE466/$CF$21</f>
        <v>0.94045534150612975</v>
      </c>
      <c r="EM466"/>
      <c r="EN466" s="3"/>
      <c r="EP466"/>
      <c r="EQ466" s="3"/>
    </row>
    <row r="467" spans="2:147" x14ac:dyDescent="0.25">
      <c r="B467">
        <f t="shared" ref="B467:B530" si="109">B466+1</f>
        <v>451</v>
      </c>
      <c r="C467" s="9">
        <f t="shared" si="107"/>
        <v>11.250000000000092</v>
      </c>
      <c r="D467">
        <f>EXP(-KTG1_dia*(C467-T_opt__dia)^2)</f>
        <v>0.94129376901840944</v>
      </c>
      <c r="E467">
        <f>EXP(-KTG2_dia*(T_opt__dia-C467)^2)</f>
        <v>0.22035839278325622</v>
      </c>
      <c r="F467">
        <f>IF(C467&lt;=T_opt__dia,D467,E467)</f>
        <v>0.94129376901840944</v>
      </c>
      <c r="G467">
        <f t="shared" si="108"/>
        <v>0.94099999999999995</v>
      </c>
      <c r="AO467">
        <f t="shared" si="98"/>
        <v>464</v>
      </c>
      <c r="AP467">
        <f t="shared" si="99"/>
        <v>11.575000000000097</v>
      </c>
      <c r="AQ467">
        <f>EXP(-KTG1_nan*(AP467-T_opt__nan)^2)</f>
        <v>0.75282498638187656</v>
      </c>
      <c r="AR467">
        <f>EXP(-KTG2_nan*(T_opt__nan-AP467)^2)</f>
        <v>0.42666014329748636</v>
      </c>
      <c r="AS467">
        <f>IF(AP467&lt;=T_opt__nan,AQ467,AR467)</f>
        <v>0.75282498638187656</v>
      </c>
      <c r="AT467">
        <f t="shared" si="100"/>
        <v>0.753</v>
      </c>
      <c r="BD467">
        <f t="shared" si="101"/>
        <v>464</v>
      </c>
      <c r="BE467">
        <f t="shared" si="102"/>
        <v>11.575000000000097</v>
      </c>
      <c r="BF467">
        <f>EXP(-KTG1_pic*(BE467-T_opt_pic)^2)</f>
        <v>0.59326001631957226</v>
      </c>
      <c r="BG467">
        <f>EXP(-KTG2_pic*(T_opt_pic-BE467)^2)</f>
        <v>0.20880228072936047</v>
      </c>
      <c r="BH467">
        <f>IF(BE467&lt;=T_opt_pic,BF467,BG467)</f>
        <v>0.59326001631957226</v>
      </c>
      <c r="BI467">
        <f t="shared" si="103"/>
        <v>0.59299999999999997</v>
      </c>
      <c r="BP467">
        <f t="shared" si="104"/>
        <v>464</v>
      </c>
      <c r="BQ467">
        <f t="shared" si="105"/>
        <v>11.575000000000097</v>
      </c>
      <c r="BR467">
        <f>EXP(-KTG1_bac*(BQ467-T_opt_bac)^2)</f>
        <v>0.59326001631957226</v>
      </c>
      <c r="BS467">
        <f>EXP(-KTG2_bac * (T_opt_bac - BQ467)^2)</f>
        <v>0.20880228072936047</v>
      </c>
      <c r="BT467">
        <f>IF(BQ467&lt;=T_opt_bac,BR467,BS467)</f>
        <v>0.59326001631957226</v>
      </c>
      <c r="BU467">
        <f t="shared" si="106"/>
        <v>0.59299999999999997</v>
      </c>
      <c r="BY467"/>
      <c r="BZ467" s="3">
        <f t="shared" si="97"/>
        <v>447</v>
      </c>
      <c r="CA467" s="3">
        <f>CA466+(env_max2-env_min2)/1200</f>
        <v>11.150000000000091</v>
      </c>
      <c r="CB467" s="3">
        <f t="shared" si="96"/>
        <v>0.53800000000000003</v>
      </c>
      <c r="CC467" s="3">
        <f>ROUND((O_max_dia2-CA467)/O_range_dia2 * CB467, 3)</f>
        <v>0.57099999999999995</v>
      </c>
      <c r="CD467">
        <f>IF(CA467&lt;=delt2,CB467,CC467)</f>
        <v>0.53800000000000003</v>
      </c>
      <c r="CE467">
        <f>IF(CA467&gt;=O_max_dia2, 0, CD467)</f>
        <v>0.53800000000000003</v>
      </c>
      <c r="CG467">
        <f>CE467/$CF$21</f>
        <v>0.94220665499124356</v>
      </c>
      <c r="EM467"/>
      <c r="EN467" s="3"/>
      <c r="EP467"/>
      <c r="EQ467" s="3"/>
    </row>
    <row r="468" spans="2:147" x14ac:dyDescent="0.25">
      <c r="B468">
        <f t="shared" si="109"/>
        <v>452</v>
      </c>
      <c r="C468" s="9">
        <f t="shared" si="107"/>
        <v>11.275000000000093</v>
      </c>
      <c r="D468">
        <f>EXP(-KTG1_dia*(C468-T_opt__dia)^2)</f>
        <v>0.94232505021889756</v>
      </c>
      <c r="E468">
        <f>EXP(-KTG2_dia*(T_opt__dia-C468)^2)</f>
        <v>0.2264740296533829</v>
      </c>
      <c r="F468">
        <f>IF(C468&lt;=T_opt__dia,D468,E468)</f>
        <v>0.94232505021889756</v>
      </c>
      <c r="G468">
        <f t="shared" si="108"/>
        <v>0.94199999999999995</v>
      </c>
      <c r="AO468">
        <f t="shared" si="98"/>
        <v>465</v>
      </c>
      <c r="AP468">
        <f t="shared" si="99"/>
        <v>11.600000000000097</v>
      </c>
      <c r="AQ468">
        <f>EXP(-KTG1_nan*(AP468-T_opt__nan)^2)</f>
        <v>0.75409268057015022</v>
      </c>
      <c r="AR468">
        <f>EXP(-KTG2_nan*(T_opt__nan-AP468)^2)</f>
        <v>0.4288191545917292</v>
      </c>
      <c r="AS468">
        <f>IF(AP468&lt;=T_opt__nan,AQ468,AR468)</f>
        <v>0.75409268057015022</v>
      </c>
      <c r="AT468">
        <f t="shared" si="100"/>
        <v>0.754</v>
      </c>
      <c r="BD468">
        <f t="shared" si="101"/>
        <v>465</v>
      </c>
      <c r="BE468">
        <f t="shared" si="102"/>
        <v>11.600000000000097</v>
      </c>
      <c r="BF468">
        <f>EXP(-KTG1_pic*(BE468-T_opt_pic)^2)</f>
        <v>0.5946156788681437</v>
      </c>
      <c r="BG468">
        <f>EXP(-KTG2_pic*(T_opt_pic-BE468)^2)</f>
        <v>0.21023696072649575</v>
      </c>
      <c r="BH468">
        <f>IF(BE468&lt;=T_opt_pic,BF468,BG468)</f>
        <v>0.5946156788681437</v>
      </c>
      <c r="BI468">
        <f t="shared" si="103"/>
        <v>0.59499999999999997</v>
      </c>
      <c r="BP468">
        <f t="shared" si="104"/>
        <v>465</v>
      </c>
      <c r="BQ468">
        <f t="shared" si="105"/>
        <v>11.600000000000097</v>
      </c>
      <c r="BR468">
        <f>EXP(-KTG1_bac*(BQ468-T_opt_bac)^2)</f>
        <v>0.5946156788681437</v>
      </c>
      <c r="BS468">
        <f>EXP(-KTG2_bac * (T_opt_bac - BQ468)^2)</f>
        <v>0.21023696072649575</v>
      </c>
      <c r="BT468">
        <f>IF(BQ468&lt;=T_opt_bac,BR468,BS468)</f>
        <v>0.5946156788681437</v>
      </c>
      <c r="BU468">
        <f t="shared" si="106"/>
        <v>0.59499999999999997</v>
      </c>
      <c r="BY468"/>
      <c r="BZ468" s="3">
        <f t="shared" si="97"/>
        <v>448</v>
      </c>
      <c r="CA468" s="3">
        <f>CA467+(env_max2-env_min2)/1200</f>
        <v>11.175000000000091</v>
      </c>
      <c r="CB468" s="3">
        <f t="shared" si="96"/>
        <v>0.53900000000000003</v>
      </c>
      <c r="CC468" s="3">
        <f>ROUND((O_max_dia2-CA468)/O_range_dia2 * CB468, 3)</f>
        <v>0.57099999999999995</v>
      </c>
      <c r="CD468">
        <f>IF(CA468&lt;=delt2,CB468,CC468)</f>
        <v>0.53900000000000003</v>
      </c>
      <c r="CE468">
        <f>IF(CA468&gt;=O_max_dia2, 0, CD468)</f>
        <v>0.53900000000000003</v>
      </c>
      <c r="CG468">
        <f>CE468/$CF$21</f>
        <v>0.94395796847635738</v>
      </c>
      <c r="EM468"/>
      <c r="EN468" s="3"/>
      <c r="EP468"/>
      <c r="EQ468" s="3"/>
    </row>
    <row r="469" spans="2:147" x14ac:dyDescent="0.25">
      <c r="B469">
        <f t="shared" si="109"/>
        <v>453</v>
      </c>
      <c r="C469" s="9">
        <f t="shared" si="107"/>
        <v>11.300000000000093</v>
      </c>
      <c r="D469">
        <f>EXP(-KTG1_dia*(C469-T_opt__dia)^2)</f>
        <v>0.9433480277633467</v>
      </c>
      <c r="E469">
        <f>EXP(-KTG2_dia*(T_opt__dia-C469)^2)</f>
        <v>0.23270121206159441</v>
      </c>
      <c r="F469">
        <f>IF(C469&lt;=T_opt__dia,D469,E469)</f>
        <v>0.9433480277633467</v>
      </c>
      <c r="G469">
        <f t="shared" si="108"/>
        <v>0.94299999999999995</v>
      </c>
      <c r="AO469">
        <f t="shared" si="98"/>
        <v>466</v>
      </c>
      <c r="AP469">
        <f t="shared" si="99"/>
        <v>11.625000000000098</v>
      </c>
      <c r="AQ469">
        <f>EXP(-KTG1_nan*(AP469-T_opt__nan)^2)</f>
        <v>0.75535873264609554</v>
      </c>
      <c r="AR469">
        <f>EXP(-KTG2_nan*(T_opt__nan-AP469)^2)</f>
        <v>0.43098262625677414</v>
      </c>
      <c r="AS469">
        <f>IF(AP469&lt;=T_opt__nan,AQ469,AR469)</f>
        <v>0.75535873264609554</v>
      </c>
      <c r="AT469">
        <f t="shared" si="100"/>
        <v>0.755</v>
      </c>
      <c r="BD469">
        <f t="shared" si="101"/>
        <v>466</v>
      </c>
      <c r="BE469">
        <f t="shared" si="102"/>
        <v>11.625000000000098</v>
      </c>
      <c r="BF469">
        <f>EXP(-KTG1_pic*(BE469-T_opt_pic)^2)</f>
        <v>0.59597145938579366</v>
      </c>
      <c r="BG469">
        <f>EXP(-KTG2_pic*(T_opt_pic-BE469)^2)</f>
        <v>0.21167832320797414</v>
      </c>
      <c r="BH469">
        <f>IF(BE469&lt;=T_opt_pic,BF469,BG469)</f>
        <v>0.59597145938579366</v>
      </c>
      <c r="BI469">
        <f t="shared" si="103"/>
        <v>0.59599999999999997</v>
      </c>
      <c r="BP469">
        <f t="shared" si="104"/>
        <v>466</v>
      </c>
      <c r="BQ469">
        <f t="shared" si="105"/>
        <v>11.625000000000098</v>
      </c>
      <c r="BR469">
        <f>EXP(-KTG1_bac*(BQ469-T_opt_bac)^2)</f>
        <v>0.59597145938579366</v>
      </c>
      <c r="BS469">
        <f>EXP(-KTG2_bac * (T_opt_bac - BQ469)^2)</f>
        <v>0.21167832320797414</v>
      </c>
      <c r="BT469">
        <f>IF(BQ469&lt;=T_opt_bac,BR469,BS469)</f>
        <v>0.59597145938579366</v>
      </c>
      <c r="BU469">
        <f t="shared" si="106"/>
        <v>0.59599999999999997</v>
      </c>
      <c r="BY469"/>
      <c r="BZ469" s="3">
        <f t="shared" si="97"/>
        <v>449</v>
      </c>
      <c r="CA469" s="3">
        <f>CA468+(env_max2-env_min2)/1200</f>
        <v>11.200000000000092</v>
      </c>
      <c r="CB469" s="3">
        <f t="shared" si="96"/>
        <v>0.54</v>
      </c>
      <c r="CC469" s="3">
        <f>ROUND((O_max_dia2-CA469)/O_range_dia2 * CB469, 3)</f>
        <v>0.57099999999999995</v>
      </c>
      <c r="CD469">
        <f>IF(CA469&lt;=delt2,CB469,CC469)</f>
        <v>0.54</v>
      </c>
      <c r="CE469">
        <f>IF(CA469&gt;=O_max_dia2, 0, CD469)</f>
        <v>0.54</v>
      </c>
      <c r="CG469">
        <f>CE469/$CF$21</f>
        <v>0.94570928196147119</v>
      </c>
      <c r="EM469"/>
      <c r="EN469" s="3"/>
      <c r="EP469"/>
      <c r="EQ469" s="3"/>
    </row>
    <row r="470" spans="2:147" x14ac:dyDescent="0.25">
      <c r="B470">
        <f t="shared" si="109"/>
        <v>454</v>
      </c>
      <c r="C470" s="9">
        <f t="shared" si="107"/>
        <v>11.325000000000093</v>
      </c>
      <c r="D470">
        <f>EXP(-KTG1_dia*(C470-T_opt__dia)^2)</f>
        <v>0.94436267216684677</v>
      </c>
      <c r="E470">
        <f>EXP(-KTG2_dia*(T_opt__dia-C470)^2)</f>
        <v>0.23903985108715833</v>
      </c>
      <c r="F470">
        <f>IF(C470&lt;=T_opt__dia,D470,E470)</f>
        <v>0.94436267216684677</v>
      </c>
      <c r="G470">
        <f t="shared" si="108"/>
        <v>0.94399999999999995</v>
      </c>
      <c r="AO470">
        <f t="shared" si="98"/>
        <v>467</v>
      </c>
      <c r="AP470">
        <f t="shared" si="99"/>
        <v>11.650000000000098</v>
      </c>
      <c r="AQ470">
        <f>EXP(-KTG1_nan*(AP470-T_opt__nan)^2)</f>
        <v>0.75662312718164026</v>
      </c>
      <c r="AR470">
        <f>EXP(-KTG2_nan*(T_opt__nan-AP470)^2)</f>
        <v>0.43315051572862512</v>
      </c>
      <c r="AS470">
        <f>IF(AP470&lt;=T_opt__nan,AQ470,AR470)</f>
        <v>0.75662312718164026</v>
      </c>
      <c r="AT470">
        <f t="shared" si="100"/>
        <v>0.75700000000000001</v>
      </c>
      <c r="BD470">
        <f t="shared" si="101"/>
        <v>467</v>
      </c>
      <c r="BE470">
        <f t="shared" si="102"/>
        <v>11.650000000000098</v>
      </c>
      <c r="BF470">
        <f>EXP(-KTG1_pic*(BE470-T_opt_pic)^2)</f>
        <v>0.59732734456827496</v>
      </c>
      <c r="BG470">
        <f>EXP(-KTG2_pic*(T_opt_pic-BE470)^2)</f>
        <v>0.21312637059942866</v>
      </c>
      <c r="BH470">
        <f>IF(BE470&lt;=T_opt_pic,BF470,BG470)</f>
        <v>0.59732734456827496</v>
      </c>
      <c r="BI470">
        <f t="shared" si="103"/>
        <v>0.59699999999999998</v>
      </c>
      <c r="BP470">
        <f t="shared" si="104"/>
        <v>467</v>
      </c>
      <c r="BQ470">
        <f t="shared" si="105"/>
        <v>11.650000000000098</v>
      </c>
      <c r="BR470">
        <f>EXP(-KTG1_bac*(BQ470-T_opt_bac)^2)</f>
        <v>0.59732734456827496</v>
      </c>
      <c r="BS470">
        <f>EXP(-KTG2_bac * (T_opt_bac - BQ470)^2)</f>
        <v>0.21312637059942866</v>
      </c>
      <c r="BT470">
        <f>IF(BQ470&lt;=T_opt_bac,BR470,BS470)</f>
        <v>0.59732734456827496</v>
      </c>
      <c r="BU470">
        <f t="shared" si="106"/>
        <v>0.59699999999999998</v>
      </c>
      <c r="BY470"/>
      <c r="BZ470" s="3">
        <f t="shared" si="97"/>
        <v>450</v>
      </c>
      <c r="CA470" s="3">
        <f>CA469+(env_max2-env_min2)/1200</f>
        <v>11.225000000000092</v>
      </c>
      <c r="CB470" s="3">
        <f t="shared" ref="CB470:CB533" si="110">ROUND(EXP(0.07*(CA470-20)),3)</f>
        <v>0.54100000000000004</v>
      </c>
      <c r="CC470" s="3">
        <f>ROUND((O_max_dia2-CA470)/O_range_dia2 * CB470, 3)</f>
        <v>0.57099999999999995</v>
      </c>
      <c r="CD470">
        <f>IF(CA470&lt;=delt2,CB470,CC470)</f>
        <v>0.54100000000000004</v>
      </c>
      <c r="CE470">
        <f>IF(CA470&gt;=O_max_dia2, 0, CD470)</f>
        <v>0.54100000000000004</v>
      </c>
      <c r="CG470">
        <f>CE470/$CF$21</f>
        <v>0.94746059544658512</v>
      </c>
      <c r="EM470"/>
      <c r="EN470" s="3"/>
      <c r="EP470"/>
      <c r="EQ470" s="3"/>
    </row>
    <row r="471" spans="2:147" x14ac:dyDescent="0.25">
      <c r="B471">
        <f t="shared" si="109"/>
        <v>455</v>
      </c>
      <c r="C471" s="9">
        <f t="shared" si="107"/>
        <v>11.350000000000094</v>
      </c>
      <c r="D471">
        <f>EXP(-KTG1_dia*(C471-T_opt__dia)^2)</f>
        <v>0.94536895416275468</v>
      </c>
      <c r="E471">
        <f>EXP(-KTG2_dia*(T_opt__dia-C471)^2)</f>
        <v>0.24548977065717173</v>
      </c>
      <c r="F471">
        <f>IF(C471&lt;=T_opt__dia,D471,E471)</f>
        <v>0.94536895416275468</v>
      </c>
      <c r="G471">
        <f t="shared" si="108"/>
        <v>0.94499999999999995</v>
      </c>
      <c r="AO471">
        <f t="shared" si="98"/>
        <v>468</v>
      </c>
      <c r="AP471">
        <f t="shared" si="99"/>
        <v>11.675000000000098</v>
      </c>
      <c r="AQ471">
        <f>EXP(-KTG1_nan*(AP471-T_opt__nan)^2)</f>
        <v>0.75788584874773235</v>
      </c>
      <c r="AR471">
        <f>EXP(-KTG2_nan*(T_opt__nan-AP471)^2)</f>
        <v>0.43532278002956487</v>
      </c>
      <c r="AS471">
        <f>IF(AP471&lt;=T_opt__nan,AQ471,AR471)</f>
        <v>0.75788584874773235</v>
      </c>
      <c r="AT471">
        <f t="shared" si="100"/>
        <v>0.75800000000000001</v>
      </c>
      <c r="BD471">
        <f t="shared" si="101"/>
        <v>468</v>
      </c>
      <c r="BE471">
        <f t="shared" si="102"/>
        <v>11.675000000000098</v>
      </c>
      <c r="BF471">
        <f>EXP(-KTG1_pic*(BE471-T_opt_pic)^2)</f>
        <v>0.59868332107946742</v>
      </c>
      <c r="BG471">
        <f>EXP(-KTG2_pic*(T_opt_pic-BE471)^2)</f>
        <v>0.21458110504125666</v>
      </c>
      <c r="BH471">
        <f>IF(BE471&lt;=T_opt_pic,BF471,BG471)</f>
        <v>0.59868332107946742</v>
      </c>
      <c r="BI471">
        <f t="shared" si="103"/>
        <v>0.59899999999999998</v>
      </c>
      <c r="BP471">
        <f t="shared" si="104"/>
        <v>468</v>
      </c>
      <c r="BQ471">
        <f t="shared" si="105"/>
        <v>11.675000000000098</v>
      </c>
      <c r="BR471">
        <f>EXP(-KTG1_bac*(BQ471-T_opt_bac)^2)</f>
        <v>0.59868332107946742</v>
      </c>
      <c r="BS471">
        <f>EXP(-KTG2_bac * (T_opt_bac - BQ471)^2)</f>
        <v>0.21458110504125666</v>
      </c>
      <c r="BT471">
        <f>IF(BQ471&lt;=T_opt_bac,BR471,BS471)</f>
        <v>0.59868332107946742</v>
      </c>
      <c r="BU471">
        <f t="shared" si="106"/>
        <v>0.59899999999999998</v>
      </c>
      <c r="BY471"/>
      <c r="BZ471" s="3">
        <f t="shared" ref="BZ471:BZ534" si="111">BZ470+1</f>
        <v>451</v>
      </c>
      <c r="CA471" s="3">
        <f>CA470+(env_max2-env_min2)/1200</f>
        <v>11.250000000000092</v>
      </c>
      <c r="CB471" s="3">
        <f t="shared" si="110"/>
        <v>0.54200000000000004</v>
      </c>
      <c r="CC471" s="3">
        <f>ROUND((O_max_dia2-CA471)/O_range_dia2 * CB471, 3)</f>
        <v>0.57099999999999995</v>
      </c>
      <c r="CD471">
        <f>IF(CA471&lt;=delt2,CB471,CC471)</f>
        <v>0.54200000000000004</v>
      </c>
      <c r="CE471">
        <f>IF(CA471&gt;=O_max_dia2, 0, CD471)</f>
        <v>0.54200000000000004</v>
      </c>
      <c r="CG471">
        <f>CE471/$CF$21</f>
        <v>0.94921190893169893</v>
      </c>
      <c r="EM471"/>
      <c r="EN471" s="3"/>
      <c r="EP471"/>
      <c r="EQ471" s="3"/>
    </row>
    <row r="472" spans="2:147" x14ac:dyDescent="0.25">
      <c r="B472">
        <f t="shared" si="109"/>
        <v>456</v>
      </c>
      <c r="C472" s="9">
        <f t="shared" si="107"/>
        <v>11.375000000000094</v>
      </c>
      <c r="D472">
        <f>EXP(-KTG1_dia*(C472-T_opt__dia)^2)</f>
        <v>0.9463668447041006</v>
      </c>
      <c r="E472">
        <f>EXP(-KTG2_dia*(T_opt__dia-C472)^2)</f>
        <v>0.25205070535121582</v>
      </c>
      <c r="F472">
        <f>IF(C472&lt;=T_opt__dia,D472,E472)</f>
        <v>0.9463668447041006</v>
      </c>
      <c r="G472">
        <f t="shared" si="108"/>
        <v>0.94599999999999995</v>
      </c>
      <c r="AO472">
        <f t="shared" si="98"/>
        <v>469</v>
      </c>
      <c r="AP472">
        <f t="shared" si="99"/>
        <v>11.700000000000099</v>
      </c>
      <c r="AQ472">
        <f>EXP(-KTG1_nan*(AP472-T_opt__nan)^2)</f>
        <v>0.7591468819146473</v>
      </c>
      <c r="AR472">
        <f>EXP(-KTG2_nan*(T_opt__nan-AP472)^2)</f>
        <v>0.4374993757686586</v>
      </c>
      <c r="AS472">
        <f>IF(AP472&lt;=T_opt__nan,AQ472,AR472)</f>
        <v>0.7591468819146473</v>
      </c>
      <c r="AT472">
        <f t="shared" si="100"/>
        <v>0.75900000000000001</v>
      </c>
      <c r="BD472">
        <f t="shared" si="101"/>
        <v>469</v>
      </c>
      <c r="BE472">
        <f t="shared" si="102"/>
        <v>11.700000000000099</v>
      </c>
      <c r="BF472">
        <f>EXP(-KTG1_pic*(BE472-T_opt_pic)^2)</f>
        <v>0.60003937555157161</v>
      </c>
      <c r="BG472">
        <f>EXP(-KTG2_pic*(T_opt_pic-BE472)^2)</f>
        <v>0.21604252838653973</v>
      </c>
      <c r="BH472">
        <f>IF(BE472&lt;=T_opt_pic,BF472,BG472)</f>
        <v>0.60003937555157161</v>
      </c>
      <c r="BI472">
        <f t="shared" si="103"/>
        <v>0.6</v>
      </c>
      <c r="BP472">
        <f t="shared" si="104"/>
        <v>469</v>
      </c>
      <c r="BQ472">
        <f t="shared" si="105"/>
        <v>11.700000000000099</v>
      </c>
      <c r="BR472">
        <f>EXP(-KTG1_bac*(BQ472-T_opt_bac)^2)</f>
        <v>0.60003937555157161</v>
      </c>
      <c r="BS472">
        <f>EXP(-KTG2_bac * (T_opt_bac - BQ472)^2)</f>
        <v>0.21604252838653973</v>
      </c>
      <c r="BT472">
        <f>IF(BQ472&lt;=T_opt_bac,BR472,BS472)</f>
        <v>0.60003937555157161</v>
      </c>
      <c r="BU472">
        <f t="shared" si="106"/>
        <v>0.6</v>
      </c>
      <c r="BY472"/>
      <c r="BZ472" s="3">
        <f t="shared" si="111"/>
        <v>452</v>
      </c>
      <c r="CA472" s="3">
        <f>CA471+(env_max2-env_min2)/1200</f>
        <v>11.275000000000093</v>
      </c>
      <c r="CB472" s="3">
        <f t="shared" si="110"/>
        <v>0.54300000000000004</v>
      </c>
      <c r="CC472" s="3">
        <f>ROUND((O_max_dia2-CA472)/O_range_dia2 * CB472, 3)</f>
        <v>0.57099999999999995</v>
      </c>
      <c r="CD472">
        <f>IF(CA472&lt;=delt2,CB472,CC472)</f>
        <v>0.54300000000000004</v>
      </c>
      <c r="CE472">
        <f>IF(CA472&gt;=O_max_dia2, 0, CD472)</f>
        <v>0.54300000000000004</v>
      </c>
      <c r="CG472">
        <f>CE472/$CF$21</f>
        <v>0.95096322241681275</v>
      </c>
      <c r="EM472"/>
      <c r="EN472" s="3"/>
      <c r="EP472"/>
      <c r="EQ472" s="3"/>
    </row>
    <row r="473" spans="2:147" x14ac:dyDescent="0.25">
      <c r="B473">
        <f t="shared" si="109"/>
        <v>457</v>
      </c>
      <c r="C473" s="9">
        <f t="shared" si="107"/>
        <v>11.400000000000095</v>
      </c>
      <c r="D473">
        <f>EXP(-KTG1_dia*(C473-T_opt__dia)^2)</f>
        <v>0.94735631496498374</v>
      </c>
      <c r="E473">
        <f>EXP(-KTG2_dia*(T_opt__dia-C473)^2)</f>
        <v>0.25872229825966553</v>
      </c>
      <c r="F473">
        <f>IF(C473&lt;=T_opt__dia,D473,E473)</f>
        <v>0.94735631496498374</v>
      </c>
      <c r="G473">
        <f t="shared" si="108"/>
        <v>0.94699999999999995</v>
      </c>
      <c r="AO473">
        <f t="shared" si="98"/>
        <v>470</v>
      </c>
      <c r="AP473">
        <f t="shared" si="99"/>
        <v>11.725000000000099</v>
      </c>
      <c r="AQ473">
        <f>EXP(-KTG1_nan*(AP473-T_opt__nan)^2)</f>
        <v>0.76040621125229579</v>
      </c>
      <c r="AR473">
        <f>EXP(-KTG2_nan*(T_opt__nan-AP473)^2)</f>
        <v>0.43968025914229192</v>
      </c>
      <c r="AS473">
        <f>IF(AP473&lt;=T_opt__nan,AQ473,AR473)</f>
        <v>0.76040621125229579</v>
      </c>
      <c r="AT473">
        <f t="shared" si="100"/>
        <v>0.76</v>
      </c>
      <c r="BD473">
        <f t="shared" si="101"/>
        <v>470</v>
      </c>
      <c r="BE473">
        <f t="shared" si="102"/>
        <v>11.725000000000099</v>
      </c>
      <c r="BF473">
        <f>EXP(-KTG1_pic*(BE473-T_opt_pic)^2)</f>
        <v>0.6013954945853055</v>
      </c>
      <c r="BG473">
        <f>EXP(-KTG2_pic*(T_opt_pic-BE473)^2)</f>
        <v>0.21751064219897101</v>
      </c>
      <c r="BH473">
        <f>IF(BE473&lt;=T_opt_pic,BF473,BG473)</f>
        <v>0.6013954945853055</v>
      </c>
      <c r="BI473">
        <f t="shared" si="103"/>
        <v>0.60099999999999998</v>
      </c>
      <c r="BP473">
        <f t="shared" si="104"/>
        <v>470</v>
      </c>
      <c r="BQ473">
        <f t="shared" si="105"/>
        <v>11.725000000000099</v>
      </c>
      <c r="BR473">
        <f>EXP(-KTG1_bac*(BQ473-T_opt_bac)^2)</f>
        <v>0.6013954945853055</v>
      </c>
      <c r="BS473">
        <f>EXP(-KTG2_bac * (T_opt_bac - BQ473)^2)</f>
        <v>0.21751064219897101</v>
      </c>
      <c r="BT473">
        <f>IF(BQ473&lt;=T_opt_bac,BR473,BS473)</f>
        <v>0.6013954945853055</v>
      </c>
      <c r="BU473">
        <f t="shared" si="106"/>
        <v>0.60099999999999998</v>
      </c>
      <c r="BY473"/>
      <c r="BZ473" s="3">
        <f t="shared" si="111"/>
        <v>453</v>
      </c>
      <c r="CA473" s="3">
        <f>CA472+(env_max2-env_min2)/1200</f>
        <v>11.300000000000093</v>
      </c>
      <c r="CB473" s="3">
        <f t="shared" si="110"/>
        <v>0.54400000000000004</v>
      </c>
      <c r="CC473" s="3">
        <f>ROUND((O_max_dia2-CA473)/O_range_dia2 * CB473, 3)</f>
        <v>0.57099999999999995</v>
      </c>
      <c r="CD473">
        <f>IF(CA473&lt;=delt2,CB473,CC473)</f>
        <v>0.54400000000000004</v>
      </c>
      <c r="CE473">
        <f>IF(CA473&gt;=O_max_dia2, 0, CD473)</f>
        <v>0.54400000000000004</v>
      </c>
      <c r="CG473">
        <f>CE473/$CF$21</f>
        <v>0.95271453590192656</v>
      </c>
      <c r="EM473"/>
      <c r="EN473" s="3"/>
      <c r="EP473"/>
      <c r="EQ473" s="3"/>
    </row>
    <row r="474" spans="2:147" x14ac:dyDescent="0.25">
      <c r="B474">
        <f t="shared" si="109"/>
        <v>458</v>
      </c>
      <c r="C474" s="9">
        <f t="shared" si="107"/>
        <v>11.425000000000095</v>
      </c>
      <c r="D474">
        <f>EXP(-KTG1_dia*(C474-T_opt__dia)^2)</f>
        <v>0.94833733634196049</v>
      </c>
      <c r="E474">
        <f>EXP(-KTG2_dia*(T_opt__dia-C474)^2)</f>
        <v>0.26550409890035392</v>
      </c>
      <c r="F474">
        <f>IF(C474&lt;=T_opt__dia,D474,E474)</f>
        <v>0.94833733634196049</v>
      </c>
      <c r="G474">
        <f t="shared" si="108"/>
        <v>0.94799999999999995</v>
      </c>
      <c r="AO474">
        <f t="shared" si="98"/>
        <v>471</v>
      </c>
      <c r="AP474">
        <f t="shared" si="99"/>
        <v>11.750000000000099</v>
      </c>
      <c r="AQ474">
        <f>EXP(-KTG1_nan*(AP474-T_opt__nan)^2)</f>
        <v>0.7616638213305319</v>
      </c>
      <c r="AR474">
        <f>EXP(-KTG2_nan*(T_opt__nan-AP474)^2)</f>
        <v>0.44186538593474206</v>
      </c>
      <c r="AS474">
        <f>IF(AP474&lt;=T_opt__nan,AQ474,AR474)</f>
        <v>0.7616638213305319</v>
      </c>
      <c r="AT474">
        <f t="shared" si="100"/>
        <v>0.76200000000000001</v>
      </c>
      <c r="BD474">
        <f t="shared" si="101"/>
        <v>471</v>
      </c>
      <c r="BE474">
        <f t="shared" si="102"/>
        <v>11.750000000000099</v>
      </c>
      <c r="BF474">
        <f>EXP(-KTG1_pic*(BE474-T_opt_pic)^2)</f>
        <v>0.60275166475010067</v>
      </c>
      <c r="BG474">
        <f>EXP(-KTG2_pic*(T_opt_pic-BE474)^2)</f>
        <v>0.21898544775079012</v>
      </c>
      <c r="BH474">
        <f>IF(BE474&lt;=T_opt_pic,BF474,BG474)</f>
        <v>0.60275166475010067</v>
      </c>
      <c r="BI474">
        <f t="shared" si="103"/>
        <v>0.60299999999999998</v>
      </c>
      <c r="BP474">
        <f t="shared" si="104"/>
        <v>471</v>
      </c>
      <c r="BQ474">
        <f t="shared" si="105"/>
        <v>11.750000000000099</v>
      </c>
      <c r="BR474">
        <f>EXP(-KTG1_bac*(BQ474-T_opt_bac)^2)</f>
        <v>0.60275166475010067</v>
      </c>
      <c r="BS474">
        <f>EXP(-KTG2_bac * (T_opt_bac - BQ474)^2)</f>
        <v>0.21898544775079012</v>
      </c>
      <c r="BT474">
        <f>IF(BQ474&lt;=T_opt_bac,BR474,BS474)</f>
        <v>0.60275166475010067</v>
      </c>
      <c r="BU474">
        <f t="shared" si="106"/>
        <v>0.60299999999999998</v>
      </c>
      <c r="BY474"/>
      <c r="BZ474" s="3">
        <f t="shared" si="111"/>
        <v>454</v>
      </c>
      <c r="CA474" s="3">
        <f>CA473+(env_max2-env_min2)/1200</f>
        <v>11.325000000000093</v>
      </c>
      <c r="CB474" s="3">
        <f t="shared" si="110"/>
        <v>0.54500000000000004</v>
      </c>
      <c r="CC474" s="3">
        <f>ROUND((O_max_dia2-CA474)/O_range_dia2 * CB474, 3)</f>
        <v>0.57099999999999995</v>
      </c>
      <c r="CD474">
        <f>IF(CA474&lt;=delt2,CB474,CC474)</f>
        <v>0.54500000000000004</v>
      </c>
      <c r="CE474">
        <f>IF(CA474&gt;=O_max_dia2, 0, CD474)</f>
        <v>0.54500000000000004</v>
      </c>
      <c r="CG474">
        <f>CE474/$CF$21</f>
        <v>0.95446584938704038</v>
      </c>
      <c r="EM474"/>
      <c r="EN474" s="3"/>
      <c r="EP474"/>
      <c r="EQ474" s="3"/>
    </row>
    <row r="475" spans="2:147" x14ac:dyDescent="0.25">
      <c r="B475">
        <f t="shared" si="109"/>
        <v>459</v>
      </c>
      <c r="C475" s="9">
        <f t="shared" si="107"/>
        <v>11.450000000000095</v>
      </c>
      <c r="D475">
        <f>EXP(-KTG1_dia*(C475-T_opt__dia)^2)</f>
        <v>0.94930988045542086</v>
      </c>
      <c r="E475">
        <f>EXP(-KTG2_dia*(T_opt__dia-C475)^2)</f>
        <v>0.27239556119831915</v>
      </c>
      <c r="F475">
        <f>IF(C475&lt;=T_opt__dia,D475,E475)</f>
        <v>0.94930988045542086</v>
      </c>
      <c r="G475">
        <f t="shared" si="108"/>
        <v>0.94899999999999995</v>
      </c>
      <c r="AO475">
        <f t="shared" si="98"/>
        <v>472</v>
      </c>
      <c r="AP475">
        <f t="shared" si="99"/>
        <v>11.7750000000001</v>
      </c>
      <c r="AQ475">
        <f>EXP(-KTG1_nan*(AP475-T_opt__nan)^2)</f>
        <v>0.76291969671946158</v>
      </c>
      <c r="AR475">
        <f>EXP(-KTG2_nan*(T_opt__nan-AP475)^2)</f>
        <v>0.4440547115187829</v>
      </c>
      <c r="AS475">
        <f>IF(AP475&lt;=T_opt__nan,AQ475,AR475)</f>
        <v>0.76291969671946158</v>
      </c>
      <c r="AT475">
        <f t="shared" si="100"/>
        <v>0.76300000000000001</v>
      </c>
      <c r="BD475">
        <f t="shared" si="101"/>
        <v>472</v>
      </c>
      <c r="BE475">
        <f t="shared" si="102"/>
        <v>11.7750000000001</v>
      </c>
      <c r="BF475">
        <f>EXP(-KTG1_pic*(BE475-T_opt_pic)^2)</f>
        <v>0.60410787258430088</v>
      </c>
      <c r="BG475">
        <f>EXP(-KTG2_pic*(T_opt_pic-BE475)^2)</f>
        <v>0.22046694602072606</v>
      </c>
      <c r="BH475">
        <f>IF(BE475&lt;=T_opt_pic,BF475,BG475)</f>
        <v>0.60410787258430088</v>
      </c>
      <c r="BI475">
        <f t="shared" si="103"/>
        <v>0.60399999999999998</v>
      </c>
      <c r="BP475">
        <f t="shared" si="104"/>
        <v>472</v>
      </c>
      <c r="BQ475">
        <f t="shared" si="105"/>
        <v>11.7750000000001</v>
      </c>
      <c r="BR475">
        <f>EXP(-KTG1_bac*(BQ475-T_opt_bac)^2)</f>
        <v>0.60410787258430088</v>
      </c>
      <c r="BS475">
        <f>EXP(-KTG2_bac * (T_opt_bac - BQ475)^2)</f>
        <v>0.22046694602072606</v>
      </c>
      <c r="BT475">
        <f>IF(BQ475&lt;=T_opt_bac,BR475,BS475)</f>
        <v>0.60410787258430088</v>
      </c>
      <c r="BU475">
        <f t="shared" si="106"/>
        <v>0.60399999999999998</v>
      </c>
      <c r="BY475"/>
      <c r="BZ475" s="3">
        <f t="shared" si="111"/>
        <v>455</v>
      </c>
      <c r="CA475" s="3">
        <f>CA474+(env_max2-env_min2)/1200</f>
        <v>11.350000000000094</v>
      </c>
      <c r="CB475" s="3">
        <f t="shared" si="110"/>
        <v>0.54600000000000004</v>
      </c>
      <c r="CC475" s="3">
        <f>ROUND((O_max_dia2-CA475)/O_range_dia2 * CB475, 3)</f>
        <v>0.57099999999999995</v>
      </c>
      <c r="CD475">
        <f>IF(CA475&lt;=delt2,CB475,CC475)</f>
        <v>0.54600000000000004</v>
      </c>
      <c r="CE475">
        <f>IF(CA475&gt;=O_max_dia2, 0, CD475)</f>
        <v>0.54600000000000004</v>
      </c>
      <c r="CG475">
        <f>CE475/$CF$21</f>
        <v>0.9562171628721543</v>
      </c>
      <c r="EM475"/>
      <c r="EN475" s="3"/>
      <c r="EP475"/>
      <c r="EQ475" s="3"/>
    </row>
    <row r="476" spans="2:147" x14ac:dyDescent="0.25">
      <c r="B476">
        <f t="shared" si="109"/>
        <v>460</v>
      </c>
      <c r="C476" s="9">
        <f t="shared" si="107"/>
        <v>11.475000000000096</v>
      </c>
      <c r="D476">
        <f>EXP(-KTG1_dia*(C476-T_opt__dia)^2)</f>
        <v>0.95027391915095638</v>
      </c>
      <c r="E476">
        <f>EXP(-KTG2_dia*(T_opt__dia-C476)^2)</f>
        <v>0.27939604153337011</v>
      </c>
      <c r="F476">
        <f>IF(C476&lt;=T_opt__dia,D476,E476)</f>
        <v>0.95027391915095638</v>
      </c>
      <c r="G476">
        <f t="shared" si="108"/>
        <v>0.95</v>
      </c>
      <c r="AO476">
        <f t="shared" si="98"/>
        <v>473</v>
      </c>
      <c r="AP476">
        <f t="shared" si="99"/>
        <v>11.8000000000001</v>
      </c>
      <c r="AQ476">
        <f>EXP(-KTG1_nan*(AP476-T_opt__nan)^2)</f>
        <v>0.76417382198975259</v>
      </c>
      <c r="AR476">
        <f>EXP(-KTG2_nan*(T_opt__nan-AP476)^2)</f>
        <v>0.44624819085632461</v>
      </c>
      <c r="AS476">
        <f>IF(AP476&lt;=T_opt__nan,AQ476,AR476)</f>
        <v>0.76417382198975259</v>
      </c>
      <c r="AT476">
        <f t="shared" si="100"/>
        <v>0.76400000000000001</v>
      </c>
      <c r="BD476">
        <f t="shared" si="101"/>
        <v>473</v>
      </c>
      <c r="BE476">
        <f t="shared" si="102"/>
        <v>11.8000000000001</v>
      </c>
      <c r="BF476">
        <f>EXP(-KTG1_pic*(BE476-T_opt_pic)^2)</f>
        <v>0.60546410459536126</v>
      </c>
      <c r="BG476">
        <f>EXP(-KTG2_pic*(T_opt_pic-BE476)^2)</f>
        <v>0.22195513769194813</v>
      </c>
      <c r="BH476">
        <f>IF(BE476&lt;=T_opt_pic,BF476,BG476)</f>
        <v>0.60546410459536126</v>
      </c>
      <c r="BI476">
        <f t="shared" si="103"/>
        <v>0.60499999999999998</v>
      </c>
      <c r="BP476">
        <f t="shared" si="104"/>
        <v>473</v>
      </c>
      <c r="BQ476">
        <f t="shared" si="105"/>
        <v>11.8000000000001</v>
      </c>
      <c r="BR476">
        <f>EXP(-KTG1_bac*(BQ476-T_opt_bac)^2)</f>
        <v>0.60546410459536126</v>
      </c>
      <c r="BS476">
        <f>EXP(-KTG2_bac * (T_opt_bac - BQ476)^2)</f>
        <v>0.22195513769194813</v>
      </c>
      <c r="BT476">
        <f>IF(BQ476&lt;=T_opt_bac,BR476,BS476)</f>
        <v>0.60546410459536126</v>
      </c>
      <c r="BU476">
        <f t="shared" si="106"/>
        <v>0.60499999999999998</v>
      </c>
      <c r="BY476"/>
      <c r="BZ476" s="3">
        <f t="shared" si="111"/>
        <v>456</v>
      </c>
      <c r="CA476" s="3">
        <f>CA475+(env_max2-env_min2)/1200</f>
        <v>11.375000000000094</v>
      </c>
      <c r="CB476" s="3">
        <f t="shared" si="110"/>
        <v>0.54700000000000004</v>
      </c>
      <c r="CC476" s="3">
        <f>ROUND((O_max_dia2-CA476)/O_range_dia2 * CB476, 3)</f>
        <v>0.57099999999999995</v>
      </c>
      <c r="CD476">
        <f>IF(CA476&lt;=delt2,CB476,CC476)</f>
        <v>0.54700000000000004</v>
      </c>
      <c r="CE476">
        <f>IF(CA476&gt;=O_max_dia2, 0, CD476)</f>
        <v>0.54700000000000004</v>
      </c>
      <c r="CG476">
        <f>CE476/$CF$21</f>
        <v>0.95796847635726812</v>
      </c>
      <c r="EM476"/>
      <c r="EN476" s="3"/>
      <c r="EP476"/>
      <c r="EQ476" s="3"/>
    </row>
    <row r="477" spans="2:147" x14ac:dyDescent="0.25">
      <c r="B477">
        <f t="shared" si="109"/>
        <v>461</v>
      </c>
      <c r="C477" s="9">
        <f t="shared" si="107"/>
        <v>11.500000000000096</v>
      </c>
      <c r="D477">
        <f>EXP(-KTG1_dia*(C477-T_opt__dia)^2)</f>
        <v>0.95122942450071768</v>
      </c>
      <c r="E477">
        <f>EXP(-KTG2_dia*(T_opt__dia-C477)^2)</f>
        <v>0.28650479686021757</v>
      </c>
      <c r="F477">
        <f>IF(C477&lt;=T_opt__dia,D477,E477)</f>
        <v>0.95122942450071768</v>
      </c>
      <c r="G477">
        <f t="shared" si="108"/>
        <v>0.95099999999999996</v>
      </c>
      <c r="AO477">
        <f t="shared" si="98"/>
        <v>474</v>
      </c>
      <c r="AP477">
        <f t="shared" si="99"/>
        <v>11.825000000000101</v>
      </c>
      <c r="AQ477">
        <f>EXP(-KTG1_nan*(AP477-T_opt__nan)^2)</f>
        <v>0.76542618171294385</v>
      </c>
      <c r="AR477">
        <f>EXP(-KTG2_nan*(T_opt__nan-AP477)^2)</f>
        <v>0.44844577849908679</v>
      </c>
      <c r="AS477">
        <f>IF(AP477&lt;=T_opt__nan,AQ477,AR477)</f>
        <v>0.76542618171294385</v>
      </c>
      <c r="AT477">
        <f t="shared" si="100"/>
        <v>0.76500000000000001</v>
      </c>
      <c r="BD477">
        <f t="shared" si="101"/>
        <v>474</v>
      </c>
      <c r="BE477">
        <f t="shared" si="102"/>
        <v>11.825000000000101</v>
      </c>
      <c r="BF477">
        <f>EXP(-KTG1_pic*(BE477-T_opt_pic)^2)</f>
        <v>0.60682034726004941</v>
      </c>
      <c r="BG477">
        <f>EXP(-KTG2_pic*(T_opt_pic-BE477)^2)</f>
        <v>0.22345002315002532</v>
      </c>
      <c r="BH477">
        <f>IF(BE477&lt;=T_opt_pic,BF477,BG477)</f>
        <v>0.60682034726004941</v>
      </c>
      <c r="BI477">
        <f t="shared" si="103"/>
        <v>0.60699999999999998</v>
      </c>
      <c r="BP477">
        <f t="shared" si="104"/>
        <v>474</v>
      </c>
      <c r="BQ477">
        <f t="shared" si="105"/>
        <v>11.825000000000101</v>
      </c>
      <c r="BR477">
        <f>EXP(-KTG1_bac*(BQ477-T_opt_bac)^2)</f>
        <v>0.60682034726004941</v>
      </c>
      <c r="BS477">
        <f>EXP(-KTG2_bac * (T_opt_bac - BQ477)^2)</f>
        <v>0.22345002315002532</v>
      </c>
      <c r="BT477">
        <f>IF(BQ477&lt;=T_opt_bac,BR477,BS477)</f>
        <v>0.60682034726004941</v>
      </c>
      <c r="BU477">
        <f t="shared" si="106"/>
        <v>0.60699999999999998</v>
      </c>
      <c r="BY477"/>
      <c r="BZ477" s="3">
        <f t="shared" si="111"/>
        <v>457</v>
      </c>
      <c r="CA477" s="3">
        <f>CA476+(env_max2-env_min2)/1200</f>
        <v>11.400000000000095</v>
      </c>
      <c r="CB477" s="3">
        <f t="shared" si="110"/>
        <v>0.54800000000000004</v>
      </c>
      <c r="CC477" s="3">
        <f>ROUND((O_max_dia2-CA477)/O_range_dia2 * CB477, 3)</f>
        <v>0.57099999999999995</v>
      </c>
      <c r="CD477">
        <f>IF(CA477&lt;=delt2,CB477,CC477)</f>
        <v>0.54800000000000004</v>
      </c>
      <c r="CE477">
        <f>IF(CA477&gt;=O_max_dia2, 0, CD477)</f>
        <v>0.54800000000000004</v>
      </c>
      <c r="CG477">
        <f>CE477/$CF$21</f>
        <v>0.95971978984238193</v>
      </c>
      <c r="EM477"/>
      <c r="EN477" s="3"/>
      <c r="EP477"/>
      <c r="EQ477" s="3"/>
    </row>
    <row r="478" spans="2:147" x14ac:dyDescent="0.25">
      <c r="B478">
        <f t="shared" si="109"/>
        <v>462</v>
      </c>
      <c r="C478" s="9">
        <f t="shared" si="107"/>
        <v>11.525000000000096</v>
      </c>
      <c r="D478">
        <f>EXP(-KTG1_dia*(C478-T_opt__dia)^2)</f>
        <v>0.9521763688047622</v>
      </c>
      <c r="E478">
        <f>EXP(-KTG2_dia*(T_opt__dia-C478)^2)</f>
        <v>0.29372098290590676</v>
      </c>
      <c r="F478">
        <f>IF(C478&lt;=T_opt__dia,D478,E478)</f>
        <v>0.9521763688047622</v>
      </c>
      <c r="G478">
        <f t="shared" si="108"/>
        <v>0.95199999999999996</v>
      </c>
      <c r="AO478">
        <f t="shared" si="98"/>
        <v>475</v>
      </c>
      <c r="AP478">
        <f t="shared" si="99"/>
        <v>11.850000000000101</v>
      </c>
      <c r="AQ478">
        <f>EXP(-KTG1_nan*(AP478-T_opt__nan)^2)</f>
        <v>0.76667676046175537</v>
      </c>
      <c r="AR478">
        <f>EXP(-KTG2_nan*(T_opt__nan-AP478)^2)</f>
        <v>0.45064742858930523</v>
      </c>
      <c r="AS478">
        <f>IF(AP478&lt;=T_opt__nan,AQ478,AR478)</f>
        <v>0.76667676046175537</v>
      </c>
      <c r="AT478">
        <f t="shared" si="100"/>
        <v>0.76700000000000002</v>
      </c>
      <c r="BD478">
        <f t="shared" si="101"/>
        <v>475</v>
      </c>
      <c r="BE478">
        <f t="shared" si="102"/>
        <v>11.850000000000101</v>
      </c>
      <c r="BF478">
        <f>EXP(-KTG1_pic*(BE478-T_opt_pic)^2)</f>
        <v>0.60817658702464683</v>
      </c>
      <c r="BG478">
        <f>EXP(-KTG2_pic*(T_opt_pic-BE478)^2)</f>
        <v>0.22495160248089416</v>
      </c>
      <c r="BH478">
        <f>IF(BE478&lt;=T_opt_pic,BF478,BG478)</f>
        <v>0.60817658702464683</v>
      </c>
      <c r="BI478">
        <f t="shared" si="103"/>
        <v>0.60799999999999998</v>
      </c>
      <c r="BP478">
        <f t="shared" si="104"/>
        <v>475</v>
      </c>
      <c r="BQ478">
        <f t="shared" si="105"/>
        <v>11.850000000000101</v>
      </c>
      <c r="BR478">
        <f>EXP(-KTG1_bac*(BQ478-T_opt_bac)^2)</f>
        <v>0.60817658702464683</v>
      </c>
      <c r="BS478">
        <f>EXP(-KTG2_bac * (T_opt_bac - BQ478)^2)</f>
        <v>0.22495160248089416</v>
      </c>
      <c r="BT478">
        <f>IF(BQ478&lt;=T_opt_bac,BR478,BS478)</f>
        <v>0.60817658702464683</v>
      </c>
      <c r="BU478">
        <f t="shared" si="106"/>
        <v>0.60799999999999998</v>
      </c>
      <c r="BY478"/>
      <c r="BZ478" s="3">
        <f t="shared" si="111"/>
        <v>458</v>
      </c>
      <c r="CA478" s="3">
        <f>CA477+(env_max2-env_min2)/1200</f>
        <v>11.425000000000095</v>
      </c>
      <c r="CB478" s="3">
        <f t="shared" si="110"/>
        <v>0.54900000000000004</v>
      </c>
      <c r="CC478" s="3">
        <f>ROUND((O_max_dia2-CA478)/O_range_dia2 * CB478, 3)</f>
        <v>0.57199999999999995</v>
      </c>
      <c r="CD478">
        <f>IF(CA478&lt;=delt2,CB478,CC478)</f>
        <v>0.54900000000000004</v>
      </c>
      <c r="CE478">
        <f>IF(CA478&gt;=O_max_dia2, 0, CD478)</f>
        <v>0.54900000000000004</v>
      </c>
      <c r="CG478">
        <f>CE478/$CF$21</f>
        <v>0.96147110332749575</v>
      </c>
      <c r="EM478"/>
      <c r="EN478" s="3"/>
      <c r="EP478"/>
      <c r="EQ478" s="3"/>
    </row>
    <row r="479" spans="2:147" x14ac:dyDescent="0.25">
      <c r="B479">
        <f t="shared" si="109"/>
        <v>463</v>
      </c>
      <c r="C479" s="9">
        <f t="shared" si="107"/>
        <v>11.550000000000097</v>
      </c>
      <c r="D479">
        <f>EXP(-KTG1_dia*(C479-T_opt__dia)^2)</f>
        <v>0.95311472459239233</v>
      </c>
      <c r="E479">
        <f>EXP(-KTG2_dia*(T_opt__dia-C479)^2)</f>
        <v>0.30104365244927689</v>
      </c>
      <c r="F479">
        <f>IF(C479&lt;=T_opt__dia,D479,E479)</f>
        <v>0.95311472459239233</v>
      </c>
      <c r="G479">
        <f t="shared" si="108"/>
        <v>0.95299999999999996</v>
      </c>
      <c r="AO479">
        <f t="shared" si="98"/>
        <v>476</v>
      </c>
      <c r="AP479">
        <f t="shared" si="99"/>
        <v>11.875000000000101</v>
      </c>
      <c r="AQ479">
        <f>EXP(-KTG1_nan*(AP479-T_opt__nan)^2)</f>
        <v>0.76792554281039971</v>
      </c>
      <c r="AR479">
        <f>EXP(-KTG2_nan*(T_opt__nan-AP479)^2)</f>
        <v>0.45285309486047448</v>
      </c>
      <c r="AS479">
        <f>IF(AP479&lt;=T_opt__nan,AQ479,AR479)</f>
        <v>0.76792554281039971</v>
      </c>
      <c r="AT479">
        <f t="shared" si="100"/>
        <v>0.76800000000000002</v>
      </c>
      <c r="BD479">
        <f t="shared" si="101"/>
        <v>476</v>
      </c>
      <c r="BE479">
        <f t="shared" si="102"/>
        <v>11.875000000000101</v>
      </c>
      <c r="BF479">
        <f>EXP(-KTG1_pic*(BE479-T_opt_pic)^2)</f>
        <v>0.60953281030515216</v>
      </c>
      <c r="BG479">
        <f>EXP(-KTG2_pic*(T_opt_pic-BE479)^2)</f>
        <v>0.22645987546883567</v>
      </c>
      <c r="BH479">
        <f>IF(BE479&lt;=T_opt_pic,BF479,BG479)</f>
        <v>0.60953281030515216</v>
      </c>
      <c r="BI479">
        <f t="shared" si="103"/>
        <v>0.61</v>
      </c>
      <c r="BP479">
        <f t="shared" si="104"/>
        <v>476</v>
      </c>
      <c r="BQ479">
        <f t="shared" si="105"/>
        <v>11.875000000000101</v>
      </c>
      <c r="BR479">
        <f>EXP(-KTG1_bac*(BQ479-T_opt_bac)^2)</f>
        <v>0.60953281030515216</v>
      </c>
      <c r="BS479">
        <f>EXP(-KTG2_bac * (T_opt_bac - BQ479)^2)</f>
        <v>0.22645987546883567</v>
      </c>
      <c r="BT479">
        <f>IF(BQ479&lt;=T_opt_bac,BR479,BS479)</f>
        <v>0.60953281030515216</v>
      </c>
      <c r="BU479">
        <f t="shared" si="106"/>
        <v>0.61</v>
      </c>
      <c r="BY479"/>
      <c r="BZ479" s="3">
        <f t="shared" si="111"/>
        <v>459</v>
      </c>
      <c r="CA479" s="3">
        <f>CA478+(env_max2-env_min2)/1200</f>
        <v>11.450000000000095</v>
      </c>
      <c r="CB479" s="3">
        <f t="shared" si="110"/>
        <v>0.55000000000000004</v>
      </c>
      <c r="CC479" s="3">
        <f>ROUND((O_max_dia2-CA479)/O_range_dia2 * CB479, 3)</f>
        <v>0.57199999999999995</v>
      </c>
      <c r="CD479">
        <f>IF(CA479&lt;=delt2,CB479,CC479)</f>
        <v>0.55000000000000004</v>
      </c>
      <c r="CE479">
        <f>IF(CA479&gt;=O_max_dia2, 0, CD479)</f>
        <v>0.55000000000000004</v>
      </c>
      <c r="CG479">
        <f>CE479/$CF$21</f>
        <v>0.96322241681260956</v>
      </c>
      <c r="EM479"/>
      <c r="EN479" s="3"/>
      <c r="EP479"/>
      <c r="EQ479" s="3"/>
    </row>
    <row r="480" spans="2:147" x14ac:dyDescent="0.25">
      <c r="B480">
        <f t="shared" si="109"/>
        <v>464</v>
      </c>
      <c r="C480" s="9">
        <f t="shared" si="107"/>
        <v>11.575000000000097</v>
      </c>
      <c r="D480">
        <f>EXP(-KTG1_dia*(C480-T_opt__dia)^2)</f>
        <v>0.95404446462348214</v>
      </c>
      <c r="E480">
        <f>EXP(-KTG2_dia*(T_opt__dia-C480)^2)</f>
        <v>0.30847175368714685</v>
      </c>
      <c r="F480">
        <f>IF(C480&lt;=T_opt__dia,D480,E480)</f>
        <v>0.95404446462348214</v>
      </c>
      <c r="G480">
        <f t="shared" si="108"/>
        <v>0.95399999999999996</v>
      </c>
      <c r="AO480">
        <f t="shared" si="98"/>
        <v>477</v>
      </c>
      <c r="AP480">
        <f t="shared" si="99"/>
        <v>11.900000000000102</v>
      </c>
      <c r="AQ480">
        <f>EXP(-KTG1_nan*(AP480-T_opt__nan)^2)</f>
        <v>0.76917251333489289</v>
      </c>
      <c r="AR480">
        <f>EXP(-KTG2_nan*(T_opt__nan-AP480)^2)</f>
        <v>0.45506273063812341</v>
      </c>
      <c r="AS480">
        <f>IF(AP480&lt;=T_opt__nan,AQ480,AR480)</f>
        <v>0.76917251333489289</v>
      </c>
      <c r="AT480">
        <f t="shared" si="100"/>
        <v>0.76900000000000002</v>
      </c>
      <c r="BD480">
        <f t="shared" si="101"/>
        <v>477</v>
      </c>
      <c r="BE480">
        <f t="shared" si="102"/>
        <v>11.900000000000102</v>
      </c>
      <c r="BF480">
        <f>EXP(-KTG1_pic*(BE480-T_opt_pic)^2)</f>
        <v>0.61088900348748554</v>
      </c>
      <c r="BG480">
        <f>EXP(-KTG2_pic*(T_opt_pic-BE480)^2)</f>
        <v>0.22797484159446113</v>
      </c>
      <c r="BH480">
        <f>IF(BE480&lt;=T_opt_pic,BF480,BG480)</f>
        <v>0.61088900348748554</v>
      </c>
      <c r="BI480">
        <f t="shared" si="103"/>
        <v>0.61099999999999999</v>
      </c>
      <c r="BP480">
        <f t="shared" si="104"/>
        <v>477</v>
      </c>
      <c r="BQ480">
        <f t="shared" si="105"/>
        <v>11.900000000000102</v>
      </c>
      <c r="BR480">
        <f>EXP(-KTG1_bac*(BQ480-T_opt_bac)^2)</f>
        <v>0.61088900348748554</v>
      </c>
      <c r="BS480">
        <f>EXP(-KTG2_bac * (T_opt_bac - BQ480)^2)</f>
        <v>0.22797484159446113</v>
      </c>
      <c r="BT480">
        <f>IF(BQ480&lt;=T_opt_bac,BR480,BS480)</f>
        <v>0.61088900348748554</v>
      </c>
      <c r="BU480">
        <f t="shared" si="106"/>
        <v>0.61099999999999999</v>
      </c>
      <c r="BY480"/>
      <c r="BZ480" s="3">
        <f t="shared" si="111"/>
        <v>460</v>
      </c>
      <c r="CA480" s="3">
        <f>CA479+(env_max2-env_min2)/1200</f>
        <v>11.475000000000096</v>
      </c>
      <c r="CB480" s="3">
        <f t="shared" si="110"/>
        <v>0.55100000000000005</v>
      </c>
      <c r="CC480" s="3">
        <f>ROUND((O_max_dia2-CA480)/O_range_dia2 * CB480, 3)</f>
        <v>0.57199999999999995</v>
      </c>
      <c r="CD480">
        <f>IF(CA480&lt;=delt2,CB480,CC480)</f>
        <v>0.55100000000000005</v>
      </c>
      <c r="CE480">
        <f>IF(CA480&gt;=O_max_dia2, 0, CD480)</f>
        <v>0.55100000000000005</v>
      </c>
      <c r="CG480">
        <f>CE480/$CF$21</f>
        <v>0.96497373029772349</v>
      </c>
      <c r="EM480"/>
      <c r="EN480" s="3"/>
      <c r="EP480"/>
      <c r="EQ480" s="3"/>
    </row>
    <row r="481" spans="2:147" x14ac:dyDescent="0.25">
      <c r="B481">
        <f t="shared" si="109"/>
        <v>465</v>
      </c>
      <c r="C481" s="9">
        <f t="shared" si="107"/>
        <v>11.600000000000097</v>
      </c>
      <c r="D481">
        <f>EXP(-KTG1_dia*(C481-T_opt__dia)^2)</f>
        <v>0.95496556188979576</v>
      </c>
      <c r="E481">
        <f>EXP(-KTG2_dia*(T_opt__dia-C481)^2)</f>
        <v>0.31600412869189204</v>
      </c>
      <c r="F481">
        <f>IF(C481&lt;=T_opt__dia,D481,E481)</f>
        <v>0.95496556188979576</v>
      </c>
      <c r="G481">
        <f t="shared" si="108"/>
        <v>0.95499999999999996</v>
      </c>
      <c r="AO481">
        <f t="shared" si="98"/>
        <v>478</v>
      </c>
      <c r="AP481">
        <f t="shared" si="99"/>
        <v>11.925000000000102</v>
      </c>
      <c r="AQ481">
        <f>EXP(-KTG1_nan*(AP481-T_opt__nan)^2)</f>
        <v>0.77041765661336548</v>
      </c>
      <c r="AR481">
        <f>EXP(-KTG2_nan*(T_opt__nan-AP481)^2)</f>
        <v>0.45727628884062582</v>
      </c>
      <c r="AS481">
        <f>IF(AP481&lt;=T_opt__nan,AQ481,AR481)</f>
        <v>0.77041765661336548</v>
      </c>
      <c r="AT481">
        <f t="shared" si="100"/>
        <v>0.77</v>
      </c>
      <c r="BD481">
        <f t="shared" si="101"/>
        <v>478</v>
      </c>
      <c r="BE481">
        <f t="shared" si="102"/>
        <v>11.925000000000102</v>
      </c>
      <c r="BF481">
        <f>EXP(-KTG1_pic*(BE481-T_opt_pic)^2)</f>
        <v>0.6122451529276941</v>
      </c>
      <c r="BG481">
        <f>EXP(-KTG2_pic*(T_opt_pic-BE481)^2)</f>
        <v>0.22949650003270722</v>
      </c>
      <c r="BH481">
        <f>IF(BE481&lt;=T_opt_pic,BF481,BG481)</f>
        <v>0.6122451529276941</v>
      </c>
      <c r="BI481">
        <f t="shared" si="103"/>
        <v>0.61199999999999999</v>
      </c>
      <c r="BP481">
        <f t="shared" si="104"/>
        <v>478</v>
      </c>
      <c r="BQ481">
        <f t="shared" si="105"/>
        <v>11.925000000000102</v>
      </c>
      <c r="BR481">
        <f>EXP(-KTG1_bac*(BQ481-T_opt_bac)^2)</f>
        <v>0.6122451529276941</v>
      </c>
      <c r="BS481">
        <f>EXP(-KTG2_bac * (T_opt_bac - BQ481)^2)</f>
        <v>0.22949650003270722</v>
      </c>
      <c r="BT481">
        <f>IF(BQ481&lt;=T_opt_bac,BR481,BS481)</f>
        <v>0.6122451529276941</v>
      </c>
      <c r="BU481">
        <f t="shared" si="106"/>
        <v>0.61199999999999999</v>
      </c>
      <c r="BY481"/>
      <c r="BZ481" s="3">
        <f t="shared" si="111"/>
        <v>461</v>
      </c>
      <c r="CA481" s="3">
        <f>CA480+(env_max2-env_min2)/1200</f>
        <v>11.500000000000096</v>
      </c>
      <c r="CB481" s="3">
        <f t="shared" si="110"/>
        <v>0.55200000000000005</v>
      </c>
      <c r="CC481" s="3">
        <f>ROUND((O_max_dia2-CA481)/O_range_dia2 * CB481, 3)</f>
        <v>0.57199999999999995</v>
      </c>
      <c r="CD481">
        <f>IF(CA481&lt;=delt2,CB481,CC481)</f>
        <v>0.55200000000000005</v>
      </c>
      <c r="CE481">
        <f>IF(CA481&gt;=O_max_dia2, 0, CD481)</f>
        <v>0.55200000000000005</v>
      </c>
      <c r="CG481">
        <f>CE481/$CF$21</f>
        <v>0.9667250437828373</v>
      </c>
      <c r="EM481"/>
      <c r="EN481" s="3"/>
      <c r="EP481"/>
      <c r="EQ481" s="3"/>
    </row>
    <row r="482" spans="2:147" x14ac:dyDescent="0.25">
      <c r="B482">
        <f t="shared" si="109"/>
        <v>466</v>
      </c>
      <c r="C482" s="9">
        <f t="shared" si="107"/>
        <v>11.625000000000098</v>
      </c>
      <c r="D482">
        <f>EXP(-KTG1_dia*(C482-T_opt__dia)^2)</f>
        <v>0.95587798961629344</v>
      </c>
      <c r="E482">
        <f>EXP(-KTG2_dia*(T_opt__dia-C482)^2)</f>
        <v>0.3236395119650321</v>
      </c>
      <c r="F482">
        <f>IF(C482&lt;=T_opt__dia,D482,E482)</f>
        <v>0.95587798961629344</v>
      </c>
      <c r="G482">
        <f t="shared" si="108"/>
        <v>0.95599999999999996</v>
      </c>
      <c r="AO482">
        <f t="shared" si="98"/>
        <v>479</v>
      </c>
      <c r="AP482">
        <f t="shared" si="99"/>
        <v>11.950000000000102</v>
      </c>
      <c r="AQ482">
        <f>EXP(-KTG1_nan*(AP482-T_opt__nan)^2)</f>
        <v>0.77166095722637584</v>
      </c>
      <c r="AR482">
        <f>EXP(-KTG2_nan*(T_opt__nan-AP482)^2)</f>
        <v>0.45949372198004557</v>
      </c>
      <c r="AS482">
        <f>IF(AP482&lt;=T_opt__nan,AQ482,AR482)</f>
        <v>0.77166095722637584</v>
      </c>
      <c r="AT482">
        <f t="shared" si="100"/>
        <v>0.77200000000000002</v>
      </c>
      <c r="BD482">
        <f t="shared" si="101"/>
        <v>479</v>
      </c>
      <c r="BE482">
        <f t="shared" si="102"/>
        <v>11.950000000000102</v>
      </c>
      <c r="BF482">
        <f>EXP(-KTG1_pic*(BE482-T_opt_pic)^2)</f>
        <v>0.61360124495215851</v>
      </c>
      <c r="BG482">
        <f>EXP(-KTG2_pic*(T_opt_pic-BE482)^2)</f>
        <v>0.23102484965084102</v>
      </c>
      <c r="BH482">
        <f>IF(BE482&lt;=T_opt_pic,BF482,BG482)</f>
        <v>0.61360124495215851</v>
      </c>
      <c r="BI482">
        <f t="shared" si="103"/>
        <v>0.61399999999999999</v>
      </c>
      <c r="BP482">
        <f t="shared" si="104"/>
        <v>479</v>
      </c>
      <c r="BQ482">
        <f t="shared" si="105"/>
        <v>11.950000000000102</v>
      </c>
      <c r="BR482">
        <f>EXP(-KTG1_bac*(BQ482-T_opt_bac)^2)</f>
        <v>0.61360124495215851</v>
      </c>
      <c r="BS482">
        <f>EXP(-KTG2_bac * (T_opt_bac - BQ482)^2)</f>
        <v>0.23102484965084102</v>
      </c>
      <c r="BT482">
        <f>IF(BQ482&lt;=T_opt_bac,BR482,BS482)</f>
        <v>0.61360124495215851</v>
      </c>
      <c r="BU482">
        <f t="shared" si="106"/>
        <v>0.61399999999999999</v>
      </c>
      <c r="BY482"/>
      <c r="BZ482" s="3">
        <f t="shared" si="111"/>
        <v>462</v>
      </c>
      <c r="CA482" s="3">
        <f>CA481+(env_max2-env_min2)/1200</f>
        <v>11.525000000000096</v>
      </c>
      <c r="CB482" s="3">
        <f t="shared" si="110"/>
        <v>0.55300000000000005</v>
      </c>
      <c r="CC482" s="3">
        <f>ROUND((O_max_dia2-CA482)/O_range_dia2 * CB482, 3)</f>
        <v>0.57199999999999995</v>
      </c>
      <c r="CD482">
        <f>IF(CA482&lt;=delt2,CB482,CC482)</f>
        <v>0.55300000000000005</v>
      </c>
      <c r="CE482">
        <f>IF(CA482&gt;=O_max_dia2, 0, CD482)</f>
        <v>0.55300000000000005</v>
      </c>
      <c r="CG482">
        <f>CE482/$CF$21</f>
        <v>0.96847635726795112</v>
      </c>
      <c r="EM482"/>
      <c r="EN482" s="3"/>
      <c r="EP482"/>
      <c r="EQ482" s="3"/>
    </row>
    <row r="483" spans="2:147" x14ac:dyDescent="0.25">
      <c r="B483">
        <f t="shared" si="109"/>
        <v>467</v>
      </c>
      <c r="C483" s="9">
        <f t="shared" si="107"/>
        <v>11.650000000000098</v>
      </c>
      <c r="D483">
        <f>EXP(-KTG1_dia*(C483-T_opt__dia)^2)</f>
        <v>0.956781721262429</v>
      </c>
      <c r="E483">
        <f>EXP(-KTG2_dia*(T_opt__dia-C483)^2)</f>
        <v>0.33137652909139387</v>
      </c>
      <c r="F483">
        <f>IF(C483&lt;=T_opt__dia,D483,E483)</f>
        <v>0.956781721262429</v>
      </c>
      <c r="G483">
        <f t="shared" si="108"/>
        <v>0.95699999999999996</v>
      </c>
      <c r="AO483">
        <f t="shared" si="98"/>
        <v>480</v>
      </c>
      <c r="AP483">
        <f t="shared" si="99"/>
        <v>11.975000000000103</v>
      </c>
      <c r="AQ483">
        <f>EXP(-KTG1_nan*(AP483-T_opt__nan)^2)</f>
        <v>0.77290239975722164</v>
      </c>
      <c r="AR483">
        <f>EXP(-KTG2_nan*(T_opt__nan-AP483)^2)</f>
        <v>0.46171498216301615</v>
      </c>
      <c r="AS483">
        <f>IF(AP483&lt;=T_opt__nan,AQ483,AR483)</f>
        <v>0.77290239975722164</v>
      </c>
      <c r="AT483">
        <f t="shared" si="100"/>
        <v>0.77300000000000002</v>
      </c>
      <c r="BD483">
        <f t="shared" si="101"/>
        <v>480</v>
      </c>
      <c r="BE483">
        <f t="shared" si="102"/>
        <v>11.975000000000103</v>
      </c>
      <c r="BF483">
        <f>EXP(-KTG1_pic*(BE483-T_opt_pic)^2)</f>
        <v>0.61495726585780119</v>
      </c>
      <c r="BG483">
        <f>EXP(-KTG2_pic*(T_opt_pic-BE483)^2)</f>
        <v>0.23255988900647426</v>
      </c>
      <c r="BH483">
        <f>IF(BE483&lt;=T_opt_pic,BF483,BG483)</f>
        <v>0.61495726585780119</v>
      </c>
      <c r="BI483">
        <f t="shared" si="103"/>
        <v>0.61499999999999999</v>
      </c>
      <c r="BP483">
        <f t="shared" si="104"/>
        <v>480</v>
      </c>
      <c r="BQ483">
        <f t="shared" si="105"/>
        <v>11.975000000000103</v>
      </c>
      <c r="BR483">
        <f>EXP(-KTG1_bac*(BQ483-T_opt_bac)^2)</f>
        <v>0.61495726585780119</v>
      </c>
      <c r="BS483">
        <f>EXP(-KTG2_bac * (T_opt_bac - BQ483)^2)</f>
        <v>0.23255988900647426</v>
      </c>
      <c r="BT483">
        <f>IF(BQ483&lt;=T_opt_bac,BR483,BS483)</f>
        <v>0.61495726585780119</v>
      </c>
      <c r="BU483">
        <f t="shared" si="106"/>
        <v>0.61499999999999999</v>
      </c>
      <c r="BY483"/>
      <c r="BZ483" s="3">
        <f t="shared" si="111"/>
        <v>463</v>
      </c>
      <c r="CA483" s="3">
        <f>CA482+(env_max2-env_min2)/1200</f>
        <v>11.550000000000097</v>
      </c>
      <c r="CB483" s="3">
        <f t="shared" si="110"/>
        <v>0.55300000000000005</v>
      </c>
      <c r="CC483" s="3">
        <f>ROUND((O_max_dia2-CA483)/O_range_dia2 * CB483, 3)</f>
        <v>0.57099999999999995</v>
      </c>
      <c r="CD483">
        <f>IF(CA483&lt;=delt2,CB483,CC483)</f>
        <v>0.55300000000000005</v>
      </c>
      <c r="CE483">
        <f>IF(CA483&gt;=O_max_dia2, 0, CD483)</f>
        <v>0.55300000000000005</v>
      </c>
      <c r="CG483">
        <f>CE483/$CF$21</f>
        <v>0.96847635726795112</v>
      </c>
      <c r="EM483"/>
      <c r="EN483" s="3"/>
      <c r="EP483"/>
      <c r="EQ483" s="3"/>
    </row>
    <row r="484" spans="2:147" x14ac:dyDescent="0.25">
      <c r="B484">
        <f t="shared" si="109"/>
        <v>468</v>
      </c>
      <c r="C484" s="9">
        <f t="shared" si="107"/>
        <v>11.675000000000098</v>
      </c>
      <c r="D484">
        <f>EXP(-KTG1_dia*(C484-T_opt__dia)^2)</f>
        <v>0.9576767305234356</v>
      </c>
      <c r="E484">
        <f>EXP(-KTG2_dia*(T_opt__dia-C484)^2)</f>
        <v>0.33921369549834829</v>
      </c>
      <c r="F484">
        <f>IF(C484&lt;=T_opt__dia,D484,E484)</f>
        <v>0.9576767305234356</v>
      </c>
      <c r="G484">
        <f t="shared" si="108"/>
        <v>0.95799999999999996</v>
      </c>
      <c r="AO484">
        <f t="shared" si="98"/>
        <v>481</v>
      </c>
      <c r="AP484">
        <f t="shared" si="99"/>
        <v>12.000000000000103</v>
      </c>
      <c r="AQ484">
        <f>EXP(-KTG1_nan*(AP484-T_opt__nan)^2)</f>
        <v>0.7741419687922535</v>
      </c>
      <c r="AR484">
        <f>EXP(-KTG2_nan*(T_opt__nan-AP484)^2)</f>
        <v>0.46394002109165589</v>
      </c>
      <c r="AS484">
        <f>IF(AP484&lt;=T_opt__nan,AQ484,AR484)</f>
        <v>0.7741419687922535</v>
      </c>
      <c r="AT484">
        <f t="shared" si="100"/>
        <v>0.77400000000000002</v>
      </c>
      <c r="BD484">
        <f t="shared" si="101"/>
        <v>481</v>
      </c>
      <c r="BE484">
        <f t="shared" si="102"/>
        <v>12.000000000000103</v>
      </c>
      <c r="BF484">
        <f>EXP(-KTG1_pic*(BE484-T_opt_pic)^2)</f>
        <v>0.61631320191229522</v>
      </c>
      <c r="BG484">
        <f>EXP(-KTG2_pic*(T_opt_pic-BE484)^2)</f>
        <v>0.23410161634558857</v>
      </c>
      <c r="BH484">
        <f>IF(BE484&lt;=T_opt_pic,BF484,BG484)</f>
        <v>0.61631320191229522</v>
      </c>
      <c r="BI484">
        <f t="shared" si="103"/>
        <v>0.61599999999999999</v>
      </c>
      <c r="BP484">
        <f t="shared" si="104"/>
        <v>481</v>
      </c>
      <c r="BQ484">
        <f t="shared" si="105"/>
        <v>12.000000000000103</v>
      </c>
      <c r="BR484">
        <f>EXP(-KTG1_bac*(BQ484-T_opt_bac)^2)</f>
        <v>0.61631320191229522</v>
      </c>
      <c r="BS484">
        <f>EXP(-KTG2_bac * (T_opt_bac - BQ484)^2)</f>
        <v>0.23410161634558857</v>
      </c>
      <c r="BT484">
        <f>IF(BQ484&lt;=T_opt_bac,BR484,BS484)</f>
        <v>0.61631320191229522</v>
      </c>
      <c r="BU484">
        <f t="shared" si="106"/>
        <v>0.61599999999999999</v>
      </c>
      <c r="BY484"/>
      <c r="BZ484" s="3">
        <f t="shared" si="111"/>
        <v>464</v>
      </c>
      <c r="CA484" s="3">
        <f>CA483+(env_max2-env_min2)/1200</f>
        <v>11.575000000000097</v>
      </c>
      <c r="CB484" s="3">
        <f t="shared" si="110"/>
        <v>0.55400000000000005</v>
      </c>
      <c r="CC484" s="3">
        <f>ROUND((O_max_dia2-CA484)/O_range_dia2 * CB484, 3)</f>
        <v>0.57099999999999995</v>
      </c>
      <c r="CD484">
        <f>IF(CA484&lt;=delt2,CB484,CC484)</f>
        <v>0.55400000000000005</v>
      </c>
      <c r="CE484">
        <f>IF(CA484&gt;=O_max_dia2, 0, CD484)</f>
        <v>0.55400000000000005</v>
      </c>
      <c r="CG484">
        <f>CE484/$CF$21</f>
        <v>0.97022767075306493</v>
      </c>
      <c r="EM484"/>
      <c r="EN484" s="3"/>
      <c r="EP484"/>
      <c r="EQ484" s="3"/>
    </row>
    <row r="485" spans="2:147" x14ac:dyDescent="0.25">
      <c r="B485">
        <f t="shared" si="109"/>
        <v>469</v>
      </c>
      <c r="C485" s="9">
        <f t="shared" si="107"/>
        <v>11.700000000000099</v>
      </c>
      <c r="D485">
        <f>EXP(-KTG1_dia*(C485-T_opt__dia)^2)</f>
        <v>0.95856299133160128</v>
      </c>
      <c r="E485">
        <f>EXP(-KTG2_dia*(T_opt__dia-C485)^2)</f>
        <v>0.34714941532454197</v>
      </c>
      <c r="F485">
        <f>IF(C485&lt;=T_opt__dia,D485,E485)</f>
        <v>0.95856299133160128</v>
      </c>
      <c r="G485">
        <f t="shared" si="108"/>
        <v>0.95899999999999996</v>
      </c>
      <c r="AO485">
        <f t="shared" si="98"/>
        <v>482</v>
      </c>
      <c r="AP485">
        <f t="shared" si="99"/>
        <v>12.025000000000103</v>
      </c>
      <c r="AQ485">
        <f>EXP(-KTG1_nan*(AP485-T_opt__nan)^2)</f>
        <v>0.77537964892118816</v>
      </c>
      <c r="AR485">
        <f>EXP(-KTG2_nan*(T_opt__nan-AP485)^2)</f>
        <v>0.46616879006451623</v>
      </c>
      <c r="AS485">
        <f>IF(AP485&lt;=T_opt__nan,AQ485,AR485)</f>
        <v>0.77537964892118816</v>
      </c>
      <c r="AT485">
        <f t="shared" si="100"/>
        <v>0.77500000000000002</v>
      </c>
      <c r="BD485">
        <f t="shared" si="101"/>
        <v>482</v>
      </c>
      <c r="BE485">
        <f t="shared" si="102"/>
        <v>12.025000000000103</v>
      </c>
      <c r="BF485">
        <f>EXP(-KTG1_pic*(BE485-T_opt_pic)^2)</f>
        <v>0.61766903935427464</v>
      </c>
      <c r="BG485">
        <f>EXP(-KTG2_pic*(T_opt_pic-BE485)^2)</f>
        <v>0.23565002960056966</v>
      </c>
      <c r="BH485">
        <f>IF(BE485&lt;=T_opt_pic,BF485,BG485)</f>
        <v>0.61766903935427464</v>
      </c>
      <c r="BI485">
        <f t="shared" si="103"/>
        <v>0.61799999999999999</v>
      </c>
      <c r="BP485">
        <f t="shared" si="104"/>
        <v>482</v>
      </c>
      <c r="BQ485">
        <f t="shared" si="105"/>
        <v>12.025000000000103</v>
      </c>
      <c r="BR485">
        <f>EXP(-KTG1_bac*(BQ485-T_opt_bac)^2)</f>
        <v>0.61766903935427464</v>
      </c>
      <c r="BS485">
        <f>EXP(-KTG2_bac * (T_opt_bac - BQ485)^2)</f>
        <v>0.23565002960056966</v>
      </c>
      <c r="BT485">
        <f>IF(BQ485&lt;=T_opt_bac,BR485,BS485)</f>
        <v>0.61766903935427464</v>
      </c>
      <c r="BU485">
        <f t="shared" si="106"/>
        <v>0.61799999999999999</v>
      </c>
      <c r="BY485"/>
      <c r="BZ485" s="3">
        <f t="shared" si="111"/>
        <v>465</v>
      </c>
      <c r="CA485" s="3">
        <f>CA484+(env_max2-env_min2)/1200</f>
        <v>11.600000000000097</v>
      </c>
      <c r="CB485" s="3">
        <f t="shared" si="110"/>
        <v>0.55500000000000005</v>
      </c>
      <c r="CC485" s="3">
        <f>ROUND((O_max_dia2-CA485)/O_range_dia2 * CB485, 3)</f>
        <v>0.57099999999999995</v>
      </c>
      <c r="CD485">
        <f>IF(CA485&lt;=delt2,CB485,CC485)</f>
        <v>0.55500000000000005</v>
      </c>
      <c r="CE485">
        <f>IF(CA485&gt;=O_max_dia2, 0, CD485)</f>
        <v>0.55500000000000005</v>
      </c>
      <c r="CG485">
        <f>CE485/$CF$21</f>
        <v>0.97197898423817886</v>
      </c>
      <c r="EM485"/>
      <c r="EN485" s="3"/>
      <c r="EP485"/>
      <c r="EQ485" s="3"/>
    </row>
    <row r="486" spans="2:147" x14ac:dyDescent="0.25">
      <c r="B486">
        <f t="shared" si="109"/>
        <v>470</v>
      </c>
      <c r="C486" s="9">
        <f t="shared" si="107"/>
        <v>11.725000000000099</v>
      </c>
      <c r="D486">
        <f>EXP(-KTG1_dia*(C486-T_opt__dia)^2)</f>
        <v>0.95944047785753417</v>
      </c>
      <c r="E486">
        <f>EXP(-KTG2_dia*(T_opt__dia-C486)^2)</f>
        <v>0.35518198040245835</v>
      </c>
      <c r="F486">
        <f>IF(C486&lt;=T_opt__dia,D486,E486)</f>
        <v>0.95944047785753417</v>
      </c>
      <c r="G486">
        <f t="shared" si="108"/>
        <v>0.95899999999999996</v>
      </c>
      <c r="AO486">
        <f t="shared" si="98"/>
        <v>483</v>
      </c>
      <c r="AP486">
        <f t="shared" si="99"/>
        <v>12.050000000000104</v>
      </c>
      <c r="AQ486">
        <f>EXP(-KTG1_nan*(AP486-T_opt__nan)^2)</f>
        <v>0.7766154247374224</v>
      </c>
      <c r="AR486">
        <f>EXP(-KTG2_nan*(T_opt__nan-AP486)^2)</f>
        <v>0.46840123997756694</v>
      </c>
      <c r="AS486">
        <f>IF(AP486&lt;=T_opt__nan,AQ486,AR486)</f>
        <v>0.7766154247374224</v>
      </c>
      <c r="AT486">
        <f t="shared" si="100"/>
        <v>0.77700000000000002</v>
      </c>
      <c r="BD486">
        <f t="shared" si="101"/>
        <v>483</v>
      </c>
      <c r="BE486">
        <f t="shared" si="102"/>
        <v>12.050000000000104</v>
      </c>
      <c r="BF486">
        <f>EXP(-KTG1_pic*(BE486-T_opt_pic)^2)</f>
        <v>0.61902476439354603</v>
      </c>
      <c r="BG486">
        <f>EXP(-KTG2_pic*(T_opt_pic-BE486)^2)</f>
        <v>0.23720512638825367</v>
      </c>
      <c r="BH486">
        <f>IF(BE486&lt;=T_opt_pic,BF486,BG486)</f>
        <v>0.61902476439354603</v>
      </c>
      <c r="BI486">
        <f t="shared" si="103"/>
        <v>0.61899999999999999</v>
      </c>
      <c r="BP486">
        <f t="shared" si="104"/>
        <v>483</v>
      </c>
      <c r="BQ486">
        <f t="shared" si="105"/>
        <v>12.050000000000104</v>
      </c>
      <c r="BR486">
        <f>EXP(-KTG1_bac*(BQ486-T_opt_bac)^2)</f>
        <v>0.61902476439354603</v>
      </c>
      <c r="BS486">
        <f>EXP(-KTG2_bac * (T_opt_bac - BQ486)^2)</f>
        <v>0.23720512638825367</v>
      </c>
      <c r="BT486">
        <f>IF(BQ486&lt;=T_opt_bac,BR486,BS486)</f>
        <v>0.61902476439354603</v>
      </c>
      <c r="BU486">
        <f t="shared" si="106"/>
        <v>0.61899999999999999</v>
      </c>
      <c r="BY486"/>
      <c r="BZ486" s="3">
        <f t="shared" si="111"/>
        <v>466</v>
      </c>
      <c r="CA486" s="3">
        <f>CA485+(env_max2-env_min2)/1200</f>
        <v>11.625000000000098</v>
      </c>
      <c r="CB486" s="3">
        <f t="shared" si="110"/>
        <v>0.55600000000000005</v>
      </c>
      <c r="CC486" s="3">
        <f>ROUND((O_max_dia2-CA486)/O_range_dia2 * CB486, 3)</f>
        <v>0.57099999999999995</v>
      </c>
      <c r="CD486">
        <f>IF(CA486&lt;=delt2,CB486,CC486)</f>
        <v>0.55600000000000005</v>
      </c>
      <c r="CE486">
        <f>IF(CA486&gt;=O_max_dia2, 0, CD486)</f>
        <v>0.55600000000000005</v>
      </c>
      <c r="CG486">
        <f>CE486/$CF$21</f>
        <v>0.97373029772329267</v>
      </c>
      <c r="EM486"/>
      <c r="EN486" s="3"/>
      <c r="EP486"/>
      <c r="EQ486" s="3"/>
    </row>
    <row r="487" spans="2:147" x14ac:dyDescent="0.25">
      <c r="B487">
        <f t="shared" si="109"/>
        <v>471</v>
      </c>
      <c r="C487" s="9">
        <f t="shared" si="107"/>
        <v>11.750000000000099</v>
      </c>
      <c r="D487">
        <f>EXP(-KTG1_dia*(C487-T_opt__dia)^2)</f>
        <v>0.96030916451141646</v>
      </c>
      <c r="E487">
        <f>EXP(-KTG2_dia*(T_opt__dia-C487)^2)</f>
        <v>0.36330956935904379</v>
      </c>
      <c r="F487">
        <f>IF(C487&lt;=T_opt__dia,D487,E487)</f>
        <v>0.96030916451141646</v>
      </c>
      <c r="G487">
        <f t="shared" si="108"/>
        <v>0.96</v>
      </c>
      <c r="AO487">
        <f t="shared" si="98"/>
        <v>484</v>
      </c>
      <c r="AP487">
        <f t="shared" si="99"/>
        <v>12.075000000000104</v>
      </c>
      <c r="AQ487">
        <f>EXP(-KTG1_nan*(AP487-T_opt__nan)^2)</f>
        <v>0.77784928083834737</v>
      </c>
      <c r="AR487">
        <f>EXP(-KTG2_nan*(T_opt__nan-AP487)^2)</f>
        <v>0.47063732132521502</v>
      </c>
      <c r="AS487">
        <f>IF(AP487&lt;=T_opt__nan,AQ487,AR487)</f>
        <v>0.77784928083834737</v>
      </c>
      <c r="AT487">
        <f t="shared" si="100"/>
        <v>0.77800000000000002</v>
      </c>
      <c r="BD487">
        <f t="shared" si="101"/>
        <v>484</v>
      </c>
      <c r="BE487">
        <f t="shared" si="102"/>
        <v>12.075000000000104</v>
      </c>
      <c r="BF487">
        <f>EXP(-KTG1_pic*(BE487-T_opt_pic)^2)</f>
        <v>0.62038036321130119</v>
      </c>
      <c r="BG487">
        <f>EXP(-KTG2_pic*(T_opt_pic-BE487)^2)</f>
        <v>0.23876690400798289</v>
      </c>
      <c r="BH487">
        <f>IF(BE487&lt;=T_opt_pic,BF487,BG487)</f>
        <v>0.62038036321130119</v>
      </c>
      <c r="BI487">
        <f t="shared" si="103"/>
        <v>0.62</v>
      </c>
      <c r="BP487">
        <f t="shared" si="104"/>
        <v>484</v>
      </c>
      <c r="BQ487">
        <f t="shared" si="105"/>
        <v>12.075000000000104</v>
      </c>
      <c r="BR487">
        <f>EXP(-KTG1_bac*(BQ487-T_opt_bac)^2)</f>
        <v>0.62038036321130119</v>
      </c>
      <c r="BS487">
        <f>EXP(-KTG2_bac * (T_opt_bac - BQ487)^2)</f>
        <v>0.23876690400798289</v>
      </c>
      <c r="BT487">
        <f>IF(BQ487&lt;=T_opt_bac,BR487,BS487)</f>
        <v>0.62038036321130119</v>
      </c>
      <c r="BU487">
        <f t="shared" si="106"/>
        <v>0.62</v>
      </c>
      <c r="BY487"/>
      <c r="BZ487" s="3">
        <f t="shared" si="111"/>
        <v>467</v>
      </c>
      <c r="CA487" s="3">
        <f>CA486+(env_max2-env_min2)/1200</f>
        <v>11.650000000000098</v>
      </c>
      <c r="CB487" s="3">
        <f t="shared" si="110"/>
        <v>0.55700000000000005</v>
      </c>
      <c r="CC487" s="3">
        <f>ROUND((O_max_dia2-CA487)/O_range_dia2 * CB487, 3)</f>
        <v>0.57099999999999995</v>
      </c>
      <c r="CD487">
        <f>IF(CA487&lt;=delt2,CB487,CC487)</f>
        <v>0.55700000000000005</v>
      </c>
      <c r="CE487">
        <f>IF(CA487&gt;=O_max_dia2, 0, CD487)</f>
        <v>0.55700000000000005</v>
      </c>
      <c r="CG487">
        <f>CE487/$CF$21</f>
        <v>0.97548161120840648</v>
      </c>
      <c r="EM487"/>
      <c r="EN487" s="3"/>
      <c r="EP487"/>
      <c r="EQ487" s="3"/>
    </row>
    <row r="488" spans="2:147" x14ac:dyDescent="0.25">
      <c r="B488">
        <f t="shared" si="109"/>
        <v>472</v>
      </c>
      <c r="C488" s="9">
        <f t="shared" si="107"/>
        <v>11.7750000000001</v>
      </c>
      <c r="D488">
        <f>EXP(-KTG1_dia*(C488-T_opt__dia)^2)</f>
        <v>0.9611690259442478</v>
      </c>
      <c r="E488">
        <f>EXP(-KTG2_dia*(T_opt__dia-C488)^2)</f>
        <v>0.37153024683852293</v>
      </c>
      <c r="F488">
        <f>IF(C488&lt;=T_opt__dia,D488,E488)</f>
        <v>0.9611690259442478</v>
      </c>
      <c r="G488">
        <f t="shared" si="108"/>
        <v>0.96099999999999997</v>
      </c>
      <c r="AO488">
        <f t="shared" si="98"/>
        <v>485</v>
      </c>
      <c r="AP488">
        <f t="shared" si="99"/>
        <v>12.100000000000104</v>
      </c>
      <c r="AQ488">
        <f>EXP(-KTG1_nan*(AP488-T_opt__nan)^2)</f>
        <v>0.77908120182566298</v>
      </c>
      <c r="AR488">
        <f>EXP(-KTG2_nan*(T_opt__nan-AP488)^2)</f>
        <v>0.47287698420135904</v>
      </c>
      <c r="AS488">
        <f>IF(AP488&lt;=T_opt__nan,AQ488,AR488)</f>
        <v>0.77908120182566298</v>
      </c>
      <c r="AT488">
        <f t="shared" si="100"/>
        <v>0.77900000000000003</v>
      </c>
      <c r="BD488">
        <f t="shared" si="101"/>
        <v>485</v>
      </c>
      <c r="BE488">
        <f t="shared" si="102"/>
        <v>12.100000000000104</v>
      </c>
      <c r="BF488">
        <f>EXP(-KTG1_pic*(BE488-T_opt_pic)^2)</f>
        <v>0.62173582196033095</v>
      </c>
      <c r="BG488">
        <f>EXP(-KTG2_pic*(T_opt_pic-BE488)^2)</f>
        <v>0.24033535943967346</v>
      </c>
      <c r="BH488">
        <f>IF(BE488&lt;=T_opt_pic,BF488,BG488)</f>
        <v>0.62173582196033095</v>
      </c>
      <c r="BI488">
        <f t="shared" si="103"/>
        <v>0.622</v>
      </c>
      <c r="BP488">
        <f t="shared" si="104"/>
        <v>485</v>
      </c>
      <c r="BQ488">
        <f t="shared" si="105"/>
        <v>12.100000000000104</v>
      </c>
      <c r="BR488">
        <f>EXP(-KTG1_bac*(BQ488-T_opt_bac)^2)</f>
        <v>0.62173582196033095</v>
      </c>
      <c r="BS488">
        <f>EXP(-KTG2_bac * (T_opt_bac - BQ488)^2)</f>
        <v>0.24033535943967346</v>
      </c>
      <c r="BT488">
        <f>IF(BQ488&lt;=T_opt_bac,BR488,BS488)</f>
        <v>0.62173582196033095</v>
      </c>
      <c r="BU488">
        <f t="shared" si="106"/>
        <v>0.622</v>
      </c>
      <c r="BY488"/>
      <c r="BZ488" s="3">
        <f t="shared" si="111"/>
        <v>468</v>
      </c>
      <c r="CA488" s="3">
        <f>CA487+(env_max2-env_min2)/1200</f>
        <v>11.675000000000098</v>
      </c>
      <c r="CB488" s="3">
        <f t="shared" si="110"/>
        <v>0.55800000000000005</v>
      </c>
      <c r="CC488" s="3">
        <f>ROUND((O_max_dia2-CA488)/O_range_dia2 * CB488, 3)</f>
        <v>0.57099999999999995</v>
      </c>
      <c r="CD488">
        <f>IF(CA488&lt;=delt2,CB488,CC488)</f>
        <v>0.55800000000000005</v>
      </c>
      <c r="CE488">
        <f>IF(CA488&gt;=O_max_dia2, 0, CD488)</f>
        <v>0.55800000000000005</v>
      </c>
      <c r="CG488">
        <f>CE488/$CF$21</f>
        <v>0.9772329246935203</v>
      </c>
      <c r="EM488"/>
      <c r="EN488" s="3"/>
      <c r="EP488"/>
      <c r="EQ488" s="3"/>
    </row>
    <row r="489" spans="2:147" x14ac:dyDescent="0.25">
      <c r="B489">
        <f t="shared" si="109"/>
        <v>473</v>
      </c>
      <c r="C489" s="9">
        <f t="shared" si="107"/>
        <v>11.8000000000001</v>
      </c>
      <c r="D489">
        <f>EXP(-KTG1_dia*(C489-T_opt__dia)^2)</f>
        <v>0.9620200370490779</v>
      </c>
      <c r="E489">
        <f>EXP(-KTG2_dia*(T_opt__dia-C489)^2)</f>
        <v>0.37984196285141214</v>
      </c>
      <c r="F489">
        <f>IF(C489&lt;=T_opt__dia,D489,E489)</f>
        <v>0.9620200370490779</v>
      </c>
      <c r="G489">
        <f t="shared" si="108"/>
        <v>0.96199999999999997</v>
      </c>
      <c r="AO489">
        <f t="shared" si="98"/>
        <v>486</v>
      </c>
      <c r="AP489">
        <f t="shared" si="99"/>
        <v>12.125000000000105</v>
      </c>
      <c r="AQ489">
        <f>EXP(-KTG1_nan*(AP489-T_opt__nan)^2)</f>
        <v>0.78031117230569325</v>
      </c>
      <c r="AR489">
        <f>EXP(-KTG2_nan*(T_opt__nan-AP489)^2)</f>
        <v>0.47512017830047865</v>
      </c>
      <c r="AS489">
        <f>IF(AP489&lt;=T_opt__nan,AQ489,AR489)</f>
        <v>0.78031117230569325</v>
      </c>
      <c r="AT489">
        <f t="shared" si="100"/>
        <v>0.78</v>
      </c>
      <c r="BD489">
        <f t="shared" si="101"/>
        <v>486</v>
      </c>
      <c r="BE489">
        <f t="shared" si="102"/>
        <v>12.125000000000105</v>
      </c>
      <c r="BF489">
        <f>EXP(-KTG1_pic*(BE489-T_opt_pic)^2)</f>
        <v>0.62309112676524048</v>
      </c>
      <c r="BG489">
        <f>EXP(-KTG2_pic*(T_opt_pic-BE489)^2)</f>
        <v>0.24191048934189405</v>
      </c>
      <c r="BH489">
        <f>IF(BE489&lt;=T_opt_pic,BF489,BG489)</f>
        <v>0.62309112676524048</v>
      </c>
      <c r="BI489">
        <f t="shared" si="103"/>
        <v>0.623</v>
      </c>
      <c r="BP489">
        <f t="shared" si="104"/>
        <v>486</v>
      </c>
      <c r="BQ489">
        <f t="shared" si="105"/>
        <v>12.125000000000105</v>
      </c>
      <c r="BR489">
        <f>EXP(-KTG1_bac*(BQ489-T_opt_bac)^2)</f>
        <v>0.62309112676524048</v>
      </c>
      <c r="BS489">
        <f>EXP(-KTG2_bac * (T_opt_bac - BQ489)^2)</f>
        <v>0.24191048934189405</v>
      </c>
      <c r="BT489">
        <f>IF(BQ489&lt;=T_opt_bac,BR489,BS489)</f>
        <v>0.62309112676524048</v>
      </c>
      <c r="BU489">
        <f t="shared" si="106"/>
        <v>0.623</v>
      </c>
      <c r="BY489"/>
      <c r="BZ489" s="3">
        <f t="shared" si="111"/>
        <v>469</v>
      </c>
      <c r="CA489" s="3">
        <f>CA488+(env_max2-env_min2)/1200</f>
        <v>11.700000000000099</v>
      </c>
      <c r="CB489" s="3">
        <f t="shared" si="110"/>
        <v>0.55900000000000005</v>
      </c>
      <c r="CC489" s="3">
        <f>ROUND((O_max_dia2-CA489)/O_range_dia2 * CB489, 3)</f>
        <v>0.57099999999999995</v>
      </c>
      <c r="CD489">
        <f>IF(CA489&lt;=delt2,CB489,CC489)</f>
        <v>0.55900000000000005</v>
      </c>
      <c r="CE489">
        <f>IF(CA489&gt;=O_max_dia2, 0, CD489)</f>
        <v>0.55900000000000005</v>
      </c>
      <c r="CG489">
        <f>CE489/$CF$21</f>
        <v>0.97898423817863411</v>
      </c>
      <c r="EM489"/>
      <c r="EN489" s="3"/>
      <c r="EP489"/>
      <c r="EQ489" s="3"/>
    </row>
    <row r="490" spans="2:147" x14ac:dyDescent="0.25">
      <c r="B490">
        <f t="shared" si="109"/>
        <v>474</v>
      </c>
      <c r="C490" s="9">
        <f t="shared" si="107"/>
        <v>11.825000000000101</v>
      </c>
      <c r="D490">
        <f>EXP(-KTG1_dia*(C490-T_opt__dia)^2)</f>
        <v>0.96286217296222776</v>
      </c>
      <c r="E490">
        <f>EXP(-KTG2_dia*(T_opt__dia-C490)^2)</f>
        <v>0.38824255225360388</v>
      </c>
      <c r="F490">
        <f>IF(C490&lt;=T_opt__dia,D490,E490)</f>
        <v>0.96286217296222776</v>
      </c>
      <c r="G490">
        <f t="shared" si="108"/>
        <v>0.96299999999999997</v>
      </c>
      <c r="AO490">
        <f t="shared" si="98"/>
        <v>487</v>
      </c>
      <c r="AP490">
        <f t="shared" si="99"/>
        <v>12.150000000000105</v>
      </c>
      <c r="AQ490">
        <f>EXP(-KTG1_nan*(AP490-T_opt__nan)^2)</f>
        <v>0.78153917688970187</v>
      </c>
      <c r="AR490">
        <f>EXP(-KTG2_nan*(T_opt__nan-AP490)^2)</f>
        <v>0.47736685291875952</v>
      </c>
      <c r="AS490">
        <f>IF(AP490&lt;=T_opt__nan,AQ490,AR490)</f>
        <v>0.78153917688970187</v>
      </c>
      <c r="AT490">
        <f t="shared" si="100"/>
        <v>0.78200000000000003</v>
      </c>
      <c r="BD490">
        <f t="shared" si="101"/>
        <v>487</v>
      </c>
      <c r="BE490">
        <f t="shared" si="102"/>
        <v>12.150000000000105</v>
      </c>
      <c r="BF490">
        <f>EXP(-KTG1_pic*(BE490-T_opt_pic)^2)</f>
        <v>0.62444626372266498</v>
      </c>
      <c r="BG490">
        <f>EXP(-KTG2_pic*(T_opt_pic-BE490)^2)</f>
        <v>0.24349229004995587</v>
      </c>
      <c r="BH490">
        <f>IF(BE490&lt;=T_opt_pic,BF490,BG490)</f>
        <v>0.62444626372266498</v>
      </c>
      <c r="BI490">
        <f t="shared" si="103"/>
        <v>0.624</v>
      </c>
      <c r="BP490">
        <f t="shared" si="104"/>
        <v>487</v>
      </c>
      <c r="BQ490">
        <f t="shared" si="105"/>
        <v>12.150000000000105</v>
      </c>
      <c r="BR490">
        <f>EXP(-KTG1_bac*(BQ490-T_opt_bac)^2)</f>
        <v>0.62444626372266498</v>
      </c>
      <c r="BS490">
        <f>EXP(-KTG2_bac * (T_opt_bac - BQ490)^2)</f>
        <v>0.24349229004995587</v>
      </c>
      <c r="BT490">
        <f>IF(BQ490&lt;=T_opt_bac,BR490,BS490)</f>
        <v>0.62444626372266498</v>
      </c>
      <c r="BU490">
        <f t="shared" si="106"/>
        <v>0.624</v>
      </c>
      <c r="BY490"/>
      <c r="BZ490" s="3">
        <f t="shared" si="111"/>
        <v>470</v>
      </c>
      <c r="CA490" s="3">
        <f>CA489+(env_max2-env_min2)/1200</f>
        <v>11.725000000000099</v>
      </c>
      <c r="CB490" s="3">
        <f t="shared" si="110"/>
        <v>0.56000000000000005</v>
      </c>
      <c r="CC490" s="3">
        <f>ROUND((O_max_dia2-CA490)/O_range_dia2 * CB490, 3)</f>
        <v>0.57099999999999995</v>
      </c>
      <c r="CD490">
        <f>IF(CA490&lt;=delt2,CB490,CC490)</f>
        <v>0.56000000000000005</v>
      </c>
      <c r="CE490">
        <f>IF(CA490&gt;=O_max_dia2, 0, CD490)</f>
        <v>0.56000000000000005</v>
      </c>
      <c r="CG490">
        <f>CE490/$CF$21</f>
        <v>0.98073555166374804</v>
      </c>
      <c r="EM490"/>
      <c r="EN490" s="3"/>
      <c r="EP490"/>
      <c r="EQ490" s="3"/>
    </row>
    <row r="491" spans="2:147" x14ac:dyDescent="0.25">
      <c r="B491">
        <f t="shared" si="109"/>
        <v>475</v>
      </c>
      <c r="C491" s="9">
        <f t="shared" si="107"/>
        <v>11.850000000000101</v>
      </c>
      <c r="D491">
        <f>EXP(-KTG1_dia*(C491-T_opt__dia)^2)</f>
        <v>0.96369540906450024</v>
      </c>
      <c r="E491">
        <f>EXP(-KTG2_dia*(T_opt__dia-C491)^2)</f>
        <v>0.39672973435925424</v>
      </c>
      <c r="F491">
        <f>IF(C491&lt;=T_opt__dia,D491,E491)</f>
        <v>0.96369540906450024</v>
      </c>
      <c r="G491">
        <f t="shared" si="108"/>
        <v>0.96399999999999997</v>
      </c>
      <c r="AO491">
        <f t="shared" ref="AO491:AO554" si="112">B504</f>
        <v>488</v>
      </c>
      <c r="AP491">
        <f t="shared" si="99"/>
        <v>12.175000000000106</v>
      </c>
      <c r="AQ491">
        <f>EXP(-KTG1_nan*(AP491-T_opt__nan)^2)</f>
        <v>0.78276520019420737</v>
      </c>
      <c r="AR491">
        <f>EXP(-KTG2_nan*(T_opt__nan-AP491)^2)</f>
        <v>0.47961695695525325</v>
      </c>
      <c r="AS491">
        <f>IF(AP491&lt;=T_opt__nan,AQ491,AR491)</f>
        <v>0.78276520019420737</v>
      </c>
      <c r="AT491">
        <f t="shared" si="100"/>
        <v>0.78300000000000003</v>
      </c>
      <c r="BD491">
        <f t="shared" si="101"/>
        <v>488</v>
      </c>
      <c r="BE491">
        <f t="shared" si="102"/>
        <v>12.175000000000106</v>
      </c>
      <c r="BF491">
        <f>EXP(-KTG1_pic*(BE491-T_opt_pic)^2)</f>
        <v>0.62580121890148765</v>
      </c>
      <c r="BG491">
        <f>EXP(-KTG2_pic*(T_opt_pic-BE491)^2)</f>
        <v>0.24508075757401493</v>
      </c>
      <c r="BH491">
        <f>IF(BE491&lt;=T_opt_pic,BF491,BG491)</f>
        <v>0.62580121890148765</v>
      </c>
      <c r="BI491">
        <f t="shared" si="103"/>
        <v>0.626</v>
      </c>
      <c r="BP491">
        <f t="shared" si="104"/>
        <v>488</v>
      </c>
      <c r="BQ491">
        <f t="shared" si="105"/>
        <v>12.175000000000106</v>
      </c>
      <c r="BR491">
        <f>EXP(-KTG1_bac*(BQ491-T_opt_bac)^2)</f>
        <v>0.62580121890148765</v>
      </c>
      <c r="BS491">
        <f>EXP(-KTG2_bac * (T_opt_bac - BQ491)^2)</f>
        <v>0.24508075757401493</v>
      </c>
      <c r="BT491">
        <f>IF(BQ491&lt;=T_opt_bac,BR491,BS491)</f>
        <v>0.62580121890148765</v>
      </c>
      <c r="BU491">
        <f t="shared" si="106"/>
        <v>0.626</v>
      </c>
      <c r="BY491"/>
      <c r="BZ491" s="3">
        <f t="shared" si="111"/>
        <v>471</v>
      </c>
      <c r="CA491" s="3">
        <f>CA490+(env_max2-env_min2)/1200</f>
        <v>11.750000000000099</v>
      </c>
      <c r="CB491" s="3">
        <f t="shared" si="110"/>
        <v>0.56100000000000005</v>
      </c>
      <c r="CC491" s="3">
        <f>ROUND((O_max_dia2-CA491)/O_range_dia2 * CB491, 3)</f>
        <v>0.57099999999999995</v>
      </c>
      <c r="CD491">
        <f>IF(CA491&lt;=delt2,CB491,CC491)</f>
        <v>0.56100000000000005</v>
      </c>
      <c r="CE491">
        <f>IF(CA491&gt;=O_max_dia2, 0, CD491)</f>
        <v>0.56100000000000005</v>
      </c>
      <c r="CG491">
        <f>CE491/$CF$21</f>
        <v>0.98248686514886185</v>
      </c>
      <c r="EM491"/>
      <c r="EN491" s="3"/>
      <c r="EP491"/>
      <c r="EQ491" s="3"/>
    </row>
    <row r="492" spans="2:147" x14ac:dyDescent="0.25">
      <c r="B492">
        <f t="shared" si="109"/>
        <v>476</v>
      </c>
      <c r="C492" s="9">
        <f t="shared" si="107"/>
        <v>11.875000000000101</v>
      </c>
      <c r="D492">
        <f>EXP(-KTG1_dia*(C492-T_opt__dia)^2)</f>
        <v>0.96451972098237926</v>
      </c>
      <c r="E492">
        <f>EXP(-KTG2_dia*(T_opt__dia-C492)^2)</f>
        <v>0.40530111269105562</v>
      </c>
      <c r="F492">
        <f>IF(C492&lt;=T_opt__dia,D492,E492)</f>
        <v>0.96451972098237926</v>
      </c>
      <c r="G492">
        <f t="shared" si="108"/>
        <v>0.96499999999999997</v>
      </c>
      <c r="AO492">
        <f t="shared" si="112"/>
        <v>489</v>
      </c>
      <c r="AP492">
        <f t="shared" si="99"/>
        <v>12.200000000000106</v>
      </c>
      <c r="AQ492">
        <f>EXP(-KTG1_nan*(AP492-T_opt__nan)^2)</f>
        <v>0.78398922684130001</v>
      </c>
      <c r="AR492">
        <f>EXP(-KTG2_nan*(T_opt__nan-AP492)^2)</f>
        <v>0.48187043891307241</v>
      </c>
      <c r="AS492">
        <f>IF(AP492&lt;=T_opt__nan,AQ492,AR492)</f>
        <v>0.78398922684130001</v>
      </c>
      <c r="AT492">
        <f t="shared" si="100"/>
        <v>0.78400000000000003</v>
      </c>
      <c r="BD492">
        <f t="shared" si="101"/>
        <v>489</v>
      </c>
      <c r="BE492">
        <f t="shared" si="102"/>
        <v>12.200000000000106</v>
      </c>
      <c r="BF492">
        <f>EXP(-KTG1_pic*(BE492-T_opt_pic)^2)</f>
        <v>0.62715597834305792</v>
      </c>
      <c r="BG492">
        <f>EXP(-KTG2_pic*(T_opt_pic-BE492)^2)</f>
        <v>0.24667588759718598</v>
      </c>
      <c r="BH492">
        <f>IF(BE492&lt;=T_opt_pic,BF492,BG492)</f>
        <v>0.62715597834305792</v>
      </c>
      <c r="BI492">
        <f t="shared" si="103"/>
        <v>0.627</v>
      </c>
      <c r="BP492">
        <f t="shared" si="104"/>
        <v>489</v>
      </c>
      <c r="BQ492">
        <f t="shared" si="105"/>
        <v>12.200000000000106</v>
      </c>
      <c r="BR492">
        <f>EXP(-KTG1_bac*(BQ492-T_opt_bac)^2)</f>
        <v>0.62715597834305792</v>
      </c>
      <c r="BS492">
        <f>EXP(-KTG2_bac * (T_opt_bac - BQ492)^2)</f>
        <v>0.24667588759718598</v>
      </c>
      <c r="BT492">
        <f>IF(BQ492&lt;=T_opt_bac,BR492,BS492)</f>
        <v>0.62715597834305792</v>
      </c>
      <c r="BU492">
        <f t="shared" si="106"/>
        <v>0.627</v>
      </c>
      <c r="BY492"/>
      <c r="BZ492" s="3">
        <f t="shared" si="111"/>
        <v>472</v>
      </c>
      <c r="CA492" s="3">
        <f>CA491+(env_max2-env_min2)/1200</f>
        <v>11.7750000000001</v>
      </c>
      <c r="CB492" s="3">
        <f t="shared" si="110"/>
        <v>0.56200000000000006</v>
      </c>
      <c r="CC492" s="3">
        <f>ROUND((O_max_dia2-CA492)/O_range_dia2 * CB492, 3)</f>
        <v>0.57099999999999995</v>
      </c>
      <c r="CD492">
        <f>IF(CA492&lt;=delt2,CB492,CC492)</f>
        <v>0.56200000000000006</v>
      </c>
      <c r="CE492">
        <f>IF(CA492&gt;=O_max_dia2, 0, CD492)</f>
        <v>0.56200000000000006</v>
      </c>
      <c r="CG492">
        <f>CE492/$CF$21</f>
        <v>0.98423817863397567</v>
      </c>
      <c r="EM492"/>
      <c r="EN492" s="3"/>
      <c r="EP492"/>
      <c r="EQ492" s="3"/>
    </row>
    <row r="493" spans="2:147" x14ac:dyDescent="0.25">
      <c r="B493">
        <f t="shared" si="109"/>
        <v>477</v>
      </c>
      <c r="C493" s="9">
        <f t="shared" si="107"/>
        <v>11.900000000000102</v>
      </c>
      <c r="D493">
        <f>EXP(-KTG1_dia*(C493-T_opt__dia)^2)</f>
        <v>0.96533508458921735</v>
      </c>
      <c r="E493">
        <f>EXP(-KTG2_dia*(T_opt__dia-C493)^2)</f>
        <v>0.41395417487130942</v>
      </c>
      <c r="F493">
        <f>IF(C493&lt;=T_opt__dia,D493,E493)</f>
        <v>0.96533508458921735</v>
      </c>
      <c r="G493">
        <f t="shared" si="108"/>
        <v>0.96499999999999997</v>
      </c>
      <c r="AO493">
        <f t="shared" si="112"/>
        <v>490</v>
      </c>
      <c r="AP493">
        <f t="shared" si="99"/>
        <v>12.225000000000106</v>
      </c>
      <c r="AQ493">
        <f>EXP(-KTG1_nan*(AP493-T_opt__nan)^2)</f>
        <v>0.78521124145895793</v>
      </c>
      <c r="AR493">
        <f>EXP(-KTG2_nan*(T_opt__nan-AP493)^2)</f>
        <v>0.48412724690062192</v>
      </c>
      <c r="AS493">
        <f>IF(AP493&lt;=T_opt__nan,AQ493,AR493)</f>
        <v>0.78521124145895793</v>
      </c>
      <c r="AT493">
        <f t="shared" si="100"/>
        <v>0.78500000000000003</v>
      </c>
      <c r="BD493">
        <f t="shared" si="101"/>
        <v>490</v>
      </c>
      <c r="BE493">
        <f t="shared" si="102"/>
        <v>12.225000000000106</v>
      </c>
      <c r="BF493">
        <f>EXP(-KTG1_pic*(BE493-T_opt_pic)^2)</f>
        <v>0.62851052806141128</v>
      </c>
      <c r="BG493">
        <f>EXP(-KTG2_pic*(T_opt_pic-BE493)^2)</f>
        <v>0.2482776754736688</v>
      </c>
      <c r="BH493">
        <f>IF(BE493&lt;=T_opt_pic,BF493,BG493)</f>
        <v>0.62851052806141128</v>
      </c>
      <c r="BI493">
        <f t="shared" si="103"/>
        <v>0.629</v>
      </c>
      <c r="BP493">
        <f t="shared" si="104"/>
        <v>490</v>
      </c>
      <c r="BQ493">
        <f t="shared" si="105"/>
        <v>12.225000000000106</v>
      </c>
      <c r="BR493">
        <f>EXP(-KTG1_bac*(BQ493-T_opt_bac)^2)</f>
        <v>0.62851052806141128</v>
      </c>
      <c r="BS493">
        <f>EXP(-KTG2_bac * (T_opt_bac - BQ493)^2)</f>
        <v>0.2482776754736688</v>
      </c>
      <c r="BT493">
        <f>IF(BQ493&lt;=T_opt_bac,BR493,BS493)</f>
        <v>0.62851052806141128</v>
      </c>
      <c r="BU493">
        <f t="shared" si="106"/>
        <v>0.629</v>
      </c>
      <c r="BY493"/>
      <c r="BZ493" s="3">
        <f t="shared" si="111"/>
        <v>473</v>
      </c>
      <c r="CA493" s="3">
        <f>CA492+(env_max2-env_min2)/1200</f>
        <v>11.8000000000001</v>
      </c>
      <c r="CB493" s="3">
        <f t="shared" si="110"/>
        <v>0.56299999999999994</v>
      </c>
      <c r="CC493" s="3">
        <f>ROUND((O_max_dia2-CA493)/O_range_dia2 * CB493, 3)</f>
        <v>0.57099999999999995</v>
      </c>
      <c r="CD493">
        <f>IF(CA493&lt;=delt2,CB493,CC493)</f>
        <v>0.56299999999999994</v>
      </c>
      <c r="CE493">
        <f>IF(CA493&gt;=O_max_dia2, 0, CD493)</f>
        <v>0.56299999999999994</v>
      </c>
      <c r="CG493">
        <f>CE493/$CF$21</f>
        <v>0.98598949211908926</v>
      </c>
      <c r="EM493"/>
      <c r="EN493" s="3"/>
      <c r="EP493"/>
      <c r="EQ493" s="3"/>
    </row>
    <row r="494" spans="2:147" x14ac:dyDescent="0.25">
      <c r="B494">
        <f t="shared" si="109"/>
        <v>478</v>
      </c>
      <c r="C494" s="9">
        <f t="shared" si="107"/>
        <v>11.925000000000102</v>
      </c>
      <c r="D494">
        <f>EXP(-KTG1_dia*(C494-T_opt__dia)^2)</f>
        <v>0.96614147600641298</v>
      </c>
      <c r="E494">
        <f>EXP(-KTG2_dia*(T_opt__dia-C494)^2)</f>
        <v>0.42268629265704216</v>
      </c>
      <c r="F494">
        <f>IF(C494&lt;=T_opt__dia,D494,E494)</f>
        <v>0.96614147600641298</v>
      </c>
      <c r="G494">
        <f t="shared" si="108"/>
        <v>0.96599999999999997</v>
      </c>
      <c r="AO494">
        <f t="shared" si="112"/>
        <v>491</v>
      </c>
      <c r="AP494">
        <f t="shared" si="99"/>
        <v>12.250000000000107</v>
      </c>
      <c r="AQ494">
        <f>EXP(-KTG1_nan*(AP494-T_opt__nan)^2)</f>
        <v>0.78643122868136428</v>
      </c>
      <c r="AR494">
        <f>EXP(-KTG2_nan*(T_opt__nan-AP494)^2)</f>
        <v>0.48638732863286493</v>
      </c>
      <c r="AS494">
        <f>IF(AP494&lt;=T_opt__nan,AQ494,AR494)</f>
        <v>0.78643122868136428</v>
      </c>
      <c r="AT494">
        <f t="shared" si="100"/>
        <v>0.78600000000000003</v>
      </c>
      <c r="BD494">
        <f t="shared" si="101"/>
        <v>491</v>
      </c>
      <c r="BE494">
        <f t="shared" si="102"/>
        <v>12.250000000000107</v>
      </c>
      <c r="BF494">
        <f>EXP(-KTG1_pic*(BE494-T_opt_pic)^2)</f>
        <v>0.62986485404349013</v>
      </c>
      <c r="BG494">
        <f>EXP(-KTG2_pic*(T_opt_pic-BE494)^2)</f>
        <v>0.24988611622688717</v>
      </c>
      <c r="BH494">
        <f>IF(BE494&lt;=T_opt_pic,BF494,BG494)</f>
        <v>0.62986485404349013</v>
      </c>
      <c r="BI494">
        <f t="shared" si="103"/>
        <v>0.63</v>
      </c>
      <c r="BP494">
        <f t="shared" si="104"/>
        <v>491</v>
      </c>
      <c r="BQ494">
        <f t="shared" si="105"/>
        <v>12.250000000000107</v>
      </c>
      <c r="BR494">
        <f>EXP(-KTG1_bac*(BQ494-T_opt_bac)^2)</f>
        <v>0.62986485404349013</v>
      </c>
      <c r="BS494">
        <f>EXP(-KTG2_bac * (T_opt_bac - BQ494)^2)</f>
        <v>0.24988611622688717</v>
      </c>
      <c r="BT494">
        <f>IF(BQ494&lt;=T_opt_bac,BR494,BS494)</f>
        <v>0.62986485404349013</v>
      </c>
      <c r="BU494">
        <f t="shared" si="106"/>
        <v>0.63</v>
      </c>
      <c r="BY494"/>
      <c r="BZ494" s="3">
        <f t="shared" si="111"/>
        <v>474</v>
      </c>
      <c r="CA494" s="3">
        <f>CA493+(env_max2-env_min2)/1200</f>
        <v>11.825000000000101</v>
      </c>
      <c r="CB494" s="3">
        <f t="shared" si="110"/>
        <v>0.56399999999999995</v>
      </c>
      <c r="CC494" s="3">
        <f>ROUND((O_max_dia2-CA494)/O_range_dia2 * CB494, 3)</f>
        <v>0.57099999999999995</v>
      </c>
      <c r="CD494">
        <f>IF(CA494&lt;=delt2,CB494,CC494)</f>
        <v>0.56399999999999995</v>
      </c>
      <c r="CE494">
        <f>IF(CA494&gt;=O_max_dia2, 0, CD494)</f>
        <v>0.56399999999999995</v>
      </c>
      <c r="CG494">
        <f>CE494/$CF$21</f>
        <v>0.98774080560420319</v>
      </c>
      <c r="EM494"/>
      <c r="EN494" s="3"/>
      <c r="EP494"/>
      <c r="EQ494" s="3"/>
    </row>
    <row r="495" spans="2:147" x14ac:dyDescent="0.25">
      <c r="B495">
        <f t="shared" si="109"/>
        <v>479</v>
      </c>
      <c r="C495" s="9">
        <f t="shared" si="107"/>
        <v>11.950000000000102</v>
      </c>
      <c r="D495">
        <f>EXP(-KTG1_dia*(C495-T_opt__dia)^2)</f>
        <v>0.96693887160457526</v>
      </c>
      <c r="E495">
        <f>EXP(-KTG2_dia*(T_opt__dia-C495)^2)</f>
        <v>0.43149472212222395</v>
      </c>
      <c r="F495">
        <f>IF(C495&lt;=T_opt__dia,D495,E495)</f>
        <v>0.96693887160457526</v>
      </c>
      <c r="G495">
        <f t="shared" si="108"/>
        <v>0.96699999999999997</v>
      </c>
      <c r="AO495">
        <f t="shared" si="112"/>
        <v>492</v>
      </c>
      <c r="AP495">
        <f t="shared" si="99"/>
        <v>12.275000000000107</v>
      </c>
      <c r="AQ495">
        <f>EXP(-KTG1_nan*(AP495-T_opt__nan)^2)</f>
        <v>0.787649173149224</v>
      </c>
      <c r="AR495">
        <f>EXP(-KTG2_nan*(T_opt__nan-AP495)^2)</f>
        <v>0.48865063143262449</v>
      </c>
      <c r="AS495">
        <f>IF(AP495&lt;=T_opt__nan,AQ495,AR495)</f>
        <v>0.787649173149224</v>
      </c>
      <c r="AT495">
        <f t="shared" si="100"/>
        <v>0.78800000000000003</v>
      </c>
      <c r="BD495">
        <f t="shared" si="101"/>
        <v>492</v>
      </c>
      <c r="BE495">
        <f t="shared" si="102"/>
        <v>12.275000000000107</v>
      </c>
      <c r="BF495">
        <f>EXP(-KTG1_pic*(BE495-T_opt_pic)^2)</f>
        <v>0.63121894224936592</v>
      </c>
      <c r="BG495">
        <f>EXP(-KTG2_pic*(T_opt_pic-BE495)^2)</f>
        <v>0.2515012045476408</v>
      </c>
      <c r="BH495">
        <f>IF(BE495&lt;=T_opt_pic,BF495,BG495)</f>
        <v>0.63121894224936592</v>
      </c>
      <c r="BI495">
        <f t="shared" si="103"/>
        <v>0.63100000000000001</v>
      </c>
      <c r="BP495">
        <f t="shared" si="104"/>
        <v>492</v>
      </c>
      <c r="BQ495">
        <f t="shared" si="105"/>
        <v>12.275000000000107</v>
      </c>
      <c r="BR495">
        <f>EXP(-KTG1_bac*(BQ495-T_opt_bac)^2)</f>
        <v>0.63121894224936592</v>
      </c>
      <c r="BS495">
        <f>EXP(-KTG2_bac * (T_opt_bac - BQ495)^2)</f>
        <v>0.2515012045476408</v>
      </c>
      <c r="BT495">
        <f>IF(BQ495&lt;=T_opt_bac,BR495,BS495)</f>
        <v>0.63121894224936592</v>
      </c>
      <c r="BU495">
        <f t="shared" si="106"/>
        <v>0.63100000000000001</v>
      </c>
      <c r="BY495"/>
      <c r="BZ495" s="3">
        <f t="shared" si="111"/>
        <v>475</v>
      </c>
      <c r="CA495" s="3">
        <f>CA494+(env_max2-env_min2)/1200</f>
        <v>11.850000000000101</v>
      </c>
      <c r="CB495" s="3">
        <f t="shared" si="110"/>
        <v>0.56499999999999995</v>
      </c>
      <c r="CC495" s="3">
        <f>ROUND((O_max_dia2-CA495)/O_range_dia2 * CB495, 3)</f>
        <v>0.57099999999999995</v>
      </c>
      <c r="CD495">
        <f>IF(CA495&lt;=delt2,CB495,CC495)</f>
        <v>0.56499999999999995</v>
      </c>
      <c r="CE495">
        <f>IF(CA495&gt;=O_max_dia2, 0, CD495)</f>
        <v>0.56499999999999995</v>
      </c>
      <c r="CG495">
        <f>CE495/$CF$21</f>
        <v>0.989492119089317</v>
      </c>
      <c r="EM495"/>
      <c r="EN495" s="3"/>
      <c r="EP495"/>
      <c r="EQ495" s="3"/>
    </row>
    <row r="496" spans="2:147" x14ac:dyDescent="0.25">
      <c r="B496">
        <f t="shared" si="109"/>
        <v>480</v>
      </c>
      <c r="C496" s="9">
        <f t="shared" si="107"/>
        <v>11.975000000000103</v>
      </c>
      <c r="D496">
        <f>EXP(-KTG1_dia*(C496-T_opt__dia)^2)</f>
        <v>0.96772724800467769</v>
      </c>
      <c r="E496">
        <f>EXP(-KTG2_dia*(T_opt__dia-C496)^2)</f>
        <v>0.44037660398995154</v>
      </c>
      <c r="F496">
        <f>IF(C496&lt;=T_opt__dia,D496,E496)</f>
        <v>0.96772724800467769</v>
      </c>
      <c r="G496">
        <f t="shared" si="108"/>
        <v>0.96799999999999997</v>
      </c>
      <c r="AO496">
        <f t="shared" si="112"/>
        <v>493</v>
      </c>
      <c r="AP496">
        <f t="shared" si="99"/>
        <v>12.300000000000107</v>
      </c>
      <c r="AQ496">
        <f>EXP(-KTG1_nan*(AP496-T_opt__nan)^2)</f>
        <v>0.78886505951008201</v>
      </c>
      <c r="AR496">
        <f>EXP(-KTG2_nan*(T_opt__nan-AP496)^2)</f>
        <v>0.4909171022319212</v>
      </c>
      <c r="AS496">
        <f>IF(AP496&lt;=T_opt__nan,AQ496,AR496)</f>
        <v>0.78886505951008201</v>
      </c>
      <c r="AT496">
        <f t="shared" si="100"/>
        <v>0.78900000000000003</v>
      </c>
      <c r="BD496">
        <f t="shared" si="101"/>
        <v>493</v>
      </c>
      <c r="BE496">
        <f t="shared" si="102"/>
        <v>12.300000000000107</v>
      </c>
      <c r="BF496">
        <f>EXP(-KTG1_pic*(BE496-T_opt_pic)^2)</f>
        <v>0.63257277861246219</v>
      </c>
      <c r="BG496">
        <f>EXP(-KTG2_pic*(T_opt_pic-BE496)^2)</f>
        <v>0.25312293479226938</v>
      </c>
      <c r="BH496">
        <f>IF(BE496&lt;=T_opt_pic,BF496,BG496)</f>
        <v>0.63257277861246219</v>
      </c>
      <c r="BI496">
        <f t="shared" si="103"/>
        <v>0.63300000000000001</v>
      </c>
      <c r="BP496">
        <f t="shared" si="104"/>
        <v>493</v>
      </c>
      <c r="BQ496">
        <f t="shared" si="105"/>
        <v>12.300000000000107</v>
      </c>
      <c r="BR496">
        <f>EXP(-KTG1_bac*(BQ496-T_opt_bac)^2)</f>
        <v>0.63257277861246219</v>
      </c>
      <c r="BS496">
        <f>EXP(-KTG2_bac * (T_opt_bac - BQ496)^2)</f>
        <v>0.25312293479226938</v>
      </c>
      <c r="BT496">
        <f>IF(BQ496&lt;=T_opt_bac,BR496,BS496)</f>
        <v>0.63257277861246219</v>
      </c>
      <c r="BU496">
        <f t="shared" si="106"/>
        <v>0.63300000000000001</v>
      </c>
      <c r="BY496"/>
      <c r="BZ496" s="3">
        <f t="shared" si="111"/>
        <v>476</v>
      </c>
      <c r="CA496" s="3">
        <f>CA495+(env_max2-env_min2)/1200</f>
        <v>11.875000000000101</v>
      </c>
      <c r="CB496" s="3">
        <f t="shared" si="110"/>
        <v>0.56599999999999995</v>
      </c>
      <c r="CC496" s="3">
        <f>ROUND((O_max_dia2-CA496)/O_range_dia2 * CB496, 3)</f>
        <v>0.57099999999999995</v>
      </c>
      <c r="CD496">
        <f>IF(CA496&lt;=delt2,CB496,CC496)</f>
        <v>0.56599999999999995</v>
      </c>
      <c r="CE496">
        <f>IF(CA496&gt;=O_max_dia2, 0, CD496)</f>
        <v>0.56599999999999995</v>
      </c>
      <c r="CG496">
        <f>CE496/$CF$21</f>
        <v>0.99124343257443082</v>
      </c>
      <c r="EM496"/>
      <c r="EN496" s="3"/>
      <c r="EP496"/>
      <c r="EQ496" s="3"/>
    </row>
    <row r="497" spans="2:147" x14ac:dyDescent="0.25">
      <c r="B497">
        <f t="shared" si="109"/>
        <v>481</v>
      </c>
      <c r="C497" s="9">
        <f t="shared" si="107"/>
        <v>12.000000000000103</v>
      </c>
      <c r="D497">
        <f>EXP(-KTG1_dia*(C497-T_opt__dia)^2)</f>
        <v>0.96850658207920082</v>
      </c>
      <c r="E497">
        <f>EXP(-KTG2_dia*(T_opt__dia-C497)^2)</f>
        <v>0.44932896411725859</v>
      </c>
      <c r="F497">
        <f>IF(C497&lt;=T_opt__dia,D497,E497)</f>
        <v>0.96850658207920082</v>
      </c>
      <c r="G497">
        <f t="shared" si="108"/>
        <v>0.96899999999999997</v>
      </c>
      <c r="AO497">
        <f t="shared" si="112"/>
        <v>494</v>
      </c>
      <c r="AP497">
        <f t="shared" si="99"/>
        <v>12.325000000000108</v>
      </c>
      <c r="AQ497">
        <f>EXP(-KTG1_nan*(AP497-T_opt__nan)^2)</f>
        <v>0.79007887241864061</v>
      </c>
      <c r="AR497">
        <f>EXP(-KTG2_nan*(T_opt__nan-AP497)^2)</f>
        <v>0.49318668757334583</v>
      </c>
      <c r="AS497">
        <f>IF(AP497&lt;=T_opt__nan,AQ497,AR497)</f>
        <v>0.79007887241864061</v>
      </c>
      <c r="AT497">
        <f t="shared" si="100"/>
        <v>0.79</v>
      </c>
      <c r="BD497">
        <f t="shared" si="101"/>
        <v>494</v>
      </c>
      <c r="BE497">
        <f t="shared" si="102"/>
        <v>12.325000000000108</v>
      </c>
      <c r="BF497">
        <f>EXP(-KTG1_pic*(BE497-T_opt_pic)^2)</f>
        <v>0.63392634903977918</v>
      </c>
      <c r="BG497">
        <f>EXP(-KTG2_pic*(T_opt_pic-BE497)^2)</f>
        <v>0.25475130098083143</v>
      </c>
      <c r="BH497">
        <f>IF(BE497&lt;=T_opt_pic,BF497,BG497)</f>
        <v>0.63392634903977918</v>
      </c>
      <c r="BI497">
        <f t="shared" si="103"/>
        <v>0.63400000000000001</v>
      </c>
      <c r="BP497">
        <f t="shared" si="104"/>
        <v>494</v>
      </c>
      <c r="BQ497">
        <f t="shared" si="105"/>
        <v>12.325000000000108</v>
      </c>
      <c r="BR497">
        <f>EXP(-KTG1_bac*(BQ497-T_opt_bac)^2)</f>
        <v>0.63392634903977918</v>
      </c>
      <c r="BS497">
        <f>EXP(-KTG2_bac * (T_opt_bac - BQ497)^2)</f>
        <v>0.25475130098083143</v>
      </c>
      <c r="BT497">
        <f>IF(BQ497&lt;=T_opt_bac,BR497,BS497)</f>
        <v>0.63392634903977918</v>
      </c>
      <c r="BU497">
        <f t="shared" si="106"/>
        <v>0.63400000000000001</v>
      </c>
      <c r="BY497"/>
      <c r="BZ497" s="3">
        <f t="shared" si="111"/>
        <v>477</v>
      </c>
      <c r="CA497" s="3">
        <f>CA496+(env_max2-env_min2)/1200</f>
        <v>11.900000000000102</v>
      </c>
      <c r="CB497" s="3">
        <f t="shared" si="110"/>
        <v>0.56699999999999995</v>
      </c>
      <c r="CC497" s="3">
        <f>ROUND((O_max_dia2-CA497)/O_range_dia2 * CB497, 3)</f>
        <v>0.57099999999999995</v>
      </c>
      <c r="CD497">
        <f>IF(CA497&lt;=delt2,CB497,CC497)</f>
        <v>0.56699999999999995</v>
      </c>
      <c r="CE497">
        <f>IF(CA497&gt;=O_max_dia2, 0, CD497)</f>
        <v>0.56699999999999995</v>
      </c>
      <c r="CG497">
        <f>CE497/$CF$21</f>
        <v>0.99299474605954463</v>
      </c>
      <c r="EM497"/>
      <c r="EN497" s="3"/>
      <c r="EP497"/>
      <c r="EQ497" s="3"/>
    </row>
    <row r="498" spans="2:147" x14ac:dyDescent="0.25">
      <c r="B498">
        <f t="shared" si="109"/>
        <v>482</v>
      </c>
      <c r="C498" s="9">
        <f t="shared" si="107"/>
        <v>12.025000000000103</v>
      </c>
      <c r="D498">
        <f>EXP(-KTG1_dia*(C498-T_opt__dia)^2)</f>
        <v>0.9692768509532621</v>
      </c>
      <c r="E498">
        <f>EXP(-KTG2_dia*(T_opt__dia-C498)^2)</f>
        <v>0.45834871413499556</v>
      </c>
      <c r="F498">
        <f>IF(C498&lt;=T_opt__dia,D498,E498)</f>
        <v>0.9692768509532621</v>
      </c>
      <c r="G498">
        <f t="shared" si="108"/>
        <v>0.96899999999999997</v>
      </c>
      <c r="AO498">
        <f t="shared" si="112"/>
        <v>495</v>
      </c>
      <c r="AP498">
        <f t="shared" si="99"/>
        <v>12.350000000000108</v>
      </c>
      <c r="AQ498">
        <f>EXP(-KTG1_nan*(AP498-T_opt__nan)^2)</f>
        <v>0.79129059653707767</v>
      </c>
      <c r="AR498">
        <f>EXP(-KTG2_nan*(T_opt__nan-AP498)^2)</f>
        <v>0.49545933361146799</v>
      </c>
      <c r="AS498">
        <f>IF(AP498&lt;=T_opt__nan,AQ498,AR498)</f>
        <v>0.79129059653707767</v>
      </c>
      <c r="AT498">
        <f t="shared" si="100"/>
        <v>0.79100000000000004</v>
      </c>
      <c r="BD498">
        <f t="shared" si="101"/>
        <v>495</v>
      </c>
      <c r="BE498">
        <f t="shared" si="102"/>
        <v>12.350000000000108</v>
      </c>
      <c r="BF498">
        <f>EXP(-KTG1_pic*(BE498-T_opt_pic)^2)</f>
        <v>0.63527963941211907</v>
      </c>
      <c r="BG498">
        <f>EXP(-KTG2_pic*(T_opt_pic-BE498)^2)</f>
        <v>0.25638629679529501</v>
      </c>
      <c r="BH498">
        <f>IF(BE498&lt;=T_opt_pic,BF498,BG498)</f>
        <v>0.63527963941211907</v>
      </c>
      <c r="BI498">
        <f t="shared" si="103"/>
        <v>0.63500000000000001</v>
      </c>
      <c r="BP498">
        <f t="shared" si="104"/>
        <v>495</v>
      </c>
      <c r="BQ498">
        <f t="shared" si="105"/>
        <v>12.350000000000108</v>
      </c>
      <c r="BR498">
        <f>EXP(-KTG1_bac*(BQ498-T_opt_bac)^2)</f>
        <v>0.63527963941211907</v>
      </c>
      <c r="BS498">
        <f>EXP(-KTG2_bac * (T_opt_bac - BQ498)^2)</f>
        <v>0.25638629679529501</v>
      </c>
      <c r="BT498">
        <f>IF(BQ498&lt;=T_opt_bac,BR498,BS498)</f>
        <v>0.63527963941211907</v>
      </c>
      <c r="BU498">
        <f t="shared" si="106"/>
        <v>0.63500000000000001</v>
      </c>
      <c r="BY498"/>
      <c r="BZ498" s="3">
        <f t="shared" si="111"/>
        <v>478</v>
      </c>
      <c r="CA498" s="3">
        <f>CA497+(env_max2-env_min2)/1200</f>
        <v>11.925000000000102</v>
      </c>
      <c r="CB498" s="3">
        <f t="shared" si="110"/>
        <v>0.56799999999999995</v>
      </c>
      <c r="CC498" s="3">
        <f>ROUND((O_max_dia2-CA498)/O_range_dia2 * CB498, 3)</f>
        <v>0.57099999999999995</v>
      </c>
      <c r="CD498">
        <f>IF(CA498&lt;=delt2,CB498,CC498)</f>
        <v>0.56799999999999995</v>
      </c>
      <c r="CE498">
        <f>IF(CA498&gt;=O_max_dia2, 0, CD498)</f>
        <v>0.56799999999999995</v>
      </c>
      <c r="CG498">
        <f>CE498/$CF$21</f>
        <v>0.99474605954465845</v>
      </c>
      <c r="EM498"/>
      <c r="EN498" s="3"/>
      <c r="EP498"/>
      <c r="EQ498" s="3"/>
    </row>
    <row r="499" spans="2:147" x14ac:dyDescent="0.25">
      <c r="B499">
        <f t="shared" si="109"/>
        <v>483</v>
      </c>
      <c r="C499" s="9">
        <f t="shared" si="107"/>
        <v>12.050000000000104</v>
      </c>
      <c r="D499">
        <f>EXP(-KTG1_dia*(C499-T_opt__dia)^2)</f>
        <v>0.97003803200573524</v>
      </c>
      <c r="E499">
        <f>EXP(-KTG2_dia*(T_opt__dia-C499)^2)</f>
        <v>0.46743265224500363</v>
      </c>
      <c r="F499">
        <f>IF(C499&lt;=T_opt__dia,D499,E499)</f>
        <v>0.97003803200573524</v>
      </c>
      <c r="G499">
        <f t="shared" si="108"/>
        <v>0.97</v>
      </c>
      <c r="AO499">
        <f t="shared" si="112"/>
        <v>496</v>
      </c>
      <c r="AP499">
        <f t="shared" si="99"/>
        <v>12.375000000000108</v>
      </c>
      <c r="AQ499">
        <f>EXP(-KTG1_nan*(AP499-T_opt__nan)^2)</f>
        <v>0.79250021653536562</v>
      </c>
      <c r="AR499">
        <f>EXP(-KTG2_nan*(T_opt__nan-AP499)^2)</f>
        <v>0.49773498611428074</v>
      </c>
      <c r="AS499">
        <f>IF(AP499&lt;=T_opt__nan,AQ499,AR499)</f>
        <v>0.79250021653536562</v>
      </c>
      <c r="AT499">
        <f t="shared" si="100"/>
        <v>0.79300000000000004</v>
      </c>
      <c r="BD499">
        <f t="shared" si="101"/>
        <v>496</v>
      </c>
      <c r="BE499">
        <f t="shared" si="102"/>
        <v>12.375000000000108</v>
      </c>
      <c r="BF499">
        <f>EXP(-KTG1_pic*(BE499-T_opt_pic)^2)</f>
        <v>0.6366326355843126</v>
      </c>
      <c r="BG499">
        <f>EXP(-KTG2_pic*(T_opt_pic-BE499)^2)</f>
        <v>0.25802791557774379</v>
      </c>
      <c r="BH499">
        <f>IF(BE499&lt;=T_opt_pic,BF499,BG499)</f>
        <v>0.6366326355843126</v>
      </c>
      <c r="BI499">
        <f t="shared" si="103"/>
        <v>0.63700000000000001</v>
      </c>
      <c r="BP499">
        <f t="shared" si="104"/>
        <v>496</v>
      </c>
      <c r="BQ499">
        <f t="shared" si="105"/>
        <v>12.375000000000108</v>
      </c>
      <c r="BR499">
        <f>EXP(-KTG1_bac*(BQ499-T_opt_bac)^2)</f>
        <v>0.6366326355843126</v>
      </c>
      <c r="BS499">
        <f>EXP(-KTG2_bac * (T_opt_bac - BQ499)^2)</f>
        <v>0.25802791557774379</v>
      </c>
      <c r="BT499">
        <f>IF(BQ499&lt;=T_opt_bac,BR499,BS499)</f>
        <v>0.6366326355843126</v>
      </c>
      <c r="BU499">
        <f t="shared" si="106"/>
        <v>0.63700000000000001</v>
      </c>
      <c r="BY499"/>
      <c r="BZ499" s="3">
        <f t="shared" si="111"/>
        <v>479</v>
      </c>
      <c r="CA499" s="3">
        <f>CA498+(env_max2-env_min2)/1200</f>
        <v>11.950000000000102</v>
      </c>
      <c r="CB499" s="3">
        <f t="shared" si="110"/>
        <v>0.56899999999999995</v>
      </c>
      <c r="CC499" s="3">
        <f>ROUND((O_max_dia2-CA499)/O_range_dia2 * CB499, 3)</f>
        <v>0.57099999999999995</v>
      </c>
      <c r="CD499">
        <f>IF(CA499&lt;=delt2,CB499,CC499)</f>
        <v>0.56899999999999995</v>
      </c>
      <c r="CE499">
        <f>IF(CA499&gt;=O_max_dia2, 0, CD499)</f>
        <v>0.56899999999999995</v>
      </c>
      <c r="CG499">
        <f>CE499/$CF$21</f>
        <v>0.99649737302977237</v>
      </c>
      <c r="EM499"/>
      <c r="EN499" s="3"/>
      <c r="EP499"/>
      <c r="EQ499" s="3"/>
    </row>
    <row r="500" spans="2:147" x14ac:dyDescent="0.25">
      <c r="B500">
        <f t="shared" si="109"/>
        <v>484</v>
      </c>
      <c r="C500" s="9">
        <f t="shared" si="107"/>
        <v>12.075000000000104</v>
      </c>
      <c r="D500">
        <f>EXP(-KTG1_dia*(C500-T_opt__dia)^2)</f>
        <v>0.97079010287035694</v>
      </c>
      <c r="E500">
        <f>EXP(-KTG2_dia*(T_opt__dia-C500)^2)</f>
        <v>0.47657746417657154</v>
      </c>
      <c r="F500">
        <f>IF(C500&lt;=T_opt__dia,D500,E500)</f>
        <v>0.97079010287035694</v>
      </c>
      <c r="G500">
        <f t="shared" si="108"/>
        <v>0.97099999999999997</v>
      </c>
      <c r="AO500">
        <f t="shared" si="112"/>
        <v>497</v>
      </c>
      <c r="AP500">
        <f t="shared" si="99"/>
        <v>12.400000000000109</v>
      </c>
      <c r="AQ500">
        <f>EXP(-KTG1_nan*(AP500-T_opt__nan)^2)</f>
        <v>0.79370771709158972</v>
      </c>
      <c r="AR500">
        <f>EXP(-KTG2_nan*(T_opt__nan-AP500)^2)</f>
        <v>0.50001359046467997</v>
      </c>
      <c r="AS500">
        <f>IF(AP500&lt;=T_opt__nan,AQ500,AR500)</f>
        <v>0.79370771709158972</v>
      </c>
      <c r="AT500">
        <f t="shared" si="100"/>
        <v>0.79400000000000004</v>
      </c>
      <c r="BD500">
        <f t="shared" si="101"/>
        <v>497</v>
      </c>
      <c r="BE500">
        <f t="shared" si="102"/>
        <v>12.400000000000109</v>
      </c>
      <c r="BF500">
        <f>EXP(-KTG1_pic*(BE500-T_opt_pic)^2)</f>
        <v>0.63798532338544711</v>
      </c>
      <c r="BG500">
        <f>EXP(-KTG2_pic*(T_opt_pic-BE500)^2)</f>
        <v>0.25967615032859598</v>
      </c>
      <c r="BH500">
        <f>IF(BE500&lt;=T_opt_pic,BF500,BG500)</f>
        <v>0.63798532338544711</v>
      </c>
      <c r="BI500">
        <f t="shared" si="103"/>
        <v>0.63800000000000001</v>
      </c>
      <c r="BP500">
        <f t="shared" si="104"/>
        <v>497</v>
      </c>
      <c r="BQ500">
        <f t="shared" si="105"/>
        <v>12.400000000000109</v>
      </c>
      <c r="BR500">
        <f>EXP(-KTG1_bac*(BQ500-T_opt_bac)^2)</f>
        <v>0.63798532338544711</v>
      </c>
      <c r="BS500">
        <f>EXP(-KTG2_bac * (T_opt_bac - BQ500)^2)</f>
        <v>0.25967615032859598</v>
      </c>
      <c r="BT500">
        <f>IF(BQ500&lt;=T_opt_bac,BR500,BS500)</f>
        <v>0.63798532338544711</v>
      </c>
      <c r="BU500">
        <f t="shared" si="106"/>
        <v>0.63800000000000001</v>
      </c>
      <c r="BY500"/>
      <c r="BZ500" s="3">
        <f t="shared" si="111"/>
        <v>480</v>
      </c>
      <c r="CA500" s="3">
        <f>CA499+(env_max2-env_min2)/1200</f>
        <v>11.975000000000103</v>
      </c>
      <c r="CB500" s="3">
        <f t="shared" si="110"/>
        <v>0.56999999999999995</v>
      </c>
      <c r="CC500" s="3">
        <f>ROUND((O_max_dia2-CA500)/O_range_dia2 * CB500, 3)</f>
        <v>0.57099999999999995</v>
      </c>
      <c r="CD500">
        <f>IF(CA500&lt;=delt2,CB500,CC500)</f>
        <v>0.56999999999999995</v>
      </c>
      <c r="CE500">
        <f>IF(CA500&gt;=O_max_dia2, 0, CD500)</f>
        <v>0.56999999999999995</v>
      </c>
      <c r="CG500">
        <f>CE500/$CF$21</f>
        <v>0.99824868651488619</v>
      </c>
      <c r="EM500"/>
      <c r="EN500" s="3"/>
      <c r="EP500"/>
      <c r="EQ500" s="3"/>
    </row>
    <row r="501" spans="2:147" x14ac:dyDescent="0.25">
      <c r="B501">
        <f t="shared" si="109"/>
        <v>485</v>
      </c>
      <c r="C501" s="9">
        <f t="shared" si="107"/>
        <v>12.100000000000104</v>
      </c>
      <c r="D501">
        <f>EXP(-KTG1_dia*(C501-T_opt__dia)^2)</f>
        <v>0.97153304143682218</v>
      </c>
      <c r="E501">
        <f>EXP(-KTG2_dia*(T_opt__dia-C501)^2)</f>
        <v>0.48577972430392352</v>
      </c>
      <c r="F501">
        <f>IF(C501&lt;=T_opt__dia,D501,E501)</f>
        <v>0.97153304143682218</v>
      </c>
      <c r="G501">
        <f t="shared" si="108"/>
        <v>0.97199999999999998</v>
      </c>
      <c r="AO501">
        <f t="shared" si="112"/>
        <v>498</v>
      </c>
      <c r="AP501">
        <f t="shared" si="99"/>
        <v>12.425000000000109</v>
      </c>
      <c r="AQ501">
        <f>EXP(-KTG1_nan*(AP501-T_opt__nan)^2)</f>
        <v>0.79491308289226714</v>
      </c>
      <c r="AR501">
        <f>EXP(-KTG2_nan*(T_opt__nan-AP501)^2)</f>
        <v>0.50229509166198072</v>
      </c>
      <c r="AS501">
        <f>IF(AP501&lt;=T_opt__nan,AQ501,AR501)</f>
        <v>0.79491308289226714</v>
      </c>
      <c r="AT501">
        <f t="shared" si="100"/>
        <v>0.79500000000000004</v>
      </c>
      <c r="BD501">
        <f t="shared" si="101"/>
        <v>498</v>
      </c>
      <c r="BE501">
        <f t="shared" si="102"/>
        <v>12.425000000000109</v>
      </c>
      <c r="BF501">
        <f>EXP(-KTG1_pic*(BE501-T_opt_pic)^2)</f>
        <v>0.63933768861909501</v>
      </c>
      <c r="BG501">
        <f>EXP(-KTG2_pic*(T_opt_pic-BE501)^2)</f>
        <v>0.26133099370483809</v>
      </c>
      <c r="BH501">
        <f>IF(BE501&lt;=T_opt_pic,BF501,BG501)</f>
        <v>0.63933768861909501</v>
      </c>
      <c r="BI501">
        <f t="shared" si="103"/>
        <v>0.63900000000000001</v>
      </c>
      <c r="BP501">
        <f t="shared" si="104"/>
        <v>498</v>
      </c>
      <c r="BQ501">
        <f t="shared" si="105"/>
        <v>12.425000000000109</v>
      </c>
      <c r="BR501">
        <f>EXP(-KTG1_bac*(BQ501-T_opt_bac)^2)</f>
        <v>0.63933768861909501</v>
      </c>
      <c r="BS501">
        <f>EXP(-KTG2_bac * (T_opt_bac - BQ501)^2)</f>
        <v>0.26133099370483809</v>
      </c>
      <c r="BT501">
        <f>IF(BQ501&lt;=T_opt_bac,BR501,BS501)</f>
        <v>0.63933768861909501</v>
      </c>
      <c r="BU501">
        <f t="shared" si="106"/>
        <v>0.63900000000000001</v>
      </c>
      <c r="BY501"/>
      <c r="BZ501" s="3">
        <f t="shared" si="111"/>
        <v>481</v>
      </c>
      <c r="CA501" s="3">
        <f>CA500+(env_max2-env_min2)/1200</f>
        <v>12.000000000000103</v>
      </c>
      <c r="CB501" s="3">
        <f t="shared" si="110"/>
        <v>0.57099999999999995</v>
      </c>
      <c r="CC501" s="3">
        <f>ROUND((O_max_dia2-CA501)/O_range_dia2 * CB501, 3)</f>
        <v>0.57099999999999995</v>
      </c>
      <c r="CD501">
        <f>IF(CA501&lt;=delt2,CB501,CC501)</f>
        <v>0.57099999999999995</v>
      </c>
      <c r="CE501">
        <f>IF(CA501&gt;=O_max_dia2, 0, CD501)</f>
        <v>0.57099999999999995</v>
      </c>
      <c r="CG501">
        <f>CE501/$CF$21</f>
        <v>1</v>
      </c>
      <c r="EM501"/>
      <c r="EN501" s="3"/>
      <c r="EP501"/>
      <c r="EQ501" s="3"/>
    </row>
    <row r="502" spans="2:147" x14ac:dyDescent="0.25">
      <c r="B502">
        <f t="shared" si="109"/>
        <v>486</v>
      </c>
      <c r="C502" s="9">
        <f t="shared" si="107"/>
        <v>12.125000000000105</v>
      </c>
      <c r="D502">
        <f>EXP(-KTG1_dia*(C502-T_opt__dia)^2)</f>
        <v>0.97226682585186741</v>
      </c>
      <c r="E502">
        <f>EXP(-KTG2_dia*(T_opt__dia-C502)^2)</f>
        <v>0.49503589692623751</v>
      </c>
      <c r="F502">
        <f>IF(C502&lt;=T_opt__dia,D502,E502)</f>
        <v>0.97226682585186741</v>
      </c>
      <c r="G502">
        <f t="shared" si="108"/>
        <v>0.97199999999999998</v>
      </c>
      <c r="AO502">
        <f t="shared" si="112"/>
        <v>499</v>
      </c>
      <c r="AP502">
        <f t="shared" si="99"/>
        <v>12.450000000000109</v>
      </c>
      <c r="AQ502">
        <f>EXP(-KTG1_nan*(AP502-T_opt__nan)^2)</f>
        <v>0.79611629863266664</v>
      </c>
      <c r="AR502">
        <f>EXP(-KTG2_nan*(T_opt__nan-AP502)^2)</f>
        <v>0.50457943432346852</v>
      </c>
      <c r="AS502">
        <f>IF(AP502&lt;=T_opt__nan,AQ502,AR502)</f>
        <v>0.79611629863266664</v>
      </c>
      <c r="AT502">
        <f t="shared" si="100"/>
        <v>0.79600000000000004</v>
      </c>
      <c r="BD502">
        <f t="shared" si="101"/>
        <v>499</v>
      </c>
      <c r="BE502">
        <f t="shared" si="102"/>
        <v>12.450000000000109</v>
      </c>
      <c r="BF502">
        <f>EXP(-KTG1_pic*(BE502-T_opt_pic)^2)</f>
        <v>0.64068971706354416</v>
      </c>
      <c r="BG502">
        <f>EXP(-KTG2_pic*(T_opt_pic-BE502)^2)</f>
        <v>0.26299243801827332</v>
      </c>
      <c r="BH502">
        <f>IF(BE502&lt;=T_opt_pic,BF502,BG502)</f>
        <v>0.64068971706354416</v>
      </c>
      <c r="BI502">
        <f t="shared" si="103"/>
        <v>0.64100000000000001</v>
      </c>
      <c r="BP502">
        <f t="shared" si="104"/>
        <v>499</v>
      </c>
      <c r="BQ502">
        <f t="shared" si="105"/>
        <v>12.450000000000109</v>
      </c>
      <c r="BR502">
        <f>EXP(-KTG1_bac*(BQ502-T_opt_bac)^2)</f>
        <v>0.64068971706354416</v>
      </c>
      <c r="BS502">
        <f>EXP(-KTG2_bac * (T_opt_bac - BQ502)^2)</f>
        <v>0.26299243801827332</v>
      </c>
      <c r="BT502">
        <f>IF(BQ502&lt;=T_opt_bac,BR502,BS502)</f>
        <v>0.64068971706354416</v>
      </c>
      <c r="BU502">
        <f t="shared" si="106"/>
        <v>0.64100000000000001</v>
      </c>
      <c r="BY502"/>
      <c r="BZ502" s="3">
        <f t="shared" si="111"/>
        <v>482</v>
      </c>
      <c r="CA502" s="3">
        <f>CA501+(env_max2-env_min2)/1200</f>
        <v>12.025000000000103</v>
      </c>
      <c r="CB502" s="3">
        <f t="shared" si="110"/>
        <v>0.57199999999999995</v>
      </c>
      <c r="CC502" s="3">
        <f>ROUND((O_max_dia2-CA502)/O_range_dia2 * CB502, 3)</f>
        <v>0.57099999999999995</v>
      </c>
      <c r="CD502">
        <f>IF(CA502&lt;=delt2,CB502,CC502)</f>
        <v>0.57099999999999995</v>
      </c>
      <c r="CE502">
        <f>IF(CA502&gt;=O_max_dia2, 0, CD502)</f>
        <v>0.57099999999999995</v>
      </c>
      <c r="CG502">
        <f>CE502/$CF$21</f>
        <v>1</v>
      </c>
      <c r="EM502"/>
      <c r="EN502" s="3"/>
      <c r="EP502"/>
      <c r="EQ502" s="3"/>
    </row>
    <row r="503" spans="2:147" x14ac:dyDescent="0.25">
      <c r="B503">
        <f t="shared" si="109"/>
        <v>487</v>
      </c>
      <c r="C503" s="9">
        <f t="shared" si="107"/>
        <v>12.150000000000105</v>
      </c>
      <c r="D503">
        <f>EXP(-KTG1_dia*(C503-T_opt__dia)^2)</f>
        <v>0.97299143452034131</v>
      </c>
      <c r="E503">
        <f>EXP(-KTG2_dia*(T_opt__dia-C503)^2)</f>
        <v>0.50434233771143411</v>
      </c>
      <c r="F503">
        <f>IF(C503&lt;=T_opt__dia,D503,E503)</f>
        <v>0.97299143452034131</v>
      </c>
      <c r="G503">
        <f t="shared" si="108"/>
        <v>0.97299999999999998</v>
      </c>
      <c r="AO503">
        <f t="shared" si="112"/>
        <v>500</v>
      </c>
      <c r="AP503">
        <f t="shared" si="99"/>
        <v>12.47500000000011</v>
      </c>
      <c r="AQ503">
        <f>EXP(-KTG1_nan*(AP503-T_opt__nan)^2)</f>
        <v>0.79731734901712814</v>
      </c>
      <c r="AR503">
        <f>EXP(-KTG2_nan*(T_opt__nan-AP503)^2)</f>
        <v>0.50686656268598651</v>
      </c>
      <c r="AS503">
        <f>IF(AP503&lt;=T_opt__nan,AQ503,AR503)</f>
        <v>0.79731734901712814</v>
      </c>
      <c r="AT503">
        <f t="shared" si="100"/>
        <v>0.79700000000000004</v>
      </c>
      <c r="BD503">
        <f t="shared" si="101"/>
        <v>500</v>
      </c>
      <c r="BE503">
        <f t="shared" si="102"/>
        <v>12.47500000000011</v>
      </c>
      <c r="BF503">
        <f>EXP(-KTG1_pic*(BE503-T_opt_pic)^2)</f>
        <v>0.6420413944720289</v>
      </c>
      <c r="BG503">
        <f>EXP(-KTG2_pic*(T_opt_pic-BE503)^2)</f>
        <v>0.26466047523378428</v>
      </c>
      <c r="BH503">
        <f>IF(BE503&lt;=T_opt_pic,BF503,BG503)</f>
        <v>0.6420413944720289</v>
      </c>
      <c r="BI503">
        <f t="shared" si="103"/>
        <v>0.64200000000000002</v>
      </c>
      <c r="BP503">
        <f t="shared" si="104"/>
        <v>500</v>
      </c>
      <c r="BQ503">
        <f t="shared" si="105"/>
        <v>12.47500000000011</v>
      </c>
      <c r="BR503">
        <f>EXP(-KTG1_bac*(BQ503-T_opt_bac)^2)</f>
        <v>0.6420413944720289</v>
      </c>
      <c r="BS503">
        <f>EXP(-KTG2_bac * (T_opt_bac - BQ503)^2)</f>
        <v>0.26466047523378428</v>
      </c>
      <c r="BT503">
        <f>IF(BQ503&lt;=T_opt_bac,BR503,BS503)</f>
        <v>0.6420413944720289</v>
      </c>
      <c r="BU503">
        <f t="shared" si="106"/>
        <v>0.64200000000000002</v>
      </c>
      <c r="BY503"/>
      <c r="BZ503" s="3">
        <f t="shared" si="111"/>
        <v>483</v>
      </c>
      <c r="CA503" s="3">
        <f>CA502+(env_max2-env_min2)/1200</f>
        <v>12.050000000000104</v>
      </c>
      <c r="CB503" s="3">
        <f t="shared" si="110"/>
        <v>0.57299999999999995</v>
      </c>
      <c r="CC503" s="3">
        <f>ROUND((O_max_dia2-CA503)/O_range_dia2 * CB503, 3)</f>
        <v>0.57099999999999995</v>
      </c>
      <c r="CD503">
        <f>IF(CA503&lt;=delt2,CB503,CC503)</f>
        <v>0.57099999999999995</v>
      </c>
      <c r="CE503">
        <f>IF(CA503&gt;=O_max_dia2, 0, CD503)</f>
        <v>0.57099999999999995</v>
      </c>
      <c r="CG503">
        <f>CE503/$CF$21</f>
        <v>1</v>
      </c>
      <c r="EM503"/>
      <c r="EN503" s="3"/>
      <c r="EP503"/>
      <c r="EQ503" s="3"/>
    </row>
    <row r="504" spans="2:147" x14ac:dyDescent="0.25">
      <c r="B504">
        <f t="shared" si="109"/>
        <v>488</v>
      </c>
      <c r="C504" s="9">
        <f t="shared" si="107"/>
        <v>12.175000000000106</v>
      </c>
      <c r="D504">
        <f>EXP(-KTG1_dia*(C504-T_opt__dia)^2)</f>
        <v>0.97370684610626468</v>
      </c>
      <c r="E504">
        <f>EXP(-KTG2_dia*(T_opt__dia-C504)^2)</f>
        <v>0.51369529530471314</v>
      </c>
      <c r="F504">
        <f>IF(C504&lt;=T_opt__dia,D504,E504)</f>
        <v>0.97370684610626468</v>
      </c>
      <c r="G504">
        <f t="shared" si="108"/>
        <v>0.97399999999999998</v>
      </c>
      <c r="AO504">
        <f t="shared" si="112"/>
        <v>501</v>
      </c>
      <c r="AP504">
        <f t="shared" si="99"/>
        <v>12.50000000000011</v>
      </c>
      <c r="AQ504">
        <f>EXP(-KTG1_nan*(AP504-T_opt__nan)^2)</f>
        <v>0.79851621875938228</v>
      </c>
      <c r="AR504">
        <f>EXP(-KTG2_nan*(T_opt__nan-AP504)^2)</f>
        <v>0.50915642060755917</v>
      </c>
      <c r="AS504">
        <f>IF(AP504&lt;=T_opt__nan,AQ504,AR504)</f>
        <v>0.79851621875938228</v>
      </c>
      <c r="AT504">
        <f t="shared" si="100"/>
        <v>0.79900000000000004</v>
      </c>
      <c r="BD504">
        <f t="shared" si="101"/>
        <v>501</v>
      </c>
      <c r="BE504">
        <f t="shared" si="102"/>
        <v>12.50000000000011</v>
      </c>
      <c r="BF504">
        <f>EXP(-KTG1_pic*(BE504-T_opt_pic)^2)</f>
        <v>0.6433927065729621</v>
      </c>
      <c r="BG504">
        <f>EXP(-KTG2_pic*(T_opt_pic-BE504)^2)</f>
        <v>0.26633509696761126</v>
      </c>
      <c r="BH504">
        <f>IF(BE504&lt;=T_opt_pic,BF504,BG504)</f>
        <v>0.6433927065729621</v>
      </c>
      <c r="BI504">
        <f t="shared" si="103"/>
        <v>0.64300000000000002</v>
      </c>
      <c r="BP504">
        <f t="shared" si="104"/>
        <v>501</v>
      </c>
      <c r="BQ504">
        <f t="shared" si="105"/>
        <v>12.50000000000011</v>
      </c>
      <c r="BR504">
        <f>EXP(-KTG1_bac*(BQ504-T_opt_bac)^2)</f>
        <v>0.6433927065729621</v>
      </c>
      <c r="BS504">
        <f>EXP(-KTG2_bac * (T_opt_bac - BQ504)^2)</f>
        <v>0.26633509696761126</v>
      </c>
      <c r="BT504">
        <f>IF(BQ504&lt;=T_opt_bac,BR504,BS504)</f>
        <v>0.6433927065729621</v>
      </c>
      <c r="BU504">
        <f t="shared" si="106"/>
        <v>0.64300000000000002</v>
      </c>
      <c r="BY504"/>
      <c r="BZ504" s="3">
        <f t="shared" si="111"/>
        <v>484</v>
      </c>
      <c r="CA504" s="3">
        <f>CA503+(env_max2-env_min2)/1200</f>
        <v>12.075000000000104</v>
      </c>
      <c r="CB504" s="3">
        <f t="shared" si="110"/>
        <v>0.57399999999999995</v>
      </c>
      <c r="CC504" s="3">
        <f>ROUND((O_max_dia2-CA504)/O_range_dia2 * CB504, 3)</f>
        <v>0.57099999999999995</v>
      </c>
      <c r="CD504">
        <f>IF(CA504&lt;=delt2,CB504,CC504)</f>
        <v>0.57099999999999995</v>
      </c>
      <c r="CE504">
        <f>IF(CA504&gt;=O_max_dia2, 0, CD504)</f>
        <v>0.57099999999999995</v>
      </c>
      <c r="CG504">
        <f>CE504/$CF$21</f>
        <v>1</v>
      </c>
      <c r="EM504"/>
      <c r="EN504" s="3"/>
      <c r="EP504"/>
      <c r="EQ504" s="3"/>
    </row>
    <row r="505" spans="2:147" x14ac:dyDescent="0.25">
      <c r="B505">
        <f t="shared" si="109"/>
        <v>489</v>
      </c>
      <c r="C505" s="9">
        <f t="shared" si="107"/>
        <v>12.200000000000106</v>
      </c>
      <c r="D505">
        <f>EXP(-KTG1_dia*(C505-T_opt__dia)^2)</f>
        <v>0.97441303953387648</v>
      </c>
      <c r="E505">
        <f>EXP(-KTG2_dia*(T_opt__dia-C505)^2)</f>
        <v>0.52309091310254074</v>
      </c>
      <c r="F505">
        <f>IF(C505&lt;=T_opt__dia,D505,E505)</f>
        <v>0.97441303953387648</v>
      </c>
      <c r="G505">
        <f t="shared" si="108"/>
        <v>0.97399999999999998</v>
      </c>
      <c r="AO505">
        <f t="shared" si="112"/>
        <v>502</v>
      </c>
      <c r="AP505">
        <f t="shared" si="99"/>
        <v>12.52500000000011</v>
      </c>
      <c r="AQ505">
        <f>EXP(-KTG1_nan*(AP505-T_opt__nan)^2)</f>
        <v>0.79971289258287082</v>
      </c>
      <c r="AR505">
        <f>EXP(-KTG2_nan*(T_opt__nan-AP505)^2)</f>
        <v>0.5114489515690509</v>
      </c>
      <c r="AS505">
        <f>IF(AP505&lt;=T_opt__nan,AQ505,AR505)</f>
        <v>0.79971289258287082</v>
      </c>
      <c r="AT505">
        <f t="shared" si="100"/>
        <v>0.8</v>
      </c>
      <c r="BD505">
        <f t="shared" si="101"/>
        <v>502</v>
      </c>
      <c r="BE505">
        <f t="shared" si="102"/>
        <v>12.52500000000011</v>
      </c>
      <c r="BF505">
        <f>EXP(-KTG1_pic*(BE505-T_opt_pic)^2)</f>
        <v>0.64474363907016907</v>
      </c>
      <c r="BG505">
        <f>EXP(-KTG2_pic*(T_opt_pic-BE505)^2)</f>
        <v>0.26801629448564546</v>
      </c>
      <c r="BH505">
        <f>IF(BE505&lt;=T_opt_pic,BF505,BG505)</f>
        <v>0.64474363907016907</v>
      </c>
      <c r="BI505">
        <f t="shared" si="103"/>
        <v>0.64500000000000002</v>
      </c>
      <c r="BP505">
        <f t="shared" si="104"/>
        <v>502</v>
      </c>
      <c r="BQ505">
        <f t="shared" si="105"/>
        <v>12.52500000000011</v>
      </c>
      <c r="BR505">
        <f>EXP(-KTG1_bac*(BQ505-T_opt_bac)^2)</f>
        <v>0.64474363907016907</v>
      </c>
      <c r="BS505">
        <f>EXP(-KTG2_bac * (T_opt_bac - BQ505)^2)</f>
        <v>0.26801629448564546</v>
      </c>
      <c r="BT505">
        <f>IF(BQ505&lt;=T_opt_bac,BR505,BS505)</f>
        <v>0.64474363907016907</v>
      </c>
      <c r="BU505">
        <f t="shared" si="106"/>
        <v>0.64500000000000002</v>
      </c>
      <c r="BY505"/>
      <c r="BZ505" s="3">
        <f t="shared" si="111"/>
        <v>485</v>
      </c>
      <c r="CA505" s="3">
        <f>CA504+(env_max2-env_min2)/1200</f>
        <v>12.100000000000104</v>
      </c>
      <c r="CB505" s="3">
        <f t="shared" si="110"/>
        <v>0.57499999999999996</v>
      </c>
      <c r="CC505" s="3">
        <f>ROUND((O_max_dia2-CA505)/O_range_dia2 * CB505, 3)</f>
        <v>0.57099999999999995</v>
      </c>
      <c r="CD505">
        <f>IF(CA505&lt;=delt2,CB505,CC505)</f>
        <v>0.57099999999999995</v>
      </c>
      <c r="CE505">
        <f>IF(CA505&gt;=O_max_dia2, 0, CD505)</f>
        <v>0.57099999999999995</v>
      </c>
      <c r="CG505">
        <f>CE505/$CF$21</f>
        <v>1</v>
      </c>
      <c r="EM505"/>
      <c r="EN505" s="3"/>
      <c r="EP505"/>
      <c r="EQ505" s="3"/>
    </row>
    <row r="506" spans="2:147" x14ac:dyDescent="0.25">
      <c r="B506">
        <f t="shared" si="109"/>
        <v>490</v>
      </c>
      <c r="C506" s="9">
        <f t="shared" si="107"/>
        <v>12.225000000000106</v>
      </c>
      <c r="D506">
        <f>EXP(-KTG1_dia*(C506-T_opt__dia)^2)</f>
        <v>0.97510999398866904</v>
      </c>
      <c r="E506">
        <f>EXP(-KTG2_dia*(T_opt__dia-C506)^2)</f>
        <v>0.53252523119251161</v>
      </c>
      <c r="F506">
        <f>IF(C506&lt;=T_opt__dia,D506,E506)</f>
        <v>0.97510999398866904</v>
      </c>
      <c r="G506">
        <f t="shared" si="108"/>
        <v>0.97499999999999998</v>
      </c>
      <c r="AO506">
        <f t="shared" si="112"/>
        <v>503</v>
      </c>
      <c r="AP506">
        <f t="shared" si="99"/>
        <v>12.550000000000111</v>
      </c>
      <c r="AQ506">
        <f>EXP(-KTG1_nan*(AP506-T_opt__nan)^2)</f>
        <v>0.80090735522106671</v>
      </c>
      <c r="AR506">
        <f>EXP(-KTG2_nan*(T_opt__nan-AP506)^2)</f>
        <v>0.51374409867586113</v>
      </c>
      <c r="AS506">
        <f>IF(AP506&lt;=T_opt__nan,AQ506,AR506)</f>
        <v>0.80090735522106671</v>
      </c>
      <c r="AT506">
        <f t="shared" si="100"/>
        <v>0.80100000000000005</v>
      </c>
      <c r="BD506">
        <f t="shared" si="101"/>
        <v>503</v>
      </c>
      <c r="BE506">
        <f t="shared" si="102"/>
        <v>12.550000000000111</v>
      </c>
      <c r="BF506">
        <f>EXP(-KTG1_pic*(BE506-T_opt_pic)^2)</f>
        <v>0.64609417764312127</v>
      </c>
      <c r="BG506">
        <f>EXP(-KTG2_pic*(T_opt_pic-BE506)^2)</f>
        <v>0.26970405870173808</v>
      </c>
      <c r="BH506">
        <f>IF(BE506&lt;=T_opt_pic,BF506,BG506)</f>
        <v>0.64609417764312127</v>
      </c>
      <c r="BI506">
        <f t="shared" si="103"/>
        <v>0.64600000000000002</v>
      </c>
      <c r="BP506">
        <f t="shared" si="104"/>
        <v>503</v>
      </c>
      <c r="BQ506">
        <f t="shared" si="105"/>
        <v>12.550000000000111</v>
      </c>
      <c r="BR506">
        <f>EXP(-KTG1_bac*(BQ506-T_opt_bac)^2)</f>
        <v>0.64609417764312127</v>
      </c>
      <c r="BS506">
        <f>EXP(-KTG2_bac * (T_opt_bac - BQ506)^2)</f>
        <v>0.26970405870173808</v>
      </c>
      <c r="BT506">
        <f>IF(BQ506&lt;=T_opt_bac,BR506,BS506)</f>
        <v>0.64609417764312127</v>
      </c>
      <c r="BU506">
        <f t="shared" si="106"/>
        <v>0.64600000000000002</v>
      </c>
      <c r="BY506"/>
      <c r="BZ506" s="3">
        <f t="shared" si="111"/>
        <v>486</v>
      </c>
      <c r="CA506" s="3">
        <f>CA505+(env_max2-env_min2)/1200</f>
        <v>12.125000000000105</v>
      </c>
      <c r="CB506" s="3">
        <f t="shared" si="110"/>
        <v>0.57599999999999996</v>
      </c>
      <c r="CC506" s="3">
        <f>ROUND((O_max_dia2-CA506)/O_range_dia2 * CB506, 3)</f>
        <v>0.57099999999999995</v>
      </c>
      <c r="CD506">
        <f>IF(CA506&lt;=delt2,CB506,CC506)</f>
        <v>0.57099999999999995</v>
      </c>
      <c r="CE506">
        <f>IF(CA506&gt;=O_max_dia2, 0, CD506)</f>
        <v>0.57099999999999995</v>
      </c>
      <c r="CG506">
        <f>CE506/$CF$21</f>
        <v>1</v>
      </c>
      <c r="EM506"/>
      <c r="EN506" s="3"/>
      <c r="EP506"/>
      <c r="EQ506" s="3"/>
    </row>
    <row r="507" spans="2:147" x14ac:dyDescent="0.25">
      <c r="B507">
        <f t="shared" si="109"/>
        <v>491</v>
      </c>
      <c r="C507" s="9">
        <f t="shared" si="107"/>
        <v>12.250000000000107</v>
      </c>
      <c r="D507">
        <f>EXP(-KTG1_dia*(C507-T_opt__dia)^2)</f>
        <v>0.97579768891841023</v>
      </c>
      <c r="E507">
        <f>EXP(-KTG2_dia*(T_opt__dia-C507)^2)</f>
        <v>0.54199418845922753</v>
      </c>
      <c r="F507">
        <f>IF(C507&lt;=T_opt__dia,D507,E507)</f>
        <v>0.97579768891841023</v>
      </c>
      <c r="G507">
        <f t="shared" si="108"/>
        <v>0.97599999999999998</v>
      </c>
      <c r="AO507">
        <f t="shared" si="112"/>
        <v>504</v>
      </c>
      <c r="AP507">
        <f t="shared" si="99"/>
        <v>12.575000000000111</v>
      </c>
      <c r="AQ507">
        <f>EXP(-KTG1_nan*(AP507-T_opt__nan)^2)</f>
        <v>0.80209959141779541</v>
      </c>
      <c r="AR507">
        <f>EXP(-KTG2_nan*(T_opt__nan-AP507)^2)</f>
        <v>0.51604180465965466</v>
      </c>
      <c r="AS507">
        <f>IF(AP507&lt;=T_opt__nan,AQ507,AR507)</f>
        <v>0.80209959141779541</v>
      </c>
      <c r="AT507">
        <f t="shared" si="100"/>
        <v>0.80200000000000005</v>
      </c>
      <c r="BD507">
        <f t="shared" si="101"/>
        <v>504</v>
      </c>
      <c r="BE507">
        <f t="shared" si="102"/>
        <v>12.575000000000111</v>
      </c>
      <c r="BF507">
        <f>EXP(-KTG1_pic*(BE507-T_opt_pic)^2)</f>
        <v>0.64744430794717256</v>
      </c>
      <c r="BG507">
        <f>EXP(-KTG2_pic*(T_opt_pic-BE507)^2)</f>
        <v>0.2713983801760248</v>
      </c>
      <c r="BH507">
        <f>IF(BE507&lt;=T_opt_pic,BF507,BG507)</f>
        <v>0.64744430794717256</v>
      </c>
      <c r="BI507">
        <f t="shared" si="103"/>
        <v>0.64700000000000002</v>
      </c>
      <c r="BP507">
        <f t="shared" si="104"/>
        <v>504</v>
      </c>
      <c r="BQ507">
        <f t="shared" si="105"/>
        <v>12.575000000000111</v>
      </c>
      <c r="BR507">
        <f>EXP(-KTG1_bac*(BQ507-T_opt_bac)^2)</f>
        <v>0.64744430794717256</v>
      </c>
      <c r="BS507">
        <f>EXP(-KTG2_bac * (T_opt_bac - BQ507)^2)</f>
        <v>0.2713983801760248</v>
      </c>
      <c r="BT507">
        <f>IF(BQ507&lt;=T_opt_bac,BR507,BS507)</f>
        <v>0.64744430794717256</v>
      </c>
      <c r="BU507">
        <f t="shared" si="106"/>
        <v>0.64700000000000002</v>
      </c>
      <c r="BY507"/>
      <c r="BZ507" s="3">
        <f t="shared" si="111"/>
        <v>487</v>
      </c>
      <c r="CA507" s="3">
        <f>CA506+(env_max2-env_min2)/1200</f>
        <v>12.150000000000105</v>
      </c>
      <c r="CB507" s="3">
        <f t="shared" si="110"/>
        <v>0.57699999999999996</v>
      </c>
      <c r="CC507" s="3">
        <f>ROUND((O_max_dia2-CA507)/O_range_dia2 * CB507, 3)</f>
        <v>0.57099999999999995</v>
      </c>
      <c r="CD507">
        <f>IF(CA507&lt;=delt2,CB507,CC507)</f>
        <v>0.57099999999999995</v>
      </c>
      <c r="CE507">
        <f>IF(CA507&gt;=O_max_dia2, 0, CD507)</f>
        <v>0.57099999999999995</v>
      </c>
      <c r="CG507">
        <f>CE507/$CF$21</f>
        <v>1</v>
      </c>
      <c r="EM507"/>
      <c r="EN507" s="3"/>
      <c r="EP507"/>
      <c r="EQ507" s="3"/>
    </row>
    <row r="508" spans="2:147" x14ac:dyDescent="0.25">
      <c r="B508">
        <f t="shared" si="109"/>
        <v>492</v>
      </c>
      <c r="C508" s="9">
        <f t="shared" si="107"/>
        <v>12.275000000000107</v>
      </c>
      <c r="D508">
        <f>EXP(-KTG1_dia*(C508-T_opt__dia)^2)</f>
        <v>0.97647610403415364</v>
      </c>
      <c r="E508">
        <f>EXP(-KTG2_dia*(T_opt__dia-C508)^2)</f>
        <v>0.55149362485604003</v>
      </c>
      <c r="F508">
        <f>IF(C508&lt;=T_opt__dia,D508,E508)</f>
        <v>0.97647610403415364</v>
      </c>
      <c r="G508">
        <f t="shared" si="108"/>
        <v>0.97599999999999998</v>
      </c>
      <c r="AO508">
        <f t="shared" si="112"/>
        <v>505</v>
      </c>
      <c r="AP508">
        <f t="shared" si="99"/>
        <v>12.600000000000112</v>
      </c>
      <c r="AQ508">
        <f>EXP(-KTG1_nan*(AP508-T_opt__nan)^2)</f>
        <v>0.80328958592755451</v>
      </c>
      <c r="AR508">
        <f>EXP(-KTG2_nan*(T_opt__nan-AP508)^2)</f>
        <v>0.51834201188012885</v>
      </c>
      <c r="AS508">
        <f>IF(AP508&lt;=T_opt__nan,AQ508,AR508)</f>
        <v>0.80328958592755451</v>
      </c>
      <c r="AT508">
        <f t="shared" si="100"/>
        <v>0.80300000000000005</v>
      </c>
      <c r="BD508">
        <f t="shared" si="101"/>
        <v>505</v>
      </c>
      <c r="BE508">
        <f t="shared" si="102"/>
        <v>12.600000000000112</v>
      </c>
      <c r="BF508">
        <f>EXP(-KTG1_pic*(BE508-T_opt_pic)^2)</f>
        <v>0.64879401561379535</v>
      </c>
      <c r="BG508">
        <f>EXP(-KTG2_pic*(T_opt_pic-BE508)^2)</f>
        <v>0.27309924911326655</v>
      </c>
      <c r="BH508">
        <f>IF(BE508&lt;=T_opt_pic,BF508,BG508)</f>
        <v>0.64879401561379535</v>
      </c>
      <c r="BI508">
        <f t="shared" si="103"/>
        <v>0.64900000000000002</v>
      </c>
      <c r="BP508">
        <f t="shared" si="104"/>
        <v>505</v>
      </c>
      <c r="BQ508">
        <f t="shared" si="105"/>
        <v>12.600000000000112</v>
      </c>
      <c r="BR508">
        <f>EXP(-KTG1_bac*(BQ508-T_opt_bac)^2)</f>
        <v>0.64879401561379535</v>
      </c>
      <c r="BS508">
        <f>EXP(-KTG2_bac * (T_opt_bac - BQ508)^2)</f>
        <v>0.27309924911326655</v>
      </c>
      <c r="BT508">
        <f>IF(BQ508&lt;=T_opt_bac,BR508,BS508)</f>
        <v>0.64879401561379535</v>
      </c>
      <c r="BU508">
        <f t="shared" si="106"/>
        <v>0.64900000000000002</v>
      </c>
      <c r="BY508"/>
      <c r="BZ508" s="3">
        <f t="shared" si="111"/>
        <v>488</v>
      </c>
      <c r="CA508" s="3">
        <f>CA507+(env_max2-env_min2)/1200</f>
        <v>12.175000000000106</v>
      </c>
      <c r="CB508" s="3">
        <f t="shared" si="110"/>
        <v>0.57799999999999996</v>
      </c>
      <c r="CC508" s="3">
        <f>ROUND((O_max_dia2-CA508)/O_range_dia2 * CB508, 3)</f>
        <v>0.57099999999999995</v>
      </c>
      <c r="CD508">
        <f>IF(CA508&lt;=delt2,CB508,CC508)</f>
        <v>0.57099999999999995</v>
      </c>
      <c r="CE508">
        <f>IF(CA508&gt;=O_max_dia2, 0, CD508)</f>
        <v>0.57099999999999995</v>
      </c>
      <c r="CG508">
        <f>CE508/$CF$21</f>
        <v>1</v>
      </c>
      <c r="EM508"/>
      <c r="EN508" s="3"/>
      <c r="EP508"/>
      <c r="EQ508" s="3"/>
    </row>
    <row r="509" spans="2:147" x14ac:dyDescent="0.25">
      <c r="B509">
        <f t="shared" si="109"/>
        <v>493</v>
      </c>
      <c r="C509" s="9">
        <f t="shared" si="107"/>
        <v>12.300000000000107</v>
      </c>
      <c r="D509">
        <f>EXP(-KTG1_dia*(C509-T_opt__dia)^2)</f>
        <v>0.97714521931123555</v>
      </c>
      <c r="E509">
        <f>EXP(-KTG2_dia*(T_opt__dia-C509)^2)</f>
        <v>0.56101928384221145</v>
      </c>
      <c r="F509">
        <f>IF(C509&lt;=T_opt__dia,D509,E509)</f>
        <v>0.97714521931123555</v>
      </c>
      <c r="G509">
        <f t="shared" si="108"/>
        <v>0.97699999999999998</v>
      </c>
      <c r="AO509">
        <f t="shared" si="112"/>
        <v>506</v>
      </c>
      <c r="AP509">
        <f t="shared" si="99"/>
        <v>12.625000000000112</v>
      </c>
      <c r="AQ509">
        <f>EXP(-KTG1_nan*(AP509-T_opt__nan)^2)</f>
        <v>0.8044773235158359</v>
      </c>
      <c r="AR509">
        <f>EXP(-KTG2_nan*(T_opt__nan-AP509)^2)</f>
        <v>0.52064466232681594</v>
      </c>
      <c r="AS509">
        <f>IF(AP509&lt;=T_opt__nan,AQ509,AR509)</f>
        <v>0.8044773235158359</v>
      </c>
      <c r="AT509">
        <f t="shared" si="100"/>
        <v>0.80400000000000005</v>
      </c>
      <c r="BD509">
        <f t="shared" si="101"/>
        <v>506</v>
      </c>
      <c r="BE509">
        <f t="shared" si="102"/>
        <v>12.625000000000112</v>
      </c>
      <c r="BF509">
        <f>EXP(-KTG1_pic*(BE509-T_opt_pic)^2)</f>
        <v>0.65014328625081896</v>
      </c>
      <c r="BG509">
        <f>EXP(-KTG2_pic*(T_opt_pic-BE509)^2)</f>
        <v>0.27480665536120669</v>
      </c>
      <c r="BH509">
        <f>IF(BE509&lt;=T_opt_pic,BF509,BG509)</f>
        <v>0.65014328625081896</v>
      </c>
      <c r="BI509">
        <f t="shared" si="103"/>
        <v>0.65</v>
      </c>
      <c r="BP509">
        <f t="shared" si="104"/>
        <v>506</v>
      </c>
      <c r="BQ509">
        <f t="shared" si="105"/>
        <v>12.625000000000112</v>
      </c>
      <c r="BR509">
        <f>EXP(-KTG1_bac*(BQ509-T_opt_bac)^2)</f>
        <v>0.65014328625081896</v>
      </c>
      <c r="BS509">
        <f>EXP(-KTG2_bac * (T_opt_bac - BQ509)^2)</f>
        <v>0.27480665536120669</v>
      </c>
      <c r="BT509">
        <f>IF(BQ509&lt;=T_opt_bac,BR509,BS509)</f>
        <v>0.65014328625081896</v>
      </c>
      <c r="BU509">
        <f t="shared" si="106"/>
        <v>0.65</v>
      </c>
      <c r="BY509"/>
      <c r="BZ509" s="3">
        <f t="shared" si="111"/>
        <v>489</v>
      </c>
      <c r="CA509" s="3">
        <f>CA508+(env_max2-env_min2)/1200</f>
        <v>12.200000000000106</v>
      </c>
      <c r="CB509" s="3">
        <f t="shared" si="110"/>
        <v>0.57899999999999996</v>
      </c>
      <c r="CC509" s="3">
        <f>ROUND((O_max_dia2-CA509)/O_range_dia2 * CB509, 3)</f>
        <v>0.57099999999999995</v>
      </c>
      <c r="CD509">
        <f>IF(CA509&lt;=delt2,CB509,CC509)</f>
        <v>0.57099999999999995</v>
      </c>
      <c r="CE509">
        <f>IF(CA509&gt;=O_max_dia2, 0, CD509)</f>
        <v>0.57099999999999995</v>
      </c>
      <c r="CG509">
        <f>CE509/$CF$21</f>
        <v>1</v>
      </c>
      <c r="EM509"/>
      <c r="EN509" s="3"/>
      <c r="EP509"/>
      <c r="EQ509" s="3"/>
    </row>
    <row r="510" spans="2:147" x14ac:dyDescent="0.25">
      <c r="B510">
        <f t="shared" si="109"/>
        <v>494</v>
      </c>
      <c r="C510" s="9">
        <f t="shared" si="107"/>
        <v>12.325000000000108</v>
      </c>
      <c r="D510">
        <f>EXP(-KTG1_dia*(C510-T_opt__dia)^2)</f>
        <v>0.97780501499026062</v>
      </c>
      <c r="E510">
        <f>EXP(-KTG2_dia*(T_opt__dia-C510)^2)</f>
        <v>0.57056681498474937</v>
      </c>
      <c r="F510">
        <f>IF(C510&lt;=T_opt__dia,D510,E510)</f>
        <v>0.97780501499026062</v>
      </c>
      <c r="G510">
        <f t="shared" si="108"/>
        <v>0.97799999999999998</v>
      </c>
      <c r="AO510">
        <f t="shared" si="112"/>
        <v>507</v>
      </c>
      <c r="AP510">
        <f t="shared" si="99"/>
        <v>12.650000000000112</v>
      </c>
      <c r="AQ510">
        <f>EXP(-KTG1_nan*(AP510-T_opt__nan)^2)</f>
        <v>0.80566278895944643</v>
      </c>
      <c r="AR510">
        <f>EXP(-KTG2_nan*(T_opt__nan-AP510)^2)</f>
        <v>0.52294969762092136</v>
      </c>
      <c r="AS510">
        <f>IF(AP510&lt;=T_opt__nan,AQ510,AR510)</f>
        <v>0.80566278895944643</v>
      </c>
      <c r="AT510">
        <f t="shared" si="100"/>
        <v>0.80600000000000005</v>
      </c>
      <c r="BD510">
        <f t="shared" si="101"/>
        <v>507</v>
      </c>
      <c r="BE510">
        <f t="shared" si="102"/>
        <v>12.650000000000112</v>
      </c>
      <c r="BF510">
        <f>EXP(-KTG1_pic*(BE510-T_opt_pic)^2)</f>
        <v>0.65149210544266767</v>
      </c>
      <c r="BG510">
        <f>EXP(-KTG2_pic*(T_opt_pic-BE510)^2)</f>
        <v>0.2765205884089445</v>
      </c>
      <c r="BH510">
        <f>IF(BE510&lt;=T_opt_pic,BF510,BG510)</f>
        <v>0.65149210544266767</v>
      </c>
      <c r="BI510">
        <f t="shared" si="103"/>
        <v>0.65100000000000002</v>
      </c>
      <c r="BP510">
        <f t="shared" si="104"/>
        <v>507</v>
      </c>
      <c r="BQ510">
        <f t="shared" si="105"/>
        <v>12.650000000000112</v>
      </c>
      <c r="BR510">
        <f>EXP(-KTG1_bac*(BQ510-T_opt_bac)^2)</f>
        <v>0.65149210544266767</v>
      </c>
      <c r="BS510">
        <f>EXP(-KTG2_bac * (T_opt_bac - BQ510)^2)</f>
        <v>0.2765205884089445</v>
      </c>
      <c r="BT510">
        <f>IF(BQ510&lt;=T_opt_bac,BR510,BS510)</f>
        <v>0.65149210544266767</v>
      </c>
      <c r="BU510">
        <f t="shared" si="106"/>
        <v>0.65100000000000002</v>
      </c>
      <c r="BY510"/>
      <c r="BZ510" s="3">
        <f t="shared" si="111"/>
        <v>490</v>
      </c>
      <c r="CA510" s="3">
        <f>CA509+(env_max2-env_min2)/1200</f>
        <v>12.225000000000106</v>
      </c>
      <c r="CB510" s="3">
        <f t="shared" si="110"/>
        <v>0.57999999999999996</v>
      </c>
      <c r="CC510" s="3">
        <f>ROUND((O_max_dia2-CA510)/O_range_dia2 * CB510, 3)</f>
        <v>0.57099999999999995</v>
      </c>
      <c r="CD510">
        <f>IF(CA510&lt;=delt2,CB510,CC510)</f>
        <v>0.57099999999999995</v>
      </c>
      <c r="CE510">
        <f>IF(CA510&gt;=O_max_dia2, 0, CD510)</f>
        <v>0.57099999999999995</v>
      </c>
      <c r="CG510">
        <f>CE510/$CF$21</f>
        <v>1</v>
      </c>
      <c r="EM510"/>
      <c r="EN510" s="3"/>
      <c r="EP510"/>
      <c r="EQ510" s="3"/>
    </row>
    <row r="511" spans="2:147" x14ac:dyDescent="0.25">
      <c r="B511">
        <f t="shared" si="109"/>
        <v>495</v>
      </c>
      <c r="C511" s="9">
        <f t="shared" si="107"/>
        <v>12.350000000000108</v>
      </c>
      <c r="D511">
        <f>EXP(-KTG1_dia*(C511-T_opt__dia)^2)</f>
        <v>0.97845547157807389</v>
      </c>
      <c r="E511">
        <f>EXP(-KTG2_dia*(T_opt__dia-C511)^2)</f>
        <v>0.58013177672386207</v>
      </c>
      <c r="F511">
        <f>IF(C511&lt;=T_opt__dia,D511,E511)</f>
        <v>0.97845547157807389</v>
      </c>
      <c r="G511">
        <f t="shared" si="108"/>
        <v>0.97799999999999998</v>
      </c>
      <c r="AO511">
        <f t="shared" si="112"/>
        <v>508</v>
      </c>
      <c r="AP511">
        <f t="shared" si="99"/>
        <v>12.675000000000113</v>
      </c>
      <c r="AQ511">
        <f>EXP(-KTG1_nan*(AP511-T_opt__nan)^2)</f>
        <v>0.80684596704682932</v>
      </c>
      <c r="AR511">
        <f>EXP(-KTG2_nan*(T_opt__nan-AP511)^2)</f>
        <v>0.52525705901719777</v>
      </c>
      <c r="AS511">
        <f>IF(AP511&lt;=T_opt__nan,AQ511,AR511)</f>
        <v>0.80684596704682932</v>
      </c>
      <c r="AT511">
        <f t="shared" si="100"/>
        <v>0.80700000000000005</v>
      </c>
      <c r="BD511">
        <f t="shared" si="101"/>
        <v>508</v>
      </c>
      <c r="BE511">
        <f t="shared" si="102"/>
        <v>12.675000000000113</v>
      </c>
      <c r="BF511">
        <f>EXP(-KTG1_pic*(BE511-T_opt_pic)^2)</f>
        <v>0.65284045875060148</v>
      </c>
      <c r="BG511">
        <f>EXP(-KTG2_pic*(T_opt_pic-BE511)^2)</f>
        <v>0.27824103738532557</v>
      </c>
      <c r="BH511">
        <f>IF(BE511&lt;=T_opt_pic,BF511,BG511)</f>
        <v>0.65284045875060148</v>
      </c>
      <c r="BI511">
        <f t="shared" si="103"/>
        <v>0.65300000000000002</v>
      </c>
      <c r="BP511">
        <f t="shared" si="104"/>
        <v>508</v>
      </c>
      <c r="BQ511">
        <f t="shared" si="105"/>
        <v>12.675000000000113</v>
      </c>
      <c r="BR511">
        <f>EXP(-KTG1_bac*(BQ511-T_opt_bac)^2)</f>
        <v>0.65284045875060148</v>
      </c>
      <c r="BS511">
        <f>EXP(-KTG2_bac * (T_opt_bac - BQ511)^2)</f>
        <v>0.27824103738532557</v>
      </c>
      <c r="BT511">
        <f>IF(BQ511&lt;=T_opt_bac,BR511,BS511)</f>
        <v>0.65284045875060148</v>
      </c>
      <c r="BU511">
        <f t="shared" si="106"/>
        <v>0.65300000000000002</v>
      </c>
      <c r="BY511"/>
      <c r="BZ511" s="3">
        <f t="shared" si="111"/>
        <v>491</v>
      </c>
      <c r="CA511" s="3">
        <f>CA510+(env_max2-env_min2)/1200</f>
        <v>12.250000000000107</v>
      </c>
      <c r="CB511" s="3">
        <f t="shared" si="110"/>
        <v>0.58099999999999996</v>
      </c>
      <c r="CC511" s="3">
        <f>ROUND((O_max_dia2-CA511)/O_range_dia2 * CB511, 3)</f>
        <v>0.57099999999999995</v>
      </c>
      <c r="CD511">
        <f>IF(CA511&lt;=delt2,CB511,CC511)</f>
        <v>0.57099999999999995</v>
      </c>
      <c r="CE511">
        <f>IF(CA511&gt;=O_max_dia2, 0, CD511)</f>
        <v>0.57099999999999995</v>
      </c>
      <c r="CG511">
        <f>CE511/$CF$21</f>
        <v>1</v>
      </c>
      <c r="EM511"/>
      <c r="EN511" s="3"/>
      <c r="EP511"/>
      <c r="EQ511" s="3"/>
    </row>
    <row r="512" spans="2:147" x14ac:dyDescent="0.25">
      <c r="B512">
        <f t="shared" si="109"/>
        <v>496</v>
      </c>
      <c r="C512" s="9">
        <f t="shared" si="107"/>
        <v>12.375000000000108</v>
      </c>
      <c r="D512">
        <f>EXP(-KTG1_dia*(C512-T_opt__dia)^2)</f>
        <v>0.97909656984872062</v>
      </c>
      <c r="E512">
        <f>EXP(-KTG2_dia*(T_opt__dia-C512)^2)</f>
        <v>0.58970963930068088</v>
      </c>
      <c r="F512">
        <f>IF(C512&lt;=T_opt__dia,D512,E512)</f>
        <v>0.97909656984872062</v>
      </c>
      <c r="G512">
        <f t="shared" si="108"/>
        <v>0.97899999999999998</v>
      </c>
      <c r="AO512">
        <f t="shared" si="112"/>
        <v>509</v>
      </c>
      <c r="AP512">
        <f t="shared" si="99"/>
        <v>12.700000000000113</v>
      </c>
      <c r="AQ512">
        <f>EXP(-KTG1_nan*(AP512-T_opt__nan)^2)</f>
        <v>0.80802684257838597</v>
      </c>
      <c r="AR512">
        <f>EXP(-KTG2_nan*(T_opt__nan-AP512)^2)</f>
        <v>0.52756668740585566</v>
      </c>
      <c r="AS512">
        <f>IF(AP512&lt;=T_opt__nan,AQ512,AR512)</f>
        <v>0.80802684257838597</v>
      </c>
      <c r="AT512">
        <f t="shared" si="100"/>
        <v>0.80800000000000005</v>
      </c>
      <c r="BD512">
        <f t="shared" si="101"/>
        <v>509</v>
      </c>
      <c r="BE512">
        <f t="shared" si="102"/>
        <v>12.700000000000113</v>
      </c>
      <c r="BF512">
        <f>EXP(-KTG1_pic*(BE512-T_opt_pic)^2)</f>
        <v>0.65418833171295665</v>
      </c>
      <c r="BG512">
        <f>EXP(-KTG2_pic*(T_opt_pic-BE512)^2)</f>
        <v>0.27996799105734937</v>
      </c>
      <c r="BH512">
        <f>IF(BE512&lt;=T_opt_pic,BF512,BG512)</f>
        <v>0.65418833171295665</v>
      </c>
      <c r="BI512">
        <f t="shared" si="103"/>
        <v>0.65400000000000003</v>
      </c>
      <c r="BP512">
        <f t="shared" si="104"/>
        <v>509</v>
      </c>
      <c r="BQ512">
        <f t="shared" si="105"/>
        <v>12.700000000000113</v>
      </c>
      <c r="BR512">
        <f>EXP(-KTG1_bac*(BQ512-T_opt_bac)^2)</f>
        <v>0.65418833171295665</v>
      </c>
      <c r="BS512">
        <f>EXP(-KTG2_bac * (T_opt_bac - BQ512)^2)</f>
        <v>0.27996799105734937</v>
      </c>
      <c r="BT512">
        <f>IF(BQ512&lt;=T_opt_bac,BR512,BS512)</f>
        <v>0.65418833171295665</v>
      </c>
      <c r="BU512">
        <f t="shared" si="106"/>
        <v>0.65400000000000003</v>
      </c>
      <c r="BY512"/>
      <c r="BZ512" s="3">
        <f t="shared" si="111"/>
        <v>492</v>
      </c>
      <c r="CA512" s="3">
        <f>CA511+(env_max2-env_min2)/1200</f>
        <v>12.275000000000107</v>
      </c>
      <c r="CB512" s="3">
        <f t="shared" si="110"/>
        <v>0.58199999999999996</v>
      </c>
      <c r="CC512" s="3">
        <f>ROUND((O_max_dia2-CA512)/O_range_dia2 * CB512, 3)</f>
        <v>0.57099999999999995</v>
      </c>
      <c r="CD512">
        <f>IF(CA512&lt;=delt2,CB512,CC512)</f>
        <v>0.57099999999999995</v>
      </c>
      <c r="CE512">
        <f>IF(CA512&gt;=O_max_dia2, 0, CD512)</f>
        <v>0.57099999999999995</v>
      </c>
      <c r="CG512">
        <f>CE512/$CF$21</f>
        <v>1</v>
      </c>
      <c r="EM512"/>
      <c r="EN512" s="3"/>
      <c r="EP512"/>
      <c r="EQ512" s="3"/>
    </row>
    <row r="513" spans="2:147" x14ac:dyDescent="0.25">
      <c r="B513">
        <f t="shared" si="109"/>
        <v>497</v>
      </c>
      <c r="C513" s="9">
        <f t="shared" si="107"/>
        <v>12.400000000000109</v>
      </c>
      <c r="D513">
        <f>EXP(-KTG1_dia*(C513-T_opt__dia)^2)</f>
        <v>0.97972829084439306</v>
      </c>
      <c r="E513">
        <f>EXP(-KTG2_dia*(T_opt__dia-C513)^2)</f>
        <v>0.59929578784558013</v>
      </c>
      <c r="F513">
        <f>IF(C513&lt;=T_opt__dia,D513,E513)</f>
        <v>0.97972829084439306</v>
      </c>
      <c r="G513">
        <f t="shared" si="108"/>
        <v>0.98</v>
      </c>
      <c r="AO513">
        <f t="shared" si="112"/>
        <v>510</v>
      </c>
      <c r="AP513">
        <f t="shared" si="99"/>
        <v>12.725000000000113</v>
      </c>
      <c r="AQ513">
        <f>EXP(-KTG1_nan*(AP513-T_opt__nan)^2)</f>
        <v>0.80920540036679744</v>
      </c>
      <c r="AR513">
        <f>EXP(-KTG2_nan*(T_opt__nan-AP513)^2)</f>
        <v>0.52987852331450858</v>
      </c>
      <c r="AS513">
        <f>IF(AP513&lt;=T_opt__nan,AQ513,AR513)</f>
        <v>0.80920540036679744</v>
      </c>
      <c r="AT513">
        <f t="shared" si="100"/>
        <v>0.80900000000000005</v>
      </c>
      <c r="BD513">
        <f t="shared" si="101"/>
        <v>510</v>
      </c>
      <c r="BE513">
        <f t="shared" si="102"/>
        <v>12.725000000000113</v>
      </c>
      <c r="BF513">
        <f>EXP(-KTG1_pic*(BE513-T_opt_pic)^2)</f>
        <v>0.65553570984538778</v>
      </c>
      <c r="BG513">
        <f>EXP(-KTG2_pic*(T_opt_pic-BE513)^2)</f>
        <v>0.2817014378285938</v>
      </c>
      <c r="BH513">
        <f>IF(BE513&lt;=T_opt_pic,BF513,BG513)</f>
        <v>0.65553570984538778</v>
      </c>
      <c r="BI513">
        <f t="shared" si="103"/>
        <v>0.65600000000000003</v>
      </c>
      <c r="BP513">
        <f t="shared" si="104"/>
        <v>510</v>
      </c>
      <c r="BQ513">
        <f t="shared" si="105"/>
        <v>12.725000000000113</v>
      </c>
      <c r="BR513">
        <f>EXP(-KTG1_bac*(BQ513-T_opt_bac)^2)</f>
        <v>0.65553570984538778</v>
      </c>
      <c r="BS513">
        <f>EXP(-KTG2_bac * (T_opt_bac - BQ513)^2)</f>
        <v>0.2817014378285938</v>
      </c>
      <c r="BT513">
        <f>IF(BQ513&lt;=T_opt_bac,BR513,BS513)</f>
        <v>0.65553570984538778</v>
      </c>
      <c r="BU513">
        <f t="shared" si="106"/>
        <v>0.65600000000000003</v>
      </c>
      <c r="BY513"/>
      <c r="BZ513" s="3">
        <f t="shared" si="111"/>
        <v>493</v>
      </c>
      <c r="CA513" s="3">
        <f>CA512+(env_max2-env_min2)/1200</f>
        <v>12.300000000000107</v>
      </c>
      <c r="CB513" s="3">
        <f t="shared" si="110"/>
        <v>0.58299999999999996</v>
      </c>
      <c r="CC513" s="3">
        <f>ROUND((O_max_dia2-CA513)/O_range_dia2 * CB513, 3)</f>
        <v>0.57099999999999995</v>
      </c>
      <c r="CD513">
        <f>IF(CA513&lt;=delt2,CB513,CC513)</f>
        <v>0.57099999999999995</v>
      </c>
      <c r="CE513">
        <f>IF(CA513&gt;=O_max_dia2, 0, CD513)</f>
        <v>0.57099999999999995</v>
      </c>
      <c r="CG513">
        <f>CE513/$CF$21</f>
        <v>1</v>
      </c>
      <c r="EM513"/>
      <c r="EN513" s="3"/>
      <c r="EP513"/>
      <c r="EQ513" s="3"/>
    </row>
    <row r="514" spans="2:147" x14ac:dyDescent="0.25">
      <c r="B514">
        <f t="shared" si="109"/>
        <v>498</v>
      </c>
      <c r="C514" s="9">
        <f t="shared" si="107"/>
        <v>12.425000000000109</v>
      </c>
      <c r="D514">
        <f>EXP(-KTG1_dia*(C514-T_opt__dia)^2)</f>
        <v>0.98035061587636552</v>
      </c>
      <c r="E514">
        <f>EXP(-KTG2_dia*(T_opt__dia-C514)^2)</f>
        <v>0.60888552562511922</v>
      </c>
      <c r="F514">
        <f>IF(C514&lt;=T_opt__dia,D514,E514)</f>
        <v>0.98035061587636552</v>
      </c>
      <c r="G514">
        <f t="shared" si="108"/>
        <v>0.98</v>
      </c>
      <c r="AO514">
        <f t="shared" si="112"/>
        <v>511</v>
      </c>
      <c r="AP514">
        <f t="shared" si="99"/>
        <v>12.750000000000114</v>
      </c>
      <c r="AQ514">
        <f>EXP(-KTG1_nan*(AP514-T_opt__nan)^2)</f>
        <v>0.8103816252373468</v>
      </c>
      <c r="AR514">
        <f>EXP(-KTG2_nan*(T_opt__nan-AP514)^2)</f>
        <v>0.53219250691015574</v>
      </c>
      <c r="AS514">
        <f>IF(AP514&lt;=T_opt__nan,AQ514,AR514)</f>
        <v>0.8103816252373468</v>
      </c>
      <c r="AT514">
        <f t="shared" si="100"/>
        <v>0.81</v>
      </c>
      <c r="BD514">
        <f t="shared" si="101"/>
        <v>511</v>
      </c>
      <c r="BE514">
        <f t="shared" si="102"/>
        <v>12.750000000000114</v>
      </c>
      <c r="BF514">
        <f>EXP(-KTG1_pic*(BE514-T_opt_pic)^2)</f>
        <v>0.65688257864111133</v>
      </c>
      <c r="BG514">
        <f>EXP(-KTG2_pic*(T_opt_pic-BE514)^2)</f>
        <v>0.28344136573765771</v>
      </c>
      <c r="BH514">
        <f>IF(BE514&lt;=T_opt_pic,BF514,BG514)</f>
        <v>0.65688257864111133</v>
      </c>
      <c r="BI514">
        <f t="shared" si="103"/>
        <v>0.65700000000000003</v>
      </c>
      <c r="BP514">
        <f t="shared" si="104"/>
        <v>511</v>
      </c>
      <c r="BQ514">
        <f t="shared" si="105"/>
        <v>12.750000000000114</v>
      </c>
      <c r="BR514">
        <f>EXP(-KTG1_bac*(BQ514-T_opt_bac)^2)</f>
        <v>0.65688257864111133</v>
      </c>
      <c r="BS514">
        <f>EXP(-KTG2_bac * (T_opt_bac - BQ514)^2)</f>
        <v>0.28344136573765771</v>
      </c>
      <c r="BT514">
        <f>IF(BQ514&lt;=T_opt_bac,BR514,BS514)</f>
        <v>0.65688257864111133</v>
      </c>
      <c r="BU514">
        <f t="shared" si="106"/>
        <v>0.65700000000000003</v>
      </c>
      <c r="BY514"/>
      <c r="BZ514" s="3">
        <f t="shared" si="111"/>
        <v>494</v>
      </c>
      <c r="CA514" s="3">
        <f>CA513+(env_max2-env_min2)/1200</f>
        <v>12.325000000000108</v>
      </c>
      <c r="CB514" s="3">
        <f t="shared" si="110"/>
        <v>0.58399999999999996</v>
      </c>
      <c r="CC514" s="3">
        <f>ROUND((O_max_dia2-CA514)/O_range_dia2 * CB514, 3)</f>
        <v>0.56999999999999995</v>
      </c>
      <c r="CD514">
        <f>IF(CA514&lt;=delt2,CB514,CC514)</f>
        <v>0.56999999999999995</v>
      </c>
      <c r="CE514">
        <f>IF(CA514&gt;=O_max_dia2, 0, CD514)</f>
        <v>0.56999999999999995</v>
      </c>
      <c r="CG514">
        <f>CE514/$CF$21</f>
        <v>0.99824868651488619</v>
      </c>
      <c r="EM514"/>
      <c r="EN514" s="3"/>
      <c r="EP514"/>
      <c r="EQ514" s="3"/>
    </row>
    <row r="515" spans="2:147" x14ac:dyDescent="0.25">
      <c r="B515">
        <f t="shared" si="109"/>
        <v>499</v>
      </c>
      <c r="C515" s="9">
        <f t="shared" si="107"/>
        <v>12.450000000000109</v>
      </c>
      <c r="D515">
        <f>EXP(-KTG1_dia*(C515-T_opt__dia)^2)</f>
        <v>0.98096352652591468</v>
      </c>
      <c r="E515">
        <f>EXP(-KTG2_dia*(T_opt__dia-C515)^2)</f>
        <v>0.61847407744531402</v>
      </c>
      <c r="F515">
        <f>IF(C515&lt;=T_opt__dia,D515,E515)</f>
        <v>0.98096352652591468</v>
      </c>
      <c r="G515">
        <f t="shared" si="108"/>
        <v>0.98099999999999998</v>
      </c>
      <c r="AO515">
        <f t="shared" si="112"/>
        <v>512</v>
      </c>
      <c r="AP515">
        <f t="shared" si="99"/>
        <v>12.775000000000114</v>
      </c>
      <c r="AQ515">
        <f>EXP(-KTG1_nan*(AP515-T_opt__nan)^2)</f>
        <v>0.81155550202824089</v>
      </c>
      <c r="AR515">
        <f>EXP(-KTG2_nan*(T_opt__nan-AP515)^2)</f>
        <v>0.53450857800119878</v>
      </c>
      <c r="AS515">
        <f>IF(AP515&lt;=T_opt__nan,AQ515,AR515)</f>
        <v>0.81155550202824089</v>
      </c>
      <c r="AT515">
        <f t="shared" si="100"/>
        <v>0.81200000000000006</v>
      </c>
      <c r="BD515">
        <f t="shared" si="101"/>
        <v>512</v>
      </c>
      <c r="BE515">
        <f t="shared" si="102"/>
        <v>12.775000000000114</v>
      </c>
      <c r="BF515">
        <f>EXP(-KTG1_pic*(BE515-T_opt_pic)^2)</f>
        <v>0.65822892357114926</v>
      </c>
      <c r="BG515">
        <f>EXP(-KTG2_pic*(T_opt_pic-BE515)^2)</f>
        <v>0.28518776245662092</v>
      </c>
      <c r="BH515">
        <f>IF(BE515&lt;=T_opt_pic,BF515,BG515)</f>
        <v>0.65822892357114926</v>
      </c>
      <c r="BI515">
        <f t="shared" si="103"/>
        <v>0.65800000000000003</v>
      </c>
      <c r="BP515">
        <f t="shared" si="104"/>
        <v>512</v>
      </c>
      <c r="BQ515">
        <f t="shared" si="105"/>
        <v>12.775000000000114</v>
      </c>
      <c r="BR515">
        <f>EXP(-KTG1_bac*(BQ515-T_opt_bac)^2)</f>
        <v>0.65822892357114926</v>
      </c>
      <c r="BS515">
        <f>EXP(-KTG2_bac * (T_opt_bac - BQ515)^2)</f>
        <v>0.28518776245662092</v>
      </c>
      <c r="BT515">
        <f>IF(BQ515&lt;=T_opt_bac,BR515,BS515)</f>
        <v>0.65822892357114926</v>
      </c>
      <c r="BU515">
        <f t="shared" si="106"/>
        <v>0.65800000000000003</v>
      </c>
      <c r="BY515"/>
      <c r="BZ515" s="3">
        <f t="shared" si="111"/>
        <v>495</v>
      </c>
      <c r="CA515" s="3">
        <f>CA514+(env_max2-env_min2)/1200</f>
        <v>12.350000000000108</v>
      </c>
      <c r="CB515" s="3">
        <f t="shared" si="110"/>
        <v>0.58499999999999996</v>
      </c>
      <c r="CC515" s="3">
        <f>ROUND((O_max_dia2-CA515)/O_range_dia2 * CB515, 3)</f>
        <v>0.56999999999999995</v>
      </c>
      <c r="CD515">
        <f>IF(CA515&lt;=delt2,CB515,CC515)</f>
        <v>0.56999999999999995</v>
      </c>
      <c r="CE515">
        <f>IF(CA515&gt;=O_max_dia2, 0, CD515)</f>
        <v>0.56999999999999995</v>
      </c>
      <c r="CG515">
        <f>CE515/$CF$21</f>
        <v>0.99824868651488619</v>
      </c>
      <c r="EM515"/>
      <c r="EN515" s="3"/>
      <c r="EP515"/>
      <c r="EQ515" s="3"/>
    </row>
    <row r="516" spans="2:147" x14ac:dyDescent="0.25">
      <c r="B516">
        <f t="shared" si="109"/>
        <v>500</v>
      </c>
      <c r="C516" s="9">
        <f t="shared" si="107"/>
        <v>12.47500000000011</v>
      </c>
      <c r="D516">
        <f>EXP(-KTG1_dia*(C516-T_opt__dia)^2)</f>
        <v>0.98156700464522884</v>
      </c>
      <c r="E516">
        <f>EXP(-KTG2_dia*(T_opt__dia-C516)^2)</f>
        <v>0.62805659320863516</v>
      </c>
      <c r="F516">
        <f>IF(C516&lt;=T_opt__dia,D516,E516)</f>
        <v>0.98156700464522884</v>
      </c>
      <c r="G516">
        <f t="shared" si="108"/>
        <v>0.98199999999999998</v>
      </c>
      <c r="AO516">
        <f t="shared" si="112"/>
        <v>513</v>
      </c>
      <c r="AP516">
        <f t="shared" si="99"/>
        <v>12.800000000000114</v>
      </c>
      <c r="AQ516">
        <f>EXP(-KTG1_nan*(AP516-T_opt__nan)^2)</f>
        <v>0.81272701559093263</v>
      </c>
      <c r="AR516">
        <f>EXP(-KTG2_nan*(T_opt__nan-AP516)^2)</f>
        <v>0.53682667603949585</v>
      </c>
      <c r="AS516">
        <f>IF(AP516&lt;=T_opt__nan,AQ516,AR516)</f>
        <v>0.81272701559093263</v>
      </c>
      <c r="AT516">
        <f t="shared" si="100"/>
        <v>0.81299999999999994</v>
      </c>
      <c r="BD516">
        <f t="shared" si="101"/>
        <v>513</v>
      </c>
      <c r="BE516">
        <f t="shared" si="102"/>
        <v>12.800000000000114</v>
      </c>
      <c r="BF516">
        <f>EXP(-KTG1_pic*(BE516-T_opt_pic)^2)</f>
        <v>0.6595747300845749</v>
      </c>
      <c r="BG516">
        <f>EXP(-KTG2_pic*(T_opt_pic-BE516)^2)</f>
        <v>0.2869406152895223</v>
      </c>
      <c r="BH516">
        <f>IF(BE516&lt;=T_opt_pic,BF516,BG516)</f>
        <v>0.6595747300845749</v>
      </c>
      <c r="BI516">
        <f t="shared" si="103"/>
        <v>0.66</v>
      </c>
      <c r="BP516">
        <f t="shared" si="104"/>
        <v>513</v>
      </c>
      <c r="BQ516">
        <f t="shared" si="105"/>
        <v>12.800000000000114</v>
      </c>
      <c r="BR516">
        <f>EXP(-KTG1_bac*(BQ516-T_opt_bac)^2)</f>
        <v>0.6595747300845749</v>
      </c>
      <c r="BS516">
        <f>EXP(-KTG2_bac * (T_opt_bac - BQ516)^2)</f>
        <v>0.2869406152895223</v>
      </c>
      <c r="BT516">
        <f>IF(BQ516&lt;=T_opt_bac,BR516,BS516)</f>
        <v>0.6595747300845749</v>
      </c>
      <c r="BU516">
        <f t="shared" si="106"/>
        <v>0.66</v>
      </c>
      <c r="BY516"/>
      <c r="BZ516" s="3">
        <f t="shared" si="111"/>
        <v>496</v>
      </c>
      <c r="CA516" s="3">
        <f>CA515+(env_max2-env_min2)/1200</f>
        <v>12.375000000000108</v>
      </c>
      <c r="CB516" s="3">
        <f t="shared" si="110"/>
        <v>0.58599999999999997</v>
      </c>
      <c r="CC516" s="3">
        <f>ROUND((O_max_dia2-CA516)/O_range_dia2 * CB516, 3)</f>
        <v>0.56999999999999995</v>
      </c>
      <c r="CD516">
        <f>IF(CA516&lt;=delt2,CB516,CC516)</f>
        <v>0.56999999999999995</v>
      </c>
      <c r="CE516">
        <f>IF(CA516&gt;=O_max_dia2, 0, CD516)</f>
        <v>0.56999999999999995</v>
      </c>
      <c r="CG516">
        <f>CE516/$CF$21</f>
        <v>0.99824868651488619</v>
      </c>
      <c r="EM516"/>
      <c r="EN516" s="3"/>
      <c r="EP516"/>
      <c r="EQ516" s="3"/>
    </row>
    <row r="517" spans="2:147" x14ac:dyDescent="0.25">
      <c r="B517">
        <f t="shared" si="109"/>
        <v>501</v>
      </c>
      <c r="C517" s="9">
        <f t="shared" si="107"/>
        <v>12.50000000000011</v>
      </c>
      <c r="D517">
        <f>EXP(-KTG1_dia*(C517-T_opt__dia)^2)</f>
        <v>0.98216103235830332</v>
      </c>
      <c r="E517">
        <f>EXP(-KTG2_dia*(T_opt__dia-C517)^2)</f>
        <v>0.63762815162181541</v>
      </c>
      <c r="F517">
        <f>IF(C517&lt;=T_opt__dia,D517,E517)</f>
        <v>0.98216103235830332</v>
      </c>
      <c r="G517">
        <f t="shared" si="108"/>
        <v>0.98199999999999998</v>
      </c>
      <c r="AO517">
        <f t="shared" si="112"/>
        <v>514</v>
      </c>
      <c r="AP517">
        <f t="shared" ref="AP517:AP580" si="113">C530</f>
        <v>12.825000000000115</v>
      </c>
      <c r="AQ517">
        <f>EXP(-KTG1_nan*(AP517-T_opt__nan)^2)</f>
        <v>0.81389615079044364</v>
      </c>
      <c r="AR517">
        <f>EXP(-KTG2_nan*(T_opt__nan-AP517)^2)</f>
        <v>0.5391467401224499</v>
      </c>
      <c r="AS517">
        <f>IF(AP517&lt;=T_opt__nan,AQ517,AR517)</f>
        <v>0.81389615079044364</v>
      </c>
      <c r="AT517">
        <f t="shared" ref="AT517:AT580" si="114">ROUND(AS517,3)</f>
        <v>0.81399999999999995</v>
      </c>
      <c r="BD517">
        <f t="shared" ref="BD517:BD580" si="115">B530</f>
        <v>514</v>
      </c>
      <c r="BE517">
        <f t="shared" ref="BE517:BE580" si="116">C530</f>
        <v>12.825000000000115</v>
      </c>
      <c r="BF517">
        <f>EXP(-KTG1_pic*(BE517-T_opt_pic)^2)</f>
        <v>0.66091998360875881</v>
      </c>
      <c r="BG517">
        <f>EXP(-KTG2_pic*(T_opt_pic-BE517)^2)</f>
        <v>0.2886999111708563</v>
      </c>
      <c r="BH517">
        <f>IF(BE517&lt;=T_opt_pic,BF517,BG517)</f>
        <v>0.66091998360875881</v>
      </c>
      <c r="BI517">
        <f t="shared" ref="BI517:BI580" si="117">ROUND(BH517,3)</f>
        <v>0.66100000000000003</v>
      </c>
      <c r="BP517">
        <f t="shared" ref="BP517:BP580" si="118">BD517</f>
        <v>514</v>
      </c>
      <c r="BQ517">
        <f t="shared" ref="BQ517:BQ580" si="119">BE517</f>
        <v>12.825000000000115</v>
      </c>
      <c r="BR517">
        <f>EXP(-KTG1_bac*(BQ517-T_opt_bac)^2)</f>
        <v>0.66091998360875881</v>
      </c>
      <c r="BS517">
        <f>EXP(-KTG2_bac * (T_opt_bac - BQ517)^2)</f>
        <v>0.2886999111708563</v>
      </c>
      <c r="BT517">
        <f>IF(BQ517&lt;=T_opt_bac,BR517,BS517)</f>
        <v>0.66091998360875881</v>
      </c>
      <c r="BU517">
        <f t="shared" ref="BU517:BU580" si="120">ROUND(BT517,3)</f>
        <v>0.66100000000000003</v>
      </c>
      <c r="BY517"/>
      <c r="BZ517" s="3">
        <f t="shared" si="111"/>
        <v>497</v>
      </c>
      <c r="CA517" s="3">
        <f>CA516+(env_max2-env_min2)/1200</f>
        <v>12.400000000000109</v>
      </c>
      <c r="CB517" s="3">
        <f t="shared" si="110"/>
        <v>0.58699999999999997</v>
      </c>
      <c r="CC517" s="3">
        <f>ROUND((O_max_dia2-CA517)/O_range_dia2 * CB517, 3)</f>
        <v>0.56999999999999995</v>
      </c>
      <c r="CD517">
        <f>IF(CA517&lt;=delt2,CB517,CC517)</f>
        <v>0.56999999999999995</v>
      </c>
      <c r="CE517">
        <f>IF(CA517&gt;=O_max_dia2, 0, CD517)</f>
        <v>0.56999999999999995</v>
      </c>
      <c r="CG517">
        <f>CE517/$CF$21</f>
        <v>0.99824868651488619</v>
      </c>
      <c r="EM517"/>
      <c r="EN517" s="3"/>
      <c r="EP517"/>
      <c r="EQ517" s="3"/>
    </row>
    <row r="518" spans="2:147" x14ac:dyDescent="0.25">
      <c r="B518">
        <f t="shared" si="109"/>
        <v>502</v>
      </c>
      <c r="C518" s="9">
        <f t="shared" si="107"/>
        <v>12.52500000000011</v>
      </c>
      <c r="D518">
        <f>EXP(-KTG1_dia*(C518-T_opt__dia)^2)</f>
        <v>0.98274559206182255</v>
      </c>
      <c r="E518">
        <f>EXP(-KTG2_dia*(T_opt__dia-C518)^2)</f>
        <v>0.64718376405123657</v>
      </c>
      <c r="F518">
        <f>IF(C518&lt;=T_opt__dia,D518,E518)</f>
        <v>0.98274559206182255</v>
      </c>
      <c r="G518">
        <f t="shared" si="108"/>
        <v>0.98299999999999998</v>
      </c>
      <c r="AO518">
        <f t="shared" si="112"/>
        <v>515</v>
      </c>
      <c r="AP518">
        <f t="shared" si="113"/>
        <v>12.850000000000115</v>
      </c>
      <c r="AQ518">
        <f>EXP(-KTG1_nan*(AP518-T_opt__nan)^2)</f>
        <v>0.8150628925056862</v>
      </c>
      <c r="AR518">
        <f>EXP(-KTG2_nan*(T_opt__nan-AP518)^2)</f>
        <v>0.54146870899513433</v>
      </c>
      <c r="AS518">
        <f>IF(AP518&lt;=T_opt__nan,AQ518,AR518)</f>
        <v>0.8150628925056862</v>
      </c>
      <c r="AT518">
        <f t="shared" si="114"/>
        <v>0.81499999999999995</v>
      </c>
      <c r="BD518">
        <f t="shared" si="115"/>
        <v>515</v>
      </c>
      <c r="BE518">
        <f t="shared" si="116"/>
        <v>12.850000000000115</v>
      </c>
      <c r="BF518">
        <f>EXP(-KTG1_pic*(BE518-T_opt_pic)^2)</f>
        <v>0.6622646695496166</v>
      </c>
      <c r="BG518">
        <f>EXP(-KTG2_pic*(T_opt_pic-BE518)^2)</f>
        <v>0.29046563666408803</v>
      </c>
      <c r="BH518">
        <f>IF(BE518&lt;=T_opt_pic,BF518,BG518)</f>
        <v>0.6622646695496166</v>
      </c>
      <c r="BI518">
        <f t="shared" si="117"/>
        <v>0.66200000000000003</v>
      </c>
      <c r="BP518">
        <f t="shared" si="118"/>
        <v>515</v>
      </c>
      <c r="BQ518">
        <f t="shared" si="119"/>
        <v>12.850000000000115</v>
      </c>
      <c r="BR518">
        <f>EXP(-KTG1_bac*(BQ518-T_opt_bac)^2)</f>
        <v>0.6622646695496166</v>
      </c>
      <c r="BS518">
        <f>EXP(-KTG2_bac * (T_opt_bac - BQ518)^2)</f>
        <v>0.29046563666408803</v>
      </c>
      <c r="BT518">
        <f>IF(BQ518&lt;=T_opt_bac,BR518,BS518)</f>
        <v>0.6622646695496166</v>
      </c>
      <c r="BU518">
        <f t="shared" si="120"/>
        <v>0.66200000000000003</v>
      </c>
      <c r="BY518"/>
      <c r="BZ518" s="3">
        <f t="shared" si="111"/>
        <v>498</v>
      </c>
      <c r="CA518" s="3">
        <f>CA517+(env_max2-env_min2)/1200</f>
        <v>12.425000000000109</v>
      </c>
      <c r="CB518" s="3">
        <f t="shared" si="110"/>
        <v>0.58799999999999997</v>
      </c>
      <c r="CC518" s="3">
        <f>ROUND((O_max_dia2-CA518)/O_range_dia2 * CB518, 3)</f>
        <v>0.56999999999999995</v>
      </c>
      <c r="CD518">
        <f>IF(CA518&lt;=delt2,CB518,CC518)</f>
        <v>0.56999999999999995</v>
      </c>
      <c r="CE518">
        <f>IF(CA518&gt;=O_max_dia2, 0, CD518)</f>
        <v>0.56999999999999995</v>
      </c>
      <c r="CG518">
        <f>CE518/$CF$21</f>
        <v>0.99824868651488619</v>
      </c>
      <c r="EM518"/>
      <c r="EN518" s="3"/>
      <c r="EP518"/>
      <c r="EQ518" s="3"/>
    </row>
    <row r="519" spans="2:147" x14ac:dyDescent="0.25">
      <c r="B519">
        <f t="shared" si="109"/>
        <v>503</v>
      </c>
      <c r="C519" s="9">
        <f t="shared" si="107"/>
        <v>12.550000000000111</v>
      </c>
      <c r="D519">
        <f>EXP(-KTG1_dia*(C519-T_opt__dia)^2)</f>
        <v>0.98332066642602978</v>
      </c>
      <c r="E519">
        <f>EXP(-KTG2_dia*(T_opt__dia-C519)^2)</f>
        <v>0.65671837852235715</v>
      </c>
      <c r="F519">
        <f>IF(C519&lt;=T_opt__dia,D519,E519)</f>
        <v>0.98332066642602978</v>
      </c>
      <c r="G519">
        <f t="shared" si="108"/>
        <v>0.98299999999999998</v>
      </c>
      <c r="AO519">
        <f t="shared" si="112"/>
        <v>516</v>
      </c>
      <c r="AP519">
        <f t="shared" si="113"/>
        <v>12.875000000000115</v>
      </c>
      <c r="AQ519">
        <f>EXP(-KTG1_nan*(AP519-T_opt__nan)^2)</f>
        <v>0.81622722562978645</v>
      </c>
      <c r="AR519">
        <f>EXP(-KTG2_nan*(T_opt__nan-AP519)^2)</f>
        <v>0.54379252105245302</v>
      </c>
      <c r="AS519">
        <f>IF(AP519&lt;=T_opt__nan,AQ519,AR519)</f>
        <v>0.81622722562978645</v>
      </c>
      <c r="AT519">
        <f t="shared" si="114"/>
        <v>0.81599999999999995</v>
      </c>
      <c r="BD519">
        <f t="shared" si="115"/>
        <v>516</v>
      </c>
      <c r="BE519">
        <f t="shared" si="116"/>
        <v>12.875000000000115</v>
      </c>
      <c r="BF519">
        <f>EXP(-KTG1_pic*(BE519-T_opt_pic)^2)</f>
        <v>0.66360877329185697</v>
      </c>
      <c r="BG519">
        <f>EXP(-KTG2_pic*(T_opt_pic-BE519)^2)</f>
        <v>0.29223777796018685</v>
      </c>
      <c r="BH519">
        <f>IF(BE519&lt;=T_opt_pic,BF519,BG519)</f>
        <v>0.66360877329185697</v>
      </c>
      <c r="BI519">
        <f t="shared" si="117"/>
        <v>0.66400000000000003</v>
      </c>
      <c r="BP519">
        <f t="shared" si="118"/>
        <v>516</v>
      </c>
      <c r="BQ519">
        <f t="shared" si="119"/>
        <v>12.875000000000115</v>
      </c>
      <c r="BR519">
        <f>EXP(-KTG1_bac*(BQ519-T_opt_bac)^2)</f>
        <v>0.66360877329185697</v>
      </c>
      <c r="BS519">
        <f>EXP(-KTG2_bac * (T_opt_bac - BQ519)^2)</f>
        <v>0.29223777796018685</v>
      </c>
      <c r="BT519">
        <f>IF(BQ519&lt;=T_opt_bac,BR519,BS519)</f>
        <v>0.66360877329185697</v>
      </c>
      <c r="BU519">
        <f t="shared" si="120"/>
        <v>0.66400000000000003</v>
      </c>
      <c r="BY519"/>
      <c r="BZ519" s="3">
        <f t="shared" si="111"/>
        <v>499</v>
      </c>
      <c r="CA519" s="3">
        <f>CA518+(env_max2-env_min2)/1200</f>
        <v>12.450000000000109</v>
      </c>
      <c r="CB519" s="3">
        <f t="shared" si="110"/>
        <v>0.58899999999999997</v>
      </c>
      <c r="CC519" s="3">
        <f>ROUND((O_max_dia2-CA519)/O_range_dia2 * CB519, 3)</f>
        <v>0.56999999999999995</v>
      </c>
      <c r="CD519">
        <f>IF(CA519&lt;=delt2,CB519,CC519)</f>
        <v>0.56999999999999995</v>
      </c>
      <c r="CE519">
        <f>IF(CA519&gt;=O_max_dia2, 0, CD519)</f>
        <v>0.56999999999999995</v>
      </c>
      <c r="CG519">
        <f>CE519/$CF$21</f>
        <v>0.99824868651488619</v>
      </c>
      <c r="EM519"/>
      <c r="EN519" s="3"/>
      <c r="EP519"/>
      <c r="EQ519" s="3"/>
    </row>
    <row r="520" spans="2:147" x14ac:dyDescent="0.25">
      <c r="B520">
        <f t="shared" si="109"/>
        <v>504</v>
      </c>
      <c r="C520" s="9">
        <f t="shared" si="107"/>
        <v>12.575000000000111</v>
      </c>
      <c r="D520">
        <f>EXP(-KTG1_dia*(C520-T_opt__dia)^2)</f>
        <v>0.98388623839558331</v>
      </c>
      <c r="E520">
        <f>EXP(-KTG2_dia*(T_opt__dia-C520)^2)</f>
        <v>0.66622688385933171</v>
      </c>
      <c r="F520">
        <f>IF(C520&lt;=T_opt__dia,D520,E520)</f>
        <v>0.98388623839558331</v>
      </c>
      <c r="G520">
        <f t="shared" si="108"/>
        <v>0.98399999999999999</v>
      </c>
      <c r="AO520">
        <f t="shared" si="112"/>
        <v>517</v>
      </c>
      <c r="AP520">
        <f t="shared" si="113"/>
        <v>12.900000000000116</v>
      </c>
      <c r="AQ520">
        <f>EXP(-KTG1_nan*(AP520-T_opt__nan)^2)</f>
        <v>0.81738913507040689</v>
      </c>
      <c r="AR520">
        <f>EXP(-KTG2_nan*(T_opt__nan-AP520)^2)</f>
        <v>0.54611811434133617</v>
      </c>
      <c r="AS520">
        <f>IF(AP520&lt;=T_opt__nan,AQ520,AR520)</f>
        <v>0.81738913507040689</v>
      </c>
      <c r="AT520">
        <f t="shared" si="114"/>
        <v>0.81699999999999995</v>
      </c>
      <c r="BD520">
        <f t="shared" si="115"/>
        <v>517</v>
      </c>
      <c r="BE520">
        <f t="shared" si="116"/>
        <v>12.900000000000116</v>
      </c>
      <c r="BF520">
        <f>EXP(-KTG1_pic*(BE520-T_opt_pic)^2)</f>
        <v>0.66495228019923125</v>
      </c>
      <c r="BG520">
        <f>EXP(-KTG2_pic*(T_opt_pic-BE520)^2)</f>
        <v>0.29401632087617929</v>
      </c>
      <c r="BH520">
        <f>IF(BE520&lt;=T_opt_pic,BF520,BG520)</f>
        <v>0.66495228019923125</v>
      </c>
      <c r="BI520">
        <f t="shared" si="117"/>
        <v>0.66500000000000004</v>
      </c>
      <c r="BP520">
        <f t="shared" si="118"/>
        <v>517</v>
      </c>
      <c r="BQ520">
        <f t="shared" si="119"/>
        <v>12.900000000000116</v>
      </c>
      <c r="BR520">
        <f>EXP(-KTG1_bac*(BQ520-T_opt_bac)^2)</f>
        <v>0.66495228019923125</v>
      </c>
      <c r="BS520">
        <f>EXP(-KTG2_bac * (T_opt_bac - BQ520)^2)</f>
        <v>0.29401632087617929</v>
      </c>
      <c r="BT520">
        <f>IF(BQ520&lt;=T_opt_bac,BR520,BS520)</f>
        <v>0.66495228019923125</v>
      </c>
      <c r="BU520">
        <f t="shared" si="120"/>
        <v>0.66500000000000004</v>
      </c>
      <c r="BY520"/>
      <c r="BZ520" s="3">
        <f t="shared" si="111"/>
        <v>500</v>
      </c>
      <c r="CA520" s="3">
        <f>CA519+(env_max2-env_min2)/1200</f>
        <v>12.47500000000011</v>
      </c>
      <c r="CB520" s="3">
        <f t="shared" si="110"/>
        <v>0.59099999999999997</v>
      </c>
      <c r="CC520" s="3">
        <f>ROUND((O_max_dia2-CA520)/O_range_dia2 * CB520, 3)</f>
        <v>0.57099999999999995</v>
      </c>
      <c r="CD520">
        <f>IF(CA520&lt;=delt2,CB520,CC520)</f>
        <v>0.57099999999999995</v>
      </c>
      <c r="CE520">
        <f>IF(CA520&gt;=O_max_dia2, 0, CD520)</f>
        <v>0.57099999999999995</v>
      </c>
      <c r="CG520">
        <f>CE520/$CF$21</f>
        <v>1</v>
      </c>
      <c r="EM520"/>
      <c r="EN520" s="3"/>
      <c r="EP520"/>
      <c r="EQ520" s="3"/>
    </row>
    <row r="521" spans="2:147" x14ac:dyDescent="0.25">
      <c r="B521">
        <f t="shared" si="109"/>
        <v>505</v>
      </c>
      <c r="C521" s="9">
        <f t="shared" si="107"/>
        <v>12.600000000000112</v>
      </c>
      <c r="D521">
        <f>EXP(-KTG1_dia*(C521-T_opt__dia)^2)</f>
        <v>0.98444229119039917</v>
      </c>
      <c r="E521">
        <f>EXP(-KTG2_dia*(T_opt__dia-C521)^2)</f>
        <v>0.67570411396066832</v>
      </c>
      <c r="F521">
        <f>IF(C521&lt;=T_opt__dia,D521,E521)</f>
        <v>0.98444229119039917</v>
      </c>
      <c r="G521">
        <f t="shared" si="108"/>
        <v>0.98399999999999999</v>
      </c>
      <c r="AO521">
        <f t="shared" si="112"/>
        <v>518</v>
      </c>
      <c r="AP521">
        <f t="shared" si="113"/>
        <v>12.925000000000116</v>
      </c>
      <c r="AQ521">
        <f>EXP(-KTG1_nan*(AP521-T_opt__nan)^2)</f>
        <v>0.81854860575006905</v>
      </c>
      <c r="AR521">
        <f>EXP(-KTG2_nan*(T_opt__nan-AP521)^2)</f>
        <v>0.54844542656297268</v>
      </c>
      <c r="AS521">
        <f>IF(AP521&lt;=T_opt__nan,AQ521,AR521)</f>
        <v>0.81854860575006905</v>
      </c>
      <c r="AT521">
        <f t="shared" si="114"/>
        <v>0.81899999999999995</v>
      </c>
      <c r="BD521">
        <f t="shared" si="115"/>
        <v>518</v>
      </c>
      <c r="BE521">
        <f t="shared" si="116"/>
        <v>12.925000000000116</v>
      </c>
      <c r="BF521">
        <f>EXP(-KTG1_pic*(BE521-T_opt_pic)^2)</f>
        <v>0.66629517561478402</v>
      </c>
      <c r="BG521">
        <f>EXP(-KTG2_pic*(T_opt_pic-BE521)^2)</f>
        <v>0.29580125085372144</v>
      </c>
      <c r="BH521">
        <f>IF(BE521&lt;=T_opt_pic,BF521,BG521)</f>
        <v>0.66629517561478402</v>
      </c>
      <c r="BI521">
        <f t="shared" si="117"/>
        <v>0.66600000000000004</v>
      </c>
      <c r="BP521">
        <f t="shared" si="118"/>
        <v>518</v>
      </c>
      <c r="BQ521">
        <f t="shared" si="119"/>
        <v>12.925000000000116</v>
      </c>
      <c r="BR521">
        <f>EXP(-KTG1_bac*(BQ521-T_opt_bac)^2)</f>
        <v>0.66629517561478402</v>
      </c>
      <c r="BS521">
        <f>EXP(-KTG2_bac * (T_opt_bac - BQ521)^2)</f>
        <v>0.29580125085372144</v>
      </c>
      <c r="BT521">
        <f>IF(BQ521&lt;=T_opt_bac,BR521,BS521)</f>
        <v>0.66629517561478402</v>
      </c>
      <c r="BU521">
        <f t="shared" si="120"/>
        <v>0.66600000000000004</v>
      </c>
      <c r="BY521"/>
      <c r="BZ521" s="3">
        <f t="shared" si="111"/>
        <v>501</v>
      </c>
      <c r="CA521" s="3">
        <f>CA520+(env_max2-env_min2)/1200</f>
        <v>12.50000000000011</v>
      </c>
      <c r="CB521" s="3">
        <f t="shared" si="110"/>
        <v>0.59199999999999997</v>
      </c>
      <c r="CC521" s="3">
        <f>ROUND((O_max_dia2-CA521)/O_range_dia2 * CB521, 3)</f>
        <v>0.57099999999999995</v>
      </c>
      <c r="CD521">
        <f>IF(CA521&lt;=delt2,CB521,CC521)</f>
        <v>0.57099999999999995</v>
      </c>
      <c r="CE521">
        <f>IF(CA521&gt;=O_max_dia2, 0, CD521)</f>
        <v>0.57099999999999995</v>
      </c>
      <c r="CG521">
        <f>CE521/$CF$21</f>
        <v>1</v>
      </c>
      <c r="EM521"/>
      <c r="EN521" s="3"/>
      <c r="EP521"/>
      <c r="EQ521" s="3"/>
    </row>
    <row r="522" spans="2:147" x14ac:dyDescent="0.25">
      <c r="B522">
        <f t="shared" si="109"/>
        <v>506</v>
      </c>
      <c r="C522" s="9">
        <f t="shared" si="107"/>
        <v>12.625000000000112</v>
      </c>
      <c r="D522">
        <f>EXP(-KTG1_dia*(C522-T_opt__dia)^2)</f>
        <v>0.98498880830648106</v>
      </c>
      <c r="E522">
        <f>EXP(-KTG2_dia*(T_opt__dia-C522)^2)</f>
        <v>0.68514485220646948</v>
      </c>
      <c r="F522">
        <f>IF(C522&lt;=T_opt__dia,D522,E522)</f>
        <v>0.98498880830648106</v>
      </c>
      <c r="G522">
        <f t="shared" si="108"/>
        <v>0.98499999999999999</v>
      </c>
      <c r="AO522">
        <f t="shared" si="112"/>
        <v>519</v>
      </c>
      <c r="AP522">
        <f t="shared" si="113"/>
        <v>12.950000000000117</v>
      </c>
      <c r="AQ522">
        <f>EXP(-KTG1_nan*(AP522-T_opt__nan)^2)</f>
        <v>0.81970562260647672</v>
      </c>
      <c r="AR522">
        <f>EXP(-KTG2_nan*(T_opt__nan-AP522)^2)</f>
        <v>0.55077439507507731</v>
      </c>
      <c r="AS522">
        <f>IF(AP522&lt;=T_opt__nan,AQ522,AR522)</f>
        <v>0.81970562260647672</v>
      </c>
      <c r="AT522">
        <f t="shared" si="114"/>
        <v>0.82</v>
      </c>
      <c r="BD522">
        <f t="shared" si="115"/>
        <v>519</v>
      </c>
      <c r="BE522">
        <f t="shared" si="116"/>
        <v>12.950000000000117</v>
      </c>
      <c r="BF522">
        <f>EXP(-KTG1_pic*(BE522-T_opt_pic)^2)</f>
        <v>0.66763744486110455</v>
      </c>
      <c r="BG522">
        <f>EXP(-KTG2_pic*(T_opt_pic-BE522)^2)</f>
        <v>0.29759255295769044</v>
      </c>
      <c r="BH522">
        <f>IF(BE522&lt;=T_opt_pic,BF522,BG522)</f>
        <v>0.66763744486110455</v>
      </c>
      <c r="BI522">
        <f t="shared" si="117"/>
        <v>0.66800000000000004</v>
      </c>
      <c r="BP522">
        <f t="shared" si="118"/>
        <v>519</v>
      </c>
      <c r="BQ522">
        <f t="shared" si="119"/>
        <v>12.950000000000117</v>
      </c>
      <c r="BR522">
        <f>EXP(-KTG1_bac*(BQ522-T_opt_bac)^2)</f>
        <v>0.66763744486110455</v>
      </c>
      <c r="BS522">
        <f>EXP(-KTG2_bac * (T_opt_bac - BQ522)^2)</f>
        <v>0.29759255295769044</v>
      </c>
      <c r="BT522">
        <f>IF(BQ522&lt;=T_opt_bac,BR522,BS522)</f>
        <v>0.66763744486110455</v>
      </c>
      <c r="BU522">
        <f t="shared" si="120"/>
        <v>0.66800000000000004</v>
      </c>
      <c r="BY522"/>
      <c r="BZ522" s="3">
        <f t="shared" si="111"/>
        <v>502</v>
      </c>
      <c r="CA522" s="3">
        <f>CA521+(env_max2-env_min2)/1200</f>
        <v>12.52500000000011</v>
      </c>
      <c r="CB522" s="3">
        <f t="shared" si="110"/>
        <v>0.59299999999999997</v>
      </c>
      <c r="CC522" s="3">
        <f>ROUND((O_max_dia2-CA522)/O_range_dia2 * CB522, 3)</f>
        <v>0.57099999999999995</v>
      </c>
      <c r="CD522">
        <f>IF(CA522&lt;=delt2,CB522,CC522)</f>
        <v>0.57099999999999995</v>
      </c>
      <c r="CE522">
        <f>IF(CA522&gt;=O_max_dia2, 0, CD522)</f>
        <v>0.57099999999999995</v>
      </c>
      <c r="CG522">
        <f>CE522/$CF$21</f>
        <v>1</v>
      </c>
      <c r="EM522"/>
      <c r="EN522" s="3"/>
      <c r="EP522"/>
      <c r="EQ522" s="3"/>
    </row>
    <row r="523" spans="2:147" x14ac:dyDescent="0.25">
      <c r="B523">
        <f t="shared" si="109"/>
        <v>507</v>
      </c>
      <c r="C523" s="9">
        <f t="shared" si="107"/>
        <v>12.650000000000112</v>
      </c>
      <c r="D523">
        <f>EXP(-KTG1_dia*(C523-T_opt__dia)^2)</f>
        <v>0.98552577351673687</v>
      </c>
      <c r="E523">
        <f>EXP(-KTG2_dia*(T_opt__dia-C523)^2)</f>
        <v>0.69454383599250546</v>
      </c>
      <c r="F523">
        <f>IF(C523&lt;=T_opt__dia,D523,E523)</f>
        <v>0.98552577351673687</v>
      </c>
      <c r="G523">
        <f t="shared" si="108"/>
        <v>0.98599999999999999</v>
      </c>
      <c r="AO523">
        <f t="shared" si="112"/>
        <v>520</v>
      </c>
      <c r="AP523">
        <f t="shared" si="113"/>
        <v>12.975000000000117</v>
      </c>
      <c r="AQ523">
        <f>EXP(-KTG1_nan*(AP523-T_opt__nan)^2)</f>
        <v>0.82086017059283878</v>
      </c>
      <c r="AR523">
        <f>EXP(-KTG2_nan*(T_opt__nan-AP523)^2)</f>
        <v>0.55310495689419292</v>
      </c>
      <c r="AS523">
        <f>IF(AP523&lt;=T_opt__nan,AQ523,AR523)</f>
        <v>0.82086017059283878</v>
      </c>
      <c r="AT523">
        <f t="shared" si="114"/>
        <v>0.82099999999999995</v>
      </c>
      <c r="BD523">
        <f t="shared" si="115"/>
        <v>520</v>
      </c>
      <c r="BE523">
        <f t="shared" si="116"/>
        <v>12.975000000000117</v>
      </c>
      <c r="BF523">
        <f>EXP(-KTG1_pic*(BE523-T_opt_pic)^2)</f>
        <v>0.66897907324057937</v>
      </c>
      <c r="BG523">
        <f>EXP(-KTG2_pic*(T_opt_pic-BE523)^2)</f>
        <v>0.29939021187479564</v>
      </c>
      <c r="BH523">
        <f>IF(BE523&lt;=T_opt_pic,BF523,BG523)</f>
        <v>0.66897907324057937</v>
      </c>
      <c r="BI523">
        <f t="shared" si="117"/>
        <v>0.66900000000000004</v>
      </c>
      <c r="BP523">
        <f t="shared" si="118"/>
        <v>520</v>
      </c>
      <c r="BQ523">
        <f t="shared" si="119"/>
        <v>12.975000000000117</v>
      </c>
      <c r="BR523">
        <f>EXP(-KTG1_bac*(BQ523-T_opt_bac)^2)</f>
        <v>0.66897907324057937</v>
      </c>
      <c r="BS523">
        <f>EXP(-KTG2_bac * (T_opt_bac - BQ523)^2)</f>
        <v>0.29939021187479564</v>
      </c>
      <c r="BT523">
        <f>IF(BQ523&lt;=T_opt_bac,BR523,BS523)</f>
        <v>0.66897907324057937</v>
      </c>
      <c r="BU523">
        <f t="shared" si="120"/>
        <v>0.66900000000000004</v>
      </c>
      <c r="BY523"/>
      <c r="BZ523" s="3">
        <f t="shared" si="111"/>
        <v>503</v>
      </c>
      <c r="CA523" s="3">
        <f>CA522+(env_max2-env_min2)/1200</f>
        <v>12.550000000000111</v>
      </c>
      <c r="CB523" s="3">
        <f t="shared" si="110"/>
        <v>0.59399999999999997</v>
      </c>
      <c r="CC523" s="3">
        <f>ROUND((O_max_dia2-CA523)/O_range_dia2 * CB523, 3)</f>
        <v>0.57099999999999995</v>
      </c>
      <c r="CD523">
        <f>IF(CA523&lt;=delt2,CB523,CC523)</f>
        <v>0.57099999999999995</v>
      </c>
      <c r="CE523">
        <f>IF(CA523&gt;=O_max_dia2, 0, CD523)</f>
        <v>0.57099999999999995</v>
      </c>
      <c r="CG523">
        <f>CE523/$CF$21</f>
        <v>1</v>
      </c>
      <c r="EM523"/>
      <c r="EN523" s="3"/>
      <c r="EP523"/>
      <c r="EQ523" s="3"/>
    </row>
    <row r="524" spans="2:147" x14ac:dyDescent="0.25">
      <c r="B524">
        <f t="shared" si="109"/>
        <v>508</v>
      </c>
      <c r="C524" s="9">
        <f t="shared" si="107"/>
        <v>12.675000000000113</v>
      </c>
      <c r="D524">
        <f>EXP(-KTG1_dia*(C524-T_opt__dia)^2)</f>
        <v>0.98605317087178124</v>
      </c>
      <c r="E524">
        <f>EXP(-KTG2_dia*(T_opt__dia-C524)^2)</f>
        <v>0.7038957613860749</v>
      </c>
      <c r="F524">
        <f>IF(C524&lt;=T_opt__dia,D524,E524)</f>
        <v>0.98605317087178124</v>
      </c>
      <c r="G524">
        <f t="shared" si="108"/>
        <v>0.98599999999999999</v>
      </c>
      <c r="AO524">
        <f t="shared" si="112"/>
        <v>521</v>
      </c>
      <c r="AP524">
        <f t="shared" si="113"/>
        <v>13.000000000000117</v>
      </c>
      <c r="AQ524">
        <f>EXP(-KTG1_nan*(AP524-T_opt__nan)^2)</f>
        <v>0.82201223467819196</v>
      </c>
      <c r="AR524">
        <f>EXP(-KTG2_nan*(T_opt__nan-AP524)^2)</f>
        <v>0.55543704869802923</v>
      </c>
      <c r="AS524">
        <f>IF(AP524&lt;=T_opt__nan,AQ524,AR524)</f>
        <v>0.82201223467819196</v>
      </c>
      <c r="AT524">
        <f t="shared" si="114"/>
        <v>0.82199999999999995</v>
      </c>
      <c r="BD524">
        <f t="shared" si="115"/>
        <v>521</v>
      </c>
      <c r="BE524">
        <f t="shared" si="116"/>
        <v>13.000000000000117</v>
      </c>
      <c r="BF524">
        <f>EXP(-KTG1_pic*(BE524-T_opt_pic)^2)</f>
        <v>0.67032004603564554</v>
      </c>
      <c r="BG524">
        <f>EXP(-KTG2_pic*(T_opt_pic-BE524)^2)</f>
        <v>0.30119421191221052</v>
      </c>
      <c r="BH524">
        <f>IF(BE524&lt;=T_opt_pic,BF524,BG524)</f>
        <v>0.67032004603564554</v>
      </c>
      <c r="BI524">
        <f t="shared" si="117"/>
        <v>0.67</v>
      </c>
      <c r="BP524">
        <f t="shared" si="118"/>
        <v>521</v>
      </c>
      <c r="BQ524">
        <f t="shared" si="119"/>
        <v>13.000000000000117</v>
      </c>
      <c r="BR524">
        <f>EXP(-KTG1_bac*(BQ524-T_opt_bac)^2)</f>
        <v>0.67032004603564554</v>
      </c>
      <c r="BS524">
        <f>EXP(-KTG2_bac * (T_opt_bac - BQ524)^2)</f>
        <v>0.30119421191221052</v>
      </c>
      <c r="BT524">
        <f>IF(BQ524&lt;=T_opt_bac,BR524,BS524)</f>
        <v>0.67032004603564554</v>
      </c>
      <c r="BU524">
        <f t="shared" si="120"/>
        <v>0.67</v>
      </c>
      <c r="BY524"/>
      <c r="BZ524" s="3">
        <f t="shared" si="111"/>
        <v>504</v>
      </c>
      <c r="CA524" s="3">
        <f>CA523+(env_max2-env_min2)/1200</f>
        <v>12.575000000000111</v>
      </c>
      <c r="CB524" s="3">
        <f t="shared" si="110"/>
        <v>0.59499999999999997</v>
      </c>
      <c r="CC524" s="3">
        <f>ROUND((O_max_dia2-CA524)/O_range_dia2 * CB524, 3)</f>
        <v>0.57099999999999995</v>
      </c>
      <c r="CD524">
        <f>IF(CA524&lt;=delt2,CB524,CC524)</f>
        <v>0.57099999999999995</v>
      </c>
      <c r="CE524">
        <f>IF(CA524&gt;=O_max_dia2, 0, CD524)</f>
        <v>0.57099999999999995</v>
      </c>
      <c r="CG524">
        <f>CE524/$CF$21</f>
        <v>1</v>
      </c>
      <c r="EM524"/>
      <c r="EN524" s="3"/>
      <c r="EP524"/>
      <c r="EQ524" s="3"/>
    </row>
    <row r="525" spans="2:147" x14ac:dyDescent="0.25">
      <c r="B525">
        <f t="shared" si="109"/>
        <v>509</v>
      </c>
      <c r="C525" s="9">
        <f t="shared" si="107"/>
        <v>12.700000000000113</v>
      </c>
      <c r="D525">
        <f>EXP(-KTG1_dia*(C525-T_opt__dia)^2)</f>
        <v>0.98657098470072546</v>
      </c>
      <c r="E525">
        <f>EXP(-KTG2_dia*(T_opt__dia-C525)^2)</f>
        <v>0.7131952878983242</v>
      </c>
      <c r="F525">
        <f>IF(C525&lt;=T_opt__dia,D525,E525)</f>
        <v>0.98657098470072546</v>
      </c>
      <c r="G525">
        <f t="shared" si="108"/>
        <v>0.98699999999999999</v>
      </c>
      <c r="AO525">
        <f t="shared" si="112"/>
        <v>522</v>
      </c>
      <c r="AP525">
        <f t="shared" si="113"/>
        <v>13.025000000000118</v>
      </c>
      <c r="AQ525">
        <f>EXP(-KTG1_nan*(AP525-T_opt__nan)^2)</f>
        <v>0.82316179984772464</v>
      </c>
      <c r="AR525">
        <f>EXP(-KTG2_nan*(T_opt__nan-AP525)^2)</f>
        <v>0.55777060682783608</v>
      </c>
      <c r="AS525">
        <f>IF(AP525&lt;=T_opt__nan,AQ525,AR525)</f>
        <v>0.82316179984772464</v>
      </c>
      <c r="AT525">
        <f t="shared" si="114"/>
        <v>0.82299999999999995</v>
      </c>
      <c r="BD525">
        <f t="shared" si="115"/>
        <v>522</v>
      </c>
      <c r="BE525">
        <f t="shared" si="116"/>
        <v>13.025000000000118</v>
      </c>
      <c r="BF525">
        <f>EXP(-KTG1_pic*(BE525-T_opt_pic)^2)</f>
        <v>0.67166034850904588</v>
      </c>
      <c r="BG525">
        <f>EXP(-KTG2_pic*(T_opt_pic-BE525)^2)</f>
        <v>0.30300453699622437</v>
      </c>
      <c r="BH525">
        <f>IF(BE525&lt;=T_opt_pic,BF525,BG525)</f>
        <v>0.67166034850904588</v>
      </c>
      <c r="BI525">
        <f t="shared" si="117"/>
        <v>0.67200000000000004</v>
      </c>
      <c r="BP525">
        <f t="shared" si="118"/>
        <v>522</v>
      </c>
      <c r="BQ525">
        <f t="shared" si="119"/>
        <v>13.025000000000118</v>
      </c>
      <c r="BR525">
        <f>EXP(-KTG1_bac*(BQ525-T_opt_bac)^2)</f>
        <v>0.67166034850904588</v>
      </c>
      <c r="BS525">
        <f>EXP(-KTG2_bac * (T_opt_bac - BQ525)^2)</f>
        <v>0.30300453699622437</v>
      </c>
      <c r="BT525">
        <f>IF(BQ525&lt;=T_opt_bac,BR525,BS525)</f>
        <v>0.67166034850904588</v>
      </c>
      <c r="BU525">
        <f t="shared" si="120"/>
        <v>0.67200000000000004</v>
      </c>
      <c r="BY525"/>
      <c r="BZ525" s="3">
        <f t="shared" si="111"/>
        <v>505</v>
      </c>
      <c r="CA525" s="3">
        <f>CA524+(env_max2-env_min2)/1200</f>
        <v>12.600000000000112</v>
      </c>
      <c r="CB525" s="3">
        <f t="shared" si="110"/>
        <v>0.59599999999999997</v>
      </c>
      <c r="CC525" s="3">
        <f>ROUND((O_max_dia2-CA525)/O_range_dia2 * CB525, 3)</f>
        <v>0.56999999999999995</v>
      </c>
      <c r="CD525">
        <f>IF(CA525&lt;=delt2,CB525,CC525)</f>
        <v>0.56999999999999995</v>
      </c>
      <c r="CE525">
        <f>IF(CA525&gt;=O_max_dia2, 0, CD525)</f>
        <v>0.56999999999999995</v>
      </c>
      <c r="CG525">
        <f>CE525/$CF$21</f>
        <v>0.99824868651488619</v>
      </c>
      <c r="EM525"/>
      <c r="EN525" s="3"/>
      <c r="EP525"/>
      <c r="EQ525" s="3"/>
    </row>
    <row r="526" spans="2:147" x14ac:dyDescent="0.25">
      <c r="B526">
        <f t="shared" si="109"/>
        <v>510</v>
      </c>
      <c r="C526" s="9">
        <f t="shared" si="107"/>
        <v>12.725000000000113</v>
      </c>
      <c r="D526">
        <f>EXP(-KTG1_dia*(C526-T_opt__dia)^2)</f>
        <v>0.98707919961195334</v>
      </c>
      <c r="E526">
        <f>EXP(-KTG2_dia*(T_opt__dia-C526)^2)</f>
        <v>0.72243704336741843</v>
      </c>
      <c r="F526">
        <f>IF(C526&lt;=T_opt__dia,D526,E526)</f>
        <v>0.98707919961195334</v>
      </c>
      <c r="G526">
        <f t="shared" si="108"/>
        <v>0.98699999999999999</v>
      </c>
      <c r="AO526">
        <f t="shared" si="112"/>
        <v>523</v>
      </c>
      <c r="AP526">
        <f t="shared" si="113"/>
        <v>13.050000000000118</v>
      </c>
      <c r="AQ526">
        <f>EXP(-KTG1_nan*(AP526-T_opt__nan)^2)</f>
        <v>0.82430885110309937</v>
      </c>
      <c r="AR526">
        <f>EXP(-KTG2_nan*(T_opt__nan-AP526)^2)</f>
        <v>0.56010556729081262</v>
      </c>
      <c r="AS526">
        <f>IF(AP526&lt;=T_opt__nan,AQ526,AR526)</f>
        <v>0.82430885110309937</v>
      </c>
      <c r="AT526">
        <f t="shared" si="114"/>
        <v>0.82399999999999995</v>
      </c>
      <c r="BD526">
        <f t="shared" si="115"/>
        <v>523</v>
      </c>
      <c r="BE526">
        <f t="shared" si="116"/>
        <v>13.050000000000118</v>
      </c>
      <c r="BF526">
        <f>EXP(-KTG1_pic*(BE526-T_opt_pic)^2)</f>
        <v>0.67299996590408362</v>
      </c>
      <c r="BG526">
        <f>EXP(-KTG2_pic*(T_opt_pic-BE526)^2)</f>
        <v>0.30482117067091435</v>
      </c>
      <c r="BH526">
        <f>IF(BE526&lt;=T_opt_pic,BF526,BG526)</f>
        <v>0.67299996590408362</v>
      </c>
      <c r="BI526">
        <f t="shared" si="117"/>
        <v>0.67300000000000004</v>
      </c>
      <c r="BP526">
        <f t="shared" si="118"/>
        <v>523</v>
      </c>
      <c r="BQ526">
        <f t="shared" si="119"/>
        <v>13.050000000000118</v>
      </c>
      <c r="BR526">
        <f>EXP(-KTG1_bac*(BQ526-T_opt_bac)^2)</f>
        <v>0.67299996590408362</v>
      </c>
      <c r="BS526">
        <f>EXP(-KTG2_bac * (T_opt_bac - BQ526)^2)</f>
        <v>0.30482117067091435</v>
      </c>
      <c r="BT526">
        <f>IF(BQ526&lt;=T_opt_bac,BR526,BS526)</f>
        <v>0.67299996590408362</v>
      </c>
      <c r="BU526">
        <f t="shared" si="120"/>
        <v>0.67300000000000004</v>
      </c>
      <c r="BY526"/>
      <c r="BZ526" s="3">
        <f t="shared" si="111"/>
        <v>506</v>
      </c>
      <c r="CA526" s="3">
        <f>CA525+(env_max2-env_min2)/1200</f>
        <v>12.625000000000112</v>
      </c>
      <c r="CB526" s="3">
        <f t="shared" si="110"/>
        <v>0.59699999999999998</v>
      </c>
      <c r="CC526" s="3">
        <f>ROUND((O_max_dia2-CA526)/O_range_dia2 * CB526, 3)</f>
        <v>0.56999999999999995</v>
      </c>
      <c r="CD526">
        <f>IF(CA526&lt;=delt2,CB526,CC526)</f>
        <v>0.56999999999999995</v>
      </c>
      <c r="CE526">
        <f>IF(CA526&gt;=O_max_dia2, 0, CD526)</f>
        <v>0.56999999999999995</v>
      </c>
      <c r="CG526">
        <f>CE526/$CF$21</f>
        <v>0.99824868651488619</v>
      </c>
      <c r="EM526"/>
      <c r="EN526" s="3"/>
      <c r="EP526"/>
      <c r="EQ526" s="3"/>
    </row>
    <row r="527" spans="2:147" x14ac:dyDescent="0.25">
      <c r="B527">
        <f t="shared" si="109"/>
        <v>511</v>
      </c>
      <c r="C527" s="9">
        <f t="shared" si="107"/>
        <v>12.750000000000114</v>
      </c>
      <c r="D527">
        <f>EXP(-KTG1_dia*(C527-T_opt__dia)^2)</f>
        <v>0.98757780049388366</v>
      </c>
      <c r="E527">
        <f>EXP(-KTG2_dia*(T_opt__dia-C527)^2)</f>
        <v>0.73161562894668342</v>
      </c>
      <c r="F527">
        <f>IF(C527&lt;=T_opt__dia,D527,E527)</f>
        <v>0.98757780049388366</v>
      </c>
      <c r="G527">
        <f t="shared" si="108"/>
        <v>0.98799999999999999</v>
      </c>
      <c r="AO527">
        <f t="shared" si="112"/>
        <v>524</v>
      </c>
      <c r="AP527">
        <f t="shared" si="113"/>
        <v>13.075000000000118</v>
      </c>
      <c r="AQ527">
        <f>EXP(-KTG1_nan*(AP527-T_opt__nan)^2)</f>
        <v>0.82545337346277659</v>
      </c>
      <c r="AR527">
        <f>EXP(-KTG2_nan*(T_opt__nan-AP527)^2)</f>
        <v>0.56244186576255117</v>
      </c>
      <c r="AS527">
        <f>IF(AP527&lt;=T_opt__nan,AQ527,AR527)</f>
        <v>0.82545337346277659</v>
      </c>
      <c r="AT527">
        <f t="shared" si="114"/>
        <v>0.82499999999999996</v>
      </c>
      <c r="BD527">
        <f t="shared" si="115"/>
        <v>524</v>
      </c>
      <c r="BE527">
        <f t="shared" si="116"/>
        <v>13.075000000000118</v>
      </c>
      <c r="BF527">
        <f>EXP(-KTG1_pic*(BE527-T_opt_pic)^2)</f>
        <v>0.67433888344487969</v>
      </c>
      <c r="BG527">
        <f>EXP(-KTG2_pic*(T_opt_pic-BE527)^2)</f>
        <v>0.30664409609683874</v>
      </c>
      <c r="BH527">
        <f>IF(BE527&lt;=T_opt_pic,BF527,BG527)</f>
        <v>0.67433888344487969</v>
      </c>
      <c r="BI527">
        <f t="shared" si="117"/>
        <v>0.67400000000000004</v>
      </c>
      <c r="BP527">
        <f t="shared" si="118"/>
        <v>524</v>
      </c>
      <c r="BQ527">
        <f t="shared" si="119"/>
        <v>13.075000000000118</v>
      </c>
      <c r="BR527">
        <f>EXP(-KTG1_bac*(BQ527-T_opt_bac)^2)</f>
        <v>0.67433888344487969</v>
      </c>
      <c r="BS527">
        <f>EXP(-KTG2_bac * (T_opt_bac - BQ527)^2)</f>
        <v>0.30664409609683874</v>
      </c>
      <c r="BT527">
        <f>IF(BQ527&lt;=T_opt_bac,BR527,BS527)</f>
        <v>0.67433888344487969</v>
      </c>
      <c r="BU527">
        <f t="shared" si="120"/>
        <v>0.67400000000000004</v>
      </c>
      <c r="BY527"/>
      <c r="BZ527" s="3">
        <f t="shared" si="111"/>
        <v>507</v>
      </c>
      <c r="CA527" s="3">
        <f>CA526+(env_max2-env_min2)/1200</f>
        <v>12.650000000000112</v>
      </c>
      <c r="CB527" s="3">
        <f t="shared" si="110"/>
        <v>0.59799999999999998</v>
      </c>
      <c r="CC527" s="3">
        <f>ROUND((O_max_dia2-CA527)/O_range_dia2 * CB527, 3)</f>
        <v>0.56999999999999995</v>
      </c>
      <c r="CD527">
        <f>IF(CA527&lt;=delt2,CB527,CC527)</f>
        <v>0.56999999999999995</v>
      </c>
      <c r="CE527">
        <f>IF(CA527&gt;=O_max_dia2, 0, CD527)</f>
        <v>0.56999999999999995</v>
      </c>
      <c r="CG527">
        <f>CE527/$CF$21</f>
        <v>0.99824868651488619</v>
      </c>
      <c r="EM527"/>
      <c r="EN527" s="3"/>
      <c r="EP527"/>
      <c r="EQ527" s="3"/>
    </row>
    <row r="528" spans="2:147" x14ac:dyDescent="0.25">
      <c r="B528">
        <f t="shared" si="109"/>
        <v>512</v>
      </c>
      <c r="C528" s="9">
        <f t="shared" si="107"/>
        <v>12.775000000000114</v>
      </c>
      <c r="D528">
        <f>EXP(-KTG1_dia*(C528-T_opt__dia)^2)</f>
        <v>0.98806677251571928</v>
      </c>
      <c r="E528">
        <f>EXP(-KTG2_dia*(T_opt__dia-C528)^2)</f>
        <v>0.74072562419157528</v>
      </c>
      <c r="F528">
        <f>IF(C528&lt;=T_opt__dia,D528,E528)</f>
        <v>0.98806677251571928</v>
      </c>
      <c r="G528">
        <f t="shared" si="108"/>
        <v>0.98799999999999999</v>
      </c>
      <c r="AO528">
        <f t="shared" si="112"/>
        <v>525</v>
      </c>
      <c r="AP528">
        <f t="shared" si="113"/>
        <v>13.100000000000119</v>
      </c>
      <c r="AQ528">
        <f>EXP(-KTG1_nan*(AP528-T_opt__nan)^2)</f>
        <v>0.82659535196233747</v>
      </c>
      <c r="AR528">
        <f>EXP(-KTG2_nan*(T_opt__nan-AP528)^2)</f>
        <v>0.56477943758951676</v>
      </c>
      <c r="AS528">
        <f>IF(AP528&lt;=T_opt__nan,AQ528,AR528)</f>
        <v>0.82659535196233747</v>
      </c>
      <c r="AT528">
        <f t="shared" si="114"/>
        <v>0.82699999999999996</v>
      </c>
      <c r="BD528">
        <f t="shared" si="115"/>
        <v>525</v>
      </c>
      <c r="BE528">
        <f t="shared" si="116"/>
        <v>13.100000000000119</v>
      </c>
      <c r="BF528">
        <f>EXP(-KTG1_pic*(BE528-T_opt_pic)^2)</f>
        <v>0.67567708633663004</v>
      </c>
      <c r="BG528">
        <f>EXP(-KTG2_pic*(T_opt_pic-BE528)^2)</f>
        <v>0.30847329604975088</v>
      </c>
      <c r="BH528">
        <f>IF(BE528&lt;=T_opt_pic,BF528,BG528)</f>
        <v>0.67567708633663004</v>
      </c>
      <c r="BI528">
        <f t="shared" si="117"/>
        <v>0.67600000000000005</v>
      </c>
      <c r="BP528">
        <f t="shared" si="118"/>
        <v>525</v>
      </c>
      <c r="BQ528">
        <f t="shared" si="119"/>
        <v>13.100000000000119</v>
      </c>
      <c r="BR528">
        <f>EXP(-KTG1_bac*(BQ528-T_opt_bac)^2)</f>
        <v>0.67567708633663004</v>
      </c>
      <c r="BS528">
        <f>EXP(-KTG2_bac * (T_opt_bac - BQ528)^2)</f>
        <v>0.30847329604975088</v>
      </c>
      <c r="BT528">
        <f>IF(BQ528&lt;=T_opt_bac,BR528,BS528)</f>
        <v>0.67567708633663004</v>
      </c>
      <c r="BU528">
        <f t="shared" si="120"/>
        <v>0.67600000000000005</v>
      </c>
      <c r="BY528"/>
      <c r="BZ528" s="3">
        <f t="shared" si="111"/>
        <v>508</v>
      </c>
      <c r="CA528" s="3">
        <f>CA527+(env_max2-env_min2)/1200</f>
        <v>12.675000000000113</v>
      </c>
      <c r="CB528" s="3">
        <f t="shared" si="110"/>
        <v>0.59899999999999998</v>
      </c>
      <c r="CC528" s="3">
        <f>ROUND((O_max_dia2-CA528)/O_range_dia2 * CB528, 3)</f>
        <v>0.56999999999999995</v>
      </c>
      <c r="CD528">
        <f>IF(CA528&lt;=delt2,CB528,CC528)</f>
        <v>0.56999999999999995</v>
      </c>
      <c r="CE528">
        <f>IF(CA528&gt;=O_max_dia2, 0, CD528)</f>
        <v>0.56999999999999995</v>
      </c>
      <c r="CG528">
        <f>CE528/$CF$21</f>
        <v>0.99824868651488619</v>
      </c>
      <c r="EM528"/>
      <c r="EN528" s="3"/>
      <c r="EP528"/>
      <c r="EQ528" s="3"/>
    </row>
    <row r="529" spans="2:147" x14ac:dyDescent="0.25">
      <c r="B529">
        <f t="shared" si="109"/>
        <v>513</v>
      </c>
      <c r="C529" s="9">
        <f t="shared" si="107"/>
        <v>12.800000000000114</v>
      </c>
      <c r="D529">
        <f>EXP(-KTG1_dia*(C529-T_opt__dia)^2)</f>
        <v>0.98854610112818209</v>
      </c>
      <c r="E529">
        <f>EXP(-KTG2_dia*(T_opt__dia-C529)^2)</f>
        <v>0.74976159223908245</v>
      </c>
      <c r="F529">
        <f>IF(C529&lt;=T_opt__dia,D529,E529)</f>
        <v>0.98854610112818209</v>
      </c>
      <c r="G529">
        <f t="shared" si="108"/>
        <v>0.98899999999999999</v>
      </c>
      <c r="AO529">
        <f t="shared" si="112"/>
        <v>526</v>
      </c>
      <c r="AP529">
        <f t="shared" si="113"/>
        <v>13.125000000000119</v>
      </c>
      <c r="AQ529">
        <f>EXP(-KTG1_nan*(AP529-T_opt__nan)^2)</f>
        <v>0.82773477165480747</v>
      </c>
      <c r="AR529">
        <f>EXP(-KTG2_nan*(T_opt__nan-AP529)^2)</f>
        <v>0.56711821779156135</v>
      </c>
      <c r="AS529">
        <f>IF(AP529&lt;=T_opt__nan,AQ529,AR529)</f>
        <v>0.82773477165480747</v>
      </c>
      <c r="AT529">
        <f t="shared" si="114"/>
        <v>0.82799999999999996</v>
      </c>
      <c r="BD529">
        <f t="shared" si="115"/>
        <v>526</v>
      </c>
      <c r="BE529">
        <f t="shared" si="116"/>
        <v>13.125000000000119</v>
      </c>
      <c r="BF529">
        <f>EXP(-KTG1_pic*(BE529-T_opt_pic)^2)</f>
        <v>0.677014559765864</v>
      </c>
      <c r="BG529">
        <f>EXP(-KTG2_pic*(T_opt_pic-BE529)^2)</f>
        <v>0.31030875291933435</v>
      </c>
      <c r="BH529">
        <f>IF(BE529&lt;=T_opt_pic,BF529,BG529)</f>
        <v>0.677014559765864</v>
      </c>
      <c r="BI529">
        <f t="shared" si="117"/>
        <v>0.67700000000000005</v>
      </c>
      <c r="BP529">
        <f t="shared" si="118"/>
        <v>526</v>
      </c>
      <c r="BQ529">
        <f t="shared" si="119"/>
        <v>13.125000000000119</v>
      </c>
      <c r="BR529">
        <f>EXP(-KTG1_bac*(BQ529-T_opt_bac)^2)</f>
        <v>0.677014559765864</v>
      </c>
      <c r="BS529">
        <f>EXP(-KTG2_bac * (T_opt_bac - BQ529)^2)</f>
        <v>0.31030875291933435</v>
      </c>
      <c r="BT529">
        <f>IF(BQ529&lt;=T_opt_bac,BR529,BS529)</f>
        <v>0.677014559765864</v>
      </c>
      <c r="BU529">
        <f t="shared" si="120"/>
        <v>0.67700000000000005</v>
      </c>
      <c r="BY529"/>
      <c r="BZ529" s="3">
        <f t="shared" si="111"/>
        <v>509</v>
      </c>
      <c r="CA529" s="3">
        <f>CA528+(env_max2-env_min2)/1200</f>
        <v>12.700000000000113</v>
      </c>
      <c r="CB529" s="3">
        <f t="shared" si="110"/>
        <v>0.6</v>
      </c>
      <c r="CC529" s="3">
        <f>ROUND((O_max_dia2-CA529)/O_range_dia2 * CB529, 3)</f>
        <v>0.56999999999999995</v>
      </c>
      <c r="CD529">
        <f>IF(CA529&lt;=delt2,CB529,CC529)</f>
        <v>0.56999999999999995</v>
      </c>
      <c r="CE529">
        <f>IF(CA529&gt;=O_max_dia2, 0, CD529)</f>
        <v>0.56999999999999995</v>
      </c>
      <c r="CG529">
        <f>CE529/$CF$21</f>
        <v>0.99824868651488619</v>
      </c>
      <c r="EM529"/>
      <c r="EN529" s="3"/>
      <c r="EP529"/>
      <c r="EQ529" s="3"/>
    </row>
    <row r="530" spans="2:147" x14ac:dyDescent="0.25">
      <c r="B530">
        <f t="shared" si="109"/>
        <v>514</v>
      </c>
      <c r="C530" s="9">
        <f t="shared" ref="C530:C593" si="121">C529+(env_v_max-env_v_min)/1200</f>
        <v>12.825000000000115</v>
      </c>
      <c r="D530">
        <f>EXP(-KTG1_dia*(C530-T_opt__dia)^2)</f>
        <v>0.98901577206423441</v>
      </c>
      <c r="E530">
        <f>EXP(-KTG2_dia*(T_opt__dia-C530)^2)</f>
        <v>0.75871808507291616</v>
      </c>
      <c r="F530">
        <f>IF(C530&lt;=T_opt__dia,D530,E530)</f>
        <v>0.98901577206423441</v>
      </c>
      <c r="G530">
        <f t="shared" ref="G530:G593" si="122">ROUND(F530,3)</f>
        <v>0.98899999999999999</v>
      </c>
      <c r="AO530">
        <f t="shared" si="112"/>
        <v>527</v>
      </c>
      <c r="AP530">
        <f t="shared" si="113"/>
        <v>13.150000000000119</v>
      </c>
      <c r="AQ530">
        <f>EXP(-KTG1_nan*(AP530-T_opt__nan)^2)</f>
        <v>0.82887161761097938</v>
      </c>
      <c r="AR530">
        <f>EXP(-KTG2_nan*(T_opt__nan-AP530)^2)</f>
        <v>0.56945814106447323</v>
      </c>
      <c r="AS530">
        <f>IF(AP530&lt;=T_opt__nan,AQ530,AR530)</f>
        <v>0.82887161761097938</v>
      </c>
      <c r="AT530">
        <f t="shared" si="114"/>
        <v>0.82899999999999996</v>
      </c>
      <c r="BD530">
        <f t="shared" si="115"/>
        <v>527</v>
      </c>
      <c r="BE530">
        <f t="shared" si="116"/>
        <v>13.150000000000119</v>
      </c>
      <c r="BF530">
        <f>EXP(-KTG1_pic*(BE530-T_opt_pic)^2)</f>
        <v>0.67835128890070429</v>
      </c>
      <c r="BG530">
        <f>EXP(-KTG2_pic*(T_opt_pic-BE530)^2)</f>
        <v>0.31215044870796027</v>
      </c>
      <c r="BH530">
        <f>IF(BE530&lt;=T_opt_pic,BF530,BG530)</f>
        <v>0.67835128890070429</v>
      </c>
      <c r="BI530">
        <f t="shared" si="117"/>
        <v>0.67800000000000005</v>
      </c>
      <c r="BP530">
        <f t="shared" si="118"/>
        <v>527</v>
      </c>
      <c r="BQ530">
        <f t="shared" si="119"/>
        <v>13.150000000000119</v>
      </c>
      <c r="BR530">
        <f>EXP(-KTG1_bac*(BQ530-T_opt_bac)^2)</f>
        <v>0.67835128890070429</v>
      </c>
      <c r="BS530">
        <f>EXP(-KTG2_bac * (T_opt_bac - BQ530)^2)</f>
        <v>0.31215044870796027</v>
      </c>
      <c r="BT530">
        <f>IF(BQ530&lt;=T_opt_bac,BR530,BS530)</f>
        <v>0.67835128890070429</v>
      </c>
      <c r="BU530">
        <f t="shared" si="120"/>
        <v>0.67800000000000005</v>
      </c>
      <c r="BY530"/>
      <c r="BZ530" s="3">
        <f t="shared" si="111"/>
        <v>510</v>
      </c>
      <c r="CA530" s="3">
        <f>CA529+(env_max2-env_min2)/1200</f>
        <v>12.725000000000113</v>
      </c>
      <c r="CB530" s="3">
        <f t="shared" si="110"/>
        <v>0.60099999999999998</v>
      </c>
      <c r="CC530" s="3">
        <f>ROUND((O_max_dia2-CA530)/O_range_dia2 * CB530, 3)</f>
        <v>0.56999999999999995</v>
      </c>
      <c r="CD530">
        <f>IF(CA530&lt;=delt2,CB530,CC530)</f>
        <v>0.56999999999999995</v>
      </c>
      <c r="CE530">
        <f>IF(CA530&gt;=O_max_dia2, 0, CD530)</f>
        <v>0.56999999999999995</v>
      </c>
      <c r="CG530">
        <f>CE530/$CF$21</f>
        <v>0.99824868651488619</v>
      </c>
      <c r="EM530"/>
      <c r="EN530" s="3"/>
      <c r="EP530"/>
      <c r="EQ530" s="3"/>
    </row>
    <row r="531" spans="2:147" x14ac:dyDescent="0.25">
      <c r="B531">
        <f t="shared" ref="B531:B594" si="123">B530+1</f>
        <v>515</v>
      </c>
      <c r="C531" s="9">
        <f t="shared" si="121"/>
        <v>12.850000000000115</v>
      </c>
      <c r="D531">
        <f>EXP(-KTG1_dia*(C531-T_opt__dia)^2)</f>
        <v>0.98947577133978726</v>
      </c>
      <c r="E531">
        <f>EXP(-KTG2_dia*(T_opt__dia-C531)^2)</f>
        <v>0.76758964886761349</v>
      </c>
      <c r="F531">
        <f>IF(C531&lt;=T_opt__dia,D531,E531)</f>
        <v>0.98947577133978726</v>
      </c>
      <c r="G531">
        <f t="shared" si="122"/>
        <v>0.98899999999999999</v>
      </c>
      <c r="AO531">
        <f t="shared" si="112"/>
        <v>528</v>
      </c>
      <c r="AP531">
        <f t="shared" si="113"/>
        <v>13.17500000000012</v>
      </c>
      <c r="AQ531">
        <f>EXP(-KTG1_nan*(AP531-T_opt__nan)^2)</f>
        <v>0.83000587491973687</v>
      </c>
      <c r="AR531">
        <f>EXP(-KTG2_nan*(T_opt__nan-AP531)^2)</f>
        <v>0.57179914178256197</v>
      </c>
      <c r="AS531">
        <f>IF(AP531&lt;=T_opt__nan,AQ531,AR531)</f>
        <v>0.83000587491973687</v>
      </c>
      <c r="AT531">
        <f t="shared" si="114"/>
        <v>0.83</v>
      </c>
      <c r="BD531">
        <f t="shared" si="115"/>
        <v>528</v>
      </c>
      <c r="BE531">
        <f t="shared" si="116"/>
        <v>13.17500000000012</v>
      </c>
      <c r="BF531">
        <f>EXP(-KTG1_pic*(BE531-T_opt_pic)^2)</f>
        <v>0.67968725889112658</v>
      </c>
      <c r="BG531">
        <f>EXP(-KTG2_pic*(T_opt_pic-BE531)^2)</f>
        <v>0.31399836502946493</v>
      </c>
      <c r="BH531">
        <f>IF(BE531&lt;=T_opt_pic,BF531,BG531)</f>
        <v>0.67968725889112658</v>
      </c>
      <c r="BI531">
        <f t="shared" si="117"/>
        <v>0.68</v>
      </c>
      <c r="BP531">
        <f t="shared" si="118"/>
        <v>528</v>
      </c>
      <c r="BQ531">
        <f t="shared" si="119"/>
        <v>13.17500000000012</v>
      </c>
      <c r="BR531">
        <f>EXP(-KTG1_bac*(BQ531-T_opt_bac)^2)</f>
        <v>0.67968725889112658</v>
      </c>
      <c r="BS531">
        <f>EXP(-KTG2_bac * (T_opt_bac - BQ531)^2)</f>
        <v>0.31399836502946493</v>
      </c>
      <c r="BT531">
        <f>IF(BQ531&lt;=T_opt_bac,BR531,BS531)</f>
        <v>0.67968725889112658</v>
      </c>
      <c r="BU531">
        <f t="shared" si="120"/>
        <v>0.68</v>
      </c>
      <c r="BY531"/>
      <c r="BZ531" s="3">
        <f t="shared" si="111"/>
        <v>511</v>
      </c>
      <c r="CA531" s="3">
        <f>CA530+(env_max2-env_min2)/1200</f>
        <v>12.750000000000114</v>
      </c>
      <c r="CB531" s="3">
        <f t="shared" si="110"/>
        <v>0.60199999999999998</v>
      </c>
      <c r="CC531" s="3">
        <f>ROUND((O_max_dia2-CA531)/O_range_dia2 * CB531, 3)</f>
        <v>0.56999999999999995</v>
      </c>
      <c r="CD531">
        <f>IF(CA531&lt;=delt2,CB531,CC531)</f>
        <v>0.56999999999999995</v>
      </c>
      <c r="CE531">
        <f>IF(CA531&gt;=O_max_dia2, 0, CD531)</f>
        <v>0.56999999999999995</v>
      </c>
      <c r="CG531">
        <f>CE531/$CF$21</f>
        <v>0.99824868651488619</v>
      </c>
      <c r="EM531"/>
      <c r="EN531" s="3"/>
      <c r="EP531"/>
      <c r="EQ531" s="3"/>
    </row>
    <row r="532" spans="2:147" x14ac:dyDescent="0.25">
      <c r="B532">
        <f t="shared" si="123"/>
        <v>516</v>
      </c>
      <c r="C532" s="9">
        <f t="shared" si="121"/>
        <v>12.875000000000115</v>
      </c>
      <c r="D532">
        <f>EXP(-KTG1_dia*(C532-T_opt__dia)^2)</f>
        <v>0.98992608525439352</v>
      </c>
      <c r="E532">
        <f>EXP(-KTG2_dia*(T_opt__dia-C532)^2)</f>
        <v>0.77637082940445279</v>
      </c>
      <c r="F532">
        <f>IF(C532&lt;=T_opt__dia,D532,E532)</f>
        <v>0.98992608525439352</v>
      </c>
      <c r="G532">
        <f t="shared" si="122"/>
        <v>0.99</v>
      </c>
      <c r="AO532">
        <f t="shared" si="112"/>
        <v>529</v>
      </c>
      <c r="AP532">
        <f t="shared" si="113"/>
        <v>13.20000000000012</v>
      </c>
      <c r="AQ532">
        <f>EXP(-KTG1_nan*(AP532-T_opt__nan)^2)</f>
        <v>0.83113752868837742</v>
      </c>
      <c r="AR532">
        <f>EXP(-KTG2_nan*(T_opt__nan-AP532)^2)</f>
        <v>0.57414115400127652</v>
      </c>
      <c r="AS532">
        <f>IF(AP532&lt;=T_opt__nan,AQ532,AR532)</f>
        <v>0.83113752868837742</v>
      </c>
      <c r="AT532">
        <f t="shared" si="114"/>
        <v>0.83099999999999996</v>
      </c>
      <c r="BD532">
        <f t="shared" si="115"/>
        <v>529</v>
      </c>
      <c r="BE532">
        <f t="shared" si="116"/>
        <v>13.20000000000012</v>
      </c>
      <c r="BF532">
        <f>EXP(-KTG1_pic*(BE532-T_opt_pic)^2)</f>
        <v>0.68102245486922208</v>
      </c>
      <c r="BG532">
        <f>EXP(-KTG2_pic*(T_opt_pic-BE532)^2)</f>
        <v>0.31585248310795111</v>
      </c>
      <c r="BH532">
        <f>IF(BE532&lt;=T_opt_pic,BF532,BG532)</f>
        <v>0.68102245486922208</v>
      </c>
      <c r="BI532">
        <f t="shared" si="117"/>
        <v>0.68100000000000005</v>
      </c>
      <c r="BP532">
        <f t="shared" si="118"/>
        <v>529</v>
      </c>
      <c r="BQ532">
        <f t="shared" si="119"/>
        <v>13.20000000000012</v>
      </c>
      <c r="BR532">
        <f>EXP(-KTG1_bac*(BQ532-T_opt_bac)^2)</f>
        <v>0.68102245486922208</v>
      </c>
      <c r="BS532">
        <f>EXP(-KTG2_bac * (T_opt_bac - BQ532)^2)</f>
        <v>0.31585248310795111</v>
      </c>
      <c r="BT532">
        <f>IF(BQ532&lt;=T_opt_bac,BR532,BS532)</f>
        <v>0.68102245486922208</v>
      </c>
      <c r="BU532">
        <f t="shared" si="120"/>
        <v>0.68100000000000005</v>
      </c>
      <c r="BY532"/>
      <c r="BZ532" s="3">
        <f t="shared" si="111"/>
        <v>512</v>
      </c>
      <c r="CA532" s="3">
        <f>CA531+(env_max2-env_min2)/1200</f>
        <v>12.775000000000114</v>
      </c>
      <c r="CB532" s="3">
        <f t="shared" si="110"/>
        <v>0.60299999999999998</v>
      </c>
      <c r="CC532" s="3">
        <f>ROUND((O_max_dia2-CA532)/O_range_dia2 * CB532, 3)</f>
        <v>0.56999999999999995</v>
      </c>
      <c r="CD532">
        <f>IF(CA532&lt;=delt2,CB532,CC532)</f>
        <v>0.56999999999999995</v>
      </c>
      <c r="CE532">
        <f>IF(CA532&gt;=O_max_dia2, 0, CD532)</f>
        <v>0.56999999999999995</v>
      </c>
      <c r="CG532">
        <f>CE532/$CF$21</f>
        <v>0.99824868651488619</v>
      </c>
      <c r="EM532"/>
      <c r="EN532" s="3"/>
      <c r="EP532"/>
      <c r="EQ532" s="3"/>
    </row>
    <row r="533" spans="2:147" x14ac:dyDescent="0.25">
      <c r="B533">
        <f t="shared" si="123"/>
        <v>517</v>
      </c>
      <c r="C533" s="9">
        <f t="shared" si="121"/>
        <v>12.900000000000116</v>
      </c>
      <c r="D533">
        <f>EXP(-KTG1_dia*(C533-T_opt__dia)^2)</f>
        <v>0.99036670039192876</v>
      </c>
      <c r="E533">
        <f>EXP(-KTG2_dia*(T_opt__dia-C533)^2)</f>
        <v>0.78505617755186952</v>
      </c>
      <c r="F533">
        <f>IF(C533&lt;=T_opt__dia,D533,E533)</f>
        <v>0.99036670039192876</v>
      </c>
      <c r="G533">
        <f t="shared" si="122"/>
        <v>0.99</v>
      </c>
      <c r="AO533">
        <f t="shared" si="112"/>
        <v>530</v>
      </c>
      <c r="AP533">
        <f t="shared" si="113"/>
        <v>13.22500000000012</v>
      </c>
      <c r="AQ533">
        <f>EXP(-KTG1_nan*(AP533-T_opt__nan)^2)</f>
        <v>0.83226656404293609</v>
      </c>
      <c r="AR533">
        <f>EXP(-KTG2_nan*(T_opt__nan-AP533)^2)</f>
        <v>0.57648411145986012</v>
      </c>
      <c r="AS533">
        <f>IF(AP533&lt;=T_opt__nan,AQ533,AR533)</f>
        <v>0.83226656404293609</v>
      </c>
      <c r="AT533">
        <f t="shared" si="114"/>
        <v>0.83199999999999996</v>
      </c>
      <c r="BD533">
        <f t="shared" si="115"/>
        <v>530</v>
      </c>
      <c r="BE533">
        <f t="shared" si="116"/>
        <v>13.22500000000012</v>
      </c>
      <c r="BF533">
        <f>EXP(-KTG1_pic*(BE533-T_opt_pic)^2)</f>
        <v>0.68235686194945933</v>
      </c>
      <c r="BG533">
        <f>EXP(-KTG2_pic*(T_opt_pic-BE533)^2)</f>
        <v>0.31771278377661011</v>
      </c>
      <c r="BH533">
        <f>IF(BE533&lt;=T_opt_pic,BF533,BG533)</f>
        <v>0.68235686194945933</v>
      </c>
      <c r="BI533">
        <f t="shared" si="117"/>
        <v>0.68200000000000005</v>
      </c>
      <c r="BP533">
        <f t="shared" si="118"/>
        <v>530</v>
      </c>
      <c r="BQ533">
        <f t="shared" si="119"/>
        <v>13.22500000000012</v>
      </c>
      <c r="BR533">
        <f>EXP(-KTG1_bac*(BQ533-T_opt_bac)^2)</f>
        <v>0.68235686194945933</v>
      </c>
      <c r="BS533">
        <f>EXP(-KTG2_bac * (T_opt_bac - BQ533)^2)</f>
        <v>0.31771278377661011</v>
      </c>
      <c r="BT533">
        <f>IF(BQ533&lt;=T_opt_bac,BR533,BS533)</f>
        <v>0.68235686194945933</v>
      </c>
      <c r="BU533">
        <f t="shared" si="120"/>
        <v>0.68200000000000005</v>
      </c>
      <c r="BY533"/>
      <c r="BZ533" s="3">
        <f t="shared" si="111"/>
        <v>513</v>
      </c>
      <c r="CA533" s="3">
        <f>CA532+(env_max2-env_min2)/1200</f>
        <v>12.800000000000114</v>
      </c>
      <c r="CB533" s="3">
        <f t="shared" si="110"/>
        <v>0.60399999999999998</v>
      </c>
      <c r="CC533" s="3">
        <f>ROUND((O_max_dia2-CA533)/O_range_dia2 * CB533, 3)</f>
        <v>0.56899999999999995</v>
      </c>
      <c r="CD533">
        <f>IF(CA533&lt;=delt2,CB533,CC533)</f>
        <v>0.56899999999999995</v>
      </c>
      <c r="CE533">
        <f>IF(CA533&gt;=O_max_dia2, 0, CD533)</f>
        <v>0.56899999999999995</v>
      </c>
      <c r="CG533">
        <f>CE533/$CF$21</f>
        <v>0.99649737302977237</v>
      </c>
      <c r="EM533"/>
      <c r="EN533" s="3"/>
      <c r="EP533"/>
      <c r="EQ533" s="3"/>
    </row>
    <row r="534" spans="2:147" x14ac:dyDescent="0.25">
      <c r="B534">
        <f t="shared" si="123"/>
        <v>518</v>
      </c>
      <c r="C534" s="9">
        <f t="shared" si="121"/>
        <v>12.925000000000116</v>
      </c>
      <c r="D534">
        <f>EXP(-KTG1_dia*(C534-T_opt__dia)^2)</f>
        <v>0.99079760362125679</v>
      </c>
      <c r="E534">
        <f>EXP(-KTG2_dia*(T_opt__dia-C534)^2)</f>
        <v>0.79364025480285916</v>
      </c>
      <c r="F534">
        <f>IF(C534&lt;=T_opt__dia,D534,E534)</f>
        <v>0.99079760362125679</v>
      </c>
      <c r="G534">
        <f t="shared" si="122"/>
        <v>0.99099999999999999</v>
      </c>
      <c r="AO534">
        <f t="shared" si="112"/>
        <v>531</v>
      </c>
      <c r="AP534">
        <f t="shared" si="113"/>
        <v>13.250000000000121</v>
      </c>
      <c r="AQ534">
        <f>EXP(-KTG1_nan*(AP534-T_opt__nan)^2)</f>
        <v>0.83339296612850799</v>
      </c>
      <c r="AR534">
        <f>EXP(-KTG2_nan*(T_opt__nan-AP534)^2)</f>
        <v>0.57882794758403866</v>
      </c>
      <c r="AS534">
        <f>IF(AP534&lt;=T_opt__nan,AQ534,AR534)</f>
        <v>0.83339296612850799</v>
      </c>
      <c r="AT534">
        <f t="shared" si="114"/>
        <v>0.83299999999999996</v>
      </c>
      <c r="BD534">
        <f t="shared" si="115"/>
        <v>531</v>
      </c>
      <c r="BE534">
        <f t="shared" si="116"/>
        <v>13.250000000000121</v>
      </c>
      <c r="BF534">
        <f>EXP(-KTG1_pic*(BE534-T_opt_pic)^2)</f>
        <v>0.6836904652289475</v>
      </c>
      <c r="BG534">
        <f>EXP(-KTG2_pic*(T_opt_pic-BE534)^2)</f>
        <v>0.31957924747656752</v>
      </c>
      <c r="BH534">
        <f>IF(BE534&lt;=T_opt_pic,BF534,BG534)</f>
        <v>0.6836904652289475</v>
      </c>
      <c r="BI534">
        <f t="shared" si="117"/>
        <v>0.68400000000000005</v>
      </c>
      <c r="BP534">
        <f t="shared" si="118"/>
        <v>531</v>
      </c>
      <c r="BQ534">
        <f t="shared" si="119"/>
        <v>13.250000000000121</v>
      </c>
      <c r="BR534">
        <f>EXP(-KTG1_bac*(BQ534-T_opt_bac)^2)</f>
        <v>0.6836904652289475</v>
      </c>
      <c r="BS534">
        <f>EXP(-KTG2_bac * (T_opt_bac - BQ534)^2)</f>
        <v>0.31957924747656752</v>
      </c>
      <c r="BT534">
        <f>IF(BQ534&lt;=T_opt_bac,BR534,BS534)</f>
        <v>0.6836904652289475</v>
      </c>
      <c r="BU534">
        <f t="shared" si="120"/>
        <v>0.68400000000000005</v>
      </c>
      <c r="BY534"/>
      <c r="BZ534" s="3">
        <f t="shared" si="111"/>
        <v>514</v>
      </c>
      <c r="CA534" s="3">
        <f>CA533+(env_max2-env_min2)/1200</f>
        <v>12.825000000000115</v>
      </c>
      <c r="CB534" s="3">
        <f t="shared" ref="CB534:CB597" si="124">ROUND(EXP(0.07*(CA534-20)),3)</f>
        <v>0.60499999999999998</v>
      </c>
      <c r="CC534" s="3">
        <f>ROUND((O_max_dia2-CA534)/O_range_dia2 * CB534, 3)</f>
        <v>0.56899999999999995</v>
      </c>
      <c r="CD534">
        <f>IF(CA534&lt;=delt2,CB534,CC534)</f>
        <v>0.56899999999999995</v>
      </c>
      <c r="CE534">
        <f>IF(CA534&gt;=O_max_dia2, 0, CD534)</f>
        <v>0.56899999999999995</v>
      </c>
      <c r="CG534">
        <f>CE534/$CF$21</f>
        <v>0.99649737302977237</v>
      </c>
      <c r="EM534"/>
      <c r="EN534" s="3"/>
      <c r="EP534"/>
      <c r="EQ534" s="3"/>
    </row>
    <row r="535" spans="2:147" x14ac:dyDescent="0.25">
      <c r="B535">
        <f t="shared" si="123"/>
        <v>519</v>
      </c>
      <c r="C535" s="9">
        <f t="shared" si="121"/>
        <v>12.950000000000117</v>
      </c>
      <c r="D535">
        <f>EXP(-KTG1_dia*(C535-T_opt__dia)^2)</f>
        <v>0.99121878209688219</v>
      </c>
      <c r="E535">
        <f>EXP(-KTG2_dia*(T_opt__dia-C535)^2)</f>
        <v>0.8021176388616692</v>
      </c>
      <c r="F535">
        <f>IF(C535&lt;=T_opt__dia,D535,E535)</f>
        <v>0.99121878209688219</v>
      </c>
      <c r="G535">
        <f t="shared" si="122"/>
        <v>0.99099999999999999</v>
      </c>
      <c r="AO535">
        <f t="shared" si="112"/>
        <v>532</v>
      </c>
      <c r="AP535">
        <f t="shared" si="113"/>
        <v>13.275000000000121</v>
      </c>
      <c r="AQ535">
        <f>EXP(-KTG1_nan*(AP535-T_opt__nan)^2)</f>
        <v>0.83451672010957223</v>
      </c>
      <c r="AR535">
        <f>EXP(-KTG2_nan*(T_opt__nan-AP535)^2)</f>
        <v>0.58117259548874356</v>
      </c>
      <c r="AS535">
        <f>IF(AP535&lt;=T_opt__nan,AQ535,AR535)</f>
        <v>0.83451672010957223</v>
      </c>
      <c r="AT535">
        <f t="shared" si="114"/>
        <v>0.83499999999999996</v>
      </c>
      <c r="BD535">
        <f t="shared" si="115"/>
        <v>532</v>
      </c>
      <c r="BE535">
        <f t="shared" si="116"/>
        <v>13.275000000000121</v>
      </c>
      <c r="BF535">
        <f>EXP(-KTG1_pic*(BE535-T_opt_pic)^2)</f>
        <v>0.68502324978770102</v>
      </c>
      <c r="BG535">
        <f>EXP(-KTG2_pic*(T_opt_pic-BE535)^2)</f>
        <v>0.32145185425575029</v>
      </c>
      <c r="BH535">
        <f>IF(BE535&lt;=T_opt_pic,BF535,BG535)</f>
        <v>0.68502324978770102</v>
      </c>
      <c r="BI535">
        <f t="shared" si="117"/>
        <v>0.68500000000000005</v>
      </c>
      <c r="BP535">
        <f t="shared" si="118"/>
        <v>532</v>
      </c>
      <c r="BQ535">
        <f t="shared" si="119"/>
        <v>13.275000000000121</v>
      </c>
      <c r="BR535">
        <f>EXP(-KTG1_bac*(BQ535-T_opt_bac)^2)</f>
        <v>0.68502324978770102</v>
      </c>
      <c r="BS535">
        <f>EXP(-KTG2_bac * (T_opt_bac - BQ535)^2)</f>
        <v>0.32145185425575029</v>
      </c>
      <c r="BT535">
        <f>IF(BQ535&lt;=T_opt_bac,BR535,BS535)</f>
        <v>0.68502324978770102</v>
      </c>
      <c r="BU535">
        <f t="shared" si="120"/>
        <v>0.68500000000000005</v>
      </c>
      <c r="BY535"/>
      <c r="BZ535" s="3">
        <f t="shared" ref="BZ535:BZ598" si="125">BZ534+1</f>
        <v>515</v>
      </c>
      <c r="CA535" s="3">
        <f>CA534+(env_max2-env_min2)/1200</f>
        <v>12.850000000000115</v>
      </c>
      <c r="CB535" s="3">
        <f t="shared" si="124"/>
        <v>0.60599999999999998</v>
      </c>
      <c r="CC535" s="3">
        <f>ROUND((O_max_dia2-CA535)/O_range_dia2 * CB535, 3)</f>
        <v>0.56899999999999995</v>
      </c>
      <c r="CD535">
        <f>IF(CA535&lt;=delt2,CB535,CC535)</f>
        <v>0.56899999999999995</v>
      </c>
      <c r="CE535">
        <f>IF(CA535&gt;=O_max_dia2, 0, CD535)</f>
        <v>0.56899999999999995</v>
      </c>
      <c r="CG535">
        <f>CE535/$CF$21</f>
        <v>0.99649737302977237</v>
      </c>
      <c r="EM535"/>
      <c r="EN535" s="3"/>
      <c r="EP535"/>
      <c r="EQ535" s="3"/>
    </row>
    <row r="536" spans="2:147" x14ac:dyDescent="0.25">
      <c r="B536">
        <f t="shared" si="123"/>
        <v>520</v>
      </c>
      <c r="C536" s="9">
        <f t="shared" si="121"/>
        <v>12.975000000000117</v>
      </c>
      <c r="D536">
        <f>EXP(-KTG1_dia*(C536-T_opt__dia)^2)</f>
        <v>0.99163022325958861</v>
      </c>
      <c r="E536">
        <f>EXP(-KTG2_dia*(T_opt__dia-C536)^2)</f>
        <v>0.81048292927190524</v>
      </c>
      <c r="F536">
        <f>IF(C536&lt;=T_opt__dia,D536,E536)</f>
        <v>0.99163022325958861</v>
      </c>
      <c r="G536">
        <f t="shared" si="122"/>
        <v>0.99199999999999999</v>
      </c>
      <c r="AO536">
        <f t="shared" si="112"/>
        <v>533</v>
      </c>
      <c r="AP536">
        <f t="shared" si="113"/>
        <v>13.300000000000122</v>
      </c>
      <c r="AQ536">
        <f>EXP(-KTG1_nan*(AP536-T_opt__nan)^2)</f>
        <v>0.83563781117031477</v>
      </c>
      <c r="AR536">
        <f>EXP(-KTG2_nan*(T_opt__nan-AP536)^2)</f>
        <v>0.58351798798086962</v>
      </c>
      <c r="AS536">
        <f>IF(AP536&lt;=T_opt__nan,AQ536,AR536)</f>
        <v>0.83563781117031477</v>
      </c>
      <c r="AT536">
        <f t="shared" si="114"/>
        <v>0.83599999999999997</v>
      </c>
      <c r="BD536">
        <f t="shared" si="115"/>
        <v>533</v>
      </c>
      <c r="BE536">
        <f t="shared" si="116"/>
        <v>13.300000000000122</v>
      </c>
      <c r="BF536">
        <f>EXP(-KTG1_pic*(BE536-T_opt_pic)^2)</f>
        <v>0.68635520068890488</v>
      </c>
      <c r="BG536">
        <f>EXP(-KTG2_pic*(T_opt_pic-BE536)^2)</f>
        <v>0.32333058376777801</v>
      </c>
      <c r="BH536">
        <f>IF(BE536&lt;=T_opt_pic,BF536,BG536)</f>
        <v>0.68635520068890488</v>
      </c>
      <c r="BI536">
        <f t="shared" si="117"/>
        <v>0.68600000000000005</v>
      </c>
      <c r="BP536">
        <f t="shared" si="118"/>
        <v>533</v>
      </c>
      <c r="BQ536">
        <f t="shared" si="119"/>
        <v>13.300000000000122</v>
      </c>
      <c r="BR536">
        <f>EXP(-KTG1_bac*(BQ536-T_opt_bac)^2)</f>
        <v>0.68635520068890488</v>
      </c>
      <c r="BS536">
        <f>EXP(-KTG2_bac * (T_opt_bac - BQ536)^2)</f>
        <v>0.32333058376777801</v>
      </c>
      <c r="BT536">
        <f>IF(BQ536&lt;=T_opt_bac,BR536,BS536)</f>
        <v>0.68635520068890488</v>
      </c>
      <c r="BU536">
        <f t="shared" si="120"/>
        <v>0.68600000000000005</v>
      </c>
      <c r="BY536"/>
      <c r="BZ536" s="3">
        <f t="shared" si="125"/>
        <v>516</v>
      </c>
      <c r="CA536" s="3">
        <f>CA535+(env_max2-env_min2)/1200</f>
        <v>12.875000000000115</v>
      </c>
      <c r="CB536" s="3">
        <f t="shared" si="124"/>
        <v>0.60699999999999998</v>
      </c>
      <c r="CC536" s="3">
        <f>ROUND((O_max_dia2-CA536)/O_range_dia2 * CB536, 3)</f>
        <v>0.56899999999999995</v>
      </c>
      <c r="CD536">
        <f>IF(CA536&lt;=delt2,CB536,CC536)</f>
        <v>0.56899999999999995</v>
      </c>
      <c r="CE536">
        <f>IF(CA536&gt;=O_max_dia2, 0, CD536)</f>
        <v>0.56899999999999995</v>
      </c>
      <c r="CG536">
        <f>CE536/$CF$21</f>
        <v>0.99649737302977237</v>
      </c>
      <c r="EM536"/>
      <c r="EN536" s="3"/>
      <c r="EP536"/>
      <c r="EQ536" s="3"/>
    </row>
    <row r="537" spans="2:147" x14ac:dyDescent="0.25">
      <c r="B537">
        <f t="shared" si="123"/>
        <v>521</v>
      </c>
      <c r="C537" s="9">
        <f t="shared" si="121"/>
        <v>13.000000000000117</v>
      </c>
      <c r="D537">
        <f>EXP(-KTG1_dia*(C537-T_opt__dia)^2)</f>
        <v>0.99203191483706255</v>
      </c>
      <c r="E537">
        <f>EXP(-KTG2_dia*(T_opt__dia-C537)^2)</f>
        <v>0.81873075307802023</v>
      </c>
      <c r="F537">
        <f>IF(C537&lt;=T_opt__dia,D537,E537)</f>
        <v>0.99203191483706255</v>
      </c>
      <c r="G537">
        <f t="shared" si="122"/>
        <v>0.99199999999999999</v>
      </c>
      <c r="AO537">
        <f t="shared" si="112"/>
        <v>534</v>
      </c>
      <c r="AP537">
        <f t="shared" si="113"/>
        <v>13.325000000000122</v>
      </c>
      <c r="AQ537">
        <f>EXP(-KTG1_nan*(AP537-T_opt__nan)^2)</f>
        <v>0.83675622451495124</v>
      </c>
      <c r="AR537">
        <f>EXP(-KTG2_nan*(T_opt__nan-AP537)^2)</f>
        <v>0.58586405756206716</v>
      </c>
      <c r="AS537">
        <f>IF(AP537&lt;=T_opt__nan,AQ537,AR537)</f>
        <v>0.83675622451495124</v>
      </c>
      <c r="AT537">
        <f t="shared" si="114"/>
        <v>0.83699999999999997</v>
      </c>
      <c r="BD537">
        <f t="shared" si="115"/>
        <v>534</v>
      </c>
      <c r="BE537">
        <f t="shared" si="116"/>
        <v>13.325000000000122</v>
      </c>
      <c r="BF537">
        <f>EXP(-KTG1_pic*(BE537-T_opt_pic)^2)</f>
        <v>0.68768630297918065</v>
      </c>
      <c r="BG537">
        <f>EXP(-KTG2_pic*(T_opt_pic-BE537)^2)</f>
        <v>0.32521541527087655</v>
      </c>
      <c r="BH537">
        <f>IF(BE537&lt;=T_opt_pic,BF537,BG537)</f>
        <v>0.68768630297918065</v>
      </c>
      <c r="BI537">
        <f t="shared" si="117"/>
        <v>0.68799999999999994</v>
      </c>
      <c r="BP537">
        <f t="shared" si="118"/>
        <v>534</v>
      </c>
      <c r="BQ537">
        <f t="shared" si="119"/>
        <v>13.325000000000122</v>
      </c>
      <c r="BR537">
        <f>EXP(-KTG1_bac*(BQ537-T_opt_bac)^2)</f>
        <v>0.68768630297918065</v>
      </c>
      <c r="BS537">
        <f>EXP(-KTG2_bac * (T_opt_bac - BQ537)^2)</f>
        <v>0.32521541527087655</v>
      </c>
      <c r="BT537">
        <f>IF(BQ537&lt;=T_opt_bac,BR537,BS537)</f>
        <v>0.68768630297918065</v>
      </c>
      <c r="BU537">
        <f t="shared" si="120"/>
        <v>0.68799999999999994</v>
      </c>
      <c r="BY537"/>
      <c r="BZ537" s="3">
        <f t="shared" si="125"/>
        <v>517</v>
      </c>
      <c r="CA537" s="3">
        <f>CA536+(env_max2-env_min2)/1200</f>
        <v>12.900000000000116</v>
      </c>
      <c r="CB537" s="3">
        <f t="shared" si="124"/>
        <v>0.60799999999999998</v>
      </c>
      <c r="CC537" s="3">
        <f>ROUND((O_max_dia2-CA537)/O_range_dia2 * CB537, 3)</f>
        <v>0.56899999999999995</v>
      </c>
      <c r="CD537">
        <f>IF(CA537&lt;=delt2,CB537,CC537)</f>
        <v>0.56899999999999995</v>
      </c>
      <c r="CE537">
        <f>IF(CA537&gt;=O_max_dia2, 0, CD537)</f>
        <v>0.56899999999999995</v>
      </c>
      <c r="CG537">
        <f>CE537/$CF$21</f>
        <v>0.99649737302977237</v>
      </c>
      <c r="EM537"/>
      <c r="EN537" s="3"/>
      <c r="EP537"/>
      <c r="EQ537" s="3"/>
    </row>
    <row r="538" spans="2:147" x14ac:dyDescent="0.25">
      <c r="B538">
        <f t="shared" si="123"/>
        <v>522</v>
      </c>
      <c r="C538" s="9">
        <f t="shared" si="121"/>
        <v>13.025000000000118</v>
      </c>
      <c r="D538">
        <f>EXP(-KTG1_dia*(C538-T_opt__dia)^2)</f>
        <v>0.99242384484450363</v>
      </c>
      <c r="E538">
        <f>EXP(-KTG2_dia*(T_opt__dia-C538)^2)</f>
        <v>0.82685577051200632</v>
      </c>
      <c r="F538">
        <f>IF(C538&lt;=T_opt__dia,D538,E538)</f>
        <v>0.99242384484450363</v>
      </c>
      <c r="G538">
        <f t="shared" si="122"/>
        <v>0.99199999999999999</v>
      </c>
      <c r="AO538">
        <f t="shared" si="112"/>
        <v>535</v>
      </c>
      <c r="AP538">
        <f t="shared" si="113"/>
        <v>13.350000000000122</v>
      </c>
      <c r="AQ538">
        <f>EXP(-KTG1_nan*(AP538-T_opt__nan)^2)</f>
        <v>0.83787194536805043</v>
      </c>
      <c r="AR538">
        <f>EXP(-KTG2_nan*(T_opt__nan-AP538)^2)</f>
        <v>0.5882107364315674</v>
      </c>
      <c r="AS538">
        <f>IF(AP538&lt;=T_opt__nan,AQ538,AR538)</f>
        <v>0.83787194536805043</v>
      </c>
      <c r="AT538">
        <f t="shared" si="114"/>
        <v>0.83799999999999997</v>
      </c>
      <c r="BD538">
        <f t="shared" si="115"/>
        <v>535</v>
      </c>
      <c r="BE538">
        <f t="shared" si="116"/>
        <v>13.350000000000122</v>
      </c>
      <c r="BF538">
        <f>EXP(-KTG1_pic*(BE538-T_opt_pic)^2)</f>
        <v>0.68901654168885351</v>
      </c>
      <c r="BG538">
        <f>EXP(-KTG2_pic*(T_opt_pic-BE538)^2)</f>
        <v>0.32710632762681524</v>
      </c>
      <c r="BH538">
        <f>IF(BE538&lt;=T_opt_pic,BF538,BG538)</f>
        <v>0.68901654168885351</v>
      </c>
      <c r="BI538">
        <f t="shared" si="117"/>
        <v>0.68899999999999995</v>
      </c>
      <c r="BP538">
        <f t="shared" si="118"/>
        <v>535</v>
      </c>
      <c r="BQ538">
        <f t="shared" si="119"/>
        <v>13.350000000000122</v>
      </c>
      <c r="BR538">
        <f>EXP(-KTG1_bac*(BQ538-T_opt_bac)^2)</f>
        <v>0.68901654168885351</v>
      </c>
      <c r="BS538">
        <f>EXP(-KTG2_bac * (T_opt_bac - BQ538)^2)</f>
        <v>0.32710632762681524</v>
      </c>
      <c r="BT538">
        <f>IF(BQ538&lt;=T_opt_bac,BR538,BS538)</f>
        <v>0.68901654168885351</v>
      </c>
      <c r="BU538">
        <f t="shared" si="120"/>
        <v>0.68899999999999995</v>
      </c>
      <c r="BY538"/>
      <c r="BZ538" s="3">
        <f t="shared" si="125"/>
        <v>518</v>
      </c>
      <c r="CA538" s="3">
        <f>CA537+(env_max2-env_min2)/1200</f>
        <v>12.925000000000116</v>
      </c>
      <c r="CB538" s="3">
        <f t="shared" si="124"/>
        <v>0.60899999999999999</v>
      </c>
      <c r="CC538" s="3">
        <f>ROUND((O_max_dia2-CA538)/O_range_dia2 * CB538, 3)</f>
        <v>0.56899999999999995</v>
      </c>
      <c r="CD538">
        <f>IF(CA538&lt;=delt2,CB538,CC538)</f>
        <v>0.56899999999999995</v>
      </c>
      <c r="CE538">
        <f>IF(CA538&gt;=O_max_dia2, 0, CD538)</f>
        <v>0.56899999999999995</v>
      </c>
      <c r="CG538">
        <f>CE538/$CF$21</f>
        <v>0.99649737302977237</v>
      </c>
      <c r="EM538"/>
      <c r="EN538" s="3"/>
      <c r="EP538"/>
      <c r="EQ538" s="3"/>
    </row>
    <row r="539" spans="2:147" x14ac:dyDescent="0.25">
      <c r="B539">
        <f t="shared" si="123"/>
        <v>523</v>
      </c>
      <c r="C539" s="9">
        <f t="shared" si="121"/>
        <v>13.050000000000118</v>
      </c>
      <c r="D539">
        <f>EXP(-KTG1_dia*(C539-T_opt__dia)^2)</f>
        <v>0.99280600158522092</v>
      </c>
      <c r="E539">
        <f>EXP(-KTG2_dia*(T_opt__dia-C539)^2)</f>
        <v>0.83485268069698093</v>
      </c>
      <c r="F539">
        <f>IF(C539&lt;=T_opt__dia,D539,E539)</f>
        <v>0.99280600158522092</v>
      </c>
      <c r="G539">
        <f t="shared" si="122"/>
        <v>0.99299999999999999</v>
      </c>
      <c r="AO539">
        <f t="shared" si="112"/>
        <v>536</v>
      </c>
      <c r="AP539">
        <f t="shared" si="113"/>
        <v>13.375000000000123</v>
      </c>
      <c r="AQ539">
        <f>EXP(-KTG1_nan*(AP539-T_opt__nan)^2)</f>
        <v>0.8389849589748567</v>
      </c>
      <c r="AR539">
        <f>EXP(-KTG2_nan*(T_opt__nan-AP539)^2)</f>
        <v>0.59055795648904408</v>
      </c>
      <c r="AS539">
        <f>IF(AP539&lt;=T_opt__nan,AQ539,AR539)</f>
        <v>0.8389849589748567</v>
      </c>
      <c r="AT539">
        <f t="shared" si="114"/>
        <v>0.83899999999999997</v>
      </c>
      <c r="BD539">
        <f t="shared" si="115"/>
        <v>536</v>
      </c>
      <c r="BE539">
        <f t="shared" si="116"/>
        <v>13.375000000000123</v>
      </c>
      <c r="BF539">
        <f>EXP(-KTG1_pic*(BE539-T_opt_pic)^2)</f>
        <v>0.69034590183222089</v>
      </c>
      <c r="BG539">
        <f>EXP(-KTG2_pic*(T_opt_pic-BE539)^2)</f>
        <v>0.32900329929986805</v>
      </c>
      <c r="BH539">
        <f>IF(BE539&lt;=T_opt_pic,BF539,BG539)</f>
        <v>0.69034590183222089</v>
      </c>
      <c r="BI539">
        <f t="shared" si="117"/>
        <v>0.69</v>
      </c>
      <c r="BP539">
        <f t="shared" si="118"/>
        <v>536</v>
      </c>
      <c r="BQ539">
        <f t="shared" si="119"/>
        <v>13.375000000000123</v>
      </c>
      <c r="BR539">
        <f>EXP(-KTG1_bac*(BQ539-T_opt_bac)^2)</f>
        <v>0.69034590183222089</v>
      </c>
      <c r="BS539">
        <f>EXP(-KTG2_bac * (T_opt_bac - BQ539)^2)</f>
        <v>0.32900329929986805</v>
      </c>
      <c r="BT539">
        <f>IF(BQ539&lt;=T_opt_bac,BR539,BS539)</f>
        <v>0.69034590183222089</v>
      </c>
      <c r="BU539">
        <f t="shared" si="120"/>
        <v>0.69</v>
      </c>
      <c r="BY539"/>
      <c r="BZ539" s="3">
        <f t="shared" si="125"/>
        <v>519</v>
      </c>
      <c r="CA539" s="3">
        <f>CA538+(env_max2-env_min2)/1200</f>
        <v>12.950000000000117</v>
      </c>
      <c r="CB539" s="3">
        <f t="shared" si="124"/>
        <v>0.61</v>
      </c>
      <c r="CC539" s="3">
        <f>ROUND((O_max_dia2-CA539)/O_range_dia2 * CB539, 3)</f>
        <v>0.56899999999999995</v>
      </c>
      <c r="CD539">
        <f>IF(CA539&lt;=delt2,CB539,CC539)</f>
        <v>0.56899999999999995</v>
      </c>
      <c r="CE539">
        <f>IF(CA539&gt;=O_max_dia2, 0, CD539)</f>
        <v>0.56899999999999995</v>
      </c>
      <c r="CG539">
        <f>CE539/$CF$21</f>
        <v>0.99649737302977237</v>
      </c>
      <c r="EM539"/>
      <c r="EN539" s="3"/>
      <c r="EP539"/>
      <c r="EQ539" s="3"/>
    </row>
    <row r="540" spans="2:147" x14ac:dyDescent="0.25">
      <c r="B540">
        <f t="shared" si="123"/>
        <v>524</v>
      </c>
      <c r="C540" s="9">
        <f t="shared" si="121"/>
        <v>13.075000000000118</v>
      </c>
      <c r="D540">
        <f>EXP(-KTG1_dia*(C540-T_opt__dia)^2)</f>
        <v>0.99317837365121397</v>
      </c>
      <c r="E540">
        <f>EXP(-KTG2_dia*(T_opt__dia-C540)^2)</f>
        <v>0.84271622735924212</v>
      </c>
      <c r="F540">
        <f>IF(C540&lt;=T_opt__dia,D540,E540)</f>
        <v>0.99317837365121397</v>
      </c>
      <c r="G540">
        <f t="shared" si="122"/>
        <v>0.99299999999999999</v>
      </c>
      <c r="AO540">
        <f t="shared" si="112"/>
        <v>537</v>
      </c>
      <c r="AP540">
        <f t="shared" si="113"/>
        <v>13.400000000000123</v>
      </c>
      <c r="AQ540">
        <f>EXP(-KTG1_nan*(AP540-T_opt__nan)^2)</f>
        <v>0.84009525060161361</v>
      </c>
      <c r="AR540">
        <f>EXP(-KTG2_nan*(T_opt__nan-AP540)^2)</f>
        <v>0.59290564933750611</v>
      </c>
      <c r="AS540">
        <f>IF(AP540&lt;=T_opt__nan,AQ540,AR540)</f>
        <v>0.84009525060161361</v>
      </c>
      <c r="AT540">
        <f t="shared" si="114"/>
        <v>0.84</v>
      </c>
      <c r="BD540">
        <f t="shared" si="115"/>
        <v>537</v>
      </c>
      <c r="BE540">
        <f t="shared" si="116"/>
        <v>13.400000000000123</v>
      </c>
      <c r="BF540">
        <f>EXP(-KTG1_pic*(BE540-T_opt_pic)^2)</f>
        <v>0.69167436840782082</v>
      </c>
      <c r="BG540">
        <f>EXP(-KTG2_pic*(T_opt_pic-BE540)^2)</f>
        <v>0.33090630835579804</v>
      </c>
      <c r="BH540">
        <f>IF(BE540&lt;=T_opt_pic,BF540,BG540)</f>
        <v>0.69167436840782082</v>
      </c>
      <c r="BI540">
        <f t="shared" si="117"/>
        <v>0.69199999999999995</v>
      </c>
      <c r="BP540">
        <f t="shared" si="118"/>
        <v>537</v>
      </c>
      <c r="BQ540">
        <f t="shared" si="119"/>
        <v>13.400000000000123</v>
      </c>
      <c r="BR540">
        <f>EXP(-KTG1_bac*(BQ540-T_opt_bac)^2)</f>
        <v>0.69167436840782082</v>
      </c>
      <c r="BS540">
        <f>EXP(-KTG2_bac * (T_opt_bac - BQ540)^2)</f>
        <v>0.33090630835579804</v>
      </c>
      <c r="BT540">
        <f>IF(BQ540&lt;=T_opt_bac,BR540,BS540)</f>
        <v>0.69167436840782082</v>
      </c>
      <c r="BU540">
        <f t="shared" si="120"/>
        <v>0.69199999999999995</v>
      </c>
      <c r="BY540"/>
      <c r="BZ540" s="3">
        <f t="shared" si="125"/>
        <v>520</v>
      </c>
      <c r="CA540" s="3">
        <f>CA539+(env_max2-env_min2)/1200</f>
        <v>12.975000000000117</v>
      </c>
      <c r="CB540" s="3">
        <f t="shared" si="124"/>
        <v>0.61199999999999999</v>
      </c>
      <c r="CC540" s="3">
        <f>ROUND((O_max_dia2-CA540)/O_range_dia2 * CB540, 3)</f>
        <v>0.56899999999999995</v>
      </c>
      <c r="CD540">
        <f>IF(CA540&lt;=delt2,CB540,CC540)</f>
        <v>0.56899999999999995</v>
      </c>
      <c r="CE540">
        <f>IF(CA540&gt;=O_max_dia2, 0, CD540)</f>
        <v>0.56899999999999995</v>
      </c>
      <c r="CG540">
        <f>CE540/$CF$21</f>
        <v>0.99649737302977237</v>
      </c>
      <c r="EM540"/>
      <c r="EN540" s="3"/>
      <c r="EP540"/>
      <c r="EQ540" s="3"/>
    </row>
    <row r="541" spans="2:147" x14ac:dyDescent="0.25">
      <c r="B541">
        <f t="shared" si="123"/>
        <v>525</v>
      </c>
      <c r="C541" s="9">
        <f t="shared" si="121"/>
        <v>13.100000000000119</v>
      </c>
      <c r="D541">
        <f>EXP(-KTG1_dia*(C541-T_opt__dia)^2)</f>
        <v>0.99354094992374098</v>
      </c>
      <c r="E541">
        <f>EXP(-KTG2_dia*(T_opt__dia-C541)^2)</f>
        <v>0.85044120454026928</v>
      </c>
      <c r="F541">
        <f>IF(C541&lt;=T_opt__dia,D541,E541)</f>
        <v>0.99354094992374098</v>
      </c>
      <c r="G541">
        <f t="shared" si="122"/>
        <v>0.99399999999999999</v>
      </c>
      <c r="AO541">
        <f t="shared" si="112"/>
        <v>538</v>
      </c>
      <c r="AP541">
        <f t="shared" si="113"/>
        <v>13.425000000000123</v>
      </c>
      <c r="AQ541">
        <f>EXP(-KTG1_nan*(AP541-T_opt__nan)^2)</f>
        <v>0.84120280553588578</v>
      </c>
      <c r="AR541">
        <f>EXP(-KTG2_nan*(T_opt__nan-AP541)^2)</f>
        <v>0.59525374628622729</v>
      </c>
      <c r="AS541">
        <f>IF(AP541&lt;=T_opt__nan,AQ541,AR541)</f>
        <v>0.84120280553588578</v>
      </c>
      <c r="AT541">
        <f t="shared" si="114"/>
        <v>0.84099999999999997</v>
      </c>
      <c r="BD541">
        <f t="shared" si="115"/>
        <v>538</v>
      </c>
      <c r="BE541">
        <f t="shared" si="116"/>
        <v>13.425000000000123</v>
      </c>
      <c r="BF541">
        <f>EXP(-KTG1_pic*(BE541-T_opt_pic)^2)</f>
        <v>0.69300192639870206</v>
      </c>
      <c r="BG541">
        <f>EXP(-KTG2_pic*(T_opt_pic-BE541)^2)</f>
        <v>0.33281533246086609</v>
      </c>
      <c r="BH541">
        <f>IF(BE541&lt;=T_opt_pic,BF541,BG541)</f>
        <v>0.69300192639870206</v>
      </c>
      <c r="BI541">
        <f t="shared" si="117"/>
        <v>0.69299999999999995</v>
      </c>
      <c r="BP541">
        <f t="shared" si="118"/>
        <v>538</v>
      </c>
      <c r="BQ541">
        <f t="shared" si="119"/>
        <v>13.425000000000123</v>
      </c>
      <c r="BR541">
        <f>EXP(-KTG1_bac*(BQ541-T_opt_bac)^2)</f>
        <v>0.69300192639870206</v>
      </c>
      <c r="BS541">
        <f>EXP(-KTG2_bac * (T_opt_bac - BQ541)^2)</f>
        <v>0.33281533246086609</v>
      </c>
      <c r="BT541">
        <f>IF(BQ541&lt;=T_opt_bac,BR541,BS541)</f>
        <v>0.69300192639870206</v>
      </c>
      <c r="BU541">
        <f t="shared" si="120"/>
        <v>0.69299999999999995</v>
      </c>
      <c r="BY541"/>
      <c r="BZ541" s="3">
        <f t="shared" si="125"/>
        <v>521</v>
      </c>
      <c r="CA541" s="3">
        <f>CA540+(env_max2-env_min2)/1200</f>
        <v>13.000000000000117</v>
      </c>
      <c r="CB541" s="3">
        <f t="shared" si="124"/>
        <v>0.61299999999999999</v>
      </c>
      <c r="CC541" s="3">
        <f>ROUND((O_max_dia2-CA541)/O_range_dia2 * CB541, 3)</f>
        <v>0.56899999999999995</v>
      </c>
      <c r="CD541">
        <f>IF(CA541&lt;=delt2,CB541,CC541)</f>
        <v>0.56899999999999995</v>
      </c>
      <c r="CE541">
        <f>IF(CA541&gt;=O_max_dia2, 0, CD541)</f>
        <v>0.56899999999999995</v>
      </c>
      <c r="CG541">
        <f>CE541/$CF$21</f>
        <v>0.99649737302977237</v>
      </c>
      <c r="EM541"/>
      <c r="EN541" s="3"/>
      <c r="EP541"/>
      <c r="EQ541" s="3"/>
    </row>
    <row r="542" spans="2:147" x14ac:dyDescent="0.25">
      <c r="B542">
        <f t="shared" si="123"/>
        <v>526</v>
      </c>
      <c r="C542" s="9">
        <f t="shared" si="121"/>
        <v>13.125000000000119</v>
      </c>
      <c r="D542">
        <f>EXP(-KTG1_dia*(C542-T_opt__dia)^2)</f>
        <v>0.99389371957387196</v>
      </c>
      <c r="E542">
        <f>EXP(-KTG2_dia*(T_opt__dia-C542)^2)</f>
        <v>0.85802246230006218</v>
      </c>
      <c r="F542">
        <f>IF(C542&lt;=T_opt__dia,D542,E542)</f>
        <v>0.99389371957387196</v>
      </c>
      <c r="G542">
        <f t="shared" si="122"/>
        <v>0.99399999999999999</v>
      </c>
      <c r="AO542">
        <f t="shared" si="112"/>
        <v>539</v>
      </c>
      <c r="AP542">
        <f t="shared" si="113"/>
        <v>13.450000000000124</v>
      </c>
      <c r="AQ542">
        <f>EXP(-KTG1_nan*(AP542-T_opt__nan)^2)</f>
        <v>0.84230760908688218</v>
      </c>
      <c r="AR542">
        <f>EXP(-KTG2_nan*(T_opt__nan-AP542)^2)</f>
        <v>0.5976021783537071</v>
      </c>
      <c r="AS542">
        <f>IF(AP542&lt;=T_opt__nan,AQ542,AR542)</f>
        <v>0.84230760908688218</v>
      </c>
      <c r="AT542">
        <f t="shared" si="114"/>
        <v>0.84199999999999997</v>
      </c>
      <c r="BD542">
        <f t="shared" si="115"/>
        <v>539</v>
      </c>
      <c r="BE542">
        <f t="shared" si="116"/>
        <v>13.450000000000124</v>
      </c>
      <c r="BF542">
        <f>EXP(-KTG1_pic*(BE542-T_opt_pic)^2)</f>
        <v>0.69432856077269534</v>
      </c>
      <c r="BG542">
        <f>EXP(-KTG2_pic*(T_opt_pic-BE542)^2)</f>
        <v>0.33473034888086411</v>
      </c>
      <c r="BH542">
        <f>IF(BE542&lt;=T_opt_pic,BF542,BG542)</f>
        <v>0.69432856077269534</v>
      </c>
      <c r="BI542">
        <f t="shared" si="117"/>
        <v>0.69399999999999995</v>
      </c>
      <c r="BP542">
        <f t="shared" si="118"/>
        <v>539</v>
      </c>
      <c r="BQ542">
        <f t="shared" si="119"/>
        <v>13.450000000000124</v>
      </c>
      <c r="BR542">
        <f>EXP(-KTG1_bac*(BQ542-T_opt_bac)^2)</f>
        <v>0.69432856077269534</v>
      </c>
      <c r="BS542">
        <f>EXP(-KTG2_bac * (T_opt_bac - BQ542)^2)</f>
        <v>0.33473034888086411</v>
      </c>
      <c r="BT542">
        <f>IF(BQ542&lt;=T_opt_bac,BR542,BS542)</f>
        <v>0.69432856077269534</v>
      </c>
      <c r="BU542">
        <f t="shared" si="120"/>
        <v>0.69399999999999995</v>
      </c>
      <c r="BY542"/>
      <c r="BZ542" s="3">
        <f t="shared" si="125"/>
        <v>522</v>
      </c>
      <c r="CA542" s="3">
        <f>CA541+(env_max2-env_min2)/1200</f>
        <v>13.025000000000118</v>
      </c>
      <c r="CB542" s="3">
        <f t="shared" si="124"/>
        <v>0.61399999999999999</v>
      </c>
      <c r="CC542" s="3">
        <f>ROUND((O_max_dia2-CA542)/O_range_dia2 * CB542, 3)</f>
        <v>0.56899999999999995</v>
      </c>
      <c r="CD542">
        <f>IF(CA542&lt;=delt2,CB542,CC542)</f>
        <v>0.56899999999999995</v>
      </c>
      <c r="CE542">
        <f>IF(CA542&gt;=O_max_dia2, 0, CD542)</f>
        <v>0.56899999999999995</v>
      </c>
      <c r="CG542">
        <f>CE542/$CF$21</f>
        <v>0.99649737302977237</v>
      </c>
      <c r="EM542"/>
      <c r="EN542" s="3"/>
      <c r="EP542"/>
      <c r="EQ542" s="3"/>
    </row>
    <row r="543" spans="2:147" x14ac:dyDescent="0.25">
      <c r="B543">
        <f t="shared" si="123"/>
        <v>527</v>
      </c>
      <c r="C543" s="9">
        <f t="shared" si="121"/>
        <v>13.150000000000119</v>
      </c>
      <c r="D543">
        <f>EXP(-KTG1_dia*(C543-T_opt__dia)^2)</f>
        <v>0.99423667206302757</v>
      </c>
      <c r="E543">
        <f>EXP(-KTG2_dia*(T_opt__dia-C543)^2)</f>
        <v>0.86545491240314198</v>
      </c>
      <c r="F543">
        <f>IF(C543&lt;=T_opt__dia,D543,E543)</f>
        <v>0.99423667206302757</v>
      </c>
      <c r="G543">
        <f t="shared" si="122"/>
        <v>0.99399999999999999</v>
      </c>
      <c r="AO543">
        <f t="shared" si="112"/>
        <v>540</v>
      </c>
      <c r="AP543">
        <f t="shared" si="113"/>
        <v>13.475000000000124</v>
      </c>
      <c r="AQ543">
        <f>EXP(-KTG1_nan*(AP543-T_opt__nan)^2)</f>
        <v>0.84340964658577866</v>
      </c>
      <c r="AR543">
        <f>EXP(-KTG2_nan*(T_opt__nan-AP543)^2)</f>
        <v>0.59995087627066646</v>
      </c>
      <c r="AS543">
        <f>IF(AP543&lt;=T_opt__nan,AQ543,AR543)</f>
        <v>0.84340964658577866</v>
      </c>
      <c r="AT543">
        <f t="shared" si="114"/>
        <v>0.84299999999999997</v>
      </c>
      <c r="BD543">
        <f t="shared" si="115"/>
        <v>540</v>
      </c>
      <c r="BE543">
        <f t="shared" si="116"/>
        <v>13.475000000000124</v>
      </c>
      <c r="BF543">
        <f>EXP(-KTG1_pic*(BE543-T_opt_pic)^2)</f>
        <v>0.69565425648268453</v>
      </c>
      <c r="BG543">
        <f>EXP(-KTG2_pic*(T_opt_pic-BE543)^2)</f>
        <v>0.33665133448017315</v>
      </c>
      <c r="BH543">
        <f>IF(BE543&lt;=T_opt_pic,BF543,BG543)</f>
        <v>0.69565425648268453</v>
      </c>
      <c r="BI543">
        <f t="shared" si="117"/>
        <v>0.69599999999999995</v>
      </c>
      <c r="BP543">
        <f t="shared" si="118"/>
        <v>540</v>
      </c>
      <c r="BQ543">
        <f t="shared" si="119"/>
        <v>13.475000000000124</v>
      </c>
      <c r="BR543">
        <f>EXP(-KTG1_bac*(BQ543-T_opt_bac)^2)</f>
        <v>0.69565425648268453</v>
      </c>
      <c r="BS543">
        <f>EXP(-KTG2_bac * (T_opt_bac - BQ543)^2)</f>
        <v>0.33665133448017315</v>
      </c>
      <c r="BT543">
        <f>IF(BQ543&lt;=T_opt_bac,BR543,BS543)</f>
        <v>0.69565425648268453</v>
      </c>
      <c r="BU543">
        <f t="shared" si="120"/>
        <v>0.69599999999999995</v>
      </c>
      <c r="BY543"/>
      <c r="BZ543" s="3">
        <f t="shared" si="125"/>
        <v>523</v>
      </c>
      <c r="CA543" s="3">
        <f>CA542+(env_max2-env_min2)/1200</f>
        <v>13.050000000000118</v>
      </c>
      <c r="CB543" s="3">
        <f t="shared" si="124"/>
        <v>0.61499999999999999</v>
      </c>
      <c r="CC543" s="3">
        <f>ROUND((O_max_dia2-CA543)/O_range_dia2 * CB543, 3)</f>
        <v>0.56899999999999995</v>
      </c>
      <c r="CD543">
        <f>IF(CA543&lt;=delt2,CB543,CC543)</f>
        <v>0.56899999999999995</v>
      </c>
      <c r="CE543">
        <f>IF(CA543&gt;=O_max_dia2, 0, CD543)</f>
        <v>0.56899999999999995</v>
      </c>
      <c r="CG543">
        <f>CE543/$CF$21</f>
        <v>0.99649737302977237</v>
      </c>
      <c r="EM543"/>
      <c r="EN543" s="3"/>
      <c r="EP543"/>
      <c r="EQ543" s="3"/>
    </row>
    <row r="544" spans="2:147" x14ac:dyDescent="0.25">
      <c r="B544">
        <f t="shared" si="123"/>
        <v>528</v>
      </c>
      <c r="C544" s="9">
        <f t="shared" si="121"/>
        <v>13.17500000000012</v>
      </c>
      <c r="D544">
        <f>EXP(-KTG1_dia*(C544-T_opt__dia)^2)</f>
        <v>0.99456979714350424</v>
      </c>
      <c r="E544">
        <f>EXP(-KTG2_dia*(T_opt__dia-C544)^2)</f>
        <v>0.87273353397849163</v>
      </c>
      <c r="F544">
        <f>IF(C544&lt;=T_opt__dia,D544,E544)</f>
        <v>0.99456979714350424</v>
      </c>
      <c r="G544">
        <f t="shared" si="122"/>
        <v>0.995</v>
      </c>
      <c r="AO544">
        <f t="shared" si="112"/>
        <v>541</v>
      </c>
      <c r="AP544">
        <f t="shared" si="113"/>
        <v>13.500000000000124</v>
      </c>
      <c r="AQ544">
        <f>EXP(-KTG1_nan*(AP544-T_opt__nan)^2)</f>
        <v>0.84450890338603979</v>
      </c>
      <c r="AR544">
        <f>EXP(-KTG2_nan*(T_opt__nan-AP544)^2)</f>
        <v>0.60229977048307703</v>
      </c>
      <c r="AS544">
        <f>IF(AP544&lt;=T_opt__nan,AQ544,AR544)</f>
        <v>0.84450890338603979</v>
      </c>
      <c r="AT544">
        <f t="shared" si="114"/>
        <v>0.84499999999999997</v>
      </c>
      <c r="BD544">
        <f t="shared" si="115"/>
        <v>541</v>
      </c>
      <c r="BE544">
        <f t="shared" si="116"/>
        <v>13.500000000000124</v>
      </c>
      <c r="BF544">
        <f>EXP(-KTG1_pic*(BE544-T_opt_pic)^2)</f>
        <v>0.69697899846687927</v>
      </c>
      <c r="BG544">
        <f>EXP(-KTG2_pic*(T_opt_pic-BE544)^2)</f>
        <v>0.33857826572084487</v>
      </c>
      <c r="BH544">
        <f>IF(BE544&lt;=T_opt_pic,BF544,BG544)</f>
        <v>0.69697899846687927</v>
      </c>
      <c r="BI544">
        <f t="shared" si="117"/>
        <v>0.69699999999999995</v>
      </c>
      <c r="BP544">
        <f t="shared" si="118"/>
        <v>541</v>
      </c>
      <c r="BQ544">
        <f t="shared" si="119"/>
        <v>13.500000000000124</v>
      </c>
      <c r="BR544">
        <f>EXP(-KTG1_bac*(BQ544-T_opt_bac)^2)</f>
        <v>0.69697899846687927</v>
      </c>
      <c r="BS544">
        <f>EXP(-KTG2_bac * (T_opt_bac - BQ544)^2)</f>
        <v>0.33857826572084487</v>
      </c>
      <c r="BT544">
        <f>IF(BQ544&lt;=T_opt_bac,BR544,BS544)</f>
        <v>0.69697899846687927</v>
      </c>
      <c r="BU544">
        <f t="shared" si="120"/>
        <v>0.69699999999999995</v>
      </c>
      <c r="BY544"/>
      <c r="BZ544" s="3">
        <f t="shared" si="125"/>
        <v>524</v>
      </c>
      <c r="CA544" s="3">
        <f>CA543+(env_max2-env_min2)/1200</f>
        <v>13.075000000000118</v>
      </c>
      <c r="CB544" s="3">
        <f t="shared" si="124"/>
        <v>0.61599999999999999</v>
      </c>
      <c r="CC544" s="3">
        <f>ROUND((O_max_dia2-CA544)/O_range_dia2 * CB544, 3)</f>
        <v>0.56899999999999995</v>
      </c>
      <c r="CD544">
        <f>IF(CA544&lt;=delt2,CB544,CC544)</f>
        <v>0.56899999999999995</v>
      </c>
      <c r="CE544">
        <f>IF(CA544&gt;=O_max_dia2, 0, CD544)</f>
        <v>0.56899999999999995</v>
      </c>
      <c r="CG544">
        <f>CE544/$CF$21</f>
        <v>0.99649737302977237</v>
      </c>
      <c r="EM544"/>
      <c r="EN544" s="3"/>
      <c r="EP544"/>
      <c r="EQ544" s="3"/>
    </row>
    <row r="545" spans="2:147" x14ac:dyDescent="0.25">
      <c r="B545">
        <f t="shared" si="123"/>
        <v>529</v>
      </c>
      <c r="C545" s="9">
        <f t="shared" si="121"/>
        <v>13.20000000000012</v>
      </c>
      <c r="D545">
        <f>EXP(-KTG1_dia*(C545-T_opt__dia)^2)</f>
        <v>0.99489308485898398</v>
      </c>
      <c r="E545">
        <f>EXP(-KTG2_dia*(T_opt__dia-C545)^2)</f>
        <v>0.87985337914467765</v>
      </c>
      <c r="F545">
        <f>IF(C545&lt;=T_opt__dia,D545,E545)</f>
        <v>0.99489308485898398</v>
      </c>
      <c r="G545">
        <f t="shared" si="122"/>
        <v>0.995</v>
      </c>
      <c r="AO545">
        <f t="shared" si="112"/>
        <v>542</v>
      </c>
      <c r="AP545">
        <f t="shared" si="113"/>
        <v>13.525000000000125</v>
      </c>
      <c r="AQ545">
        <f>EXP(-KTG1_nan*(AP545-T_opt__nan)^2)</f>
        <v>0.84560536486374183</v>
      </c>
      <c r="AR545">
        <f>EXP(-KTG2_nan*(T_opt__nan-AP545)^2)</f>
        <v>0.60464879115522308</v>
      </c>
      <c r="AS545">
        <f>IF(AP545&lt;=T_opt__nan,AQ545,AR545)</f>
        <v>0.84560536486374183</v>
      </c>
      <c r="AT545">
        <f t="shared" si="114"/>
        <v>0.84599999999999997</v>
      </c>
      <c r="BD545">
        <f t="shared" si="115"/>
        <v>542</v>
      </c>
      <c r="BE545">
        <f t="shared" si="116"/>
        <v>13.525000000000125</v>
      </c>
      <c r="BF545">
        <f>EXP(-KTG1_pic*(BE545-T_opt_pic)^2)</f>
        <v>0.69830277164908905</v>
      </c>
      <c r="BG545">
        <f>EXP(-KTG2_pic*(T_opt_pic-BE545)^2)</f>
        <v>0.34051111866170974</v>
      </c>
      <c r="BH545">
        <f>IF(BE545&lt;=T_opt_pic,BF545,BG545)</f>
        <v>0.69830277164908905</v>
      </c>
      <c r="BI545">
        <f t="shared" si="117"/>
        <v>0.69799999999999995</v>
      </c>
      <c r="BP545">
        <f t="shared" si="118"/>
        <v>542</v>
      </c>
      <c r="BQ545">
        <f t="shared" si="119"/>
        <v>13.525000000000125</v>
      </c>
      <c r="BR545">
        <f>EXP(-KTG1_bac*(BQ545-T_opt_bac)^2)</f>
        <v>0.69830277164908905</v>
      </c>
      <c r="BS545">
        <f>EXP(-KTG2_bac * (T_opt_bac - BQ545)^2)</f>
        <v>0.34051111866170974</v>
      </c>
      <c r="BT545">
        <f>IF(BQ545&lt;=T_opt_bac,BR545,BS545)</f>
        <v>0.69830277164908905</v>
      </c>
      <c r="BU545">
        <f t="shared" si="120"/>
        <v>0.69799999999999995</v>
      </c>
      <c r="BY545"/>
      <c r="BZ545" s="3">
        <f t="shared" si="125"/>
        <v>525</v>
      </c>
      <c r="CA545" s="3">
        <f>CA544+(env_max2-env_min2)/1200</f>
        <v>13.100000000000119</v>
      </c>
      <c r="CB545" s="3">
        <f t="shared" si="124"/>
        <v>0.61699999999999999</v>
      </c>
      <c r="CC545" s="3">
        <f>ROUND((O_max_dia2-CA545)/O_range_dia2 * CB545, 3)</f>
        <v>0.56899999999999995</v>
      </c>
      <c r="CD545">
        <f>IF(CA545&lt;=delt2,CB545,CC545)</f>
        <v>0.56899999999999995</v>
      </c>
      <c r="CE545">
        <f>IF(CA545&gt;=O_max_dia2, 0, CD545)</f>
        <v>0.56899999999999995</v>
      </c>
      <c r="CG545">
        <f>CE545/$CF$21</f>
        <v>0.99649737302977237</v>
      </c>
      <c r="EM545"/>
      <c r="EN545" s="3"/>
      <c r="EP545"/>
      <c r="EQ545" s="3"/>
    </row>
    <row r="546" spans="2:147" x14ac:dyDescent="0.25">
      <c r="B546">
        <f t="shared" si="123"/>
        <v>530</v>
      </c>
      <c r="C546" s="9">
        <f t="shared" si="121"/>
        <v>13.22500000000012</v>
      </c>
      <c r="D546">
        <f>EXP(-KTG1_dia*(C546-T_opt__dia)^2)</f>
        <v>0.99520652554503086</v>
      </c>
      <c r="E546">
        <f>EXP(-KTG2_dia*(T_opt__dia-C546)^2)</f>
        <v>0.88680957859137821</v>
      </c>
      <c r="F546">
        <f>IF(C546&lt;=T_opt__dia,D546,E546)</f>
        <v>0.99520652554503086</v>
      </c>
      <c r="G546">
        <f t="shared" si="122"/>
        <v>0.995</v>
      </c>
      <c r="AO546">
        <f t="shared" si="112"/>
        <v>543</v>
      </c>
      <c r="AP546">
        <f t="shared" si="113"/>
        <v>13.550000000000125</v>
      </c>
      <c r="AQ546">
        <f>EXP(-KTG1_nan*(AP546-T_opt__nan)^2)</f>
        <v>0.84669901641789458</v>
      </c>
      <c r="AR546">
        <f>EXP(-KTG2_nan*(T_opt__nan-AP546)^2)</f>
        <v>0.60699786817279711</v>
      </c>
      <c r="AS546">
        <f>IF(AP546&lt;=T_opt__nan,AQ546,AR546)</f>
        <v>0.84669901641789458</v>
      </c>
      <c r="AT546">
        <f t="shared" si="114"/>
        <v>0.84699999999999998</v>
      </c>
      <c r="BD546">
        <f t="shared" si="115"/>
        <v>543</v>
      </c>
      <c r="BE546">
        <f t="shared" si="116"/>
        <v>13.550000000000125</v>
      </c>
      <c r="BF546">
        <f>EXP(-KTG1_pic*(BE546-T_opt_pic)^2)</f>
        <v>0.69962556093899686</v>
      </c>
      <c r="BG546">
        <f>EXP(-KTG2_pic*(T_opt_pic-BE546)^2)</f>
        <v>0.34244986895750917</v>
      </c>
      <c r="BH546">
        <f>IF(BE546&lt;=T_opt_pic,BF546,BG546)</f>
        <v>0.69962556093899686</v>
      </c>
      <c r="BI546">
        <f t="shared" si="117"/>
        <v>0.7</v>
      </c>
      <c r="BP546">
        <f t="shared" si="118"/>
        <v>543</v>
      </c>
      <c r="BQ546">
        <f t="shared" si="119"/>
        <v>13.550000000000125</v>
      </c>
      <c r="BR546">
        <f>EXP(-KTG1_bac*(BQ546-T_opt_bac)^2)</f>
        <v>0.69962556093899686</v>
      </c>
      <c r="BS546">
        <f>EXP(-KTG2_bac * (T_opt_bac - BQ546)^2)</f>
        <v>0.34244986895750917</v>
      </c>
      <c r="BT546">
        <f>IF(BQ546&lt;=T_opt_bac,BR546,BS546)</f>
        <v>0.69962556093899686</v>
      </c>
      <c r="BU546">
        <f t="shared" si="120"/>
        <v>0.7</v>
      </c>
      <c r="BY546"/>
      <c r="BZ546" s="3">
        <f t="shared" si="125"/>
        <v>526</v>
      </c>
      <c r="CA546" s="3">
        <f>CA545+(env_max2-env_min2)/1200</f>
        <v>13.125000000000119</v>
      </c>
      <c r="CB546" s="3">
        <f t="shared" si="124"/>
        <v>0.61799999999999999</v>
      </c>
      <c r="CC546" s="3">
        <f>ROUND((O_max_dia2-CA546)/O_range_dia2 * CB546, 3)</f>
        <v>0.56799999999999995</v>
      </c>
      <c r="CD546">
        <f>IF(CA546&lt;=delt2,CB546,CC546)</f>
        <v>0.56799999999999995</v>
      </c>
      <c r="CE546">
        <f>IF(CA546&gt;=O_max_dia2, 0, CD546)</f>
        <v>0.56799999999999995</v>
      </c>
      <c r="CG546">
        <f>CE546/$CF$21</f>
        <v>0.99474605954465845</v>
      </c>
      <c r="EM546"/>
      <c r="EN546" s="3"/>
      <c r="EP546"/>
      <c r="EQ546" s="3"/>
    </row>
    <row r="547" spans="2:147" x14ac:dyDescent="0.25">
      <c r="B547">
        <f t="shared" si="123"/>
        <v>531</v>
      </c>
      <c r="C547" s="9">
        <f t="shared" si="121"/>
        <v>13.250000000000121</v>
      </c>
      <c r="D547">
        <f>EXP(-KTG1_dia*(C547-T_opt__dia)^2)</f>
        <v>0.995510109829572</v>
      </c>
      <c r="E547">
        <f>EXP(-KTG2_dia*(T_opt__dia-C547)^2)</f>
        <v>0.8935973471085481</v>
      </c>
      <c r="F547">
        <f>IF(C547&lt;=T_opt__dia,D547,E547)</f>
        <v>0.995510109829572</v>
      </c>
      <c r="G547">
        <f t="shared" si="122"/>
        <v>0.996</v>
      </c>
      <c r="AO547">
        <f t="shared" si="112"/>
        <v>544</v>
      </c>
      <c r="AP547">
        <f t="shared" si="113"/>
        <v>13.575000000000125</v>
      </c>
      <c r="AQ547">
        <f>EXP(-KTG1_nan*(AP547-T_opt__nan)^2)</f>
        <v>0.84778984347076314</v>
      </c>
      <c r="AR547">
        <f>EXP(-KTG2_nan*(T_opt__nan-AP547)^2)</f>
        <v>0.60934693114602811</v>
      </c>
      <c r="AS547">
        <f>IF(AP547&lt;=T_opt__nan,AQ547,AR547)</f>
        <v>0.84778984347076314</v>
      </c>
      <c r="AT547">
        <f t="shared" si="114"/>
        <v>0.84799999999999998</v>
      </c>
      <c r="BD547">
        <f t="shared" si="115"/>
        <v>544</v>
      </c>
      <c r="BE547">
        <f t="shared" si="116"/>
        <v>13.575000000000125</v>
      </c>
      <c r="BF547">
        <f>EXP(-KTG1_pic*(BE547-T_opt_pic)^2)</f>
        <v>0.70094735123243501</v>
      </c>
      <c r="BG547">
        <f>EXP(-KTG2_pic*(T_opt_pic-BE547)^2)</f>
        <v>0.34439449185805382</v>
      </c>
      <c r="BH547">
        <f>IF(BE547&lt;=T_opt_pic,BF547,BG547)</f>
        <v>0.70094735123243501</v>
      </c>
      <c r="BI547">
        <f t="shared" si="117"/>
        <v>0.70099999999999996</v>
      </c>
      <c r="BP547">
        <f t="shared" si="118"/>
        <v>544</v>
      </c>
      <c r="BQ547">
        <f t="shared" si="119"/>
        <v>13.575000000000125</v>
      </c>
      <c r="BR547">
        <f>EXP(-KTG1_bac*(BQ547-T_opt_bac)^2)</f>
        <v>0.70094735123243501</v>
      </c>
      <c r="BS547">
        <f>EXP(-KTG2_bac * (T_opt_bac - BQ547)^2)</f>
        <v>0.34439449185805382</v>
      </c>
      <c r="BT547">
        <f>IF(BQ547&lt;=T_opt_bac,BR547,BS547)</f>
        <v>0.70094735123243501</v>
      </c>
      <c r="BU547">
        <f t="shared" si="120"/>
        <v>0.70099999999999996</v>
      </c>
      <c r="BY547"/>
      <c r="BZ547" s="3">
        <f t="shared" si="125"/>
        <v>527</v>
      </c>
      <c r="CA547" s="3">
        <f>CA546+(env_max2-env_min2)/1200</f>
        <v>13.150000000000119</v>
      </c>
      <c r="CB547" s="3">
        <f t="shared" si="124"/>
        <v>0.61899999999999999</v>
      </c>
      <c r="CC547" s="3">
        <f>ROUND((O_max_dia2-CA547)/O_range_dia2 * CB547, 3)</f>
        <v>0.56799999999999995</v>
      </c>
      <c r="CD547">
        <f>IF(CA547&lt;=delt2,CB547,CC547)</f>
        <v>0.56799999999999995</v>
      </c>
      <c r="CE547">
        <f>IF(CA547&gt;=O_max_dia2, 0, CD547)</f>
        <v>0.56799999999999995</v>
      </c>
      <c r="CG547">
        <f>CE547/$CF$21</f>
        <v>0.99474605954465845</v>
      </c>
      <c r="EM547"/>
      <c r="EN547" s="3"/>
      <c r="EP547"/>
      <c r="EQ547" s="3"/>
    </row>
    <row r="548" spans="2:147" x14ac:dyDescent="0.25">
      <c r="B548">
        <f t="shared" si="123"/>
        <v>532</v>
      </c>
      <c r="C548" s="9">
        <f t="shared" si="121"/>
        <v>13.275000000000121</v>
      </c>
      <c r="D548">
        <f>EXP(-KTG1_dia*(C548-T_opt__dia)^2)</f>
        <v>0.99580382863336514</v>
      </c>
      <c r="E548">
        <f>EXP(-KTG2_dia*(T_opt__dia-C548)^2)</f>
        <v>0.9002119890544662</v>
      </c>
      <c r="F548">
        <f>IF(C548&lt;=T_opt__dia,D548,E548)</f>
        <v>0.99580382863336514</v>
      </c>
      <c r="G548">
        <f t="shared" si="122"/>
        <v>0.996</v>
      </c>
      <c r="AO548">
        <f t="shared" si="112"/>
        <v>545</v>
      </c>
      <c r="AP548">
        <f t="shared" si="113"/>
        <v>13.600000000000126</v>
      </c>
      <c r="AQ548">
        <f>EXP(-KTG1_nan*(AP548-T_opt__nan)^2)</f>
        <v>0.8488778314681904</v>
      </c>
      <c r="AR548">
        <f>EXP(-KTG2_nan*(T_opt__nan-AP548)^2)</f>
        <v>0.61169590941284335</v>
      </c>
      <c r="AS548">
        <f>IF(AP548&lt;=T_opt__nan,AQ548,AR548)</f>
        <v>0.8488778314681904</v>
      </c>
      <c r="AT548">
        <f t="shared" si="114"/>
        <v>0.84899999999999998</v>
      </c>
      <c r="BD548">
        <f t="shared" si="115"/>
        <v>545</v>
      </c>
      <c r="BE548">
        <f t="shared" si="116"/>
        <v>13.600000000000126</v>
      </c>
      <c r="BF548">
        <f>EXP(-KTG1_pic*(BE548-T_opt_pic)^2)</f>
        <v>0.70226812741166078</v>
      </c>
      <c r="BG548">
        <f>EXP(-KTG2_pic*(T_opt_pic-BE548)^2)</f>
        <v>0.34634496220740713</v>
      </c>
      <c r="BH548">
        <f>IF(BE548&lt;=T_opt_pic,BF548,BG548)</f>
        <v>0.70226812741166078</v>
      </c>
      <c r="BI548">
        <f t="shared" si="117"/>
        <v>0.70199999999999996</v>
      </c>
      <c r="BP548">
        <f t="shared" si="118"/>
        <v>545</v>
      </c>
      <c r="BQ548">
        <f t="shared" si="119"/>
        <v>13.600000000000126</v>
      </c>
      <c r="BR548">
        <f>EXP(-KTG1_bac*(BQ548-T_opt_bac)^2)</f>
        <v>0.70226812741166078</v>
      </c>
      <c r="BS548">
        <f>EXP(-KTG2_bac * (T_opt_bac - BQ548)^2)</f>
        <v>0.34634496220740713</v>
      </c>
      <c r="BT548">
        <f>IF(BQ548&lt;=T_opt_bac,BR548,BS548)</f>
        <v>0.70226812741166078</v>
      </c>
      <c r="BU548">
        <f t="shared" si="120"/>
        <v>0.70199999999999996</v>
      </c>
      <c r="BY548"/>
      <c r="BZ548" s="3">
        <f t="shared" si="125"/>
        <v>528</v>
      </c>
      <c r="CA548" s="3">
        <f>CA547+(env_max2-env_min2)/1200</f>
        <v>13.17500000000012</v>
      </c>
      <c r="CB548" s="3">
        <f t="shared" si="124"/>
        <v>0.62</v>
      </c>
      <c r="CC548" s="3">
        <f>ROUND((O_max_dia2-CA548)/O_range_dia2 * CB548, 3)</f>
        <v>0.56799999999999995</v>
      </c>
      <c r="CD548">
        <f>IF(CA548&lt;=delt2,CB548,CC548)</f>
        <v>0.56799999999999995</v>
      </c>
      <c r="CE548">
        <f>IF(CA548&gt;=O_max_dia2, 0, CD548)</f>
        <v>0.56799999999999995</v>
      </c>
      <c r="CG548">
        <f>CE548/$CF$21</f>
        <v>0.99474605954465845</v>
      </c>
      <c r="EM548"/>
      <c r="EN548" s="3"/>
      <c r="EP548"/>
      <c r="EQ548" s="3"/>
    </row>
    <row r="549" spans="2:147" x14ac:dyDescent="0.25">
      <c r="B549">
        <f t="shared" si="123"/>
        <v>533</v>
      </c>
      <c r="C549" s="9">
        <f t="shared" si="121"/>
        <v>13.300000000000122</v>
      </c>
      <c r="D549">
        <f>EXP(-KTG1_dia*(C549-T_opt__dia)^2)</f>
        <v>0.99608767317045088</v>
      </c>
      <c r="E549">
        <f>EXP(-KTG2_dia*(T_opt__dia-C549)^2)</f>
        <v>0.9066489037539518</v>
      </c>
      <c r="F549">
        <f>IF(C549&lt;=T_opt__dia,D549,E549)</f>
        <v>0.99608767317045088</v>
      </c>
      <c r="G549">
        <f t="shared" si="122"/>
        <v>0.996</v>
      </c>
      <c r="AO549">
        <f t="shared" si="112"/>
        <v>546</v>
      </c>
      <c r="AP549">
        <f t="shared" si="113"/>
        <v>13.625000000000126</v>
      </c>
      <c r="AQ549">
        <f>EXP(-KTG1_nan*(AP549-T_opt__nan)^2)</f>
        <v>0.8499629658799176</v>
      </c>
      <c r="AR549">
        <f>EXP(-KTG2_nan*(T_opt__nan-AP549)^2)</f>
        <v>0.614044732042062</v>
      </c>
      <c r="AS549">
        <f>IF(AP549&lt;=T_opt__nan,AQ549,AR549)</f>
        <v>0.8499629658799176</v>
      </c>
      <c r="AT549">
        <f t="shared" si="114"/>
        <v>0.85</v>
      </c>
      <c r="BD549">
        <f t="shared" si="115"/>
        <v>546</v>
      </c>
      <c r="BE549">
        <f t="shared" si="116"/>
        <v>13.625000000000126</v>
      </c>
      <c r="BF549">
        <f>EXP(-KTG1_pic*(BE549-T_opt_pic)^2)</f>
        <v>0.70358787434563419</v>
      </c>
      <c r="BG549">
        <f>EXP(-KTG2_pic*(T_opt_pic-BE549)^2)</f>
        <v>0.34830125444309507</v>
      </c>
      <c r="BH549">
        <f>IF(BE549&lt;=T_opt_pic,BF549,BG549)</f>
        <v>0.70358787434563419</v>
      </c>
      <c r="BI549">
        <f t="shared" si="117"/>
        <v>0.70399999999999996</v>
      </c>
      <c r="BP549">
        <f t="shared" si="118"/>
        <v>546</v>
      </c>
      <c r="BQ549">
        <f t="shared" si="119"/>
        <v>13.625000000000126</v>
      </c>
      <c r="BR549">
        <f>EXP(-KTG1_bac*(BQ549-T_opt_bac)^2)</f>
        <v>0.70358787434563419</v>
      </c>
      <c r="BS549">
        <f>EXP(-KTG2_bac * (T_opt_bac - BQ549)^2)</f>
        <v>0.34830125444309507</v>
      </c>
      <c r="BT549">
        <f>IF(BQ549&lt;=T_opt_bac,BR549,BS549)</f>
        <v>0.70358787434563419</v>
      </c>
      <c r="BU549">
        <f t="shared" si="120"/>
        <v>0.70399999999999996</v>
      </c>
      <c r="BY549"/>
      <c r="BZ549" s="3">
        <f t="shared" si="125"/>
        <v>529</v>
      </c>
      <c r="CA549" s="3">
        <f>CA548+(env_max2-env_min2)/1200</f>
        <v>13.20000000000012</v>
      </c>
      <c r="CB549" s="3">
        <f t="shared" si="124"/>
        <v>0.621</v>
      </c>
      <c r="CC549" s="3">
        <f>ROUND((O_max_dia2-CA549)/O_range_dia2 * CB549, 3)</f>
        <v>0.56799999999999995</v>
      </c>
      <c r="CD549">
        <f>IF(CA549&lt;=delt2,CB549,CC549)</f>
        <v>0.56799999999999995</v>
      </c>
      <c r="CE549">
        <f>IF(CA549&gt;=O_max_dia2, 0, CD549)</f>
        <v>0.56799999999999995</v>
      </c>
      <c r="CG549">
        <f>CE549/$CF$21</f>
        <v>0.99474605954465845</v>
      </c>
      <c r="EM549"/>
      <c r="EN549" s="3"/>
      <c r="EP549"/>
      <c r="EQ549" s="3"/>
    </row>
    <row r="550" spans="2:147" x14ac:dyDescent="0.25">
      <c r="B550">
        <f t="shared" si="123"/>
        <v>534</v>
      </c>
      <c r="C550" s="9">
        <f t="shared" si="121"/>
        <v>13.325000000000122</v>
      </c>
      <c r="D550">
        <f>EXP(-KTG1_dia*(C550-T_opt__dia)^2)</f>
        <v>0.99636163494859065</v>
      </c>
      <c r="E550">
        <f>EXP(-KTG2_dia*(T_opt__dia-C550)^2)</f>
        <v>0.91290359081808714</v>
      </c>
      <c r="F550">
        <f>IF(C550&lt;=T_opt__dia,D550,E550)</f>
        <v>0.99636163494859065</v>
      </c>
      <c r="G550">
        <f t="shared" si="122"/>
        <v>0.996</v>
      </c>
      <c r="AO550">
        <f t="shared" si="112"/>
        <v>547</v>
      </c>
      <c r="AP550">
        <f t="shared" si="113"/>
        <v>13.650000000000126</v>
      </c>
      <c r="AQ550">
        <f>EXP(-KTG1_nan*(AP550-T_opt__nan)^2)</f>
        <v>0.85104523219990702</v>
      </c>
      <c r="AR550">
        <f>EXP(-KTG2_nan*(T_opt__nan-AP550)^2)</f>
        <v>0.61639332783662237</v>
      </c>
      <c r="AS550">
        <f>IF(AP550&lt;=T_opt__nan,AQ550,AR550)</f>
        <v>0.85104523219990702</v>
      </c>
      <c r="AT550">
        <f t="shared" si="114"/>
        <v>0.85099999999999998</v>
      </c>
      <c r="BD550">
        <f t="shared" si="115"/>
        <v>547</v>
      </c>
      <c r="BE550">
        <f t="shared" si="116"/>
        <v>13.650000000000126</v>
      </c>
      <c r="BF550">
        <f>EXP(-KTG1_pic*(BE550-T_opt_pic)^2)</f>
        <v>0.70490657689029479</v>
      </c>
      <c r="BG550">
        <f>EXP(-KTG2_pic*(T_opt_pic-BE550)^2)</f>
        <v>0.35026334259534164</v>
      </c>
      <c r="BH550">
        <f>IF(BE550&lt;=T_opt_pic,BF550,BG550)</f>
        <v>0.70490657689029479</v>
      </c>
      <c r="BI550">
        <f t="shared" si="117"/>
        <v>0.70499999999999996</v>
      </c>
      <c r="BP550">
        <f t="shared" si="118"/>
        <v>547</v>
      </c>
      <c r="BQ550">
        <f t="shared" si="119"/>
        <v>13.650000000000126</v>
      </c>
      <c r="BR550">
        <f>EXP(-KTG1_bac*(BQ550-T_opt_bac)^2)</f>
        <v>0.70490657689029479</v>
      </c>
      <c r="BS550">
        <f>EXP(-KTG2_bac * (T_opt_bac - BQ550)^2)</f>
        <v>0.35026334259534164</v>
      </c>
      <c r="BT550">
        <f>IF(BQ550&lt;=T_opt_bac,BR550,BS550)</f>
        <v>0.70490657689029479</v>
      </c>
      <c r="BU550">
        <f t="shared" si="120"/>
        <v>0.70499999999999996</v>
      </c>
      <c r="BY550"/>
      <c r="BZ550" s="3">
        <f t="shared" si="125"/>
        <v>530</v>
      </c>
      <c r="CA550" s="3">
        <f>CA549+(env_max2-env_min2)/1200</f>
        <v>13.22500000000012</v>
      </c>
      <c r="CB550" s="3">
        <f t="shared" si="124"/>
        <v>0.622</v>
      </c>
      <c r="CC550" s="3">
        <f>ROUND((O_max_dia2-CA550)/O_range_dia2 * CB550, 3)</f>
        <v>0.56799999999999995</v>
      </c>
      <c r="CD550">
        <f>IF(CA550&lt;=delt2,CB550,CC550)</f>
        <v>0.56799999999999995</v>
      </c>
      <c r="CE550">
        <f>IF(CA550&gt;=O_max_dia2, 0, CD550)</f>
        <v>0.56799999999999995</v>
      </c>
      <c r="CG550">
        <f>CE550/$CF$21</f>
        <v>0.99474605954465845</v>
      </c>
      <c r="EM550"/>
      <c r="EN550" s="3"/>
      <c r="EP550"/>
      <c r="EQ550" s="3"/>
    </row>
    <row r="551" spans="2:147" x14ac:dyDescent="0.25">
      <c r="B551">
        <f t="shared" si="123"/>
        <v>535</v>
      </c>
      <c r="C551" s="9">
        <f t="shared" si="121"/>
        <v>13.350000000000122</v>
      </c>
      <c r="D551">
        <f>EXP(-KTG1_dia*(C551-T_opt__dia)^2)</f>
        <v>0.99662570576969045</v>
      </c>
      <c r="E551">
        <f>EXP(-KTG2_dia*(T_opt__dia-C551)^2)</f>
        <v>0.91897165537686087</v>
      </c>
      <c r="F551">
        <f>IF(C551&lt;=T_opt__dia,D551,E551)</f>
        <v>0.99662570576969045</v>
      </c>
      <c r="G551">
        <f t="shared" si="122"/>
        <v>0.997</v>
      </c>
      <c r="AO551">
        <f t="shared" si="112"/>
        <v>548</v>
      </c>
      <c r="AP551">
        <f t="shared" si="113"/>
        <v>13.675000000000127</v>
      </c>
      <c r="AQ551">
        <f>EXP(-KTG1_nan*(AP551-T_opt__nan)^2)</f>
        <v>0.85212461594666233</v>
      </c>
      <c r="AR551">
        <f>EXP(-KTG2_nan*(T_opt__nan-AP551)^2)</f>
        <v>0.61874162533684007</v>
      </c>
      <c r="AS551">
        <f>IF(AP551&lt;=T_opt__nan,AQ551,AR551)</f>
        <v>0.85212461594666233</v>
      </c>
      <c r="AT551">
        <f t="shared" si="114"/>
        <v>0.85199999999999998</v>
      </c>
      <c r="BD551">
        <f t="shared" si="115"/>
        <v>548</v>
      </c>
      <c r="BE551">
        <f t="shared" si="116"/>
        <v>13.675000000000127</v>
      </c>
      <c r="BF551">
        <f>EXP(-KTG1_pic*(BE551-T_opt_pic)^2)</f>
        <v>0.7062242198888411</v>
      </c>
      <c r="BG551">
        <f>EXP(-KTG2_pic*(T_opt_pic-BE551)^2)</f>
        <v>0.35223120028633076</v>
      </c>
      <c r="BH551">
        <f>IF(BE551&lt;=T_opt_pic,BF551,BG551)</f>
        <v>0.7062242198888411</v>
      </c>
      <c r="BI551">
        <f t="shared" si="117"/>
        <v>0.70599999999999996</v>
      </c>
      <c r="BP551">
        <f t="shared" si="118"/>
        <v>548</v>
      </c>
      <c r="BQ551">
        <f t="shared" si="119"/>
        <v>13.675000000000127</v>
      </c>
      <c r="BR551">
        <f>EXP(-KTG1_bac*(BQ551-T_opt_bac)^2)</f>
        <v>0.7062242198888411</v>
      </c>
      <c r="BS551">
        <f>EXP(-KTG2_bac * (T_opt_bac - BQ551)^2)</f>
        <v>0.35223120028633076</v>
      </c>
      <c r="BT551">
        <f>IF(BQ551&lt;=T_opt_bac,BR551,BS551)</f>
        <v>0.7062242198888411</v>
      </c>
      <c r="BU551">
        <f t="shared" si="120"/>
        <v>0.70599999999999996</v>
      </c>
      <c r="BY551"/>
      <c r="BZ551" s="3">
        <f t="shared" si="125"/>
        <v>531</v>
      </c>
      <c r="CA551" s="3">
        <f>CA550+(env_max2-env_min2)/1200</f>
        <v>13.250000000000121</v>
      </c>
      <c r="CB551" s="3">
        <f t="shared" si="124"/>
        <v>0.623</v>
      </c>
      <c r="CC551" s="3">
        <f>ROUND((O_max_dia2-CA551)/O_range_dia2 * CB551, 3)</f>
        <v>0.56699999999999995</v>
      </c>
      <c r="CD551">
        <f>IF(CA551&lt;=delt2,CB551,CC551)</f>
        <v>0.56699999999999995</v>
      </c>
      <c r="CE551">
        <f>IF(CA551&gt;=O_max_dia2, 0, CD551)</f>
        <v>0.56699999999999995</v>
      </c>
      <c r="CG551">
        <f>CE551/$CF$21</f>
        <v>0.99299474605954463</v>
      </c>
      <c r="EM551"/>
      <c r="EN551" s="3"/>
      <c r="EP551"/>
      <c r="EQ551" s="3"/>
    </row>
    <row r="552" spans="2:147" x14ac:dyDescent="0.25">
      <c r="B552">
        <f t="shared" si="123"/>
        <v>536</v>
      </c>
      <c r="C552" s="9">
        <f t="shared" si="121"/>
        <v>13.375000000000123</v>
      </c>
      <c r="D552">
        <f>EXP(-KTG1_dia*(C552-T_opt__dia)^2)</f>
        <v>0.99687987773020936</v>
      </c>
      <c r="E552">
        <f>EXP(-KTG2_dia*(T_opt__dia-C552)^2)</f>
        <v>0.92484881321623313</v>
      </c>
      <c r="F552">
        <f>IF(C552&lt;=T_opt__dia,D552,E552)</f>
        <v>0.99687987773020936</v>
      </c>
      <c r="G552">
        <f t="shared" si="122"/>
        <v>0.997</v>
      </c>
      <c r="AO552">
        <f t="shared" si="112"/>
        <v>549</v>
      </c>
      <c r="AP552">
        <f t="shared" si="113"/>
        <v>13.700000000000127</v>
      </c>
      <c r="AQ552">
        <f>EXP(-KTG1_nan*(AP552-T_opt__nan)^2)</f>
        <v>0.85320110266355009</v>
      </c>
      <c r="AR552">
        <f>EXP(-KTG2_nan*(T_opt__nan-AP552)^2)</f>
        <v>0.62108955282370004</v>
      </c>
      <c r="AS552">
        <f>IF(AP552&lt;=T_opt__nan,AQ552,AR552)</f>
        <v>0.85320110266355009</v>
      </c>
      <c r="AT552">
        <f t="shared" si="114"/>
        <v>0.85299999999999998</v>
      </c>
      <c r="BD552">
        <f t="shared" si="115"/>
        <v>549</v>
      </c>
      <c r="BE552">
        <f t="shared" si="116"/>
        <v>13.700000000000127</v>
      </c>
      <c r="BF552">
        <f>EXP(-KTG1_pic*(BE552-T_opt_pic)^2)</f>
        <v>0.70754078817201016</v>
      </c>
      <c r="BG552">
        <f>EXP(-KTG2_pic*(T_opt_pic-BE552)^2)</f>
        <v>0.35420480072949528</v>
      </c>
      <c r="BH552">
        <f>IF(BE552&lt;=T_opt_pic,BF552,BG552)</f>
        <v>0.70754078817201016</v>
      </c>
      <c r="BI552">
        <f t="shared" si="117"/>
        <v>0.70799999999999996</v>
      </c>
      <c r="BP552">
        <f t="shared" si="118"/>
        <v>549</v>
      </c>
      <c r="BQ552">
        <f t="shared" si="119"/>
        <v>13.700000000000127</v>
      </c>
      <c r="BR552">
        <f>EXP(-KTG1_bac*(BQ552-T_opt_bac)^2)</f>
        <v>0.70754078817201016</v>
      </c>
      <c r="BS552">
        <f>EXP(-KTG2_bac * (T_opt_bac - BQ552)^2)</f>
        <v>0.35420480072949528</v>
      </c>
      <c r="BT552">
        <f>IF(BQ552&lt;=T_opt_bac,BR552,BS552)</f>
        <v>0.70754078817201016</v>
      </c>
      <c r="BU552">
        <f t="shared" si="120"/>
        <v>0.70799999999999996</v>
      </c>
      <c r="BY552"/>
      <c r="BZ552" s="3">
        <f t="shared" si="125"/>
        <v>532</v>
      </c>
      <c r="CA552" s="3">
        <f>CA551+(env_max2-env_min2)/1200</f>
        <v>13.275000000000121</v>
      </c>
      <c r="CB552" s="3">
        <f t="shared" si="124"/>
        <v>0.625</v>
      </c>
      <c r="CC552" s="3">
        <f>ROUND((O_max_dia2-CA552)/O_range_dia2 * CB552, 3)</f>
        <v>0.56799999999999995</v>
      </c>
      <c r="CD552">
        <f>IF(CA552&lt;=delt2,CB552,CC552)</f>
        <v>0.56799999999999995</v>
      </c>
      <c r="CE552">
        <f>IF(CA552&gt;=O_max_dia2, 0, CD552)</f>
        <v>0.56799999999999995</v>
      </c>
      <c r="CG552">
        <f>CE552/$CF$21</f>
        <v>0.99474605954465845</v>
      </c>
      <c r="EM552"/>
      <c r="EN552" s="3"/>
      <c r="EP552"/>
      <c r="EQ552" s="3"/>
    </row>
    <row r="553" spans="2:147" x14ac:dyDescent="0.25">
      <c r="B553">
        <f t="shared" si="123"/>
        <v>537</v>
      </c>
      <c r="C553" s="9">
        <f t="shared" si="121"/>
        <v>13.400000000000123</v>
      </c>
      <c r="D553">
        <f>EXP(-KTG1_dia*(C553-T_opt__dia)^2)</f>
        <v>0.99712414322155407</v>
      </c>
      <c r="E553">
        <f>EXP(-KTG2_dia*(T_opt__dia-C553)^2)</f>
        <v>0.93053089581123316</v>
      </c>
      <c r="F553">
        <f>IF(C553&lt;=T_opt__dia,D553,E553)</f>
        <v>0.99712414322155407</v>
      </c>
      <c r="G553">
        <f t="shared" si="122"/>
        <v>0.997</v>
      </c>
      <c r="AO553">
        <f t="shared" si="112"/>
        <v>550</v>
      </c>
      <c r="AP553">
        <f t="shared" si="113"/>
        <v>13.725000000000128</v>
      </c>
      <c r="AQ553">
        <f>EXP(-KTG1_nan*(AP553-T_opt__nan)^2)</f>
        <v>0.85427467791912048</v>
      </c>
      <c r="AR553">
        <f>EXP(-KTG2_nan*(T_opt__nan-AP553)^2)</f>
        <v>0.62343703832217945</v>
      </c>
      <c r="AS553">
        <f>IF(AP553&lt;=T_opt__nan,AQ553,AR553)</f>
        <v>0.85427467791912048</v>
      </c>
      <c r="AT553">
        <f t="shared" si="114"/>
        <v>0.85399999999999998</v>
      </c>
      <c r="BD553">
        <f t="shared" si="115"/>
        <v>550</v>
      </c>
      <c r="BE553">
        <f t="shared" si="116"/>
        <v>13.725000000000128</v>
      </c>
      <c r="BF553">
        <f>EXP(-KTG1_pic*(BE553-T_opt_pic)^2)</f>
        <v>0.70885626655835743</v>
      </c>
      <c r="BG553">
        <f>EXP(-KTG2_pic*(T_opt_pic-BE553)^2)</f>
        <v>0.35618411672883149</v>
      </c>
      <c r="BH553">
        <f>IF(BE553&lt;=T_opt_pic,BF553,BG553)</f>
        <v>0.70885626655835743</v>
      </c>
      <c r="BI553">
        <f t="shared" si="117"/>
        <v>0.70899999999999996</v>
      </c>
      <c r="BP553">
        <f t="shared" si="118"/>
        <v>550</v>
      </c>
      <c r="BQ553">
        <f t="shared" si="119"/>
        <v>13.725000000000128</v>
      </c>
      <c r="BR553">
        <f>EXP(-KTG1_bac*(BQ553-T_opt_bac)^2)</f>
        <v>0.70885626655835743</v>
      </c>
      <c r="BS553">
        <f>EXP(-KTG2_bac * (T_opt_bac - BQ553)^2)</f>
        <v>0.35618411672883149</v>
      </c>
      <c r="BT553">
        <f>IF(BQ553&lt;=T_opt_bac,BR553,BS553)</f>
        <v>0.70885626655835743</v>
      </c>
      <c r="BU553">
        <f t="shared" si="120"/>
        <v>0.70899999999999996</v>
      </c>
      <c r="BY553"/>
      <c r="BZ553" s="3">
        <f t="shared" si="125"/>
        <v>533</v>
      </c>
      <c r="CA553" s="3">
        <f>CA552+(env_max2-env_min2)/1200</f>
        <v>13.300000000000122</v>
      </c>
      <c r="CB553" s="3">
        <f t="shared" si="124"/>
        <v>0.626</v>
      </c>
      <c r="CC553" s="3">
        <f>ROUND((O_max_dia2-CA553)/O_range_dia2 * CB553, 3)</f>
        <v>0.56799999999999995</v>
      </c>
      <c r="CD553">
        <f>IF(CA553&lt;=delt2,CB553,CC553)</f>
        <v>0.56799999999999995</v>
      </c>
      <c r="CE553">
        <f>IF(CA553&gt;=O_max_dia2, 0, CD553)</f>
        <v>0.56799999999999995</v>
      </c>
      <c r="CG553">
        <f>CE553/$CF$21</f>
        <v>0.99474605954465845</v>
      </c>
      <c r="EM553"/>
      <c r="EN553" s="3"/>
      <c r="EP553"/>
      <c r="EQ553" s="3"/>
    </row>
    <row r="554" spans="2:147" x14ac:dyDescent="0.25">
      <c r="B554">
        <f t="shared" si="123"/>
        <v>538</v>
      </c>
      <c r="C554" s="9">
        <f t="shared" si="121"/>
        <v>13.425000000000123</v>
      </c>
      <c r="D554">
        <f>EXP(-KTG1_dia*(C554-T_opt__dia)^2)</f>
        <v>0.99735849493045836</v>
      </c>
      <c r="E554">
        <f>EXP(-KTG2_dia*(T_opt__dia-C554)^2)</f>
        <v>0.93601385524682656</v>
      </c>
      <c r="F554">
        <f>IF(C554&lt;=T_opt__dia,D554,E554)</f>
        <v>0.99735849493045836</v>
      </c>
      <c r="G554">
        <f t="shared" si="122"/>
        <v>0.997</v>
      </c>
      <c r="AO554">
        <f t="shared" si="112"/>
        <v>551</v>
      </c>
      <c r="AP554">
        <f t="shared" si="113"/>
        <v>13.750000000000128</v>
      </c>
      <c r="AQ554">
        <f>EXP(-KTG1_nan*(AP554-T_opt__nan)^2)</f>
        <v>0.85534532730742796</v>
      </c>
      <c r="AR554">
        <f>EXP(-KTG2_nan*(T_opt__nan-AP554)^2)</f>
        <v>0.62578400960460312</v>
      </c>
      <c r="AS554">
        <f>IF(AP554&lt;=T_opt__nan,AQ554,AR554)</f>
        <v>0.85534532730742796</v>
      </c>
      <c r="AT554">
        <f t="shared" si="114"/>
        <v>0.85499999999999998</v>
      </c>
      <c r="BD554">
        <f t="shared" si="115"/>
        <v>551</v>
      </c>
      <c r="BE554">
        <f t="shared" si="116"/>
        <v>13.750000000000128</v>
      </c>
      <c r="BF554">
        <f>EXP(-KTG1_pic*(BE554-T_opt_pic)^2)</f>
        <v>0.71017063985453832</v>
      </c>
      <c r="BG554">
        <f>EXP(-KTG2_pic*(T_opt_pic-BE554)^2)</f>
        <v>0.35816912067824169</v>
      </c>
      <c r="BH554">
        <f>IF(BE554&lt;=T_opt_pic,BF554,BG554)</f>
        <v>0.71017063985453832</v>
      </c>
      <c r="BI554">
        <f t="shared" si="117"/>
        <v>0.71</v>
      </c>
      <c r="BP554">
        <f t="shared" si="118"/>
        <v>551</v>
      </c>
      <c r="BQ554">
        <f t="shared" si="119"/>
        <v>13.750000000000128</v>
      </c>
      <c r="BR554">
        <f>EXP(-KTG1_bac*(BQ554-T_opt_bac)^2)</f>
        <v>0.71017063985453832</v>
      </c>
      <c r="BS554">
        <f>EXP(-KTG2_bac * (T_opt_bac - BQ554)^2)</f>
        <v>0.35816912067824169</v>
      </c>
      <c r="BT554">
        <f>IF(BQ554&lt;=T_opt_bac,BR554,BS554)</f>
        <v>0.71017063985453832</v>
      </c>
      <c r="BU554">
        <f t="shared" si="120"/>
        <v>0.71</v>
      </c>
      <c r="BY554"/>
      <c r="BZ554" s="3">
        <f t="shared" si="125"/>
        <v>534</v>
      </c>
      <c r="CA554" s="3">
        <f>CA553+(env_max2-env_min2)/1200</f>
        <v>13.325000000000122</v>
      </c>
      <c r="CB554" s="3">
        <f t="shared" si="124"/>
        <v>0.627</v>
      </c>
      <c r="CC554" s="3">
        <f>ROUND((O_max_dia2-CA554)/O_range_dia2 * CB554, 3)</f>
        <v>0.56799999999999995</v>
      </c>
      <c r="CD554">
        <f>IF(CA554&lt;=delt2,CB554,CC554)</f>
        <v>0.56799999999999995</v>
      </c>
      <c r="CE554">
        <f>IF(CA554&gt;=O_max_dia2, 0, CD554)</f>
        <v>0.56799999999999995</v>
      </c>
      <c r="CG554">
        <f>CE554/$CF$21</f>
        <v>0.99474605954465845</v>
      </c>
      <c r="EM554"/>
      <c r="EN554" s="3"/>
      <c r="EP554"/>
      <c r="EQ554" s="3"/>
    </row>
    <row r="555" spans="2:147" x14ac:dyDescent="0.25">
      <c r="B555">
        <f t="shared" si="123"/>
        <v>539</v>
      </c>
      <c r="C555" s="9">
        <f t="shared" si="121"/>
        <v>13.450000000000124</v>
      </c>
      <c r="D555">
        <f>EXP(-KTG1_dia*(C555-T_opt__dia)^2)</f>
        <v>0.99758292583934816</v>
      </c>
      <c r="E555">
        <f>EXP(-KTG2_dia*(T_opt__dia-C555)^2)</f>
        <v>0.9412937690184312</v>
      </c>
      <c r="F555">
        <f>IF(C555&lt;=T_opt__dia,D555,E555)</f>
        <v>0.99758292583934816</v>
      </c>
      <c r="G555">
        <f t="shared" si="122"/>
        <v>0.998</v>
      </c>
      <c r="AO555">
        <f t="shared" ref="AO555:AO618" si="126">B568</f>
        <v>552</v>
      </c>
      <c r="AP555">
        <f t="shared" si="113"/>
        <v>13.775000000000128</v>
      </c>
      <c r="AQ555">
        <f>EXP(-KTG1_nan*(AP555-T_opt__nan)^2)</f>
        <v>0.85641303644835165</v>
      </c>
      <c r="AR555">
        <f>EXP(-KTG2_nan*(T_opt__nan-AP555)^2)</f>
        <v>0.62813039419403016</v>
      </c>
      <c r="AS555">
        <f>IF(AP555&lt;=T_opt__nan,AQ555,AR555)</f>
        <v>0.85641303644835165</v>
      </c>
      <c r="AT555">
        <f t="shared" si="114"/>
        <v>0.85599999999999998</v>
      </c>
      <c r="BD555">
        <f t="shared" si="115"/>
        <v>552</v>
      </c>
      <c r="BE555">
        <f t="shared" si="116"/>
        <v>13.775000000000128</v>
      </c>
      <c r="BF555">
        <f>EXP(-KTG1_pic*(BE555-T_opt_pic)^2)</f>
        <v>0.71148389285559022</v>
      </c>
      <c r="BG555">
        <f>EXP(-KTG2_pic*(T_opt_pic-BE555)^2)</f>
        <v>0.36015978456090381</v>
      </c>
      <c r="BH555">
        <f>IF(BE555&lt;=T_opt_pic,BF555,BG555)</f>
        <v>0.71148389285559022</v>
      </c>
      <c r="BI555">
        <f t="shared" si="117"/>
        <v>0.71099999999999997</v>
      </c>
      <c r="BP555">
        <f t="shared" si="118"/>
        <v>552</v>
      </c>
      <c r="BQ555">
        <f t="shared" si="119"/>
        <v>13.775000000000128</v>
      </c>
      <c r="BR555">
        <f>EXP(-KTG1_bac*(BQ555-T_opt_bac)^2)</f>
        <v>0.71148389285559022</v>
      </c>
      <c r="BS555">
        <f>EXP(-KTG2_bac * (T_opt_bac - BQ555)^2)</f>
        <v>0.36015978456090381</v>
      </c>
      <c r="BT555">
        <f>IF(BQ555&lt;=T_opt_bac,BR555,BS555)</f>
        <v>0.71148389285559022</v>
      </c>
      <c r="BU555">
        <f t="shared" si="120"/>
        <v>0.71099999999999997</v>
      </c>
      <c r="BY555"/>
      <c r="BZ555" s="3">
        <f t="shared" si="125"/>
        <v>535</v>
      </c>
      <c r="CA555" s="3">
        <f>CA554+(env_max2-env_min2)/1200</f>
        <v>13.350000000000122</v>
      </c>
      <c r="CB555" s="3">
        <f t="shared" si="124"/>
        <v>0.628</v>
      </c>
      <c r="CC555" s="3">
        <f>ROUND((O_max_dia2-CA555)/O_range_dia2 * CB555, 3)</f>
        <v>0.56699999999999995</v>
      </c>
      <c r="CD555">
        <f>IF(CA555&lt;=delt2,CB555,CC555)</f>
        <v>0.56699999999999995</v>
      </c>
      <c r="CE555">
        <f>IF(CA555&gt;=O_max_dia2, 0, CD555)</f>
        <v>0.56699999999999995</v>
      </c>
      <c r="CG555">
        <f>CE555/$CF$21</f>
        <v>0.99299474605954463</v>
      </c>
      <c r="EM555"/>
      <c r="EN555" s="3"/>
      <c r="EP555"/>
      <c r="EQ555" s="3"/>
    </row>
    <row r="556" spans="2:147" x14ac:dyDescent="0.25">
      <c r="B556">
        <f t="shared" si="123"/>
        <v>540</v>
      </c>
      <c r="C556" s="9">
        <f t="shared" si="121"/>
        <v>13.475000000000124</v>
      </c>
      <c r="D556">
        <f>EXP(-KTG1_dia*(C556-T_opt__dia)^2)</f>
        <v>0.99779742922669135</v>
      </c>
      <c r="E556">
        <f>EXP(-KTG2_dia*(T_opt__dia-C556)^2)</f>
        <v>0.94636684470412147</v>
      </c>
      <c r="F556">
        <f>IF(C556&lt;=T_opt__dia,D556,E556)</f>
        <v>0.99779742922669135</v>
      </c>
      <c r="G556">
        <f t="shared" si="122"/>
        <v>0.998</v>
      </c>
      <c r="AO556">
        <f t="shared" si="126"/>
        <v>553</v>
      </c>
      <c r="AP556">
        <f t="shared" si="113"/>
        <v>13.800000000000129</v>
      </c>
      <c r="AQ556">
        <f>EXP(-KTG1_nan*(AP556-T_opt__nan)^2)</f>
        <v>0.8574777909879151</v>
      </c>
      <c r="AR556">
        <f>EXP(-KTG2_nan*(T_opt__nan-AP556)^2)</f>
        <v>0.63047611936767256</v>
      </c>
      <c r="AS556">
        <f>IF(AP556&lt;=T_opt__nan,AQ556,AR556)</f>
        <v>0.8574777909879151</v>
      </c>
      <c r="AT556">
        <f t="shared" si="114"/>
        <v>0.85699999999999998</v>
      </c>
      <c r="BD556">
        <f t="shared" si="115"/>
        <v>553</v>
      </c>
      <c r="BE556">
        <f t="shared" si="116"/>
        <v>13.800000000000129</v>
      </c>
      <c r="BF556">
        <f>EXP(-KTG1_pic*(BE556-T_opt_pic)^2)</f>
        <v>0.71279601034521534</v>
      </c>
      <c r="BG556">
        <f>EXP(-KTG2_pic*(T_opt_pic-BE556)^2)</f>
        <v>0.36215607994866772</v>
      </c>
      <c r="BH556">
        <f>IF(BE556&lt;=T_opt_pic,BF556,BG556)</f>
        <v>0.71279601034521534</v>
      </c>
      <c r="BI556">
        <f t="shared" si="117"/>
        <v>0.71299999999999997</v>
      </c>
      <c r="BP556">
        <f t="shared" si="118"/>
        <v>553</v>
      </c>
      <c r="BQ556">
        <f t="shared" si="119"/>
        <v>13.800000000000129</v>
      </c>
      <c r="BR556">
        <f>EXP(-KTG1_bac*(BQ556-T_opt_bac)^2)</f>
        <v>0.71279601034521534</v>
      </c>
      <c r="BS556">
        <f>EXP(-KTG2_bac * (T_opt_bac - BQ556)^2)</f>
        <v>0.36215607994866772</v>
      </c>
      <c r="BT556">
        <f>IF(BQ556&lt;=T_opt_bac,BR556,BS556)</f>
        <v>0.71279601034521534</v>
      </c>
      <c r="BU556">
        <f t="shared" si="120"/>
        <v>0.71299999999999997</v>
      </c>
      <c r="BY556"/>
      <c r="BZ556" s="3">
        <f t="shared" si="125"/>
        <v>536</v>
      </c>
      <c r="CA556" s="3">
        <f>CA555+(env_max2-env_min2)/1200</f>
        <v>13.375000000000123</v>
      </c>
      <c r="CB556" s="3">
        <f t="shared" si="124"/>
        <v>0.629</v>
      </c>
      <c r="CC556" s="3">
        <f>ROUND((O_max_dia2-CA556)/O_range_dia2 * CB556, 3)</f>
        <v>0.56699999999999995</v>
      </c>
      <c r="CD556">
        <f>IF(CA556&lt;=delt2,CB556,CC556)</f>
        <v>0.56699999999999995</v>
      </c>
      <c r="CE556">
        <f>IF(CA556&gt;=O_max_dia2, 0, CD556)</f>
        <v>0.56699999999999995</v>
      </c>
      <c r="CG556">
        <f>CE556/$CF$21</f>
        <v>0.99299474605954463</v>
      </c>
      <c r="EM556"/>
      <c r="EN556" s="3"/>
      <c r="EP556"/>
      <c r="EQ556" s="3"/>
    </row>
    <row r="557" spans="2:147" x14ac:dyDescent="0.25">
      <c r="B557">
        <f t="shared" si="123"/>
        <v>541</v>
      </c>
      <c r="C557" s="9">
        <f t="shared" si="121"/>
        <v>13.500000000000124</v>
      </c>
      <c r="D557">
        <f>EXP(-KTG1_dia*(C557-T_opt__dia)^2)</f>
        <v>0.99800199866733408</v>
      </c>
      <c r="E557">
        <f>EXP(-KTG2_dia*(T_opt__dia-C557)^2)</f>
        <v>0.95122942450073766</v>
      </c>
      <c r="F557">
        <f>IF(C557&lt;=T_opt__dia,D557,E557)</f>
        <v>0.99800199866733408</v>
      </c>
      <c r="G557">
        <f t="shared" si="122"/>
        <v>0.998</v>
      </c>
      <c r="AO557">
        <f t="shared" si="126"/>
        <v>554</v>
      </c>
      <c r="AP557">
        <f t="shared" si="113"/>
        <v>13.825000000000129</v>
      </c>
      <c r="AQ557">
        <f>EXP(-KTG1_nan*(AP557-T_opt__nan)^2)</f>
        <v>0.85853957659860713</v>
      </c>
      <c r="AR557">
        <f>EXP(-KTG2_nan*(T_opt__nan-AP557)^2)</f>
        <v>0.63282111216034453</v>
      </c>
      <c r="AS557">
        <f>IF(AP557&lt;=T_opt__nan,AQ557,AR557)</f>
        <v>0.85853957659860713</v>
      </c>
      <c r="AT557">
        <f t="shared" si="114"/>
        <v>0.85899999999999999</v>
      </c>
      <c r="BD557">
        <f t="shared" si="115"/>
        <v>554</v>
      </c>
      <c r="BE557">
        <f t="shared" si="116"/>
        <v>13.825000000000129</v>
      </c>
      <c r="BF557">
        <f>EXP(-KTG1_pic*(BE557-T_opt_pic)^2)</f>
        <v>0.71410697709606397</v>
      </c>
      <c r="BG557">
        <f>EXP(-KTG2_pic*(T_opt_pic-BE557)^2)</f>
        <v>0.36415797800147953</v>
      </c>
      <c r="BH557">
        <f>IF(BE557&lt;=T_opt_pic,BF557,BG557)</f>
        <v>0.71410697709606397</v>
      </c>
      <c r="BI557">
        <f t="shared" si="117"/>
        <v>0.71399999999999997</v>
      </c>
      <c r="BP557">
        <f t="shared" si="118"/>
        <v>554</v>
      </c>
      <c r="BQ557">
        <f t="shared" si="119"/>
        <v>13.825000000000129</v>
      </c>
      <c r="BR557">
        <f>EXP(-KTG1_bac*(BQ557-T_opt_bac)^2)</f>
        <v>0.71410697709606397</v>
      </c>
      <c r="BS557">
        <f>EXP(-KTG2_bac * (T_opt_bac - BQ557)^2)</f>
        <v>0.36415797800147953</v>
      </c>
      <c r="BT557">
        <f>IF(BQ557&lt;=T_opt_bac,BR557,BS557)</f>
        <v>0.71410697709606397</v>
      </c>
      <c r="BU557">
        <f t="shared" si="120"/>
        <v>0.71399999999999997</v>
      </c>
      <c r="BY557"/>
      <c r="BZ557" s="3">
        <f t="shared" si="125"/>
        <v>537</v>
      </c>
      <c r="CA557" s="3">
        <f>CA556+(env_max2-env_min2)/1200</f>
        <v>13.400000000000123</v>
      </c>
      <c r="CB557" s="3">
        <f t="shared" si="124"/>
        <v>0.63</v>
      </c>
      <c r="CC557" s="3">
        <f>ROUND((O_max_dia2-CA557)/O_range_dia2 * CB557, 3)</f>
        <v>0.56699999999999995</v>
      </c>
      <c r="CD557">
        <f>IF(CA557&lt;=delt2,CB557,CC557)</f>
        <v>0.56699999999999995</v>
      </c>
      <c r="CE557">
        <f>IF(CA557&gt;=O_max_dia2, 0, CD557)</f>
        <v>0.56699999999999995</v>
      </c>
      <c r="CG557">
        <f>CE557/$CF$21</f>
        <v>0.99299474605954463</v>
      </c>
      <c r="EM557"/>
      <c r="EN557" s="3"/>
      <c r="EP557"/>
      <c r="EQ557" s="3"/>
    </row>
    <row r="558" spans="2:147" x14ac:dyDescent="0.25">
      <c r="B558">
        <f t="shared" si="123"/>
        <v>542</v>
      </c>
      <c r="C558" s="9">
        <f t="shared" si="121"/>
        <v>13.525000000000125</v>
      </c>
      <c r="D558">
        <f>EXP(-KTG1_dia*(C558-T_opt__dia)^2)</f>
        <v>0.9981966280328205</v>
      </c>
      <c r="E558">
        <f>EXP(-KTG2_dia*(T_opt__dia-C558)^2)</f>
        <v>0.95587798961631254</v>
      </c>
      <c r="F558">
        <f>IF(C558&lt;=T_opt__dia,D558,E558)</f>
        <v>0.9981966280328205</v>
      </c>
      <c r="G558">
        <f t="shared" si="122"/>
        <v>0.998</v>
      </c>
      <c r="AO558">
        <f t="shared" si="126"/>
        <v>555</v>
      </c>
      <c r="AP558">
        <f t="shared" si="113"/>
        <v>13.850000000000129</v>
      </c>
      <c r="AQ558">
        <f>EXP(-KTG1_nan*(AP558-T_opt__nan)^2)</f>
        <v>0.85959837897970059</v>
      </c>
      <c r="AR558">
        <f>EXP(-KTG2_nan*(T_opt__nan-AP558)^2)</f>
        <v>0.63516529936794386</v>
      </c>
      <c r="AS558">
        <f>IF(AP558&lt;=T_opt__nan,AQ558,AR558)</f>
        <v>0.85959837897970059</v>
      </c>
      <c r="AT558">
        <f t="shared" si="114"/>
        <v>0.86</v>
      </c>
      <c r="BD558">
        <f t="shared" si="115"/>
        <v>555</v>
      </c>
      <c r="BE558">
        <f t="shared" si="116"/>
        <v>13.850000000000129</v>
      </c>
      <c r="BF558">
        <f>EXP(-KTG1_pic*(BE558-T_opt_pic)^2)</f>
        <v>0.71541677787001956</v>
      </c>
      <c r="BG558">
        <f>EXP(-KTG2_pic*(T_opt_pic-BE558)^2)</f>
        <v>0.36616544946683399</v>
      </c>
      <c r="BH558">
        <f>IF(BE558&lt;=T_opt_pic,BF558,BG558)</f>
        <v>0.71541677787001956</v>
      </c>
      <c r="BI558">
        <f t="shared" si="117"/>
        <v>0.71499999999999997</v>
      </c>
      <c r="BP558">
        <f t="shared" si="118"/>
        <v>555</v>
      </c>
      <c r="BQ558">
        <f t="shared" si="119"/>
        <v>13.850000000000129</v>
      </c>
      <c r="BR558">
        <f>EXP(-KTG1_bac*(BQ558-T_opt_bac)^2)</f>
        <v>0.71541677787001956</v>
      </c>
      <c r="BS558">
        <f>EXP(-KTG2_bac * (T_opt_bac - BQ558)^2)</f>
        <v>0.36616544946683399</v>
      </c>
      <c r="BT558">
        <f>IF(BQ558&lt;=T_opt_bac,BR558,BS558)</f>
        <v>0.71541677787001956</v>
      </c>
      <c r="BU558">
        <f t="shared" si="120"/>
        <v>0.71499999999999997</v>
      </c>
      <c r="BY558"/>
      <c r="BZ558" s="3">
        <f t="shared" si="125"/>
        <v>538</v>
      </c>
      <c r="CA558" s="3">
        <f>CA557+(env_max2-env_min2)/1200</f>
        <v>13.425000000000123</v>
      </c>
      <c r="CB558" s="3">
        <f t="shared" si="124"/>
        <v>0.63100000000000001</v>
      </c>
      <c r="CC558" s="3">
        <f>ROUND((O_max_dia2-CA558)/O_range_dia2 * CB558, 3)</f>
        <v>0.56699999999999995</v>
      </c>
      <c r="CD558">
        <f>IF(CA558&lt;=delt2,CB558,CC558)</f>
        <v>0.56699999999999995</v>
      </c>
      <c r="CE558">
        <f>IF(CA558&gt;=O_max_dia2, 0, CD558)</f>
        <v>0.56699999999999995</v>
      </c>
      <c r="CG558">
        <f>CE558/$CF$21</f>
        <v>0.99299474605954463</v>
      </c>
      <c r="EM558"/>
      <c r="EN558" s="3"/>
      <c r="EP558"/>
      <c r="EQ558" s="3"/>
    </row>
    <row r="559" spans="2:147" x14ac:dyDescent="0.25">
      <c r="B559">
        <f t="shared" si="123"/>
        <v>543</v>
      </c>
      <c r="C559" s="9">
        <f t="shared" si="121"/>
        <v>13.550000000000125</v>
      </c>
      <c r="D559">
        <f>EXP(-KTG1_dia*(C559-T_opt__dia)^2)</f>
        <v>0.99838131149169973</v>
      </c>
      <c r="E559">
        <f>EXP(-KTG2_dia*(T_opt__dia-C559)^2)</f>
        <v>0.96030916451143467</v>
      </c>
      <c r="F559">
        <f>IF(C559&lt;=T_opt__dia,D559,E559)</f>
        <v>0.99838131149169973</v>
      </c>
      <c r="G559">
        <f t="shared" si="122"/>
        <v>0.998</v>
      </c>
      <c r="AO559">
        <f t="shared" si="126"/>
        <v>556</v>
      </c>
      <c r="AP559">
        <f t="shared" si="113"/>
        <v>13.87500000000013</v>
      </c>
      <c r="AQ559">
        <f>EXP(-KTG1_nan*(AP559-T_opt__nan)^2)</f>
        <v>0.86065418385757197</v>
      </c>
      <c r="AR559">
        <f>EXP(-KTG2_nan*(T_opt__nan-AP559)^2)</f>
        <v>0.63750860755096328</v>
      </c>
      <c r="AS559">
        <f>IF(AP559&lt;=T_opt__nan,AQ559,AR559)</f>
        <v>0.86065418385757197</v>
      </c>
      <c r="AT559">
        <f t="shared" si="114"/>
        <v>0.86099999999999999</v>
      </c>
      <c r="BD559">
        <f t="shared" si="115"/>
        <v>556</v>
      </c>
      <c r="BE559">
        <f t="shared" si="116"/>
        <v>13.87500000000013</v>
      </c>
      <c r="BF559">
        <f>EXP(-KTG1_pic*(BE559-T_opt_pic)^2)</f>
        <v>0.71672539741848362</v>
      </c>
      <c r="BG559">
        <f>EXP(-KTG2_pic*(T_opt_pic-BE559)^2)</f>
        <v>0.36817846467925441</v>
      </c>
      <c r="BH559">
        <f>IF(BE559&lt;=T_opt_pic,BF559,BG559)</f>
        <v>0.71672539741848362</v>
      </c>
      <c r="BI559">
        <f t="shared" si="117"/>
        <v>0.71699999999999997</v>
      </c>
      <c r="BP559">
        <f t="shared" si="118"/>
        <v>556</v>
      </c>
      <c r="BQ559">
        <f t="shared" si="119"/>
        <v>13.87500000000013</v>
      </c>
      <c r="BR559">
        <f>EXP(-KTG1_bac*(BQ559-T_opt_bac)^2)</f>
        <v>0.71672539741848362</v>
      </c>
      <c r="BS559">
        <f>EXP(-KTG2_bac * (T_opt_bac - BQ559)^2)</f>
        <v>0.36817846467925441</v>
      </c>
      <c r="BT559">
        <f>IF(BQ559&lt;=T_opt_bac,BR559,BS559)</f>
        <v>0.71672539741848362</v>
      </c>
      <c r="BU559">
        <f t="shared" si="120"/>
        <v>0.71699999999999997</v>
      </c>
      <c r="BY559"/>
      <c r="BZ559" s="3">
        <f t="shared" si="125"/>
        <v>539</v>
      </c>
      <c r="CA559" s="3">
        <f>CA558+(env_max2-env_min2)/1200</f>
        <v>13.450000000000124</v>
      </c>
      <c r="CB559" s="3">
        <f t="shared" si="124"/>
        <v>0.63200000000000001</v>
      </c>
      <c r="CC559" s="3">
        <f>ROUND((O_max_dia2-CA559)/O_range_dia2 * CB559, 3)</f>
        <v>0.56699999999999995</v>
      </c>
      <c r="CD559">
        <f>IF(CA559&lt;=delt2,CB559,CC559)</f>
        <v>0.56699999999999995</v>
      </c>
      <c r="CE559">
        <f>IF(CA559&gt;=O_max_dia2, 0, CD559)</f>
        <v>0.56699999999999995</v>
      </c>
      <c r="CG559">
        <f>CE559/$CF$21</f>
        <v>0.99299474605954463</v>
      </c>
      <c r="EM559"/>
      <c r="EN559" s="3"/>
      <c r="EP559"/>
      <c r="EQ559" s="3"/>
    </row>
    <row r="560" spans="2:147" x14ac:dyDescent="0.25">
      <c r="B560">
        <f t="shared" si="123"/>
        <v>544</v>
      </c>
      <c r="C560" s="9">
        <f t="shared" si="121"/>
        <v>13.575000000000125</v>
      </c>
      <c r="D560">
        <f>EXP(-KTG1_dia*(C560-T_opt__dia)^2)</f>
        <v>0.99855604350981642</v>
      </c>
      <c r="E560">
        <f>EXP(-KTG2_dia*(T_opt__dia-C560)^2)</f>
        <v>0.96451972098239647</v>
      </c>
      <c r="F560">
        <f>IF(C560&lt;=T_opt__dia,D560,E560)</f>
        <v>0.99855604350981642</v>
      </c>
      <c r="G560">
        <f t="shared" si="122"/>
        <v>0.999</v>
      </c>
      <c r="AO560">
        <f t="shared" si="126"/>
        <v>557</v>
      </c>
      <c r="AP560">
        <f t="shared" si="113"/>
        <v>13.90000000000013</v>
      </c>
      <c r="AQ560">
        <f>EXP(-KTG1_nan*(AP560-T_opt__nan)^2)</f>
        <v>0.86170697698602039</v>
      </c>
      <c r="AR560">
        <f>EXP(-KTG2_nan*(T_opt__nan-AP560)^2)</f>
        <v>0.63985096303803268</v>
      </c>
      <c r="AS560">
        <f>IF(AP560&lt;=T_opt__nan,AQ560,AR560)</f>
        <v>0.86170697698602039</v>
      </c>
      <c r="AT560">
        <f t="shared" si="114"/>
        <v>0.86199999999999999</v>
      </c>
      <c r="BD560">
        <f t="shared" si="115"/>
        <v>557</v>
      </c>
      <c r="BE560">
        <f t="shared" si="116"/>
        <v>13.90000000000013</v>
      </c>
      <c r="BF560">
        <f>EXP(-KTG1_pic*(BE560-T_opt_pic)^2)</f>
        <v>0.71803282048266159</v>
      </c>
      <c r="BG560">
        <f>EXP(-KTG2_pic*(T_opt_pic-BE560)^2)</f>
        <v>0.37019699355980079</v>
      </c>
      <c r="BH560">
        <f>IF(BE560&lt;=T_opt_pic,BF560,BG560)</f>
        <v>0.71803282048266159</v>
      </c>
      <c r="BI560">
        <f t="shared" si="117"/>
        <v>0.71799999999999997</v>
      </c>
      <c r="BP560">
        <f t="shared" si="118"/>
        <v>557</v>
      </c>
      <c r="BQ560">
        <f t="shared" si="119"/>
        <v>13.90000000000013</v>
      </c>
      <c r="BR560">
        <f>EXP(-KTG1_bac*(BQ560-T_opt_bac)^2)</f>
        <v>0.71803282048266159</v>
      </c>
      <c r="BS560">
        <f>EXP(-KTG2_bac * (T_opt_bac - BQ560)^2)</f>
        <v>0.37019699355980079</v>
      </c>
      <c r="BT560">
        <f>IF(BQ560&lt;=T_opt_bac,BR560,BS560)</f>
        <v>0.71803282048266159</v>
      </c>
      <c r="BU560">
        <f t="shared" si="120"/>
        <v>0.71799999999999997</v>
      </c>
      <c r="BY560"/>
      <c r="BZ560" s="3">
        <f t="shared" si="125"/>
        <v>540</v>
      </c>
      <c r="CA560" s="3">
        <f>CA559+(env_max2-env_min2)/1200</f>
        <v>13.475000000000124</v>
      </c>
      <c r="CB560" s="3">
        <f t="shared" si="124"/>
        <v>0.63300000000000001</v>
      </c>
      <c r="CC560" s="3">
        <f>ROUND((O_max_dia2-CA560)/O_range_dia2 * CB560, 3)</f>
        <v>0.56599999999999995</v>
      </c>
      <c r="CD560">
        <f>IF(CA560&lt;=delt2,CB560,CC560)</f>
        <v>0.56599999999999995</v>
      </c>
      <c r="CE560">
        <f>IF(CA560&gt;=O_max_dia2, 0, CD560)</f>
        <v>0.56599999999999995</v>
      </c>
      <c r="CG560">
        <f>CE560/$CF$21</f>
        <v>0.99124343257443082</v>
      </c>
      <c r="EM560"/>
      <c r="EN560" s="3"/>
      <c r="EP560"/>
      <c r="EQ560" s="3"/>
    </row>
    <row r="561" spans="2:147" x14ac:dyDescent="0.25">
      <c r="B561">
        <f t="shared" si="123"/>
        <v>545</v>
      </c>
      <c r="C561" s="9">
        <f t="shared" si="121"/>
        <v>13.600000000000126</v>
      </c>
      <c r="D561">
        <f>EXP(-KTG1_dia*(C561-T_opt__dia)^2)</f>
        <v>0.99872081885058728</v>
      </c>
      <c r="E561">
        <f>EXP(-KTG2_dia*(T_opt__dia-C561)^2)</f>
        <v>0.96850658207921703</v>
      </c>
      <c r="F561">
        <f>IF(C561&lt;=T_opt__dia,D561,E561)</f>
        <v>0.99872081885058728</v>
      </c>
      <c r="G561">
        <f t="shared" si="122"/>
        <v>0.999</v>
      </c>
      <c r="AO561">
        <f t="shared" si="126"/>
        <v>558</v>
      </c>
      <c r="AP561">
        <f t="shared" si="113"/>
        <v>13.92500000000013</v>
      </c>
      <c r="AQ561">
        <f>EXP(-KTG1_nan*(AP561-T_opt__nan)^2)</f>
        <v>0.86275674414658687</v>
      </c>
      <c r="AR561">
        <f>EXP(-KTG2_nan*(T_opt__nan-AP561)^2)</f>
        <v>0.6421922919294929</v>
      </c>
      <c r="AS561">
        <f>IF(AP561&lt;=T_opt__nan,AQ561,AR561)</f>
        <v>0.86275674414658687</v>
      </c>
      <c r="AT561">
        <f t="shared" si="114"/>
        <v>0.86299999999999999</v>
      </c>
      <c r="BD561">
        <f t="shared" si="115"/>
        <v>558</v>
      </c>
      <c r="BE561">
        <f t="shared" si="116"/>
        <v>13.92500000000013</v>
      </c>
      <c r="BF561">
        <f>EXP(-KTG1_pic*(BE561-T_opt_pic)^2)</f>
        <v>0.71933903179384984</v>
      </c>
      <c r="BG561">
        <f>EXP(-KTG2_pic*(T_opt_pic-BE561)^2)</f>
        <v>0.37222100561560645</v>
      </c>
      <c r="BH561">
        <f>IF(BE561&lt;=T_opt_pic,BF561,BG561)</f>
        <v>0.71933903179384984</v>
      </c>
      <c r="BI561">
        <f t="shared" si="117"/>
        <v>0.71899999999999997</v>
      </c>
      <c r="BP561">
        <f t="shared" si="118"/>
        <v>558</v>
      </c>
      <c r="BQ561">
        <f t="shared" si="119"/>
        <v>13.92500000000013</v>
      </c>
      <c r="BR561">
        <f>EXP(-KTG1_bac*(BQ561-T_opt_bac)^2)</f>
        <v>0.71933903179384984</v>
      </c>
      <c r="BS561">
        <f>EXP(-KTG2_bac * (T_opt_bac - BQ561)^2)</f>
        <v>0.37222100561560645</v>
      </c>
      <c r="BT561">
        <f>IF(BQ561&lt;=T_opt_bac,BR561,BS561)</f>
        <v>0.71933903179384984</v>
      </c>
      <c r="BU561">
        <f t="shared" si="120"/>
        <v>0.71899999999999997</v>
      </c>
      <c r="BY561"/>
      <c r="BZ561" s="3">
        <f t="shared" si="125"/>
        <v>541</v>
      </c>
      <c r="CA561" s="3">
        <f>CA560+(env_max2-env_min2)/1200</f>
        <v>13.500000000000124</v>
      </c>
      <c r="CB561" s="3">
        <f t="shared" si="124"/>
        <v>0.63400000000000001</v>
      </c>
      <c r="CC561" s="3">
        <f>ROUND((O_max_dia2-CA561)/O_range_dia2 * CB561, 3)</f>
        <v>0.56599999999999995</v>
      </c>
      <c r="CD561">
        <f>IF(CA561&lt;=delt2,CB561,CC561)</f>
        <v>0.56599999999999995</v>
      </c>
      <c r="CE561">
        <f>IF(CA561&gt;=O_max_dia2, 0, CD561)</f>
        <v>0.56599999999999995</v>
      </c>
      <c r="CG561">
        <f>CE561/$CF$21</f>
        <v>0.99124343257443082</v>
      </c>
      <c r="EM561"/>
      <c r="EN561" s="3"/>
      <c r="EP561"/>
      <c r="EQ561" s="3"/>
    </row>
    <row r="562" spans="2:147" x14ac:dyDescent="0.25">
      <c r="B562">
        <f t="shared" si="123"/>
        <v>546</v>
      </c>
      <c r="C562" s="9">
        <f t="shared" si="121"/>
        <v>13.625000000000126</v>
      </c>
      <c r="D562">
        <f>EXP(-KTG1_dia*(C562-T_opt__dia)^2)</f>
        <v>0.9988756325752628</v>
      </c>
      <c r="E562">
        <f>EXP(-KTG2_dia*(T_opt__dia-C562)^2)</f>
        <v>0.97226682585188273</v>
      </c>
      <c r="F562">
        <f>IF(C562&lt;=T_opt__dia,D562,E562)</f>
        <v>0.9988756325752628</v>
      </c>
      <c r="G562">
        <f t="shared" si="122"/>
        <v>0.999</v>
      </c>
      <c r="AO562">
        <f t="shared" si="126"/>
        <v>559</v>
      </c>
      <c r="AP562">
        <f t="shared" si="113"/>
        <v>13.950000000000131</v>
      </c>
      <c r="AQ562">
        <f>EXP(-KTG1_nan*(AP562-T_opt__nan)^2)</f>
        <v>0.86380347114887202</v>
      </c>
      <c r="AR562">
        <f>EXP(-KTG2_nan*(T_opt__nan-AP562)^2)</f>
        <v>0.64453252010099804</v>
      </c>
      <c r="AS562">
        <f>IF(AP562&lt;=T_opt__nan,AQ562,AR562)</f>
        <v>0.86380347114887202</v>
      </c>
      <c r="AT562">
        <f t="shared" si="114"/>
        <v>0.86399999999999999</v>
      </c>
      <c r="BD562">
        <f t="shared" si="115"/>
        <v>559</v>
      </c>
      <c r="BE562">
        <f t="shared" si="116"/>
        <v>13.950000000000131</v>
      </c>
      <c r="BF562">
        <f>EXP(-KTG1_pic*(BE562-T_opt_pic)^2)</f>
        <v>0.72064401607372341</v>
      </c>
      <c r="BG562">
        <f>EXP(-KTG2_pic*(T_opt_pic-BE562)^2)</f>
        <v>0.37425046993944361</v>
      </c>
      <c r="BH562">
        <f>IF(BE562&lt;=T_opt_pic,BF562,BG562)</f>
        <v>0.72064401607372341</v>
      </c>
      <c r="BI562">
        <f t="shared" si="117"/>
        <v>0.72099999999999997</v>
      </c>
      <c r="BP562">
        <f t="shared" si="118"/>
        <v>559</v>
      </c>
      <c r="BQ562">
        <f t="shared" si="119"/>
        <v>13.950000000000131</v>
      </c>
      <c r="BR562">
        <f>EXP(-KTG1_bac*(BQ562-T_opt_bac)^2)</f>
        <v>0.72064401607372341</v>
      </c>
      <c r="BS562">
        <f>EXP(-KTG2_bac * (T_opt_bac - BQ562)^2)</f>
        <v>0.37425046993944361</v>
      </c>
      <c r="BT562">
        <f>IF(BQ562&lt;=T_opt_bac,BR562,BS562)</f>
        <v>0.72064401607372341</v>
      </c>
      <c r="BU562">
        <f t="shared" si="120"/>
        <v>0.72099999999999997</v>
      </c>
      <c r="BY562"/>
      <c r="BZ562" s="3">
        <f t="shared" si="125"/>
        <v>542</v>
      </c>
      <c r="CA562" s="3">
        <f>CA561+(env_max2-env_min2)/1200</f>
        <v>13.525000000000125</v>
      </c>
      <c r="CB562" s="3">
        <f t="shared" si="124"/>
        <v>0.63600000000000001</v>
      </c>
      <c r="CC562" s="3">
        <f>ROUND((O_max_dia2-CA562)/O_range_dia2 * CB562, 3)</f>
        <v>0.56699999999999995</v>
      </c>
      <c r="CD562">
        <f>IF(CA562&lt;=delt2,CB562,CC562)</f>
        <v>0.56699999999999995</v>
      </c>
      <c r="CE562">
        <f>IF(CA562&gt;=O_max_dia2, 0, CD562)</f>
        <v>0.56699999999999995</v>
      </c>
      <c r="CG562">
        <f>CE562/$CF$21</f>
        <v>0.99299474605954463</v>
      </c>
      <c r="EM562"/>
      <c r="EN562" s="3"/>
      <c r="EP562"/>
      <c r="EQ562" s="3"/>
    </row>
    <row r="563" spans="2:147" x14ac:dyDescent="0.25">
      <c r="B563">
        <f t="shared" si="123"/>
        <v>547</v>
      </c>
      <c r="C563" s="9">
        <f t="shared" si="121"/>
        <v>13.650000000000126</v>
      </c>
      <c r="D563">
        <f>EXP(-KTG1_dia*(C563-T_opt__dia)^2)</f>
        <v>0.99902048004317379</v>
      </c>
      <c r="E563">
        <f>EXP(-KTG2_dia*(T_opt__dia-C563)^2)</f>
        <v>0.97579768891842456</v>
      </c>
      <c r="F563">
        <f>IF(C563&lt;=T_opt__dia,D563,E563)</f>
        <v>0.99902048004317379</v>
      </c>
      <c r="G563">
        <f t="shared" si="122"/>
        <v>0.999</v>
      </c>
      <c r="AO563">
        <f t="shared" si="126"/>
        <v>560</v>
      </c>
      <c r="AP563">
        <f t="shared" si="113"/>
        <v>13.975000000000131</v>
      </c>
      <c r="AQ563">
        <f>EXP(-KTG1_nan*(AP563-T_opt__nan)^2)</f>
        <v>0.86484714383085493</v>
      </c>
      <c r="AR563">
        <f>EXP(-KTG2_nan*(T_opt__nan-AP563)^2)</f>
        <v>0.64687157320714972</v>
      </c>
      <c r="AS563">
        <f>IF(AP563&lt;=T_opt__nan,AQ563,AR563)</f>
        <v>0.86484714383085493</v>
      </c>
      <c r="AT563">
        <f t="shared" si="114"/>
        <v>0.86499999999999999</v>
      </c>
      <c r="BD563">
        <f t="shared" si="115"/>
        <v>560</v>
      </c>
      <c r="BE563">
        <f t="shared" si="116"/>
        <v>13.975000000000131</v>
      </c>
      <c r="BF563">
        <f>EXP(-KTG1_pic*(BE563-T_opt_pic)^2)</f>
        <v>0.72194775803462408</v>
      </c>
      <c r="BG563">
        <f>EXP(-KTG2_pic*(T_opt_pic-BE563)^2)</f>
        <v>0.37628535520931716</v>
      </c>
      <c r="BH563">
        <f>IF(BE563&lt;=T_opt_pic,BF563,BG563)</f>
        <v>0.72194775803462408</v>
      </c>
      <c r="BI563">
        <f t="shared" si="117"/>
        <v>0.72199999999999998</v>
      </c>
      <c r="BP563">
        <f t="shared" si="118"/>
        <v>560</v>
      </c>
      <c r="BQ563">
        <f t="shared" si="119"/>
        <v>13.975000000000131</v>
      </c>
      <c r="BR563">
        <f>EXP(-KTG1_bac*(BQ563-T_opt_bac)^2)</f>
        <v>0.72194775803462408</v>
      </c>
      <c r="BS563">
        <f>EXP(-KTG2_bac * (T_opt_bac - BQ563)^2)</f>
        <v>0.37628535520931716</v>
      </c>
      <c r="BT563">
        <f>IF(BQ563&lt;=T_opt_bac,BR563,BS563)</f>
        <v>0.72194775803462408</v>
      </c>
      <c r="BU563">
        <f t="shared" si="120"/>
        <v>0.72199999999999998</v>
      </c>
      <c r="BY563"/>
      <c r="BZ563" s="3">
        <f t="shared" si="125"/>
        <v>543</v>
      </c>
      <c r="CA563" s="3">
        <f>CA562+(env_max2-env_min2)/1200</f>
        <v>13.550000000000125</v>
      </c>
      <c r="CB563" s="3">
        <f t="shared" si="124"/>
        <v>0.63700000000000001</v>
      </c>
      <c r="CC563" s="3">
        <f>ROUND((O_max_dia2-CA563)/O_range_dia2 * CB563, 3)</f>
        <v>0.56599999999999995</v>
      </c>
      <c r="CD563">
        <f>IF(CA563&lt;=delt2,CB563,CC563)</f>
        <v>0.56599999999999995</v>
      </c>
      <c r="CE563">
        <f>IF(CA563&gt;=O_max_dia2, 0, CD563)</f>
        <v>0.56599999999999995</v>
      </c>
      <c r="CG563">
        <f>CE563/$CF$21</f>
        <v>0.99124343257443082</v>
      </c>
      <c r="EM563"/>
      <c r="EN563" s="3"/>
      <c r="EP563"/>
      <c r="EQ563" s="3"/>
    </row>
    <row r="564" spans="2:147" x14ac:dyDescent="0.25">
      <c r="B564">
        <f t="shared" si="123"/>
        <v>548</v>
      </c>
      <c r="C564" s="9">
        <f t="shared" si="121"/>
        <v>13.675000000000127</v>
      </c>
      <c r="D564">
        <f>EXP(-KTG1_dia*(C564-T_opt__dia)^2)</f>
        <v>0.99915535691196333</v>
      </c>
      <c r="E564">
        <f>EXP(-KTG2_dia*(T_opt__dia-C564)^2)</f>
        <v>0.97909656984873394</v>
      </c>
      <c r="F564">
        <f>IF(C564&lt;=T_opt__dia,D564,E564)</f>
        <v>0.99915535691196333</v>
      </c>
      <c r="G564">
        <f t="shared" si="122"/>
        <v>0.999</v>
      </c>
      <c r="AO564">
        <f t="shared" si="126"/>
        <v>561</v>
      </c>
      <c r="AP564">
        <f t="shared" si="113"/>
        <v>14.000000000000131</v>
      </c>
      <c r="AQ564">
        <f>EXP(-KTG1_nan*(AP564-T_opt__nan)^2)</f>
        <v>0.86588774805921043</v>
      </c>
      <c r="AR564">
        <f>EXP(-KTG2_nan*(T_opt__nan-AP564)^2)</f>
        <v>0.64920937668515966</v>
      </c>
      <c r="AS564">
        <f>IF(AP564&lt;=T_opt__nan,AQ564,AR564)</f>
        <v>0.86588774805921043</v>
      </c>
      <c r="AT564">
        <f t="shared" si="114"/>
        <v>0.86599999999999999</v>
      </c>
      <c r="BD564">
        <f t="shared" si="115"/>
        <v>561</v>
      </c>
      <c r="BE564">
        <f t="shared" si="116"/>
        <v>14.000000000000131</v>
      </c>
      <c r="BF564">
        <f>EXP(-KTG1_pic*(BE564-T_opt_pic)^2)</f>
        <v>0.72325024237984925</v>
      </c>
      <c r="BG564">
        <f>EXP(-KTG2_pic*(T_opt_pic-BE564)^2)</f>
        <v>0.37832562968808753</v>
      </c>
      <c r="BH564">
        <f>IF(BE564&lt;=T_opt_pic,BF564,BG564)</f>
        <v>0.72325024237984925</v>
      </c>
      <c r="BI564">
        <f t="shared" si="117"/>
        <v>0.72299999999999998</v>
      </c>
      <c r="BP564">
        <f t="shared" si="118"/>
        <v>561</v>
      </c>
      <c r="BQ564">
        <f t="shared" si="119"/>
        <v>14.000000000000131</v>
      </c>
      <c r="BR564">
        <f>EXP(-KTG1_bac*(BQ564-T_opt_bac)^2)</f>
        <v>0.72325024237984925</v>
      </c>
      <c r="BS564">
        <f>EXP(-KTG2_bac * (T_opt_bac - BQ564)^2)</f>
        <v>0.37832562968808753</v>
      </c>
      <c r="BT564">
        <f>IF(BQ564&lt;=T_opt_bac,BR564,BS564)</f>
        <v>0.72325024237984925</v>
      </c>
      <c r="BU564">
        <f t="shared" si="120"/>
        <v>0.72299999999999998</v>
      </c>
      <c r="BY564"/>
      <c r="BZ564" s="3">
        <f t="shared" si="125"/>
        <v>544</v>
      </c>
      <c r="CA564" s="3">
        <f>CA563+(env_max2-env_min2)/1200</f>
        <v>13.575000000000125</v>
      </c>
      <c r="CB564" s="3">
        <f t="shared" si="124"/>
        <v>0.63800000000000001</v>
      </c>
      <c r="CC564" s="3">
        <f>ROUND((O_max_dia2-CA564)/O_range_dia2 * CB564, 3)</f>
        <v>0.56599999999999995</v>
      </c>
      <c r="CD564">
        <f>IF(CA564&lt;=delt2,CB564,CC564)</f>
        <v>0.56599999999999995</v>
      </c>
      <c r="CE564">
        <f>IF(CA564&gt;=O_max_dia2, 0, CD564)</f>
        <v>0.56599999999999995</v>
      </c>
      <c r="CG564">
        <f>CE564/$CF$21</f>
        <v>0.99124343257443082</v>
      </c>
      <c r="EM564"/>
      <c r="EN564" s="3"/>
      <c r="EP564"/>
      <c r="EQ564" s="3"/>
    </row>
    <row r="565" spans="2:147" x14ac:dyDescent="0.25">
      <c r="B565">
        <f t="shared" si="123"/>
        <v>549</v>
      </c>
      <c r="C565" s="9">
        <f t="shared" si="121"/>
        <v>13.700000000000127</v>
      </c>
      <c r="D565">
        <f>EXP(-KTG1_dia*(C565-T_opt__dia)^2)</f>
        <v>0.99928025913780383</v>
      </c>
      <c r="E565">
        <f>EXP(-KTG2_dia*(T_opt__dia-C565)^2)</f>
        <v>0.98216103235831576</v>
      </c>
      <c r="F565">
        <f>IF(C565&lt;=T_opt__dia,D565,E565)</f>
        <v>0.99928025913780383</v>
      </c>
      <c r="G565">
        <f t="shared" si="122"/>
        <v>0.999</v>
      </c>
      <c r="AO565">
        <f t="shared" si="126"/>
        <v>562</v>
      </c>
      <c r="AP565">
        <f t="shared" si="113"/>
        <v>14.025000000000132</v>
      </c>
      <c r="AQ565">
        <f>EXP(-KTG1_nan*(AP565-T_opt__nan)^2)</f>
        <v>0.86692526972962713</v>
      </c>
      <c r="AR565">
        <f>EXP(-KTG2_nan*(T_opt__nan-AP565)^2)</f>
        <v>0.65154585575854296</v>
      </c>
      <c r="AS565">
        <f>IF(AP565&lt;=T_opt__nan,AQ565,AR565)</f>
        <v>0.86692526972962713</v>
      </c>
      <c r="AT565">
        <f t="shared" si="114"/>
        <v>0.86699999999999999</v>
      </c>
      <c r="BD565">
        <f t="shared" si="115"/>
        <v>562</v>
      </c>
      <c r="BE565">
        <f t="shared" si="116"/>
        <v>14.025000000000132</v>
      </c>
      <c r="BF565">
        <f>EXP(-KTG1_pic*(BE565-T_opt_pic)^2)</f>
        <v>0.72455145380394259</v>
      </c>
      <c r="BG565">
        <f>EXP(-KTG2_pic*(T_opt_pic-BE565)^2)</f>
        <v>0.38037126122312309</v>
      </c>
      <c r="BH565">
        <f>IF(BE565&lt;=T_opt_pic,BF565,BG565)</f>
        <v>0.72455145380394259</v>
      </c>
      <c r="BI565">
        <f t="shared" si="117"/>
        <v>0.72499999999999998</v>
      </c>
      <c r="BP565">
        <f t="shared" si="118"/>
        <v>562</v>
      </c>
      <c r="BQ565">
        <f t="shared" si="119"/>
        <v>14.025000000000132</v>
      </c>
      <c r="BR565">
        <f>EXP(-KTG1_bac*(BQ565-T_opt_bac)^2)</f>
        <v>0.72455145380394259</v>
      </c>
      <c r="BS565">
        <f>EXP(-KTG2_bac * (T_opt_bac - BQ565)^2)</f>
        <v>0.38037126122312309</v>
      </c>
      <c r="BT565">
        <f>IF(BQ565&lt;=T_opt_bac,BR565,BS565)</f>
        <v>0.72455145380394259</v>
      </c>
      <c r="BU565">
        <f t="shared" si="120"/>
        <v>0.72499999999999998</v>
      </c>
      <c r="BY565"/>
      <c r="BZ565" s="3">
        <f t="shared" si="125"/>
        <v>545</v>
      </c>
      <c r="CA565" s="3">
        <f>CA564+(env_max2-env_min2)/1200</f>
        <v>13.600000000000126</v>
      </c>
      <c r="CB565" s="3">
        <f t="shared" si="124"/>
        <v>0.63900000000000001</v>
      </c>
      <c r="CC565" s="3">
        <f>ROUND((O_max_dia2-CA565)/O_range_dia2 * CB565, 3)</f>
        <v>0.56599999999999995</v>
      </c>
      <c r="CD565">
        <f>IF(CA565&lt;=delt2,CB565,CC565)</f>
        <v>0.56599999999999995</v>
      </c>
      <c r="CE565">
        <f>IF(CA565&gt;=O_max_dia2, 0, CD565)</f>
        <v>0.56599999999999995</v>
      </c>
      <c r="CG565">
        <f>CE565/$CF$21</f>
        <v>0.99124343257443082</v>
      </c>
      <c r="EM565"/>
      <c r="EN565" s="3"/>
      <c r="EP565"/>
      <c r="EQ565" s="3"/>
    </row>
    <row r="566" spans="2:147" x14ac:dyDescent="0.25">
      <c r="B566">
        <f t="shared" si="123"/>
        <v>550</v>
      </c>
      <c r="C566" s="9">
        <f t="shared" si="121"/>
        <v>13.725000000000128</v>
      </c>
      <c r="D566">
        <f>EXP(-KTG1_dia*(C566-T_opt__dia)^2)</f>
        <v>0.99939518297559859</v>
      </c>
      <c r="E566">
        <f>EXP(-KTG2_dia*(T_opt__dia-C566)^2)</f>
        <v>0.98498880830649249</v>
      </c>
      <c r="F566">
        <f>IF(C566&lt;=T_opt__dia,D566,E566)</f>
        <v>0.99939518297559859</v>
      </c>
      <c r="G566">
        <f t="shared" si="122"/>
        <v>0.999</v>
      </c>
      <c r="AO566">
        <f t="shared" si="126"/>
        <v>563</v>
      </c>
      <c r="AP566">
        <f t="shared" si="113"/>
        <v>14.050000000000132</v>
      </c>
      <c r="AQ566">
        <f>EXP(-KTG1_nan*(AP566-T_opt__nan)^2)</f>
        <v>0.86795969476712409</v>
      </c>
      <c r="AR566">
        <f>EXP(-KTG2_nan*(T_opt__nan-AP566)^2)</f>
        <v>0.65388093544084047</v>
      </c>
      <c r="AS566">
        <f>IF(AP566&lt;=T_opt__nan,AQ566,AR566)</f>
        <v>0.86795969476712409</v>
      </c>
      <c r="AT566">
        <f t="shared" si="114"/>
        <v>0.86799999999999999</v>
      </c>
      <c r="BD566">
        <f t="shared" si="115"/>
        <v>563</v>
      </c>
      <c r="BE566">
        <f t="shared" si="116"/>
        <v>14.050000000000132</v>
      </c>
      <c r="BF566">
        <f>EXP(-KTG1_pic*(BE566-T_opt_pic)^2)</f>
        <v>0.72585137699298385</v>
      </c>
      <c r="BG566">
        <f>EXP(-KTG2_pic*(T_opt_pic-BE566)^2)</f>
        <v>0.38242221724598147</v>
      </c>
      <c r="BH566">
        <f>IF(BE566&lt;=T_opt_pic,BF566,BG566)</f>
        <v>0.72585137699298385</v>
      </c>
      <c r="BI566">
        <f t="shared" si="117"/>
        <v>0.72599999999999998</v>
      </c>
      <c r="BP566">
        <f t="shared" si="118"/>
        <v>563</v>
      </c>
      <c r="BQ566">
        <f t="shared" si="119"/>
        <v>14.050000000000132</v>
      </c>
      <c r="BR566">
        <f>EXP(-KTG1_bac*(BQ566-T_opt_bac)^2)</f>
        <v>0.72585137699298385</v>
      </c>
      <c r="BS566">
        <f>EXP(-KTG2_bac * (T_opt_bac - BQ566)^2)</f>
        <v>0.38242221724598147</v>
      </c>
      <c r="BT566">
        <f>IF(BQ566&lt;=T_opt_bac,BR566,BS566)</f>
        <v>0.72585137699298385</v>
      </c>
      <c r="BU566">
        <f t="shared" si="120"/>
        <v>0.72599999999999998</v>
      </c>
      <c r="BY566"/>
      <c r="BZ566" s="3">
        <f t="shared" si="125"/>
        <v>546</v>
      </c>
      <c r="CA566" s="3">
        <f>CA565+(env_max2-env_min2)/1200</f>
        <v>13.625000000000126</v>
      </c>
      <c r="CB566" s="3">
        <f t="shared" si="124"/>
        <v>0.64</v>
      </c>
      <c r="CC566" s="3">
        <f>ROUND((O_max_dia2-CA566)/O_range_dia2 * CB566, 3)</f>
        <v>0.56599999999999995</v>
      </c>
      <c r="CD566">
        <f>IF(CA566&lt;=delt2,CB566,CC566)</f>
        <v>0.56599999999999995</v>
      </c>
      <c r="CE566">
        <f>IF(CA566&gt;=O_max_dia2, 0, CD566)</f>
        <v>0.56599999999999995</v>
      </c>
      <c r="CG566">
        <f>CE566/$CF$21</f>
        <v>0.99124343257443082</v>
      </c>
      <c r="EM566"/>
      <c r="EN566" s="3"/>
      <c r="EP566"/>
      <c r="EQ566" s="3"/>
    </row>
    <row r="567" spans="2:147" x14ac:dyDescent="0.25">
      <c r="B567">
        <f t="shared" si="123"/>
        <v>551</v>
      </c>
      <c r="C567" s="9">
        <f t="shared" si="121"/>
        <v>13.750000000000128</v>
      </c>
      <c r="D567">
        <f>EXP(-KTG1_dia*(C567-T_opt__dia)^2)</f>
        <v>0.99950012497916974</v>
      </c>
      <c r="E567">
        <f>EXP(-KTG2_dia*(T_opt__dia-C567)^2)</f>
        <v>0.9875778004938941</v>
      </c>
      <c r="F567">
        <f>IF(C567&lt;=T_opt__dia,D567,E567)</f>
        <v>0.99950012497916974</v>
      </c>
      <c r="G567">
        <f t="shared" si="122"/>
        <v>1</v>
      </c>
      <c r="AO567">
        <f t="shared" si="126"/>
        <v>564</v>
      </c>
      <c r="AP567">
        <f t="shared" si="113"/>
        <v>14.075000000000133</v>
      </c>
      <c r="AQ567">
        <f>EXP(-KTG1_nan*(AP567-T_opt__nan)^2)</f>
        <v>0.86899100912636795</v>
      </c>
      <c r="AR567">
        <f>EXP(-KTG2_nan*(T_opt__nan-AP567)^2)</f>
        <v>0.65621454053936978</v>
      </c>
      <c r="AS567">
        <f>IF(AP567&lt;=T_opt__nan,AQ567,AR567)</f>
        <v>0.86899100912636795</v>
      </c>
      <c r="AT567">
        <f t="shared" si="114"/>
        <v>0.86899999999999999</v>
      </c>
      <c r="BD567">
        <f t="shared" si="115"/>
        <v>564</v>
      </c>
      <c r="BE567">
        <f t="shared" si="116"/>
        <v>14.075000000000133</v>
      </c>
      <c r="BF567">
        <f>EXP(-KTG1_pic*(BE567-T_opt_pic)^2)</f>
        <v>0.72714999662488045</v>
      </c>
      <c r="BG567">
        <f>EXP(-KTG2_pic*(T_opt_pic-BE567)^2)</f>
        <v>0.38447846477212072</v>
      </c>
      <c r="BH567">
        <f>IF(BE567&lt;=T_opt_pic,BF567,BG567)</f>
        <v>0.72714999662488045</v>
      </c>
      <c r="BI567">
        <f t="shared" si="117"/>
        <v>0.72699999999999998</v>
      </c>
      <c r="BP567">
        <f t="shared" si="118"/>
        <v>564</v>
      </c>
      <c r="BQ567">
        <f t="shared" si="119"/>
        <v>14.075000000000133</v>
      </c>
      <c r="BR567">
        <f>EXP(-KTG1_bac*(BQ567-T_opt_bac)^2)</f>
        <v>0.72714999662488045</v>
      </c>
      <c r="BS567">
        <f>EXP(-KTG2_bac * (T_opt_bac - BQ567)^2)</f>
        <v>0.38447846477212072</v>
      </c>
      <c r="BT567">
        <f>IF(BQ567&lt;=T_opt_bac,BR567,BS567)</f>
        <v>0.72714999662488045</v>
      </c>
      <c r="BU567">
        <f t="shared" si="120"/>
        <v>0.72699999999999998</v>
      </c>
      <c r="BY567"/>
      <c r="BZ567" s="3">
        <f t="shared" si="125"/>
        <v>547</v>
      </c>
      <c r="CA567" s="3">
        <f>CA566+(env_max2-env_min2)/1200</f>
        <v>13.650000000000126</v>
      </c>
      <c r="CB567" s="3">
        <f t="shared" si="124"/>
        <v>0.64100000000000001</v>
      </c>
      <c r="CC567" s="3">
        <f>ROUND((O_max_dia2-CA567)/O_range_dia2 * CB567, 3)</f>
        <v>0.56499999999999995</v>
      </c>
      <c r="CD567">
        <f>IF(CA567&lt;=delt2,CB567,CC567)</f>
        <v>0.56499999999999995</v>
      </c>
      <c r="CE567">
        <f>IF(CA567&gt;=O_max_dia2, 0, CD567)</f>
        <v>0.56499999999999995</v>
      </c>
      <c r="CG567">
        <f>CE567/$CF$21</f>
        <v>0.989492119089317</v>
      </c>
      <c r="EM567"/>
      <c r="EN567" s="3"/>
      <c r="EP567"/>
      <c r="EQ567" s="3"/>
    </row>
    <row r="568" spans="2:147" x14ac:dyDescent="0.25">
      <c r="B568">
        <f t="shared" si="123"/>
        <v>552</v>
      </c>
      <c r="C568" s="9">
        <f t="shared" si="121"/>
        <v>13.775000000000128</v>
      </c>
      <c r="D568">
        <f>EXP(-KTG1_dia*(C568-T_opt__dia)^2)</f>
        <v>0.99959508200142988</v>
      </c>
      <c r="E568">
        <f>EXP(-KTG2_dia*(T_opt__dia-C568)^2)</f>
        <v>0.98992608525440284</v>
      </c>
      <c r="F568">
        <f>IF(C568&lt;=T_opt__dia,D568,E568)</f>
        <v>0.99959508200142988</v>
      </c>
      <c r="G568">
        <f t="shared" si="122"/>
        <v>1</v>
      </c>
      <c r="AO568">
        <f t="shared" si="126"/>
        <v>565</v>
      </c>
      <c r="AP568">
        <f t="shared" si="113"/>
        <v>14.100000000000133</v>
      </c>
      <c r="AQ568">
        <f>EXP(-KTG1_nan*(AP568-T_opt__nan)^2)</f>
        <v>0.87001919879198941</v>
      </c>
      <c r="AR568">
        <f>EXP(-KTG2_nan*(T_opt__nan-AP568)^2)</f>
        <v>0.65854659565900675</v>
      </c>
      <c r="AS568">
        <f>IF(AP568&lt;=T_opt__nan,AQ568,AR568)</f>
        <v>0.87001919879198941</v>
      </c>
      <c r="AT568">
        <f t="shared" si="114"/>
        <v>0.87</v>
      </c>
      <c r="BD568">
        <f t="shared" si="115"/>
        <v>565</v>
      </c>
      <c r="BE568">
        <f t="shared" si="116"/>
        <v>14.100000000000133</v>
      </c>
      <c r="BF568">
        <f>EXP(-KTG1_pic*(BE568-T_opt_pic)^2)</f>
        <v>0.72844729736965963</v>
      </c>
      <c r="BG568">
        <f>EXP(-KTG2_pic*(T_opt_pic-BE568)^2)</f>
        <v>0.38653997040064025</v>
      </c>
      <c r="BH568">
        <f>IF(BE568&lt;=T_opt_pic,BF568,BG568)</f>
        <v>0.72844729736965963</v>
      </c>
      <c r="BI568">
        <f t="shared" si="117"/>
        <v>0.72799999999999998</v>
      </c>
      <c r="BP568">
        <f t="shared" si="118"/>
        <v>565</v>
      </c>
      <c r="BQ568">
        <f t="shared" si="119"/>
        <v>14.100000000000133</v>
      </c>
      <c r="BR568">
        <f>EXP(-KTG1_bac*(BQ568-T_opt_bac)^2)</f>
        <v>0.72844729736965963</v>
      </c>
      <c r="BS568">
        <f>EXP(-KTG2_bac * (T_opt_bac - BQ568)^2)</f>
        <v>0.38653997040064025</v>
      </c>
      <c r="BT568">
        <f>IF(BQ568&lt;=T_opt_bac,BR568,BS568)</f>
        <v>0.72844729736965963</v>
      </c>
      <c r="BU568">
        <f t="shared" si="120"/>
        <v>0.72799999999999998</v>
      </c>
      <c r="BY568"/>
      <c r="BZ568" s="3">
        <f t="shared" si="125"/>
        <v>548</v>
      </c>
      <c r="CA568" s="3">
        <f>CA567+(env_max2-env_min2)/1200</f>
        <v>13.675000000000127</v>
      </c>
      <c r="CB568" s="3">
        <f t="shared" si="124"/>
        <v>0.64200000000000002</v>
      </c>
      <c r="CC568" s="3">
        <f>ROUND((O_max_dia2-CA568)/O_range_dia2 * CB568, 3)</f>
        <v>0.56499999999999995</v>
      </c>
      <c r="CD568">
        <f>IF(CA568&lt;=delt2,CB568,CC568)</f>
        <v>0.56499999999999995</v>
      </c>
      <c r="CE568">
        <f>IF(CA568&gt;=O_max_dia2, 0, CD568)</f>
        <v>0.56499999999999995</v>
      </c>
      <c r="CG568">
        <f>CE568/$CF$21</f>
        <v>0.989492119089317</v>
      </c>
      <c r="EM568"/>
      <c r="EN568" s="3"/>
      <c r="EP568"/>
      <c r="EQ568" s="3"/>
    </row>
    <row r="569" spans="2:147" x14ac:dyDescent="0.25">
      <c r="B569">
        <f t="shared" si="123"/>
        <v>553</v>
      </c>
      <c r="C569" s="9">
        <f t="shared" si="121"/>
        <v>13.800000000000129</v>
      </c>
      <c r="D569">
        <f>EXP(-KTG1_dia*(C569-T_opt__dia)^2)</f>
        <v>0.99968005119453951</v>
      </c>
      <c r="E569">
        <f>EXP(-KTG2_dia*(T_opt__dia-C569)^2)</f>
        <v>0.99203191483707087</v>
      </c>
      <c r="F569">
        <f>IF(C569&lt;=T_opt__dia,D569,E569)</f>
        <v>0.99968005119453951</v>
      </c>
      <c r="G569">
        <f t="shared" si="122"/>
        <v>1</v>
      </c>
      <c r="AO569">
        <f t="shared" si="126"/>
        <v>566</v>
      </c>
      <c r="AP569">
        <f t="shared" si="113"/>
        <v>14.125000000000133</v>
      </c>
      <c r="AQ569">
        <f>EXP(-KTG1_nan*(AP569-T_opt__nan)^2)</f>
        <v>0.87104424977889883</v>
      </c>
      <c r="AR569">
        <f>EXP(-KTG2_nan*(T_opt__nan-AP569)^2)</f>
        <v>0.66087702520599367</v>
      </c>
      <c r="AS569">
        <f>IF(AP569&lt;=T_opt__nan,AQ569,AR569)</f>
        <v>0.87104424977889883</v>
      </c>
      <c r="AT569">
        <f t="shared" si="114"/>
        <v>0.871</v>
      </c>
      <c r="BD569">
        <f t="shared" si="115"/>
        <v>566</v>
      </c>
      <c r="BE569">
        <f t="shared" si="116"/>
        <v>14.125000000000133</v>
      </c>
      <c r="BF569">
        <f>EXP(-KTG1_pic*(BE569-T_opt_pic)^2)</f>
        <v>0.72974326388976107</v>
      </c>
      <c r="BG569">
        <f>EXP(-KTG2_pic*(T_opt_pic-BE569)^2)</f>
        <v>0.38860670031405098</v>
      </c>
      <c r="BH569">
        <f>IF(BE569&lt;=T_opt_pic,BF569,BG569)</f>
        <v>0.72974326388976107</v>
      </c>
      <c r="BI569">
        <f t="shared" si="117"/>
        <v>0.73</v>
      </c>
      <c r="BP569">
        <f t="shared" si="118"/>
        <v>566</v>
      </c>
      <c r="BQ569">
        <f t="shared" si="119"/>
        <v>14.125000000000133</v>
      </c>
      <c r="BR569">
        <f>EXP(-KTG1_bac*(BQ569-T_opt_bac)^2)</f>
        <v>0.72974326388976107</v>
      </c>
      <c r="BS569">
        <f>EXP(-KTG2_bac * (T_opt_bac - BQ569)^2)</f>
        <v>0.38860670031405098</v>
      </c>
      <c r="BT569">
        <f>IF(BQ569&lt;=T_opt_bac,BR569,BS569)</f>
        <v>0.72974326388976107</v>
      </c>
      <c r="BU569">
        <f t="shared" si="120"/>
        <v>0.73</v>
      </c>
      <c r="BY569"/>
      <c r="BZ569" s="3">
        <f t="shared" si="125"/>
        <v>549</v>
      </c>
      <c r="CA569" s="3">
        <f>CA568+(env_max2-env_min2)/1200</f>
        <v>13.700000000000127</v>
      </c>
      <c r="CB569" s="3">
        <f t="shared" si="124"/>
        <v>0.64300000000000002</v>
      </c>
      <c r="CC569" s="3">
        <f>ROUND((O_max_dia2-CA569)/O_range_dia2 * CB569, 3)</f>
        <v>0.56499999999999995</v>
      </c>
      <c r="CD569">
        <f>IF(CA569&lt;=delt2,CB569,CC569)</f>
        <v>0.56499999999999995</v>
      </c>
      <c r="CE569">
        <f>IF(CA569&gt;=O_max_dia2, 0, CD569)</f>
        <v>0.56499999999999995</v>
      </c>
      <c r="CG569">
        <f>CE569/$CF$21</f>
        <v>0.989492119089317</v>
      </c>
      <c r="EM569"/>
      <c r="EN569" s="3"/>
      <c r="EP569"/>
      <c r="EQ569" s="3"/>
    </row>
    <row r="570" spans="2:147" x14ac:dyDescent="0.25">
      <c r="B570">
        <f t="shared" si="123"/>
        <v>554</v>
      </c>
      <c r="C570" s="9">
        <f t="shared" si="121"/>
        <v>13.825000000000129</v>
      </c>
      <c r="D570">
        <f>EXP(-KTG1_dia*(C570-T_opt__dia)^2)</f>
        <v>0.99975503001004951</v>
      </c>
      <c r="E570">
        <f>EXP(-KTG2_dia*(T_opt__dia-C570)^2)</f>
        <v>0.99389371957387929</v>
      </c>
      <c r="F570">
        <f>IF(C570&lt;=T_opt__dia,D570,E570)</f>
        <v>0.99975503001004951</v>
      </c>
      <c r="G570">
        <f t="shared" si="122"/>
        <v>1</v>
      </c>
      <c r="AO570">
        <f t="shared" si="126"/>
        <v>567</v>
      </c>
      <c r="AP570">
        <f t="shared" si="113"/>
        <v>14.150000000000134</v>
      </c>
      <c r="AQ570">
        <f>EXP(-KTG1_nan*(AP570-T_opt__nan)^2)</f>
        <v>0.87206614813260275</v>
      </c>
      <c r="AR570">
        <f>EXP(-KTG2_nan*(T_opt__nan-AP570)^2)</f>
        <v>0.66320575339177779</v>
      </c>
      <c r="AS570">
        <f>IF(AP570&lt;=T_opt__nan,AQ570,AR570)</f>
        <v>0.87206614813260275</v>
      </c>
      <c r="AT570">
        <f t="shared" si="114"/>
        <v>0.872</v>
      </c>
      <c r="BD570">
        <f t="shared" si="115"/>
        <v>567</v>
      </c>
      <c r="BE570">
        <f t="shared" si="116"/>
        <v>14.150000000000134</v>
      </c>
      <c r="BF570">
        <f>EXP(-KTG1_pic*(BE570-T_opt_pic)^2)</f>
        <v>0.73103788084033061</v>
      </c>
      <c r="BG570">
        <f>EXP(-KTG2_pic*(T_opt_pic-BE570)^2)</f>
        <v>0.39067862027807709</v>
      </c>
      <c r="BH570">
        <f>IF(BE570&lt;=T_opt_pic,BF570,BG570)</f>
        <v>0.73103788084033061</v>
      </c>
      <c r="BI570">
        <f t="shared" si="117"/>
        <v>0.73099999999999998</v>
      </c>
      <c r="BP570">
        <f t="shared" si="118"/>
        <v>567</v>
      </c>
      <c r="BQ570">
        <f t="shared" si="119"/>
        <v>14.150000000000134</v>
      </c>
      <c r="BR570">
        <f>EXP(-KTG1_bac*(BQ570-T_opt_bac)^2)</f>
        <v>0.73103788084033061</v>
      </c>
      <c r="BS570">
        <f>EXP(-KTG2_bac * (T_opt_bac - BQ570)^2)</f>
        <v>0.39067862027807709</v>
      </c>
      <c r="BT570">
        <f>IF(BQ570&lt;=T_opt_bac,BR570,BS570)</f>
        <v>0.73103788084033061</v>
      </c>
      <c r="BU570">
        <f t="shared" si="120"/>
        <v>0.73099999999999998</v>
      </c>
      <c r="BY570"/>
      <c r="BZ570" s="3">
        <f t="shared" si="125"/>
        <v>550</v>
      </c>
      <c r="CA570" s="3">
        <f>CA569+(env_max2-env_min2)/1200</f>
        <v>13.725000000000128</v>
      </c>
      <c r="CB570" s="3">
        <f t="shared" si="124"/>
        <v>0.64500000000000002</v>
      </c>
      <c r="CC570" s="3">
        <f>ROUND((O_max_dia2-CA570)/O_range_dia2 * CB570, 3)</f>
        <v>0.56599999999999995</v>
      </c>
      <c r="CD570">
        <f>IF(CA570&lt;=delt2,CB570,CC570)</f>
        <v>0.56599999999999995</v>
      </c>
      <c r="CE570">
        <f>IF(CA570&gt;=O_max_dia2, 0, CD570)</f>
        <v>0.56599999999999995</v>
      </c>
      <c r="CG570">
        <f>CE570/$CF$21</f>
        <v>0.99124343257443082</v>
      </c>
      <c r="EM570"/>
      <c r="EN570" s="3"/>
      <c r="EP570"/>
      <c r="EQ570" s="3"/>
    </row>
    <row r="571" spans="2:147" x14ac:dyDescent="0.25">
      <c r="B571">
        <f t="shared" si="123"/>
        <v>555</v>
      </c>
      <c r="C571" s="9">
        <f t="shared" si="121"/>
        <v>13.850000000000129</v>
      </c>
      <c r="D571">
        <f>EXP(-KTG1_dia*(C571-T_opt__dia)^2)</f>
        <v>0.99982001619902838</v>
      </c>
      <c r="E571">
        <f>EXP(-KTG2_dia*(T_opt__dia-C571)^2)</f>
        <v>0.99551010982957833</v>
      </c>
      <c r="F571">
        <f>IF(C571&lt;=T_opt__dia,D571,E571)</f>
        <v>0.99982001619902838</v>
      </c>
      <c r="G571">
        <f t="shared" si="122"/>
        <v>1</v>
      </c>
      <c r="AO571">
        <f t="shared" si="126"/>
        <v>568</v>
      </c>
      <c r="AP571">
        <f t="shared" si="113"/>
        <v>14.175000000000134</v>
      </c>
      <c r="AQ571">
        <f>EXP(-KTG1_nan*(AP571-T_opt__nan)^2)</f>
        <v>0.87308487992951822</v>
      </c>
      <c r="AR571">
        <f>EXP(-KTG2_nan*(T_opt__nan-AP571)^2)</f>
        <v>0.66553270423687672</v>
      </c>
      <c r="AS571">
        <f>IF(AP571&lt;=T_opt__nan,AQ571,AR571)</f>
        <v>0.87308487992951822</v>
      </c>
      <c r="AT571">
        <f t="shared" si="114"/>
        <v>0.873</v>
      </c>
      <c r="BD571">
        <f t="shared" si="115"/>
        <v>568</v>
      </c>
      <c r="BE571">
        <f t="shared" si="116"/>
        <v>14.175000000000134</v>
      </c>
      <c r="BF571">
        <f>EXP(-KTG1_pic*(BE571-T_opt_pic)^2)</f>
        <v>0.73233113286951401</v>
      </c>
      <c r="BG571">
        <f>EXP(-KTG2_pic*(T_opt_pic-BE571)^2)</f>
        <v>0.39275569564148582</v>
      </c>
      <c r="BH571">
        <f>IF(BE571&lt;=T_opt_pic,BF571,BG571)</f>
        <v>0.73233113286951401</v>
      </c>
      <c r="BI571">
        <f t="shared" si="117"/>
        <v>0.73199999999999998</v>
      </c>
      <c r="BP571">
        <f t="shared" si="118"/>
        <v>568</v>
      </c>
      <c r="BQ571">
        <f t="shared" si="119"/>
        <v>14.175000000000134</v>
      </c>
      <c r="BR571">
        <f>EXP(-KTG1_bac*(BQ571-T_opt_bac)^2)</f>
        <v>0.73233113286951401</v>
      </c>
      <c r="BS571">
        <f>EXP(-KTG2_bac * (T_opt_bac - BQ571)^2)</f>
        <v>0.39275569564148582</v>
      </c>
      <c r="BT571">
        <f>IF(BQ571&lt;=T_opt_bac,BR571,BS571)</f>
        <v>0.73233113286951401</v>
      </c>
      <c r="BU571">
        <f t="shared" si="120"/>
        <v>0.73199999999999998</v>
      </c>
      <c r="BY571"/>
      <c r="BZ571" s="3">
        <f t="shared" si="125"/>
        <v>551</v>
      </c>
      <c r="CA571" s="3">
        <f>CA570+(env_max2-env_min2)/1200</f>
        <v>13.750000000000128</v>
      </c>
      <c r="CB571" s="3">
        <f t="shared" si="124"/>
        <v>0.64600000000000002</v>
      </c>
      <c r="CC571" s="3">
        <f>ROUND((O_max_dia2-CA571)/O_range_dia2 * CB571, 3)</f>
        <v>0.56499999999999995</v>
      </c>
      <c r="CD571">
        <f>IF(CA571&lt;=delt2,CB571,CC571)</f>
        <v>0.56499999999999995</v>
      </c>
      <c r="CE571">
        <f>IF(CA571&gt;=O_max_dia2, 0, CD571)</f>
        <v>0.56499999999999995</v>
      </c>
      <c r="CG571">
        <f>CE571/$CF$21</f>
        <v>0.989492119089317</v>
      </c>
      <c r="EM571"/>
      <c r="EN571" s="3"/>
      <c r="EP571"/>
      <c r="EQ571" s="3"/>
    </row>
    <row r="572" spans="2:147" x14ac:dyDescent="0.25">
      <c r="B572">
        <f t="shared" si="123"/>
        <v>556</v>
      </c>
      <c r="C572" s="9">
        <f t="shared" si="121"/>
        <v>13.87500000000013</v>
      </c>
      <c r="D572">
        <f>EXP(-KTG1_dia*(C572-T_opt__dia)^2)</f>
        <v>0.99987500781217475</v>
      </c>
      <c r="E572">
        <f>EXP(-KTG2_dia*(T_opt__dia-C572)^2)</f>
        <v>0.99687987773021458</v>
      </c>
      <c r="F572">
        <f>IF(C572&lt;=T_opt__dia,D572,E572)</f>
        <v>0.99987500781217475</v>
      </c>
      <c r="G572">
        <f t="shared" si="122"/>
        <v>1</v>
      </c>
      <c r="AO572">
        <f t="shared" si="126"/>
        <v>569</v>
      </c>
      <c r="AP572">
        <f t="shared" si="113"/>
        <v>14.200000000000134</v>
      </c>
      <c r="AQ572">
        <f>EXP(-KTG1_nan*(AP572-T_opt__nan)^2)</f>
        <v>0.87410043127728865</v>
      </c>
      <c r="AR572">
        <f>EXP(-KTG2_nan*(T_opt__nan-AP572)^2)</f>
        <v>0.66785780157477292</v>
      </c>
      <c r="AS572">
        <f>IF(AP572&lt;=T_opt__nan,AQ572,AR572)</f>
        <v>0.87410043127728865</v>
      </c>
      <c r="AT572">
        <f t="shared" si="114"/>
        <v>0.874</v>
      </c>
      <c r="BD572">
        <f t="shared" si="115"/>
        <v>569</v>
      </c>
      <c r="BE572">
        <f t="shared" si="116"/>
        <v>14.200000000000134</v>
      </c>
      <c r="BF572">
        <f>EXP(-KTG1_pic*(BE572-T_opt_pic)^2)</f>
        <v>0.73362300461875229</v>
      </c>
      <c r="BG572">
        <f>EXP(-KTG2_pic*(T_opt_pic-BE572)^2)</f>
        <v>0.39483789133595043</v>
      </c>
      <c r="BH572">
        <f>IF(BE572&lt;=T_opt_pic,BF572,BG572)</f>
        <v>0.73362300461875229</v>
      </c>
      <c r="BI572">
        <f t="shared" si="117"/>
        <v>0.73399999999999999</v>
      </c>
      <c r="BP572">
        <f t="shared" si="118"/>
        <v>569</v>
      </c>
      <c r="BQ572">
        <f t="shared" si="119"/>
        <v>14.200000000000134</v>
      </c>
      <c r="BR572">
        <f>EXP(-KTG1_bac*(BQ572-T_opt_bac)^2)</f>
        <v>0.73362300461875229</v>
      </c>
      <c r="BS572">
        <f>EXP(-KTG2_bac * (T_opt_bac - BQ572)^2)</f>
        <v>0.39483789133595043</v>
      </c>
      <c r="BT572">
        <f>IF(BQ572&lt;=T_opt_bac,BR572,BS572)</f>
        <v>0.73362300461875229</v>
      </c>
      <c r="BU572">
        <f t="shared" si="120"/>
        <v>0.73399999999999999</v>
      </c>
      <c r="BY572"/>
      <c r="BZ572" s="3">
        <f t="shared" si="125"/>
        <v>552</v>
      </c>
      <c r="CA572" s="3">
        <f>CA571+(env_max2-env_min2)/1200</f>
        <v>13.775000000000128</v>
      </c>
      <c r="CB572" s="3">
        <f t="shared" si="124"/>
        <v>0.64700000000000002</v>
      </c>
      <c r="CC572" s="3">
        <f>ROUND((O_max_dia2-CA572)/O_range_dia2 * CB572, 3)</f>
        <v>0.56499999999999995</v>
      </c>
      <c r="CD572">
        <f>IF(CA572&lt;=delt2,CB572,CC572)</f>
        <v>0.56499999999999995</v>
      </c>
      <c r="CE572">
        <f>IF(CA572&gt;=O_max_dia2, 0, CD572)</f>
        <v>0.56499999999999995</v>
      </c>
      <c r="CG572">
        <f>CE572/$CF$21</f>
        <v>0.989492119089317</v>
      </c>
      <c r="EM572"/>
      <c r="EN572" s="3"/>
      <c r="EP572"/>
      <c r="EQ572" s="3"/>
    </row>
    <row r="573" spans="2:147" x14ac:dyDescent="0.25">
      <c r="B573">
        <f t="shared" si="123"/>
        <v>557</v>
      </c>
      <c r="C573" s="9">
        <f t="shared" si="121"/>
        <v>13.90000000000013</v>
      </c>
      <c r="D573">
        <f>EXP(-KTG1_dia*(C573-T_opt__dia)^2)</f>
        <v>0.99992000319991492</v>
      </c>
      <c r="E573">
        <f>EXP(-KTG2_dia*(T_opt__dia-C573)^2)</f>
        <v>0.9980019986673383</v>
      </c>
      <c r="F573">
        <f>IF(C573&lt;=T_opt__dia,D573,E573)</f>
        <v>0.99992000319991492</v>
      </c>
      <c r="G573">
        <f t="shared" si="122"/>
        <v>1</v>
      </c>
      <c r="AO573">
        <f t="shared" si="126"/>
        <v>570</v>
      </c>
      <c r="AP573">
        <f t="shared" si="113"/>
        <v>14.225000000000135</v>
      </c>
      <c r="AQ573">
        <f>EXP(-KTG1_nan*(AP573-T_opt__nan)^2)</f>
        <v>0.87511278831509753</v>
      </c>
      <c r="AR573">
        <f>EXP(-KTG2_nan*(T_opt__nan-AP573)^2)</f>
        <v>0.67018096905583513</v>
      </c>
      <c r="AS573">
        <f>IF(AP573&lt;=T_opt__nan,AQ573,AR573)</f>
        <v>0.87511278831509753</v>
      </c>
      <c r="AT573">
        <f t="shared" si="114"/>
        <v>0.875</v>
      </c>
      <c r="BD573">
        <f t="shared" si="115"/>
        <v>570</v>
      </c>
      <c r="BE573">
        <f t="shared" si="116"/>
        <v>14.225000000000135</v>
      </c>
      <c r="BF573">
        <f>EXP(-KTG1_pic*(BE573-T_opt_pic)^2)</f>
        <v>0.73491348072307727</v>
      </c>
      <c r="BG573">
        <f>EXP(-KTG2_pic*(T_opt_pic-BE573)^2)</f>
        <v>0.39692517187594112</v>
      </c>
      <c r="BH573">
        <f>IF(BE573&lt;=T_opt_pic,BF573,BG573)</f>
        <v>0.73491348072307727</v>
      </c>
      <c r="BI573">
        <f t="shared" si="117"/>
        <v>0.73499999999999999</v>
      </c>
      <c r="BP573">
        <f t="shared" si="118"/>
        <v>570</v>
      </c>
      <c r="BQ573">
        <f t="shared" si="119"/>
        <v>14.225000000000135</v>
      </c>
      <c r="BR573">
        <f>EXP(-KTG1_bac*(BQ573-T_opt_bac)^2)</f>
        <v>0.73491348072307727</v>
      </c>
      <c r="BS573">
        <f>EXP(-KTG2_bac * (T_opt_bac - BQ573)^2)</f>
        <v>0.39692517187594112</v>
      </c>
      <c r="BT573">
        <f>IF(BQ573&lt;=T_opt_bac,BR573,BS573)</f>
        <v>0.73491348072307727</v>
      </c>
      <c r="BU573">
        <f t="shared" si="120"/>
        <v>0.73499999999999999</v>
      </c>
      <c r="BY573"/>
      <c r="BZ573" s="3">
        <f t="shared" si="125"/>
        <v>553</v>
      </c>
      <c r="CA573" s="3">
        <f>CA572+(env_max2-env_min2)/1200</f>
        <v>13.800000000000129</v>
      </c>
      <c r="CB573" s="3">
        <f t="shared" si="124"/>
        <v>0.64800000000000002</v>
      </c>
      <c r="CC573" s="3">
        <f>ROUND((O_max_dia2-CA573)/O_range_dia2 * CB573, 3)</f>
        <v>0.56499999999999995</v>
      </c>
      <c r="CD573">
        <f>IF(CA573&lt;=delt2,CB573,CC573)</f>
        <v>0.56499999999999995</v>
      </c>
      <c r="CE573">
        <f>IF(CA573&gt;=O_max_dia2, 0, CD573)</f>
        <v>0.56499999999999995</v>
      </c>
      <c r="CG573">
        <f>CE573/$CF$21</f>
        <v>0.989492119089317</v>
      </c>
      <c r="EM573"/>
      <c r="EN573" s="3"/>
      <c r="EP573"/>
      <c r="EQ573" s="3"/>
    </row>
    <row r="574" spans="2:147" x14ac:dyDescent="0.25">
      <c r="B574">
        <f t="shared" si="123"/>
        <v>558</v>
      </c>
      <c r="C574" s="9">
        <f t="shared" si="121"/>
        <v>13.92500000000013</v>
      </c>
      <c r="D574">
        <f>EXP(-KTG1_dia*(C574-T_opt__dia)^2)</f>
        <v>0.99995500101248502</v>
      </c>
      <c r="E574">
        <f>EXP(-KTG2_dia*(T_opt__dia-C574)^2)</f>
        <v>0.9988756325752659</v>
      </c>
      <c r="F574">
        <f>IF(C574&lt;=T_opt__dia,D574,E574)</f>
        <v>0.99995500101248502</v>
      </c>
      <c r="G574">
        <f t="shared" si="122"/>
        <v>1</v>
      </c>
      <c r="AO574">
        <f t="shared" si="126"/>
        <v>571</v>
      </c>
      <c r="AP574">
        <f t="shared" si="113"/>
        <v>14.250000000000135</v>
      </c>
      <c r="AQ574">
        <f>EXP(-KTG1_nan*(AP574-T_opt__nan)^2)</f>
        <v>0.87612193721398302</v>
      </c>
      <c r="AR574">
        <f>EXP(-KTG2_nan*(T_opt__nan-AP574)^2)</f>
        <v>0.67250213015126725</v>
      </c>
      <c r="AS574">
        <f>IF(AP574&lt;=T_opt__nan,AQ574,AR574)</f>
        <v>0.87612193721398302</v>
      </c>
      <c r="AT574">
        <f t="shared" si="114"/>
        <v>0.876</v>
      </c>
      <c r="BD574">
        <f t="shared" si="115"/>
        <v>571</v>
      </c>
      <c r="BE574">
        <f t="shared" si="116"/>
        <v>14.250000000000135</v>
      </c>
      <c r="BF574">
        <f>EXP(-KTG1_pic*(BE574-T_opt_pic)^2)</f>
        <v>0.73620254581140732</v>
      </c>
      <c r="BG574">
        <f>EXP(-KTG2_pic*(T_opt_pic-BE574)^2)</f>
        <v>0.39901750135864872</v>
      </c>
      <c r="BH574">
        <f>IF(BE574&lt;=T_opt_pic,BF574,BG574)</f>
        <v>0.73620254581140732</v>
      </c>
      <c r="BI574">
        <f t="shared" si="117"/>
        <v>0.73599999999999999</v>
      </c>
      <c r="BP574">
        <f t="shared" si="118"/>
        <v>571</v>
      </c>
      <c r="BQ574">
        <f t="shared" si="119"/>
        <v>14.250000000000135</v>
      </c>
      <c r="BR574">
        <f>EXP(-KTG1_bac*(BQ574-T_opt_bac)^2)</f>
        <v>0.73620254581140732</v>
      </c>
      <c r="BS574">
        <f>EXP(-KTG2_bac * (T_opt_bac - BQ574)^2)</f>
        <v>0.39901750135864872</v>
      </c>
      <c r="BT574">
        <f>IF(BQ574&lt;=T_opt_bac,BR574,BS574)</f>
        <v>0.73620254581140732</v>
      </c>
      <c r="BU574">
        <f t="shared" si="120"/>
        <v>0.73599999999999999</v>
      </c>
      <c r="BY574"/>
      <c r="BZ574" s="3">
        <f t="shared" si="125"/>
        <v>554</v>
      </c>
      <c r="CA574" s="3">
        <f>CA573+(env_max2-env_min2)/1200</f>
        <v>13.825000000000129</v>
      </c>
      <c r="CB574" s="3">
        <f t="shared" si="124"/>
        <v>0.64900000000000002</v>
      </c>
      <c r="CC574" s="3">
        <f>ROUND((O_max_dia2-CA574)/O_range_dia2 * CB574, 3)</f>
        <v>0.56399999999999995</v>
      </c>
      <c r="CD574">
        <f>IF(CA574&lt;=delt2,CB574,CC574)</f>
        <v>0.56399999999999995</v>
      </c>
      <c r="CE574">
        <f>IF(CA574&gt;=O_max_dia2, 0, CD574)</f>
        <v>0.56399999999999995</v>
      </c>
      <c r="CG574">
        <f>CE574/$CF$21</f>
        <v>0.98774080560420319</v>
      </c>
      <c r="EM574"/>
      <c r="EN574" s="3"/>
      <c r="EP574"/>
      <c r="EQ574" s="3"/>
    </row>
    <row r="575" spans="2:147" x14ac:dyDescent="0.25">
      <c r="B575">
        <f t="shared" si="123"/>
        <v>559</v>
      </c>
      <c r="C575" s="9">
        <f t="shared" si="121"/>
        <v>13.950000000000131</v>
      </c>
      <c r="D575">
        <f>EXP(-KTG1_dia*(C575-T_opt__dia)^2)</f>
        <v>0.99998000019999878</v>
      </c>
      <c r="E575">
        <f>EXP(-KTG2_dia*(T_opt__dia-C575)^2)</f>
        <v>0.99950012497917184</v>
      </c>
      <c r="F575">
        <f>IF(C575&lt;=T_opt__dia,D575,E575)</f>
        <v>0.99998000019999878</v>
      </c>
      <c r="G575">
        <f t="shared" si="122"/>
        <v>1</v>
      </c>
      <c r="AO575">
        <f t="shared" si="126"/>
        <v>572</v>
      </c>
      <c r="AP575">
        <f t="shared" si="113"/>
        <v>14.275000000000135</v>
      </c>
      <c r="AQ575">
        <f>EXP(-KTG1_nan*(AP575-T_opt__nan)^2)</f>
        <v>0.87712786417715116</v>
      </c>
      <c r="AR575">
        <f>EXP(-KTG2_nan*(T_opt__nan-AP575)^2)</f>
        <v>0.67482120815708557</v>
      </c>
      <c r="AS575">
        <f>IF(AP575&lt;=T_opt__nan,AQ575,AR575)</f>
        <v>0.87712786417715116</v>
      </c>
      <c r="AT575">
        <f t="shared" si="114"/>
        <v>0.877</v>
      </c>
      <c r="BD575">
        <f t="shared" si="115"/>
        <v>572</v>
      </c>
      <c r="BE575">
        <f t="shared" si="116"/>
        <v>14.275000000000135</v>
      </c>
      <c r="BF575">
        <f>EXP(-KTG1_pic*(BE575-T_opt_pic)^2)</f>
        <v>0.737490184506845</v>
      </c>
      <c r="BG575">
        <f>EXP(-KTG2_pic*(T_opt_pic-BE575)^2)</f>
        <v>0.4011148434639385</v>
      </c>
      <c r="BH575">
        <f>IF(BE575&lt;=T_opt_pic,BF575,BG575)</f>
        <v>0.737490184506845</v>
      </c>
      <c r="BI575">
        <f t="shared" si="117"/>
        <v>0.73699999999999999</v>
      </c>
      <c r="BP575">
        <f t="shared" si="118"/>
        <v>572</v>
      </c>
      <c r="BQ575">
        <f t="shared" si="119"/>
        <v>14.275000000000135</v>
      </c>
      <c r="BR575">
        <f>EXP(-KTG1_bac*(BQ575-T_opt_bac)^2)</f>
        <v>0.737490184506845</v>
      </c>
      <c r="BS575">
        <f>EXP(-KTG2_bac * (T_opt_bac - BQ575)^2)</f>
        <v>0.4011148434639385</v>
      </c>
      <c r="BT575">
        <f>IF(BQ575&lt;=T_opt_bac,BR575,BS575)</f>
        <v>0.737490184506845</v>
      </c>
      <c r="BU575">
        <f t="shared" si="120"/>
        <v>0.73699999999999999</v>
      </c>
      <c r="BY575"/>
      <c r="BZ575" s="3">
        <f t="shared" si="125"/>
        <v>555</v>
      </c>
      <c r="CA575" s="3">
        <f>CA574+(env_max2-env_min2)/1200</f>
        <v>13.850000000000129</v>
      </c>
      <c r="CB575" s="3">
        <f t="shared" si="124"/>
        <v>0.65</v>
      </c>
      <c r="CC575" s="3">
        <f>ROUND((O_max_dia2-CA575)/O_range_dia2 * CB575, 3)</f>
        <v>0.56399999999999995</v>
      </c>
      <c r="CD575">
        <f>IF(CA575&lt;=delt2,CB575,CC575)</f>
        <v>0.56399999999999995</v>
      </c>
      <c r="CE575">
        <f>IF(CA575&gt;=O_max_dia2, 0, CD575)</f>
        <v>0.56399999999999995</v>
      </c>
      <c r="CG575">
        <f>CE575/$CF$21</f>
        <v>0.98774080560420319</v>
      </c>
      <c r="EM575"/>
      <c r="EN575" s="3"/>
      <c r="EP575"/>
      <c r="EQ575" s="3"/>
    </row>
    <row r="576" spans="2:147" x14ac:dyDescent="0.25">
      <c r="B576">
        <f t="shared" si="123"/>
        <v>560</v>
      </c>
      <c r="C576" s="9">
        <f t="shared" si="121"/>
        <v>13.975000000000131</v>
      </c>
      <c r="D576">
        <f>EXP(-KTG1_dia*(C576-T_opt__dia)^2)</f>
        <v>0.99999500001250008</v>
      </c>
      <c r="E576">
        <f>EXP(-KTG2_dia*(T_opt__dia-C576)^2)</f>
        <v>0.99987500781217575</v>
      </c>
      <c r="F576">
        <f>IF(C576&lt;=T_opt__dia,D576,E576)</f>
        <v>0.99999500001250008</v>
      </c>
      <c r="G576">
        <f t="shared" si="122"/>
        <v>1</v>
      </c>
      <c r="AO576">
        <f t="shared" si="126"/>
        <v>573</v>
      </c>
      <c r="AP576">
        <f t="shared" si="113"/>
        <v>14.300000000000136</v>
      </c>
      <c r="AQ576">
        <f>EXP(-KTG1_nan*(AP576-T_opt__nan)^2)</f>
        <v>0.87813055544028928</v>
      </c>
      <c r="AR576">
        <f>EXP(-KTG2_nan*(T_opt__nan-AP576)^2)</f>
        <v>0.67713812619812153</v>
      </c>
      <c r="AS576">
        <f>IF(AP576&lt;=T_opt__nan,AQ576,AR576)</f>
        <v>0.87813055544028928</v>
      </c>
      <c r="AT576">
        <f t="shared" si="114"/>
        <v>0.878</v>
      </c>
      <c r="BD576">
        <f t="shared" si="115"/>
        <v>573</v>
      </c>
      <c r="BE576">
        <f t="shared" si="116"/>
        <v>14.300000000000136</v>
      </c>
      <c r="BF576">
        <f>EXP(-KTG1_pic*(BE576-T_opt_pic)^2)</f>
        <v>0.73877638142697422</v>
      </c>
      <c r="BG576">
        <f>EXP(-KTG2_pic*(T_opt_pic-BE576)^2)</f>
        <v>0.40321716145433489</v>
      </c>
      <c r="BH576">
        <f>IF(BE576&lt;=T_opt_pic,BF576,BG576)</f>
        <v>0.73877638142697422</v>
      </c>
      <c r="BI576">
        <f t="shared" si="117"/>
        <v>0.73899999999999999</v>
      </c>
      <c r="BP576">
        <f t="shared" si="118"/>
        <v>573</v>
      </c>
      <c r="BQ576">
        <f t="shared" si="119"/>
        <v>14.300000000000136</v>
      </c>
      <c r="BR576">
        <f>EXP(-KTG1_bac*(BQ576-T_opt_bac)^2)</f>
        <v>0.73877638142697422</v>
      </c>
      <c r="BS576">
        <f>EXP(-KTG2_bac * (T_opt_bac - BQ576)^2)</f>
        <v>0.40321716145433489</v>
      </c>
      <c r="BT576">
        <f>IF(BQ576&lt;=T_opt_bac,BR576,BS576)</f>
        <v>0.73877638142697422</v>
      </c>
      <c r="BU576">
        <f t="shared" si="120"/>
        <v>0.73899999999999999</v>
      </c>
      <c r="BY576"/>
      <c r="BZ576" s="3">
        <f t="shared" si="125"/>
        <v>556</v>
      </c>
      <c r="CA576" s="3">
        <f>CA575+(env_max2-env_min2)/1200</f>
        <v>13.87500000000013</v>
      </c>
      <c r="CB576" s="3">
        <f t="shared" si="124"/>
        <v>0.65100000000000002</v>
      </c>
      <c r="CC576" s="3">
        <f>ROUND((O_max_dia2-CA576)/O_range_dia2 * CB576, 3)</f>
        <v>0.56399999999999995</v>
      </c>
      <c r="CD576">
        <f>IF(CA576&lt;=delt2,CB576,CC576)</f>
        <v>0.56399999999999995</v>
      </c>
      <c r="CE576">
        <f>IF(CA576&gt;=O_max_dia2, 0, CD576)</f>
        <v>0.56399999999999995</v>
      </c>
      <c r="CG576">
        <f>CE576/$CF$21</f>
        <v>0.98774080560420319</v>
      </c>
      <c r="EM576"/>
      <c r="EN576" s="3"/>
      <c r="EP576"/>
      <c r="EQ576" s="3"/>
    </row>
    <row r="577" spans="2:147" x14ac:dyDescent="0.25">
      <c r="B577">
        <f t="shared" si="123"/>
        <v>561</v>
      </c>
      <c r="C577" s="9">
        <f t="shared" si="121"/>
        <v>14.000000000000131</v>
      </c>
      <c r="D577">
        <f>EXP(-KTG1_dia*(C577-T_opt__dia)^2)</f>
        <v>1</v>
      </c>
      <c r="E577">
        <f>EXP(-KTG2_dia*(T_opt__dia-C577)^2)</f>
        <v>1</v>
      </c>
      <c r="F577">
        <f>IF(C577&lt;=T_opt__dia,D577,E577)</f>
        <v>1</v>
      </c>
      <c r="G577">
        <f t="shared" si="122"/>
        <v>1</v>
      </c>
      <c r="AO577">
        <f t="shared" si="126"/>
        <v>574</v>
      </c>
      <c r="AP577">
        <f t="shared" si="113"/>
        <v>14.325000000000136</v>
      </c>
      <c r="AQ577">
        <f>EXP(-KTG1_nan*(AP577-T_opt__nan)^2)</f>
        <v>0.87912999727187902</v>
      </c>
      <c r="AR577">
        <f>EXP(-KTG2_nan*(T_opt__nan-AP577)^2)</f>
        <v>0.67945280723205204</v>
      </c>
      <c r="AS577">
        <f>IF(AP577&lt;=T_opt__nan,AQ577,AR577)</f>
        <v>0.87912999727187902</v>
      </c>
      <c r="AT577">
        <f t="shared" si="114"/>
        <v>0.879</v>
      </c>
      <c r="BD577">
        <f t="shared" si="115"/>
        <v>574</v>
      </c>
      <c r="BE577">
        <f t="shared" si="116"/>
        <v>14.325000000000136</v>
      </c>
      <c r="BF577">
        <f>EXP(-KTG1_pic*(BE577-T_opt_pic)^2)</f>
        <v>0.74006112118415868</v>
      </c>
      <c r="BG577">
        <f>EXP(-KTG2_pic*(T_opt_pic-BE577)^2)</f>
        <v>0.40532441817503828</v>
      </c>
      <c r="BH577">
        <f>IF(BE577&lt;=T_opt_pic,BF577,BG577)</f>
        <v>0.74006112118415868</v>
      </c>
      <c r="BI577">
        <f t="shared" si="117"/>
        <v>0.74</v>
      </c>
      <c r="BP577">
        <f t="shared" si="118"/>
        <v>574</v>
      </c>
      <c r="BQ577">
        <f t="shared" si="119"/>
        <v>14.325000000000136</v>
      </c>
      <c r="BR577">
        <f>EXP(-KTG1_bac*(BQ577-T_opt_bac)^2)</f>
        <v>0.74006112118415868</v>
      </c>
      <c r="BS577">
        <f>EXP(-KTG2_bac * (T_opt_bac - BQ577)^2)</f>
        <v>0.40532441817503828</v>
      </c>
      <c r="BT577">
        <f>IF(BQ577&lt;=T_opt_bac,BR577,BS577)</f>
        <v>0.74006112118415868</v>
      </c>
      <c r="BU577">
        <f t="shared" si="120"/>
        <v>0.74</v>
      </c>
      <c r="BY577"/>
      <c r="BZ577" s="3">
        <f t="shared" si="125"/>
        <v>557</v>
      </c>
      <c r="CA577" s="3">
        <f>CA576+(env_max2-env_min2)/1200</f>
        <v>13.90000000000013</v>
      </c>
      <c r="CB577" s="3">
        <f t="shared" si="124"/>
        <v>0.65200000000000002</v>
      </c>
      <c r="CC577" s="3">
        <f>ROUND((O_max_dia2-CA577)/O_range_dia2 * CB577, 3)</f>
        <v>0.56399999999999995</v>
      </c>
      <c r="CD577">
        <f>IF(CA577&lt;=delt2,CB577,CC577)</f>
        <v>0.56399999999999995</v>
      </c>
      <c r="CE577">
        <f>IF(CA577&gt;=O_max_dia2, 0, CD577)</f>
        <v>0.56399999999999995</v>
      </c>
      <c r="CG577">
        <f>CE577/$CF$21</f>
        <v>0.98774080560420319</v>
      </c>
      <c r="EM577"/>
      <c r="EN577" s="3"/>
      <c r="EP577"/>
      <c r="EQ577" s="3"/>
    </row>
    <row r="578" spans="2:147" x14ac:dyDescent="0.25">
      <c r="B578">
        <f t="shared" si="123"/>
        <v>562</v>
      </c>
      <c r="C578" s="9">
        <f t="shared" si="121"/>
        <v>14.025000000000132</v>
      </c>
      <c r="D578">
        <f>EXP(-KTG1_dia*(C578-T_opt__dia)^2)</f>
        <v>0.99999500001249997</v>
      </c>
      <c r="E578">
        <f>EXP(-KTG2_dia*(T_opt__dia-C578)^2)</f>
        <v>0.9998750078121732</v>
      </c>
      <c r="F578">
        <f>IF(C578&lt;=T_opt__dia,D578,E578)</f>
        <v>0.9998750078121732</v>
      </c>
      <c r="G578">
        <f t="shared" si="122"/>
        <v>1</v>
      </c>
      <c r="AO578">
        <f t="shared" si="126"/>
        <v>575</v>
      </c>
      <c r="AP578">
        <f t="shared" si="113"/>
        <v>14.350000000000136</v>
      </c>
      <c r="AQ578">
        <f>EXP(-KTG1_nan*(AP578-T_opt__nan)^2)</f>
        <v>0.88012617597350795</v>
      </c>
      <c r="AR578">
        <f>EXP(-KTG2_nan*(T_opt__nan-AP578)^2)</f>
        <v>0.68176517405345582</v>
      </c>
      <c r="AS578">
        <f>IF(AP578&lt;=T_opt__nan,AQ578,AR578)</f>
        <v>0.88012617597350795</v>
      </c>
      <c r="AT578">
        <f t="shared" si="114"/>
        <v>0.88</v>
      </c>
      <c r="BD578">
        <f t="shared" si="115"/>
        <v>575</v>
      </c>
      <c r="BE578">
        <f t="shared" si="116"/>
        <v>14.350000000000136</v>
      </c>
      <c r="BF578">
        <f>EXP(-KTG1_pic*(BE578-T_opt_pic)^2)</f>
        <v>0.74134438838584038</v>
      </c>
      <c r="BG578">
        <f>EXP(-KTG2_pic*(T_opt_pic-BE578)^2)</f>
        <v>0.40743657605397249</v>
      </c>
      <c r="BH578">
        <f>IF(BE578&lt;=T_opt_pic,BF578,BG578)</f>
        <v>0.74134438838584038</v>
      </c>
      <c r="BI578">
        <f t="shared" si="117"/>
        <v>0.74099999999999999</v>
      </c>
      <c r="BP578">
        <f t="shared" si="118"/>
        <v>575</v>
      </c>
      <c r="BQ578">
        <f t="shared" si="119"/>
        <v>14.350000000000136</v>
      </c>
      <c r="BR578">
        <f>EXP(-KTG1_bac*(BQ578-T_opt_bac)^2)</f>
        <v>0.74134438838584038</v>
      </c>
      <c r="BS578">
        <f>EXP(-KTG2_bac * (T_opt_bac - BQ578)^2)</f>
        <v>0.40743657605397249</v>
      </c>
      <c r="BT578">
        <f>IF(BQ578&lt;=T_opt_bac,BR578,BS578)</f>
        <v>0.74134438838584038</v>
      </c>
      <c r="BU578">
        <f t="shared" si="120"/>
        <v>0.74099999999999999</v>
      </c>
      <c r="BY578"/>
      <c r="BZ578" s="3">
        <f t="shared" si="125"/>
        <v>558</v>
      </c>
      <c r="CA578" s="3">
        <f>CA577+(env_max2-env_min2)/1200</f>
        <v>13.92500000000013</v>
      </c>
      <c r="CB578" s="3">
        <f t="shared" si="124"/>
        <v>0.65400000000000003</v>
      </c>
      <c r="CC578" s="3">
        <f>ROUND((O_max_dia2-CA578)/O_range_dia2 * CB578, 3)</f>
        <v>0.56399999999999995</v>
      </c>
      <c r="CD578">
        <f>IF(CA578&lt;=delt2,CB578,CC578)</f>
        <v>0.56399999999999995</v>
      </c>
      <c r="CE578">
        <f>IF(CA578&gt;=O_max_dia2, 0, CD578)</f>
        <v>0.56399999999999995</v>
      </c>
      <c r="CG578">
        <f>CE578/$CF$21</f>
        <v>0.98774080560420319</v>
      </c>
      <c r="EM578"/>
      <c r="EN578" s="3"/>
      <c r="EP578"/>
      <c r="EQ578" s="3"/>
    </row>
    <row r="579" spans="2:147" x14ac:dyDescent="0.25">
      <c r="B579">
        <f t="shared" si="123"/>
        <v>563</v>
      </c>
      <c r="C579" s="9">
        <f t="shared" si="121"/>
        <v>14.050000000000132</v>
      </c>
      <c r="D579">
        <f>EXP(-KTG1_dia*(C579-T_opt__dia)^2)</f>
        <v>0.99998000019999855</v>
      </c>
      <c r="E579">
        <f>EXP(-KTG2_dia*(T_opt__dia-C579)^2)</f>
        <v>0.99950012497916663</v>
      </c>
      <c r="F579">
        <f>IF(C579&lt;=T_opt__dia,D579,E579)</f>
        <v>0.99950012497916663</v>
      </c>
      <c r="G579">
        <f t="shared" si="122"/>
        <v>1</v>
      </c>
      <c r="AO579">
        <f t="shared" si="126"/>
        <v>576</v>
      </c>
      <c r="AP579">
        <f t="shared" si="113"/>
        <v>14.375000000000137</v>
      </c>
      <c r="AQ579">
        <f>EXP(-KTG1_nan*(AP579-T_opt__nan)^2)</f>
        <v>0.88111907788018184</v>
      </c>
      <c r="AR579">
        <f>EXP(-KTG2_nan*(T_opt__nan-AP579)^2)</f>
        <v>0.68407514929789626</v>
      </c>
      <c r="AS579">
        <f>IF(AP579&lt;=T_opt__nan,AQ579,AR579)</f>
        <v>0.88111907788018184</v>
      </c>
      <c r="AT579">
        <f t="shared" si="114"/>
        <v>0.88100000000000001</v>
      </c>
      <c r="BD579">
        <f t="shared" si="115"/>
        <v>576</v>
      </c>
      <c r="BE579">
        <f t="shared" si="116"/>
        <v>14.375000000000137</v>
      </c>
      <c r="BF579">
        <f>EXP(-KTG1_pic*(BE579-T_opt_pic)^2)</f>
        <v>0.74262616763484013</v>
      </c>
      <c r="BG579">
        <f>EXP(-KTG2_pic*(T_opt_pic-BE579)^2)</f>
        <v>0.40955359710186473</v>
      </c>
      <c r="BH579">
        <f>IF(BE579&lt;=T_opt_pic,BF579,BG579)</f>
        <v>0.74262616763484013</v>
      </c>
      <c r="BI579">
        <f t="shared" si="117"/>
        <v>0.74299999999999999</v>
      </c>
      <c r="BP579">
        <f t="shared" si="118"/>
        <v>576</v>
      </c>
      <c r="BQ579">
        <f t="shared" si="119"/>
        <v>14.375000000000137</v>
      </c>
      <c r="BR579">
        <f>EXP(-KTG1_bac*(BQ579-T_opt_bac)^2)</f>
        <v>0.74262616763484013</v>
      </c>
      <c r="BS579">
        <f>EXP(-KTG2_bac * (T_opt_bac - BQ579)^2)</f>
        <v>0.40955359710186473</v>
      </c>
      <c r="BT579">
        <f>IF(BQ579&lt;=T_opt_bac,BR579,BS579)</f>
        <v>0.74262616763484013</v>
      </c>
      <c r="BU579">
        <f t="shared" si="120"/>
        <v>0.74299999999999999</v>
      </c>
      <c r="BY579"/>
      <c r="BZ579" s="3">
        <f t="shared" si="125"/>
        <v>559</v>
      </c>
      <c r="CA579" s="3">
        <f>CA578+(env_max2-env_min2)/1200</f>
        <v>13.950000000000131</v>
      </c>
      <c r="CB579" s="3">
        <f t="shared" si="124"/>
        <v>0.65500000000000003</v>
      </c>
      <c r="CC579" s="3">
        <f>ROUND((O_max_dia2-CA579)/O_range_dia2 * CB579, 3)</f>
        <v>0.56399999999999995</v>
      </c>
      <c r="CD579">
        <f>IF(CA579&lt;=delt2,CB579,CC579)</f>
        <v>0.56399999999999995</v>
      </c>
      <c r="CE579">
        <f>IF(CA579&gt;=O_max_dia2, 0, CD579)</f>
        <v>0.56399999999999995</v>
      </c>
      <c r="CG579">
        <f>CE579/$CF$21</f>
        <v>0.98774080560420319</v>
      </c>
      <c r="EM579"/>
      <c r="EN579" s="3"/>
      <c r="EP579"/>
      <c r="EQ579" s="3"/>
    </row>
    <row r="580" spans="2:147" x14ac:dyDescent="0.25">
      <c r="B580">
        <f t="shared" si="123"/>
        <v>564</v>
      </c>
      <c r="C580" s="9">
        <f t="shared" si="121"/>
        <v>14.075000000000133</v>
      </c>
      <c r="D580">
        <f>EXP(-KTG1_dia*(C580-T_opt__dia)^2)</f>
        <v>0.99995500101248469</v>
      </c>
      <c r="E580">
        <f>EXP(-KTG2_dia*(T_opt__dia-C580)^2)</f>
        <v>0.99887563257525802</v>
      </c>
      <c r="F580">
        <f>IF(C580&lt;=T_opt__dia,D580,E580)</f>
        <v>0.99887563257525802</v>
      </c>
      <c r="G580">
        <f t="shared" si="122"/>
        <v>0.999</v>
      </c>
      <c r="AO580">
        <f t="shared" si="126"/>
        <v>577</v>
      </c>
      <c r="AP580">
        <f t="shared" si="113"/>
        <v>14.400000000000137</v>
      </c>
      <c r="AQ580">
        <f>EXP(-KTG1_nan*(AP580-T_opt__nan)^2)</f>
        <v>0.88210868936063602</v>
      </c>
      <c r="AR580">
        <f>EXP(-KTG2_nan*(T_opt__nan-AP580)^2)</f>
        <v>0.68638265544603017</v>
      </c>
      <c r="AS580">
        <f>IF(AP580&lt;=T_opt__nan,AQ580,AR580)</f>
        <v>0.88210868936063602</v>
      </c>
      <c r="AT580">
        <f t="shared" si="114"/>
        <v>0.88200000000000001</v>
      </c>
      <c r="BD580">
        <f t="shared" si="115"/>
        <v>577</v>
      </c>
      <c r="BE580">
        <f t="shared" si="116"/>
        <v>14.400000000000137</v>
      </c>
      <c r="BF580">
        <f>EXP(-KTG1_pic*(BE580-T_opt_pic)^2)</f>
        <v>0.74390644352965674</v>
      </c>
      <c r="BG580">
        <f>EXP(-KTG2_pic*(T_opt_pic-BE580)^2)</f>
        <v>0.41167544291235625</v>
      </c>
      <c r="BH580">
        <f>IF(BE580&lt;=T_opt_pic,BF580,BG580)</f>
        <v>0.74390644352965674</v>
      </c>
      <c r="BI580">
        <f t="shared" si="117"/>
        <v>0.74399999999999999</v>
      </c>
      <c r="BP580">
        <f t="shared" si="118"/>
        <v>577</v>
      </c>
      <c r="BQ580">
        <f t="shared" si="119"/>
        <v>14.400000000000137</v>
      </c>
      <c r="BR580">
        <f>EXP(-KTG1_bac*(BQ580-T_opt_bac)^2)</f>
        <v>0.74390644352965674</v>
      </c>
      <c r="BS580">
        <f>EXP(-KTG2_bac * (T_opt_bac - BQ580)^2)</f>
        <v>0.41167544291235625</v>
      </c>
      <c r="BT580">
        <f>IF(BQ580&lt;=T_opt_bac,BR580,BS580)</f>
        <v>0.74390644352965674</v>
      </c>
      <c r="BU580">
        <f t="shared" si="120"/>
        <v>0.74399999999999999</v>
      </c>
      <c r="BY580"/>
      <c r="BZ580" s="3">
        <f t="shared" si="125"/>
        <v>560</v>
      </c>
      <c r="CA580" s="3">
        <f>CA579+(env_max2-env_min2)/1200</f>
        <v>13.975000000000131</v>
      </c>
      <c r="CB580" s="3">
        <f t="shared" si="124"/>
        <v>0.65600000000000003</v>
      </c>
      <c r="CC580" s="3">
        <f>ROUND((O_max_dia2-CA580)/O_range_dia2 * CB580, 3)</f>
        <v>0.56299999999999994</v>
      </c>
      <c r="CD580">
        <f>IF(CA580&lt;=delt2,CB580,CC580)</f>
        <v>0.56299999999999994</v>
      </c>
      <c r="CE580">
        <f>IF(CA580&gt;=O_max_dia2, 0, CD580)</f>
        <v>0.56299999999999994</v>
      </c>
      <c r="CG580">
        <f>CE580/$CF$21</f>
        <v>0.98598949211908926</v>
      </c>
      <c r="EM580"/>
      <c r="EN580" s="3"/>
      <c r="EP580"/>
      <c r="EQ580" s="3"/>
    </row>
    <row r="581" spans="2:147" x14ac:dyDescent="0.25">
      <c r="B581">
        <f t="shared" si="123"/>
        <v>565</v>
      </c>
      <c r="C581" s="9">
        <f t="shared" si="121"/>
        <v>14.100000000000133</v>
      </c>
      <c r="D581">
        <f>EXP(-KTG1_dia*(C581-T_opt__dia)^2)</f>
        <v>0.99992000319991448</v>
      </c>
      <c r="E581">
        <f>EXP(-KTG2_dia*(T_opt__dia-C581)^2)</f>
        <v>0.99800199866732775</v>
      </c>
      <c r="F581">
        <f>IF(C581&lt;=T_opt__dia,D581,E581)</f>
        <v>0.99800199866732775</v>
      </c>
      <c r="G581">
        <f t="shared" si="122"/>
        <v>0.998</v>
      </c>
      <c r="AO581">
        <f t="shared" si="126"/>
        <v>578</v>
      </c>
      <c r="AP581">
        <f t="shared" ref="AP581:AP644" si="127">C594</f>
        <v>14.425000000000137</v>
      </c>
      <c r="AQ581">
        <f>EXP(-KTG1_nan*(AP581-T_opt__nan)^2)</f>
        <v>0.88309499681764592</v>
      </c>
      <c r="AR581">
        <f>EXP(-KTG2_nan*(T_opt__nan-AP581)^2)</f>
        <v>0.6886876148277411</v>
      </c>
      <c r="AS581">
        <f>IF(AP581&lt;=T_opt__nan,AQ581,AR581)</f>
        <v>0.88309499681764592</v>
      </c>
      <c r="AT581">
        <f t="shared" ref="AT581:AT644" si="128">ROUND(AS581,3)</f>
        <v>0.88300000000000001</v>
      </c>
      <c r="BD581">
        <f t="shared" ref="BD581:BD644" si="129">B594</f>
        <v>578</v>
      </c>
      <c r="BE581">
        <f t="shared" ref="BE581:BE644" si="130">C594</f>
        <v>14.425000000000137</v>
      </c>
      <c r="BF581">
        <f>EXP(-KTG1_pic*(BE581-T_opt_pic)^2)</f>
        <v>0.74518520066476823</v>
      </c>
      <c r="BG581">
        <f>EXP(-KTG2_pic*(T_opt_pic-BE581)^2)</f>
        <v>0.41380207466214586</v>
      </c>
      <c r="BH581">
        <f>IF(BE581&lt;=T_opt_pic,BF581,BG581)</f>
        <v>0.74518520066476823</v>
      </c>
      <c r="BI581">
        <f t="shared" ref="BI581:BI644" si="131">ROUND(BH581,3)</f>
        <v>0.745</v>
      </c>
      <c r="BP581">
        <f t="shared" ref="BP581:BP644" si="132">BD581</f>
        <v>578</v>
      </c>
      <c r="BQ581">
        <f t="shared" ref="BQ581:BQ644" si="133">BE581</f>
        <v>14.425000000000137</v>
      </c>
      <c r="BR581">
        <f>EXP(-KTG1_bac*(BQ581-T_opt_bac)^2)</f>
        <v>0.74518520066476823</v>
      </c>
      <c r="BS581">
        <f>EXP(-KTG2_bac * (T_opt_bac - BQ581)^2)</f>
        <v>0.41380207466214586</v>
      </c>
      <c r="BT581">
        <f>IF(BQ581&lt;=T_opt_bac,BR581,BS581)</f>
        <v>0.74518520066476823</v>
      </c>
      <c r="BU581">
        <f t="shared" ref="BU581:BU644" si="134">ROUND(BT581,3)</f>
        <v>0.745</v>
      </c>
      <c r="BY581"/>
      <c r="BZ581" s="3">
        <f t="shared" si="125"/>
        <v>561</v>
      </c>
      <c r="CA581" s="3">
        <f>CA580+(env_max2-env_min2)/1200</f>
        <v>14.000000000000131</v>
      </c>
      <c r="CB581" s="3">
        <f t="shared" si="124"/>
        <v>0.65700000000000003</v>
      </c>
      <c r="CC581" s="3">
        <f>ROUND((O_max_dia2-CA581)/O_range_dia2 * CB581, 3)</f>
        <v>0.56299999999999994</v>
      </c>
      <c r="CD581">
        <f>IF(CA581&lt;=delt2,CB581,CC581)</f>
        <v>0.56299999999999994</v>
      </c>
      <c r="CE581">
        <f>IF(CA581&gt;=O_max_dia2, 0, CD581)</f>
        <v>0.56299999999999994</v>
      </c>
      <c r="CG581">
        <f>CE581/$CF$21</f>
        <v>0.98598949211908926</v>
      </c>
      <c r="EM581"/>
      <c r="EN581" s="3"/>
      <c r="EP581"/>
      <c r="EQ581" s="3"/>
    </row>
    <row r="582" spans="2:147" x14ac:dyDescent="0.25">
      <c r="B582">
        <f t="shared" si="123"/>
        <v>566</v>
      </c>
      <c r="C582" s="9">
        <f t="shared" si="121"/>
        <v>14.125000000000133</v>
      </c>
      <c r="D582">
        <f>EXP(-KTG1_dia*(C582-T_opt__dia)^2)</f>
        <v>0.9998750078121742</v>
      </c>
      <c r="E582">
        <f>EXP(-KTG2_dia*(T_opt__dia-C582)^2)</f>
        <v>0.99687987773020148</v>
      </c>
      <c r="F582">
        <f>IF(C582&lt;=T_opt__dia,D582,E582)</f>
        <v>0.99687987773020148</v>
      </c>
      <c r="G582">
        <f t="shared" si="122"/>
        <v>0.997</v>
      </c>
      <c r="AO582">
        <f t="shared" si="126"/>
        <v>579</v>
      </c>
      <c r="AP582">
        <f t="shared" si="127"/>
        <v>14.450000000000138</v>
      </c>
      <c r="AQ582">
        <f>EXP(-KTG1_nan*(AP582-T_opt__nan)^2)</f>
        <v>0.88407798668833748</v>
      </c>
      <c r="AR582">
        <f>EXP(-KTG2_nan*(T_opt__nan-AP582)^2)</f>
        <v>0.69098994962629989</v>
      </c>
      <c r="AS582">
        <f>IF(AP582&lt;=T_opt__nan,AQ582,AR582)</f>
        <v>0.88407798668833748</v>
      </c>
      <c r="AT582">
        <f t="shared" si="128"/>
        <v>0.88400000000000001</v>
      </c>
      <c r="BD582">
        <f t="shared" si="129"/>
        <v>579</v>
      </c>
      <c r="BE582">
        <f t="shared" si="130"/>
        <v>14.450000000000138</v>
      </c>
      <c r="BF582">
        <f>EXP(-KTG1_pic*(BE582-T_opt_pic)^2)</f>
        <v>0.7464624236309334</v>
      </c>
      <c r="BG582">
        <f>EXP(-KTG2_pic*(T_opt_pic-BE582)^2)</f>
        <v>0.41593345311116536</v>
      </c>
      <c r="BH582">
        <f>IF(BE582&lt;=T_opt_pic,BF582,BG582)</f>
        <v>0.7464624236309334</v>
      </c>
      <c r="BI582">
        <f t="shared" si="131"/>
        <v>0.746</v>
      </c>
      <c r="BP582">
        <f t="shared" si="132"/>
        <v>579</v>
      </c>
      <c r="BQ582">
        <f t="shared" si="133"/>
        <v>14.450000000000138</v>
      </c>
      <c r="BR582">
        <f>EXP(-KTG1_bac*(BQ582-T_opt_bac)^2)</f>
        <v>0.7464624236309334</v>
      </c>
      <c r="BS582">
        <f>EXP(-KTG2_bac * (T_opt_bac - BQ582)^2)</f>
        <v>0.41593345311116536</v>
      </c>
      <c r="BT582">
        <f>IF(BQ582&lt;=T_opt_bac,BR582,BS582)</f>
        <v>0.7464624236309334</v>
      </c>
      <c r="BU582">
        <f t="shared" si="134"/>
        <v>0.746</v>
      </c>
      <c r="BY582"/>
      <c r="BZ582" s="3">
        <f t="shared" si="125"/>
        <v>562</v>
      </c>
      <c r="CA582" s="3">
        <f>CA581+(env_max2-env_min2)/1200</f>
        <v>14.025000000000132</v>
      </c>
      <c r="CB582" s="3">
        <f t="shared" si="124"/>
        <v>0.65800000000000003</v>
      </c>
      <c r="CC582" s="3">
        <f>ROUND((O_max_dia2-CA582)/O_range_dia2 * CB582, 3)</f>
        <v>0.56299999999999994</v>
      </c>
      <c r="CD582">
        <f>IF(CA582&lt;=delt2,CB582,CC582)</f>
        <v>0.56299999999999994</v>
      </c>
      <c r="CE582">
        <f>IF(CA582&gt;=O_max_dia2, 0, CD582)</f>
        <v>0.56299999999999994</v>
      </c>
      <c r="CG582">
        <f>CE582/$CF$21</f>
        <v>0.98598949211908926</v>
      </c>
      <c r="EM582"/>
      <c r="EN582" s="3"/>
      <c r="EP582"/>
      <c r="EQ582" s="3"/>
    </row>
    <row r="583" spans="2:147" x14ac:dyDescent="0.25">
      <c r="B583">
        <f t="shared" si="123"/>
        <v>567</v>
      </c>
      <c r="C583" s="9">
        <f t="shared" si="121"/>
        <v>14.150000000000134</v>
      </c>
      <c r="D583">
        <f>EXP(-KTG1_dia*(C583-T_opt__dia)^2)</f>
        <v>0.99982001619902772</v>
      </c>
      <c r="E583">
        <f>EXP(-KTG2_dia*(T_opt__dia-C583)^2)</f>
        <v>0.99551010982956256</v>
      </c>
      <c r="F583">
        <f>IF(C583&lt;=T_opt__dia,D583,E583)</f>
        <v>0.99551010982956256</v>
      </c>
      <c r="G583">
        <f t="shared" si="122"/>
        <v>0.996</v>
      </c>
      <c r="AO583">
        <f t="shared" si="126"/>
        <v>580</v>
      </c>
      <c r="AP583">
        <f t="shared" si="127"/>
        <v>14.475000000000138</v>
      </c>
      <c r="AQ583">
        <f>EXP(-KTG1_nan*(AP583-T_opt__nan)^2)</f>
        <v>0.88505764544449717</v>
      </c>
      <c r="AR583">
        <f>EXP(-KTG2_nan*(T_opt__nan-AP583)^2)</f>
        <v>0.69328958188254808</v>
      </c>
      <c r="AS583">
        <f>IF(AP583&lt;=T_opt__nan,AQ583,AR583)</f>
        <v>0.88505764544449717</v>
      </c>
      <c r="AT583">
        <f t="shared" si="128"/>
        <v>0.88500000000000001</v>
      </c>
      <c r="BD583">
        <f t="shared" si="129"/>
        <v>580</v>
      </c>
      <c r="BE583">
        <f t="shared" si="130"/>
        <v>14.475000000000138</v>
      </c>
      <c r="BF583">
        <f>EXP(-KTG1_pic*(BE583-T_opt_pic)^2)</f>
        <v>0.74773809701549387</v>
      </c>
      <c r="BG583">
        <f>EXP(-KTG2_pic*(T_opt_pic-BE583)^2)</f>
        <v>0.41806953860278678</v>
      </c>
      <c r="BH583">
        <f>IF(BE583&lt;=T_opt_pic,BF583,BG583)</f>
        <v>0.74773809701549387</v>
      </c>
      <c r="BI583">
        <f t="shared" si="131"/>
        <v>0.748</v>
      </c>
      <c r="BP583">
        <f t="shared" si="132"/>
        <v>580</v>
      </c>
      <c r="BQ583">
        <f t="shared" si="133"/>
        <v>14.475000000000138</v>
      </c>
      <c r="BR583">
        <f>EXP(-KTG1_bac*(BQ583-T_opt_bac)^2)</f>
        <v>0.74773809701549387</v>
      </c>
      <c r="BS583">
        <f>EXP(-KTG2_bac * (T_opt_bac - BQ583)^2)</f>
        <v>0.41806953860278678</v>
      </c>
      <c r="BT583">
        <f>IF(BQ583&lt;=T_opt_bac,BR583,BS583)</f>
        <v>0.74773809701549387</v>
      </c>
      <c r="BU583">
        <f t="shared" si="134"/>
        <v>0.748</v>
      </c>
      <c r="BY583"/>
      <c r="BZ583" s="3">
        <f t="shared" si="125"/>
        <v>563</v>
      </c>
      <c r="CA583" s="3">
        <f>CA582+(env_max2-env_min2)/1200</f>
        <v>14.050000000000132</v>
      </c>
      <c r="CB583" s="3">
        <f t="shared" si="124"/>
        <v>0.65900000000000003</v>
      </c>
      <c r="CC583" s="3">
        <f>ROUND((O_max_dia2-CA583)/O_range_dia2 * CB583, 3)</f>
        <v>0.56299999999999994</v>
      </c>
      <c r="CD583">
        <f>IF(CA583&lt;=delt2,CB583,CC583)</f>
        <v>0.56299999999999994</v>
      </c>
      <c r="CE583">
        <f>IF(CA583&gt;=O_max_dia2, 0, CD583)</f>
        <v>0.56299999999999994</v>
      </c>
      <c r="CG583">
        <f>CE583/$CF$21</f>
        <v>0.98598949211908926</v>
      </c>
      <c r="EM583"/>
      <c r="EN583" s="3"/>
      <c r="EP583"/>
      <c r="EQ583" s="3"/>
    </row>
    <row r="584" spans="2:147" x14ac:dyDescent="0.25">
      <c r="B584">
        <f t="shared" si="123"/>
        <v>568</v>
      </c>
      <c r="C584" s="9">
        <f t="shared" si="121"/>
        <v>14.175000000000134</v>
      </c>
      <c r="D584">
        <f>EXP(-KTG1_dia*(C584-T_opt__dia)^2)</f>
        <v>0.99975503001004873</v>
      </c>
      <c r="E584">
        <f>EXP(-KTG2_dia*(T_opt__dia-C584)^2)</f>
        <v>0.99389371957386097</v>
      </c>
      <c r="F584">
        <f>IF(C584&lt;=T_opt__dia,D584,E584)</f>
        <v>0.99389371957386097</v>
      </c>
      <c r="G584">
        <f t="shared" si="122"/>
        <v>0.99399999999999999</v>
      </c>
      <c r="AO584">
        <f t="shared" si="126"/>
        <v>581</v>
      </c>
      <c r="AP584">
        <f t="shared" si="127"/>
        <v>14.500000000000139</v>
      </c>
      <c r="AQ584">
        <f>EXP(-KTG1_nan*(AP584-T_opt__nan)^2)</f>
        <v>0.886033959592881</v>
      </c>
      <c r="AR584">
        <f>EXP(-KTG2_nan*(T_opt__nan-AP584)^2)</f>
        <v>0.69558643349910776</v>
      </c>
      <c r="AS584">
        <f>IF(AP584&lt;=T_opt__nan,AQ584,AR584)</f>
        <v>0.886033959592881</v>
      </c>
      <c r="AT584">
        <f t="shared" si="128"/>
        <v>0.88600000000000001</v>
      </c>
      <c r="BD584">
        <f t="shared" si="129"/>
        <v>581</v>
      </c>
      <c r="BE584">
        <f t="shared" si="130"/>
        <v>14.500000000000139</v>
      </c>
      <c r="BF584">
        <f>EXP(-KTG1_pic*(BE584-T_opt_pic)^2)</f>
        <v>0.74901220540267643</v>
      </c>
      <c r="BG584">
        <f>EXP(-KTG2_pic*(T_opt_pic-BE584)^2)</f>
        <v>0.42021029106406221</v>
      </c>
      <c r="BH584">
        <f>IF(BE584&lt;=T_opt_pic,BF584,BG584)</f>
        <v>0.74901220540267643</v>
      </c>
      <c r="BI584">
        <f t="shared" si="131"/>
        <v>0.749</v>
      </c>
      <c r="BP584">
        <f t="shared" si="132"/>
        <v>581</v>
      </c>
      <c r="BQ584">
        <f t="shared" si="133"/>
        <v>14.500000000000139</v>
      </c>
      <c r="BR584">
        <f>EXP(-KTG1_bac*(BQ584-T_opt_bac)^2)</f>
        <v>0.74901220540267643</v>
      </c>
      <c r="BS584">
        <f>EXP(-KTG2_bac * (T_opt_bac - BQ584)^2)</f>
        <v>0.42021029106406221</v>
      </c>
      <c r="BT584">
        <f>IF(BQ584&lt;=T_opt_bac,BR584,BS584)</f>
        <v>0.74901220540267643</v>
      </c>
      <c r="BU584">
        <f t="shared" si="134"/>
        <v>0.749</v>
      </c>
      <c r="BY584"/>
      <c r="BZ584" s="3">
        <f t="shared" si="125"/>
        <v>564</v>
      </c>
      <c r="CA584" s="3">
        <f>CA583+(env_max2-env_min2)/1200</f>
        <v>14.075000000000133</v>
      </c>
      <c r="CB584" s="3">
        <f t="shared" si="124"/>
        <v>0.66100000000000003</v>
      </c>
      <c r="CC584" s="3">
        <f>ROUND((O_max_dia2-CA584)/O_range_dia2 * CB584, 3)</f>
        <v>0.56299999999999994</v>
      </c>
      <c r="CD584">
        <f>IF(CA584&lt;=delt2,CB584,CC584)</f>
        <v>0.56299999999999994</v>
      </c>
      <c r="CE584">
        <f>IF(CA584&gt;=O_max_dia2, 0, CD584)</f>
        <v>0.56299999999999994</v>
      </c>
      <c r="CG584">
        <f>CE584/$CF$21</f>
        <v>0.98598949211908926</v>
      </c>
      <c r="EM584"/>
      <c r="EN584" s="3"/>
      <c r="EP584"/>
      <c r="EQ584" s="3"/>
    </row>
    <row r="585" spans="2:147" x14ac:dyDescent="0.25">
      <c r="B585">
        <f t="shared" si="123"/>
        <v>569</v>
      </c>
      <c r="C585" s="9">
        <f t="shared" si="121"/>
        <v>14.200000000000134</v>
      </c>
      <c r="D585">
        <f>EXP(-KTG1_dia*(C585-T_opt__dia)^2)</f>
        <v>0.99968005119453862</v>
      </c>
      <c r="E585">
        <f>EXP(-KTG2_dia*(T_opt__dia-C585)^2)</f>
        <v>0.99203191483705</v>
      </c>
      <c r="F585">
        <f>IF(C585&lt;=T_opt__dia,D585,E585)</f>
        <v>0.99203191483705</v>
      </c>
      <c r="G585">
        <f t="shared" si="122"/>
        <v>0.99199999999999999</v>
      </c>
      <c r="AO585">
        <f t="shared" si="126"/>
        <v>582</v>
      </c>
      <c r="AP585">
        <f t="shared" si="127"/>
        <v>14.525000000000139</v>
      </c>
      <c r="AQ585">
        <f>EXP(-KTG1_nan*(AP585-T_opt__nan)^2)</f>
        <v>0.88700691567552359</v>
      </c>
      <c r="AR585">
        <f>EXP(-KTG2_nan*(T_opt__nan-AP585)^2)</f>
        <v>0.69788042624461477</v>
      </c>
      <c r="AS585">
        <f>IF(AP585&lt;=T_opt__nan,AQ585,AR585)</f>
        <v>0.88700691567552359</v>
      </c>
      <c r="AT585">
        <f t="shared" si="128"/>
        <v>0.88700000000000001</v>
      </c>
      <c r="BD585">
        <f t="shared" si="129"/>
        <v>582</v>
      </c>
      <c r="BE585">
        <f t="shared" si="130"/>
        <v>14.525000000000139</v>
      </c>
      <c r="BF585">
        <f>EXP(-KTG1_pic*(BE585-T_opt_pic)^2)</f>
        <v>0.75028473337389656</v>
      </c>
      <c r="BG585">
        <f>EXP(-KTG2_pic*(T_opt_pic-BE585)^2)</f>
        <v>0.42235567000599666</v>
      </c>
      <c r="BH585">
        <f>IF(BE585&lt;=T_opt_pic,BF585,BG585)</f>
        <v>0.75028473337389656</v>
      </c>
      <c r="BI585">
        <f t="shared" si="131"/>
        <v>0.75</v>
      </c>
      <c r="BP585">
        <f t="shared" si="132"/>
        <v>582</v>
      </c>
      <c r="BQ585">
        <f t="shared" si="133"/>
        <v>14.525000000000139</v>
      </c>
      <c r="BR585">
        <f>EXP(-KTG1_bac*(BQ585-T_opt_bac)^2)</f>
        <v>0.75028473337389656</v>
      </c>
      <c r="BS585">
        <f>EXP(-KTG2_bac * (T_opt_bac - BQ585)^2)</f>
        <v>0.42235567000599666</v>
      </c>
      <c r="BT585">
        <f>IF(BQ585&lt;=T_opt_bac,BR585,BS585)</f>
        <v>0.75028473337389656</v>
      </c>
      <c r="BU585">
        <f t="shared" si="134"/>
        <v>0.75</v>
      </c>
      <c r="BY585"/>
      <c r="BZ585" s="3">
        <f t="shared" si="125"/>
        <v>565</v>
      </c>
      <c r="CA585" s="3">
        <f>CA584+(env_max2-env_min2)/1200</f>
        <v>14.100000000000133</v>
      </c>
      <c r="CB585" s="3">
        <f t="shared" si="124"/>
        <v>0.66200000000000003</v>
      </c>
      <c r="CC585" s="3">
        <f>ROUND((O_max_dia2-CA585)/O_range_dia2 * CB585, 3)</f>
        <v>0.56299999999999994</v>
      </c>
      <c r="CD585">
        <f>IF(CA585&lt;=delt2,CB585,CC585)</f>
        <v>0.56299999999999994</v>
      </c>
      <c r="CE585">
        <f>IF(CA585&gt;=O_max_dia2, 0, CD585)</f>
        <v>0.56299999999999994</v>
      </c>
      <c r="CG585">
        <f>CE585/$CF$21</f>
        <v>0.98598949211908926</v>
      </c>
      <c r="EM585"/>
      <c r="EN585" s="3"/>
      <c r="EP585"/>
      <c r="EQ585" s="3"/>
    </row>
    <row r="586" spans="2:147" x14ac:dyDescent="0.25">
      <c r="B586">
        <f t="shared" si="123"/>
        <v>570</v>
      </c>
      <c r="C586" s="9">
        <f t="shared" si="121"/>
        <v>14.225000000000135</v>
      </c>
      <c r="D586">
        <f>EXP(-KTG1_dia*(C586-T_opt__dia)^2)</f>
        <v>0.99959508200142899</v>
      </c>
      <c r="E586">
        <f>EXP(-KTG2_dia*(T_opt__dia-C586)^2)</f>
        <v>0.98992608525437942</v>
      </c>
      <c r="F586">
        <f>IF(C586&lt;=T_opt__dia,D586,E586)</f>
        <v>0.98992608525437942</v>
      </c>
      <c r="G586">
        <f t="shared" si="122"/>
        <v>0.99</v>
      </c>
      <c r="AO586">
        <f t="shared" si="126"/>
        <v>583</v>
      </c>
      <c r="AP586">
        <f t="shared" si="127"/>
        <v>14.550000000000139</v>
      </c>
      <c r="AQ586">
        <f>EXP(-KTG1_nan*(AP586-T_opt__nan)^2)</f>
        <v>0.88797650027004604</v>
      </c>
      <c r="AR586">
        <f>EXP(-KTG2_nan*(T_opt__nan-AP586)^2)</f>
        <v>0.70017148175797661</v>
      </c>
      <c r="AS586">
        <f>IF(AP586&lt;=T_opt__nan,AQ586,AR586)</f>
        <v>0.88797650027004604</v>
      </c>
      <c r="AT586">
        <f t="shared" si="128"/>
        <v>0.88800000000000001</v>
      </c>
      <c r="BD586">
        <f t="shared" si="129"/>
        <v>583</v>
      </c>
      <c r="BE586">
        <f t="shared" si="130"/>
        <v>14.550000000000139</v>
      </c>
      <c r="BF586">
        <f>EXP(-KTG1_pic*(BE586-T_opt_pic)^2)</f>
        <v>0.75155566550806241</v>
      </c>
      <c r="BG586">
        <f>EXP(-KTG2_pic*(T_opt_pic-BE586)^2)</f>
        <v>0.42450563452385309</v>
      </c>
      <c r="BH586">
        <f>IF(BE586&lt;=T_opt_pic,BF586,BG586)</f>
        <v>0.75155566550806241</v>
      </c>
      <c r="BI586">
        <f t="shared" si="131"/>
        <v>0.752</v>
      </c>
      <c r="BP586">
        <f t="shared" si="132"/>
        <v>583</v>
      </c>
      <c r="BQ586">
        <f t="shared" si="133"/>
        <v>14.550000000000139</v>
      </c>
      <c r="BR586">
        <f>EXP(-KTG1_bac*(BQ586-T_opt_bac)^2)</f>
        <v>0.75155566550806241</v>
      </c>
      <c r="BS586">
        <f>EXP(-KTG2_bac * (T_opt_bac - BQ586)^2)</f>
        <v>0.42450563452385309</v>
      </c>
      <c r="BT586">
        <f>IF(BQ586&lt;=T_opt_bac,BR586,BS586)</f>
        <v>0.75155566550806241</v>
      </c>
      <c r="BU586">
        <f t="shared" si="134"/>
        <v>0.752</v>
      </c>
      <c r="BY586"/>
      <c r="BZ586" s="3">
        <f t="shared" si="125"/>
        <v>566</v>
      </c>
      <c r="CA586" s="3">
        <f>CA585+(env_max2-env_min2)/1200</f>
        <v>14.125000000000133</v>
      </c>
      <c r="CB586" s="3">
        <f t="shared" si="124"/>
        <v>0.66300000000000003</v>
      </c>
      <c r="CC586" s="3">
        <f>ROUND((O_max_dia2-CA586)/O_range_dia2 * CB586, 3)</f>
        <v>0.56200000000000006</v>
      </c>
      <c r="CD586">
        <f>IF(CA586&lt;=delt2,CB586,CC586)</f>
        <v>0.56200000000000006</v>
      </c>
      <c r="CE586">
        <f>IF(CA586&gt;=O_max_dia2, 0, CD586)</f>
        <v>0.56200000000000006</v>
      </c>
      <c r="CG586">
        <f>CE586/$CF$21</f>
        <v>0.98423817863397567</v>
      </c>
      <c r="EM586"/>
      <c r="EN586" s="3"/>
      <c r="EP586"/>
      <c r="EQ586" s="3"/>
    </row>
    <row r="587" spans="2:147" x14ac:dyDescent="0.25">
      <c r="B587">
        <f t="shared" si="123"/>
        <v>571</v>
      </c>
      <c r="C587" s="9">
        <f t="shared" si="121"/>
        <v>14.250000000000135</v>
      </c>
      <c r="D587">
        <f>EXP(-KTG1_dia*(C587-T_opt__dia)^2)</f>
        <v>0.99950012497916874</v>
      </c>
      <c r="E587">
        <f>EXP(-KTG2_dia*(T_opt__dia-C587)^2)</f>
        <v>0.98757780049386812</v>
      </c>
      <c r="F587">
        <f>IF(C587&lt;=T_opt__dia,D587,E587)</f>
        <v>0.98757780049386812</v>
      </c>
      <c r="G587">
        <f t="shared" si="122"/>
        <v>0.98799999999999999</v>
      </c>
      <c r="AO587">
        <f t="shared" si="126"/>
        <v>584</v>
      </c>
      <c r="AP587">
        <f t="shared" si="127"/>
        <v>14.57500000000014</v>
      </c>
      <c r="AQ587">
        <f>EXP(-KTG1_nan*(AP587-T_opt__nan)^2)</f>
        <v>0.88894269998996389</v>
      </c>
      <c r="AR587">
        <f>EXP(-KTG2_nan*(T_opt__nan-AP587)^2)</f>
        <v>0.70245952155265401</v>
      </c>
      <c r="AS587">
        <f>IF(AP587&lt;=T_opt__nan,AQ587,AR587)</f>
        <v>0.88894269998996389</v>
      </c>
      <c r="AT587">
        <f t="shared" si="128"/>
        <v>0.88900000000000001</v>
      </c>
      <c r="BD587">
        <f t="shared" si="129"/>
        <v>584</v>
      </c>
      <c r="BE587">
        <f t="shared" si="130"/>
        <v>14.57500000000014</v>
      </c>
      <c r="BF587">
        <f>EXP(-KTG1_pic*(BE587-T_opt_pic)^2)</f>
        <v>0.75282498638187878</v>
      </c>
      <c r="BG587">
        <f>EXP(-KTG2_pic*(T_opt_pic-BE587)^2)</f>
        <v>0.42666014329749008</v>
      </c>
      <c r="BH587">
        <f>IF(BE587&lt;=T_opt_pic,BF587,BG587)</f>
        <v>0.75282498638187878</v>
      </c>
      <c r="BI587">
        <f t="shared" si="131"/>
        <v>0.753</v>
      </c>
      <c r="BP587">
        <f t="shared" si="132"/>
        <v>584</v>
      </c>
      <c r="BQ587">
        <f t="shared" si="133"/>
        <v>14.57500000000014</v>
      </c>
      <c r="BR587">
        <f>EXP(-KTG1_bac*(BQ587-T_opt_bac)^2)</f>
        <v>0.75282498638187878</v>
      </c>
      <c r="BS587">
        <f>EXP(-KTG2_bac * (T_opt_bac - BQ587)^2)</f>
        <v>0.42666014329749008</v>
      </c>
      <c r="BT587">
        <f>IF(BQ587&lt;=T_opt_bac,BR587,BS587)</f>
        <v>0.75282498638187878</v>
      </c>
      <c r="BU587">
        <f t="shared" si="134"/>
        <v>0.753</v>
      </c>
      <c r="BY587"/>
      <c r="BZ587" s="3">
        <f t="shared" si="125"/>
        <v>567</v>
      </c>
      <c r="CA587" s="3">
        <f>CA586+(env_max2-env_min2)/1200</f>
        <v>14.150000000000134</v>
      </c>
      <c r="CB587" s="3">
        <f t="shared" si="124"/>
        <v>0.66400000000000003</v>
      </c>
      <c r="CC587" s="3">
        <f>ROUND((O_max_dia2-CA587)/O_range_dia2 * CB587, 3)</f>
        <v>0.56200000000000006</v>
      </c>
      <c r="CD587">
        <f>IF(CA587&lt;=delt2,CB587,CC587)</f>
        <v>0.56200000000000006</v>
      </c>
      <c r="CE587">
        <f>IF(CA587&gt;=O_max_dia2, 0, CD587)</f>
        <v>0.56200000000000006</v>
      </c>
      <c r="CG587">
        <f>CE587/$CF$21</f>
        <v>0.98423817863397567</v>
      </c>
      <c r="EM587"/>
      <c r="EN587" s="3"/>
      <c r="EP587"/>
      <c r="EQ587" s="3"/>
    </row>
    <row r="588" spans="2:147" x14ac:dyDescent="0.25">
      <c r="B588">
        <f t="shared" si="123"/>
        <v>572</v>
      </c>
      <c r="C588" s="9">
        <f t="shared" si="121"/>
        <v>14.275000000000135</v>
      </c>
      <c r="D588">
        <f>EXP(-KTG1_dia*(C588-T_opt__dia)^2)</f>
        <v>0.99939518297559748</v>
      </c>
      <c r="E588">
        <f>EXP(-KTG2_dia*(T_opt__dia-C588)^2)</f>
        <v>0.98498880830646396</v>
      </c>
      <c r="F588">
        <f>IF(C588&lt;=T_opt__dia,D588,E588)</f>
        <v>0.98498880830646396</v>
      </c>
      <c r="G588">
        <f t="shared" si="122"/>
        <v>0.98499999999999999</v>
      </c>
      <c r="AO588">
        <f t="shared" si="126"/>
        <v>585</v>
      </c>
      <c r="AP588">
        <f t="shared" si="127"/>
        <v>14.60000000000014</v>
      </c>
      <c r="AQ588">
        <f>EXP(-KTG1_nan*(AP588-T_opt__nan)^2)</f>
        <v>0.88990550148499414</v>
      </c>
      <c r="AR588">
        <f>EXP(-KTG2_nan*(T_opt__nan-AP588)^2)</f>
        <v>0.70474446702096571</v>
      </c>
      <c r="AS588">
        <f>IF(AP588&lt;=T_opt__nan,AQ588,AR588)</f>
        <v>0.88990550148499414</v>
      </c>
      <c r="AT588">
        <f t="shared" si="128"/>
        <v>0.89</v>
      </c>
      <c r="BD588">
        <f t="shared" si="129"/>
        <v>585</v>
      </c>
      <c r="BE588">
        <f t="shared" si="130"/>
        <v>14.60000000000014</v>
      </c>
      <c r="BF588">
        <f>EXP(-KTG1_pic*(BE588-T_opt_pic)^2)</f>
        <v>0.75409268057015244</v>
      </c>
      <c r="BG588">
        <f>EXP(-KTG2_pic*(T_opt_pic-BE588)^2)</f>
        <v>0.42881915459173298</v>
      </c>
      <c r="BH588">
        <f>IF(BE588&lt;=T_opt_pic,BF588,BG588)</f>
        <v>0.75409268057015244</v>
      </c>
      <c r="BI588">
        <f t="shared" si="131"/>
        <v>0.754</v>
      </c>
      <c r="BP588">
        <f t="shared" si="132"/>
        <v>585</v>
      </c>
      <c r="BQ588">
        <f t="shared" si="133"/>
        <v>14.60000000000014</v>
      </c>
      <c r="BR588">
        <f>EXP(-KTG1_bac*(BQ588-T_opt_bac)^2)</f>
        <v>0.75409268057015244</v>
      </c>
      <c r="BS588">
        <f>EXP(-KTG2_bac * (T_opt_bac - BQ588)^2)</f>
        <v>0.42881915459173298</v>
      </c>
      <c r="BT588">
        <f>IF(BQ588&lt;=T_opt_bac,BR588,BS588)</f>
        <v>0.75409268057015244</v>
      </c>
      <c r="BU588">
        <f t="shared" si="134"/>
        <v>0.754</v>
      </c>
      <c r="BY588"/>
      <c r="BZ588" s="3">
        <f t="shared" si="125"/>
        <v>568</v>
      </c>
      <c r="CA588" s="3">
        <f>CA587+(env_max2-env_min2)/1200</f>
        <v>14.175000000000134</v>
      </c>
      <c r="CB588" s="3">
        <f t="shared" si="124"/>
        <v>0.66500000000000004</v>
      </c>
      <c r="CC588" s="3">
        <f>ROUND((O_max_dia2-CA588)/O_range_dia2 * CB588, 3)</f>
        <v>0.56200000000000006</v>
      </c>
      <c r="CD588">
        <f>IF(CA588&lt;=delt2,CB588,CC588)</f>
        <v>0.56200000000000006</v>
      </c>
      <c r="CE588">
        <f>IF(CA588&gt;=O_max_dia2, 0, CD588)</f>
        <v>0.56200000000000006</v>
      </c>
      <c r="CG588">
        <f>CE588/$CF$21</f>
        <v>0.98423817863397567</v>
      </c>
      <c r="EM588"/>
      <c r="EN588" s="3"/>
      <c r="EP588"/>
      <c r="EQ588" s="3"/>
    </row>
    <row r="589" spans="2:147" x14ac:dyDescent="0.25">
      <c r="B589">
        <f t="shared" si="123"/>
        <v>573</v>
      </c>
      <c r="C589" s="9">
        <f t="shared" si="121"/>
        <v>14.300000000000136</v>
      </c>
      <c r="D589">
        <f>EXP(-KTG1_dia*(C589-T_opt__dia)^2)</f>
        <v>0.9992802591378025</v>
      </c>
      <c r="E589">
        <f>EXP(-KTG2_dia*(T_opt__dia-C589)^2)</f>
        <v>0.98216103235828467</v>
      </c>
      <c r="F589">
        <f>IF(C589&lt;=T_opt__dia,D589,E589)</f>
        <v>0.98216103235828467</v>
      </c>
      <c r="G589">
        <f t="shared" si="122"/>
        <v>0.98199999999999998</v>
      </c>
      <c r="AO589">
        <f t="shared" si="126"/>
        <v>586</v>
      </c>
      <c r="AP589">
        <f t="shared" si="127"/>
        <v>14.62500000000014</v>
      </c>
      <c r="AQ589">
        <f>EXP(-KTG1_nan*(AP589-T_opt__nan)^2)</f>
        <v>0.89086489144136172</v>
      </c>
      <c r="AR589">
        <f>EXP(-KTG2_nan*(T_opt__nan-AP589)^2)</f>
        <v>0.70702623943841703</v>
      </c>
      <c r="AS589">
        <f>IF(AP589&lt;=T_opt__nan,AQ589,AR589)</f>
        <v>0.89086489144136172</v>
      </c>
      <c r="AT589">
        <f t="shared" si="128"/>
        <v>0.89100000000000001</v>
      </c>
      <c r="BD589">
        <f t="shared" si="129"/>
        <v>586</v>
      </c>
      <c r="BE589">
        <f t="shared" si="130"/>
        <v>14.62500000000014</v>
      </c>
      <c r="BF589">
        <f>EXP(-KTG1_pic*(BE589-T_opt_pic)^2)</f>
        <v>0.75535873264609776</v>
      </c>
      <c r="BG589">
        <f>EXP(-KTG2_pic*(T_opt_pic-BE589)^2)</f>
        <v>0.4309826262567778</v>
      </c>
      <c r="BH589">
        <f>IF(BE589&lt;=T_opt_pic,BF589,BG589)</f>
        <v>0.75535873264609776</v>
      </c>
      <c r="BI589">
        <f t="shared" si="131"/>
        <v>0.755</v>
      </c>
      <c r="BP589">
        <f t="shared" si="132"/>
        <v>586</v>
      </c>
      <c r="BQ589">
        <f t="shared" si="133"/>
        <v>14.62500000000014</v>
      </c>
      <c r="BR589">
        <f>EXP(-KTG1_bac*(BQ589-T_opt_bac)^2)</f>
        <v>0.75535873264609776</v>
      </c>
      <c r="BS589">
        <f>EXP(-KTG2_bac * (T_opt_bac - BQ589)^2)</f>
        <v>0.4309826262567778</v>
      </c>
      <c r="BT589">
        <f>IF(BQ589&lt;=T_opt_bac,BR589,BS589)</f>
        <v>0.75535873264609776</v>
      </c>
      <c r="BU589">
        <f t="shared" si="134"/>
        <v>0.755</v>
      </c>
      <c r="BY589"/>
      <c r="BZ589" s="3">
        <f t="shared" si="125"/>
        <v>569</v>
      </c>
      <c r="CA589" s="3">
        <f>CA588+(env_max2-env_min2)/1200</f>
        <v>14.200000000000134</v>
      </c>
      <c r="CB589" s="3">
        <f t="shared" si="124"/>
        <v>0.66600000000000004</v>
      </c>
      <c r="CC589" s="3">
        <f>ROUND((O_max_dia2-CA589)/O_range_dia2 * CB589, 3)</f>
        <v>0.56100000000000005</v>
      </c>
      <c r="CD589">
        <f>IF(CA589&lt;=delt2,CB589,CC589)</f>
        <v>0.56100000000000005</v>
      </c>
      <c r="CE589">
        <f>IF(CA589&gt;=O_max_dia2, 0, CD589)</f>
        <v>0.56100000000000005</v>
      </c>
      <c r="CG589">
        <f>CE589/$CF$21</f>
        <v>0.98248686514886185</v>
      </c>
      <c r="EM589"/>
      <c r="EN589" s="3"/>
      <c r="EP589"/>
      <c r="EQ589" s="3"/>
    </row>
    <row r="590" spans="2:147" x14ac:dyDescent="0.25">
      <c r="B590">
        <f t="shared" si="123"/>
        <v>574</v>
      </c>
      <c r="C590" s="9">
        <f t="shared" si="121"/>
        <v>14.325000000000136</v>
      </c>
      <c r="D590">
        <f>EXP(-KTG1_dia*(C590-T_opt__dia)^2)</f>
        <v>0.999155356911962</v>
      </c>
      <c r="E590">
        <f>EXP(-KTG2_dia*(T_opt__dia-C590)^2)</f>
        <v>0.97909656984870053</v>
      </c>
      <c r="F590">
        <f>IF(C590&lt;=T_opt__dia,D590,E590)</f>
        <v>0.97909656984870053</v>
      </c>
      <c r="G590">
        <f t="shared" si="122"/>
        <v>0.97899999999999998</v>
      </c>
      <c r="AO590">
        <f t="shared" si="126"/>
        <v>587</v>
      </c>
      <c r="AP590">
        <f t="shared" si="127"/>
        <v>14.650000000000141</v>
      </c>
      <c r="AQ590">
        <f>EXP(-KTG1_nan*(AP590-T_opt__nan)^2)</f>
        <v>0.89182085658210553</v>
      </c>
      <c r="AR590">
        <f>EXP(-KTG2_nan*(T_opt__nan-AP590)^2)</f>
        <v>0.70930475996805065</v>
      </c>
      <c r="AS590">
        <f>IF(AP590&lt;=T_opt__nan,AQ590,AR590)</f>
        <v>0.89182085658210553</v>
      </c>
      <c r="AT590">
        <f t="shared" si="128"/>
        <v>0.89200000000000002</v>
      </c>
      <c r="BD590">
        <f t="shared" si="129"/>
        <v>587</v>
      </c>
      <c r="BE590">
        <f t="shared" si="130"/>
        <v>14.650000000000141</v>
      </c>
      <c r="BF590">
        <f>EXP(-KTG1_pic*(BE590-T_opt_pic)^2)</f>
        <v>0.75662312718164237</v>
      </c>
      <c r="BG590">
        <f>EXP(-KTG2_pic*(T_opt_pic-BE590)^2)</f>
        <v>0.43315051572862884</v>
      </c>
      <c r="BH590">
        <f>IF(BE590&lt;=T_opt_pic,BF590,BG590)</f>
        <v>0.75662312718164237</v>
      </c>
      <c r="BI590">
        <f t="shared" si="131"/>
        <v>0.75700000000000001</v>
      </c>
      <c r="BP590">
        <f t="shared" si="132"/>
        <v>587</v>
      </c>
      <c r="BQ590">
        <f t="shared" si="133"/>
        <v>14.650000000000141</v>
      </c>
      <c r="BR590">
        <f>EXP(-KTG1_bac*(BQ590-T_opt_bac)^2)</f>
        <v>0.75662312718164237</v>
      </c>
      <c r="BS590">
        <f>EXP(-KTG2_bac * (T_opt_bac - BQ590)^2)</f>
        <v>0.43315051572862884</v>
      </c>
      <c r="BT590">
        <f>IF(BQ590&lt;=T_opt_bac,BR590,BS590)</f>
        <v>0.75662312718164237</v>
      </c>
      <c r="BU590">
        <f t="shared" si="134"/>
        <v>0.75700000000000001</v>
      </c>
      <c r="BY590"/>
      <c r="BZ590" s="3">
        <f t="shared" si="125"/>
        <v>570</v>
      </c>
      <c r="CA590" s="3">
        <f>CA589+(env_max2-env_min2)/1200</f>
        <v>14.225000000000135</v>
      </c>
      <c r="CB590" s="3">
        <f t="shared" si="124"/>
        <v>0.66700000000000004</v>
      </c>
      <c r="CC590" s="3">
        <f>ROUND((O_max_dia2-CA590)/O_range_dia2 * CB590, 3)</f>
        <v>0.56100000000000005</v>
      </c>
      <c r="CD590">
        <f>IF(CA590&lt;=delt2,CB590,CC590)</f>
        <v>0.56100000000000005</v>
      </c>
      <c r="CE590">
        <f>IF(CA590&gt;=O_max_dia2, 0, CD590)</f>
        <v>0.56100000000000005</v>
      </c>
      <c r="CG590">
        <f>CE590/$CF$21</f>
        <v>0.98248686514886185</v>
      </c>
      <c r="EM590"/>
      <c r="EN590" s="3"/>
      <c r="EP590"/>
      <c r="EQ590" s="3"/>
    </row>
    <row r="591" spans="2:147" x14ac:dyDescent="0.25">
      <c r="B591">
        <f t="shared" si="123"/>
        <v>575</v>
      </c>
      <c r="C591" s="9">
        <f t="shared" si="121"/>
        <v>14.350000000000136</v>
      </c>
      <c r="D591">
        <f>EXP(-KTG1_dia*(C591-T_opt__dia)^2)</f>
        <v>0.99902048004317234</v>
      </c>
      <c r="E591">
        <f>EXP(-KTG2_dia*(T_opt__dia-C591)^2)</f>
        <v>0.97579768891838869</v>
      </c>
      <c r="F591">
        <f>IF(C591&lt;=T_opt__dia,D591,E591)</f>
        <v>0.97579768891838869</v>
      </c>
      <c r="G591">
        <f t="shared" si="122"/>
        <v>0.97599999999999998</v>
      </c>
      <c r="AO591">
        <f t="shared" si="126"/>
        <v>588</v>
      </c>
      <c r="AP591">
        <f t="shared" si="127"/>
        <v>14.675000000000141</v>
      </c>
      <c r="AQ591">
        <f>EXP(-KTG1_nan*(AP591-T_opt__nan)^2)</f>
        <v>0.89277338366738379</v>
      </c>
      <c r="AR591">
        <f>EXP(-KTG2_nan*(T_opt__nan-AP591)^2)</f>
        <v>0.71157994966482063</v>
      </c>
      <c r="AS591">
        <f>IF(AP591&lt;=T_opt__nan,AQ591,AR591)</f>
        <v>0.89277338366738379</v>
      </c>
      <c r="AT591">
        <f t="shared" si="128"/>
        <v>0.89300000000000002</v>
      </c>
      <c r="BD591">
        <f t="shared" si="129"/>
        <v>588</v>
      </c>
      <c r="BE591">
        <f t="shared" si="130"/>
        <v>14.675000000000141</v>
      </c>
      <c r="BF591">
        <f>EXP(-KTG1_pic*(BE591-T_opt_pic)^2)</f>
        <v>0.75788584874773446</v>
      </c>
      <c r="BG591">
        <f>EXP(-KTG2_pic*(T_opt_pic-BE591)^2)</f>
        <v>0.43532278002956859</v>
      </c>
      <c r="BH591">
        <f>IF(BE591&lt;=T_opt_pic,BF591,BG591)</f>
        <v>0.75788584874773446</v>
      </c>
      <c r="BI591">
        <f t="shared" si="131"/>
        <v>0.75800000000000001</v>
      </c>
      <c r="BP591">
        <f t="shared" si="132"/>
        <v>588</v>
      </c>
      <c r="BQ591">
        <f t="shared" si="133"/>
        <v>14.675000000000141</v>
      </c>
      <c r="BR591">
        <f>EXP(-KTG1_bac*(BQ591-T_opt_bac)^2)</f>
        <v>0.75788584874773446</v>
      </c>
      <c r="BS591">
        <f>EXP(-KTG2_bac * (T_opt_bac - BQ591)^2)</f>
        <v>0.43532278002956859</v>
      </c>
      <c r="BT591">
        <f>IF(BQ591&lt;=T_opt_bac,BR591,BS591)</f>
        <v>0.75788584874773446</v>
      </c>
      <c r="BU591">
        <f t="shared" si="134"/>
        <v>0.75800000000000001</v>
      </c>
      <c r="BY591"/>
      <c r="BZ591" s="3">
        <f t="shared" si="125"/>
        <v>571</v>
      </c>
      <c r="CA591" s="3">
        <f>CA590+(env_max2-env_min2)/1200</f>
        <v>14.250000000000135</v>
      </c>
      <c r="CB591" s="3">
        <f t="shared" si="124"/>
        <v>0.66900000000000004</v>
      </c>
      <c r="CC591" s="3">
        <f>ROUND((O_max_dia2-CA591)/O_range_dia2 * CB591, 3)</f>
        <v>0.56100000000000005</v>
      </c>
      <c r="CD591">
        <f>IF(CA591&lt;=delt2,CB591,CC591)</f>
        <v>0.56100000000000005</v>
      </c>
      <c r="CE591">
        <f>IF(CA591&gt;=O_max_dia2, 0, CD591)</f>
        <v>0.56100000000000005</v>
      </c>
      <c r="CG591">
        <f>CE591/$CF$21</f>
        <v>0.98248686514886185</v>
      </c>
      <c r="EM591"/>
      <c r="EN591" s="3"/>
      <c r="EP591"/>
      <c r="EQ591" s="3"/>
    </row>
    <row r="592" spans="2:147" x14ac:dyDescent="0.25">
      <c r="B592">
        <f t="shared" si="123"/>
        <v>576</v>
      </c>
      <c r="C592" s="9">
        <f t="shared" si="121"/>
        <v>14.375000000000137</v>
      </c>
      <c r="D592">
        <f>EXP(-KTG1_dia*(C592-T_opt__dia)^2)</f>
        <v>0.99887563257526124</v>
      </c>
      <c r="E592">
        <f>EXP(-KTG2_dia*(T_opt__dia-C592)^2)</f>
        <v>0.97226682585184443</v>
      </c>
      <c r="F592">
        <f>IF(C592&lt;=T_opt__dia,D592,E592)</f>
        <v>0.97226682585184443</v>
      </c>
      <c r="G592">
        <f t="shared" si="122"/>
        <v>0.97199999999999998</v>
      </c>
      <c r="AO592">
        <f t="shared" si="126"/>
        <v>589</v>
      </c>
      <c r="AP592">
        <f t="shared" si="127"/>
        <v>14.700000000000141</v>
      </c>
      <c r="AQ592">
        <f>EXP(-KTG1_nan*(AP592-T_opt__nan)^2)</f>
        <v>0.89372245949477891</v>
      </c>
      <c r="AR592">
        <f>EXP(-KTG2_nan*(T_opt__nan-AP592)^2)</f>
        <v>0.7138517294799881</v>
      </c>
      <c r="AS592">
        <f>IF(AP592&lt;=T_opt__nan,AQ592,AR592)</f>
        <v>0.89372245949477891</v>
      </c>
      <c r="AT592">
        <f t="shared" si="128"/>
        <v>0.89400000000000002</v>
      </c>
      <c r="BD592">
        <f t="shared" si="129"/>
        <v>589</v>
      </c>
      <c r="BE592">
        <f t="shared" si="130"/>
        <v>14.700000000000141</v>
      </c>
      <c r="BF592">
        <f>EXP(-KTG1_pic*(BE592-T_opt_pic)^2)</f>
        <v>0.75914688191464941</v>
      </c>
      <c r="BG592">
        <f>EXP(-KTG2_pic*(T_opt_pic-BE592)^2)</f>
        <v>0.43749937576866238</v>
      </c>
      <c r="BH592">
        <f>IF(BE592&lt;=T_opt_pic,BF592,BG592)</f>
        <v>0.75914688191464941</v>
      </c>
      <c r="BI592">
        <f t="shared" si="131"/>
        <v>0.75900000000000001</v>
      </c>
      <c r="BP592">
        <f t="shared" si="132"/>
        <v>589</v>
      </c>
      <c r="BQ592">
        <f t="shared" si="133"/>
        <v>14.700000000000141</v>
      </c>
      <c r="BR592">
        <f>EXP(-KTG1_bac*(BQ592-T_opt_bac)^2)</f>
        <v>0.75914688191464941</v>
      </c>
      <c r="BS592">
        <f>EXP(-KTG2_bac * (T_opt_bac - BQ592)^2)</f>
        <v>0.43749937576866238</v>
      </c>
      <c r="BT592">
        <f>IF(BQ592&lt;=T_opt_bac,BR592,BS592)</f>
        <v>0.75914688191464941</v>
      </c>
      <c r="BU592">
        <f t="shared" si="134"/>
        <v>0.75900000000000001</v>
      </c>
      <c r="BY592"/>
      <c r="BZ592" s="3">
        <f t="shared" si="125"/>
        <v>572</v>
      </c>
      <c r="CA592" s="3">
        <f>CA591+(env_max2-env_min2)/1200</f>
        <v>14.275000000000135</v>
      </c>
      <c r="CB592" s="3">
        <f t="shared" si="124"/>
        <v>0.67</v>
      </c>
      <c r="CC592" s="3">
        <f>ROUND((O_max_dia2-CA592)/O_range_dia2 * CB592, 3)</f>
        <v>0.56100000000000005</v>
      </c>
      <c r="CD592">
        <f>IF(CA592&lt;=delt2,CB592,CC592)</f>
        <v>0.56100000000000005</v>
      </c>
      <c r="CE592">
        <f>IF(CA592&gt;=O_max_dia2, 0, CD592)</f>
        <v>0.56100000000000005</v>
      </c>
      <c r="CG592">
        <f>CE592/$CF$21</f>
        <v>0.98248686514886185</v>
      </c>
      <c r="EM592"/>
      <c r="EN592" s="3"/>
      <c r="EP592"/>
      <c r="EQ592" s="3"/>
    </row>
    <row r="593" spans="2:147" x14ac:dyDescent="0.25">
      <c r="B593">
        <f t="shared" si="123"/>
        <v>577</v>
      </c>
      <c r="C593" s="9">
        <f t="shared" si="121"/>
        <v>14.400000000000137</v>
      </c>
      <c r="D593">
        <f>EXP(-KTG1_dia*(C593-T_opt__dia)^2)</f>
        <v>0.99872081885058561</v>
      </c>
      <c r="E593">
        <f>EXP(-KTG2_dia*(T_opt__dia-C593)^2)</f>
        <v>0.96850658207917628</v>
      </c>
      <c r="F593">
        <f>IF(C593&lt;=T_opt__dia,D593,E593)</f>
        <v>0.96850658207917628</v>
      </c>
      <c r="G593">
        <f t="shared" si="122"/>
        <v>0.96899999999999997</v>
      </c>
      <c r="AO593">
        <f t="shared" si="126"/>
        <v>590</v>
      </c>
      <c r="AP593">
        <f t="shared" si="127"/>
        <v>14.725000000000142</v>
      </c>
      <c r="AQ593">
        <f>EXP(-KTG1_nan*(AP593-T_opt__nan)^2)</f>
        <v>0.89466807089960132</v>
      </c>
      <c r="AR593">
        <f>EXP(-KTG2_nan*(T_opt__nan-AP593)^2)</f>
        <v>0.71612002026553945</v>
      </c>
      <c r="AS593">
        <f>IF(AP593&lt;=T_opt__nan,AQ593,AR593)</f>
        <v>0.89466807089960132</v>
      </c>
      <c r="AT593">
        <f t="shared" si="128"/>
        <v>0.89500000000000002</v>
      </c>
      <c r="BD593">
        <f t="shared" si="129"/>
        <v>590</v>
      </c>
      <c r="BE593">
        <f t="shared" si="130"/>
        <v>14.725000000000142</v>
      </c>
      <c r="BF593">
        <f>EXP(-KTG1_pic*(BE593-T_opt_pic)^2)</f>
        <v>0.76040621125229801</v>
      </c>
      <c r="BG593">
        <f>EXP(-KTG2_pic*(T_opt_pic-BE593)^2)</f>
        <v>0.43968025914229569</v>
      </c>
      <c r="BH593">
        <f>IF(BE593&lt;=T_opt_pic,BF593,BG593)</f>
        <v>0.76040621125229801</v>
      </c>
      <c r="BI593">
        <f t="shared" si="131"/>
        <v>0.76</v>
      </c>
      <c r="BP593">
        <f t="shared" si="132"/>
        <v>590</v>
      </c>
      <c r="BQ593">
        <f t="shared" si="133"/>
        <v>14.725000000000142</v>
      </c>
      <c r="BR593">
        <f>EXP(-KTG1_bac*(BQ593-T_opt_bac)^2)</f>
        <v>0.76040621125229801</v>
      </c>
      <c r="BS593">
        <f>EXP(-KTG2_bac * (T_opt_bac - BQ593)^2)</f>
        <v>0.43968025914229569</v>
      </c>
      <c r="BT593">
        <f>IF(BQ593&lt;=T_opt_bac,BR593,BS593)</f>
        <v>0.76040621125229801</v>
      </c>
      <c r="BU593">
        <f t="shared" si="134"/>
        <v>0.76</v>
      </c>
      <c r="BY593"/>
      <c r="BZ593" s="3">
        <f t="shared" si="125"/>
        <v>573</v>
      </c>
      <c r="CA593" s="3">
        <f>CA592+(env_max2-env_min2)/1200</f>
        <v>14.300000000000136</v>
      </c>
      <c r="CB593" s="3">
        <f t="shared" si="124"/>
        <v>0.67100000000000004</v>
      </c>
      <c r="CC593" s="3">
        <f>ROUND((O_max_dia2-CA593)/O_range_dia2 * CB593, 3)</f>
        <v>0.56100000000000005</v>
      </c>
      <c r="CD593">
        <f>IF(CA593&lt;=delt2,CB593,CC593)</f>
        <v>0.56100000000000005</v>
      </c>
      <c r="CE593">
        <f>IF(CA593&gt;=O_max_dia2, 0, CD593)</f>
        <v>0.56100000000000005</v>
      </c>
      <c r="CG593">
        <f>CE593/$CF$21</f>
        <v>0.98248686514886185</v>
      </c>
      <c r="EM593"/>
      <c r="EN593" s="3"/>
      <c r="EP593"/>
      <c r="EQ593" s="3"/>
    </row>
    <row r="594" spans="2:147" x14ac:dyDescent="0.25">
      <c r="B594">
        <f t="shared" si="123"/>
        <v>578</v>
      </c>
      <c r="C594" s="9">
        <f t="shared" ref="C594:C657" si="135">C593+(env_v_max-env_v_min)/1200</f>
        <v>14.425000000000137</v>
      </c>
      <c r="D594">
        <f>EXP(-KTG1_dia*(C594-T_opt__dia)^2)</f>
        <v>0.99855604350981464</v>
      </c>
      <c r="E594">
        <f>EXP(-KTG2_dia*(T_opt__dia-C594)^2)</f>
        <v>0.96451972098235339</v>
      </c>
      <c r="F594">
        <f>IF(C594&lt;=T_opt__dia,D594,E594)</f>
        <v>0.96451972098235339</v>
      </c>
      <c r="G594">
        <f t="shared" ref="G594:G657" si="136">ROUND(F594,3)</f>
        <v>0.96499999999999997</v>
      </c>
      <c r="AO594">
        <f t="shared" si="126"/>
        <v>591</v>
      </c>
      <c r="AP594">
        <f t="shared" si="127"/>
        <v>14.750000000000142</v>
      </c>
      <c r="AQ594">
        <f>EXP(-KTG1_nan*(AP594-T_opt__nan)^2)</f>
        <v>0.89561020475519348</v>
      </c>
      <c r="AR594">
        <f>EXP(-KTG2_nan*(T_opt__nan-AP594)^2)</f>
        <v>0.7183847427786253</v>
      </c>
      <c r="AS594">
        <f>IF(AP594&lt;=T_opt__nan,AQ594,AR594)</f>
        <v>0.89561020475519348</v>
      </c>
      <c r="AT594">
        <f t="shared" si="128"/>
        <v>0.89600000000000002</v>
      </c>
      <c r="BD594">
        <f t="shared" si="129"/>
        <v>591</v>
      </c>
      <c r="BE594">
        <f t="shared" si="130"/>
        <v>14.750000000000142</v>
      </c>
      <c r="BF594">
        <f>EXP(-KTG1_pic*(BE594-T_opt_pic)^2)</f>
        <v>0.76166382133053401</v>
      </c>
      <c r="BG594">
        <f>EXP(-KTG2_pic*(T_opt_pic-BE594)^2)</f>
        <v>0.44186538593474572</v>
      </c>
      <c r="BH594">
        <f>IF(BE594&lt;=T_opt_pic,BF594,BG594)</f>
        <v>0.76166382133053401</v>
      </c>
      <c r="BI594">
        <f t="shared" si="131"/>
        <v>0.76200000000000001</v>
      </c>
      <c r="BP594">
        <f t="shared" si="132"/>
        <v>591</v>
      </c>
      <c r="BQ594">
        <f t="shared" si="133"/>
        <v>14.750000000000142</v>
      </c>
      <c r="BR594">
        <f>EXP(-KTG1_bac*(BQ594-T_opt_bac)^2)</f>
        <v>0.76166382133053401</v>
      </c>
      <c r="BS594">
        <f>EXP(-KTG2_bac * (T_opt_bac - BQ594)^2)</f>
        <v>0.44186538593474572</v>
      </c>
      <c r="BT594">
        <f>IF(BQ594&lt;=T_opt_bac,BR594,BS594)</f>
        <v>0.76166382133053401</v>
      </c>
      <c r="BU594">
        <f t="shared" si="134"/>
        <v>0.76200000000000001</v>
      </c>
      <c r="BY594"/>
      <c r="BZ594" s="3">
        <f t="shared" si="125"/>
        <v>574</v>
      </c>
      <c r="CA594" s="3">
        <f>CA593+(env_max2-env_min2)/1200</f>
        <v>14.325000000000136</v>
      </c>
      <c r="CB594" s="3">
        <f t="shared" si="124"/>
        <v>0.67200000000000004</v>
      </c>
      <c r="CC594" s="3">
        <f>ROUND((O_max_dia2-CA594)/O_range_dia2 * CB594, 3)</f>
        <v>0.56000000000000005</v>
      </c>
      <c r="CD594">
        <f>IF(CA594&lt;=delt2,CB594,CC594)</f>
        <v>0.56000000000000005</v>
      </c>
      <c r="CE594">
        <f>IF(CA594&gt;=O_max_dia2, 0, CD594)</f>
        <v>0.56000000000000005</v>
      </c>
      <c r="CG594">
        <f>CE594/$CF$21</f>
        <v>0.98073555166374804</v>
      </c>
      <c r="EM594"/>
      <c r="EN594" s="3"/>
      <c r="EP594"/>
      <c r="EQ594" s="3"/>
    </row>
    <row r="595" spans="2:147" x14ac:dyDescent="0.25">
      <c r="B595">
        <f t="shared" ref="B595:B658" si="137">B594+1</f>
        <v>579</v>
      </c>
      <c r="C595" s="9">
        <f t="shared" si="135"/>
        <v>14.450000000000138</v>
      </c>
      <c r="D595">
        <f>EXP(-KTG1_dia*(C595-T_opt__dia)^2)</f>
        <v>0.99838131149169784</v>
      </c>
      <c r="E595">
        <f>EXP(-KTG2_dia*(T_opt__dia-C595)^2)</f>
        <v>0.96030916451138915</v>
      </c>
      <c r="F595">
        <f>IF(C595&lt;=T_opt__dia,D595,E595)</f>
        <v>0.96030916451138915</v>
      </c>
      <c r="G595">
        <f t="shared" si="136"/>
        <v>0.96</v>
      </c>
      <c r="AO595">
        <f t="shared" si="126"/>
        <v>592</v>
      </c>
      <c r="AP595">
        <f t="shared" si="127"/>
        <v>14.775000000000142</v>
      </c>
      <c r="AQ595">
        <f>EXP(-KTG1_nan*(AP595-T_opt__nan)^2)</f>
        <v>0.8965488479732322</v>
      </c>
      <c r="AR595">
        <f>EXP(-KTG2_nan*(T_opt__nan-AP595)^2)</f>
        <v>0.72064581768602165</v>
      </c>
      <c r="AS595">
        <f>IF(AP595&lt;=T_opt__nan,AQ595,AR595)</f>
        <v>0.8965488479732322</v>
      </c>
      <c r="AT595">
        <f t="shared" si="128"/>
        <v>0.89700000000000002</v>
      </c>
      <c r="BD595">
        <f t="shared" si="129"/>
        <v>592</v>
      </c>
      <c r="BE595">
        <f t="shared" si="130"/>
        <v>14.775000000000142</v>
      </c>
      <c r="BF595">
        <f>EXP(-KTG1_pic*(BE595-T_opt_pic)^2)</f>
        <v>0.76291969671946369</v>
      </c>
      <c r="BG595">
        <f>EXP(-KTG2_pic*(T_opt_pic-BE595)^2)</f>
        <v>0.44405471151878662</v>
      </c>
      <c r="BH595">
        <f>IF(BE595&lt;=T_opt_pic,BF595,BG595)</f>
        <v>0.76291969671946369</v>
      </c>
      <c r="BI595">
        <f t="shared" si="131"/>
        <v>0.76300000000000001</v>
      </c>
      <c r="BP595">
        <f t="shared" si="132"/>
        <v>592</v>
      </c>
      <c r="BQ595">
        <f t="shared" si="133"/>
        <v>14.775000000000142</v>
      </c>
      <c r="BR595">
        <f>EXP(-KTG1_bac*(BQ595-T_opt_bac)^2)</f>
        <v>0.76291969671946369</v>
      </c>
      <c r="BS595">
        <f>EXP(-KTG2_bac * (T_opt_bac - BQ595)^2)</f>
        <v>0.44405471151878662</v>
      </c>
      <c r="BT595">
        <f>IF(BQ595&lt;=T_opt_bac,BR595,BS595)</f>
        <v>0.76291969671946369</v>
      </c>
      <c r="BU595">
        <f t="shared" si="134"/>
        <v>0.76300000000000001</v>
      </c>
      <c r="BY595"/>
      <c r="BZ595" s="3">
        <f t="shared" si="125"/>
        <v>575</v>
      </c>
      <c r="CA595" s="3">
        <f>CA594+(env_max2-env_min2)/1200</f>
        <v>14.350000000000136</v>
      </c>
      <c r="CB595" s="3">
        <f t="shared" si="124"/>
        <v>0.67300000000000004</v>
      </c>
      <c r="CC595" s="3">
        <f>ROUND((O_max_dia2-CA595)/O_range_dia2 * CB595, 3)</f>
        <v>0.56000000000000005</v>
      </c>
      <c r="CD595">
        <f>IF(CA595&lt;=delt2,CB595,CC595)</f>
        <v>0.56000000000000005</v>
      </c>
      <c r="CE595">
        <f>IF(CA595&gt;=O_max_dia2, 0, CD595)</f>
        <v>0.56000000000000005</v>
      </c>
      <c r="CG595">
        <f>CE595/$CF$21</f>
        <v>0.98073555166374804</v>
      </c>
      <c r="EM595"/>
      <c r="EN595" s="3"/>
      <c r="EP595"/>
      <c r="EQ595" s="3"/>
    </row>
    <row r="596" spans="2:147" x14ac:dyDescent="0.25">
      <c r="B596">
        <f t="shared" si="137"/>
        <v>580</v>
      </c>
      <c r="C596" s="9">
        <f t="shared" si="135"/>
        <v>14.475000000000138</v>
      </c>
      <c r="D596">
        <f>EXP(-KTG1_dia*(C596-T_opt__dia)^2)</f>
        <v>0.9981966280328185</v>
      </c>
      <c r="E596">
        <f>EXP(-KTG2_dia*(T_opt__dia-C596)^2)</f>
        <v>0.9558779896162648</v>
      </c>
      <c r="F596">
        <f>IF(C596&lt;=T_opt__dia,D596,E596)</f>
        <v>0.9558779896162648</v>
      </c>
      <c r="G596">
        <f t="shared" si="136"/>
        <v>0.95599999999999996</v>
      </c>
      <c r="AO596">
        <f t="shared" si="126"/>
        <v>593</v>
      </c>
      <c r="AP596">
        <f t="shared" si="127"/>
        <v>14.800000000000143</v>
      </c>
      <c r="AQ596">
        <f>EXP(-KTG1_nan*(AP596-T_opt__nan)^2)</f>
        <v>0.8974839875040318</v>
      </c>
      <c r="AR596">
        <f>EXP(-KTG2_nan*(T_opt__nan-AP596)^2)</f>
        <v>0.72290316556861156</v>
      </c>
      <c r="AS596">
        <f>IF(AP596&lt;=T_opt__nan,AQ596,AR596)</f>
        <v>0.8974839875040318</v>
      </c>
      <c r="AT596">
        <f t="shared" si="128"/>
        <v>0.89700000000000002</v>
      </c>
      <c r="BD596">
        <f t="shared" si="129"/>
        <v>593</v>
      </c>
      <c r="BE596">
        <f t="shared" si="130"/>
        <v>14.800000000000143</v>
      </c>
      <c r="BF596">
        <f>EXP(-KTG1_pic*(BE596-T_opt_pic)^2)</f>
        <v>0.76417382198975481</v>
      </c>
      <c r="BG596">
        <f>EXP(-KTG2_pic*(T_opt_pic-BE596)^2)</f>
        <v>0.44624819085632839</v>
      </c>
      <c r="BH596">
        <f>IF(BE596&lt;=T_opt_pic,BF596,BG596)</f>
        <v>0.76417382198975481</v>
      </c>
      <c r="BI596">
        <f t="shared" si="131"/>
        <v>0.76400000000000001</v>
      </c>
      <c r="BP596">
        <f t="shared" si="132"/>
        <v>593</v>
      </c>
      <c r="BQ596">
        <f t="shared" si="133"/>
        <v>14.800000000000143</v>
      </c>
      <c r="BR596">
        <f>EXP(-KTG1_bac*(BQ596-T_opt_bac)^2)</f>
        <v>0.76417382198975481</v>
      </c>
      <c r="BS596">
        <f>EXP(-KTG2_bac * (T_opt_bac - BQ596)^2)</f>
        <v>0.44624819085632839</v>
      </c>
      <c r="BT596">
        <f>IF(BQ596&lt;=T_opt_bac,BR596,BS596)</f>
        <v>0.76417382198975481</v>
      </c>
      <c r="BU596">
        <f t="shared" si="134"/>
        <v>0.76400000000000001</v>
      </c>
      <c r="BY596"/>
      <c r="BZ596" s="3">
        <f t="shared" si="125"/>
        <v>576</v>
      </c>
      <c r="CA596" s="3">
        <f>CA595+(env_max2-env_min2)/1200</f>
        <v>14.375000000000137</v>
      </c>
      <c r="CB596" s="3">
        <f t="shared" si="124"/>
        <v>0.67500000000000004</v>
      </c>
      <c r="CC596" s="3">
        <f>ROUND((O_max_dia2-CA596)/O_range_dia2 * CB596, 3)</f>
        <v>0.56000000000000005</v>
      </c>
      <c r="CD596">
        <f>IF(CA596&lt;=delt2,CB596,CC596)</f>
        <v>0.56000000000000005</v>
      </c>
      <c r="CE596">
        <f>IF(CA596&gt;=O_max_dia2, 0, CD596)</f>
        <v>0.56000000000000005</v>
      </c>
      <c r="CG596">
        <f>CE596/$CF$21</f>
        <v>0.98073555166374804</v>
      </c>
      <c r="EM596"/>
      <c r="EN596" s="3"/>
      <c r="EP596"/>
      <c r="EQ596" s="3"/>
    </row>
    <row r="597" spans="2:147" x14ac:dyDescent="0.25">
      <c r="B597">
        <f t="shared" si="137"/>
        <v>581</v>
      </c>
      <c r="C597" s="9">
        <f t="shared" si="135"/>
        <v>14.500000000000139</v>
      </c>
      <c r="D597">
        <f>EXP(-KTG1_dia*(C597-T_opt__dia)^2)</f>
        <v>0.99800199866733197</v>
      </c>
      <c r="E597">
        <f>EXP(-KTG2_dia*(T_opt__dia-C597)^2)</f>
        <v>0.95122942450068759</v>
      </c>
      <c r="F597">
        <f>IF(C597&lt;=T_opt__dia,D597,E597)</f>
        <v>0.95122942450068759</v>
      </c>
      <c r="G597">
        <f t="shared" si="136"/>
        <v>0.95099999999999996</v>
      </c>
      <c r="AO597">
        <f t="shared" si="126"/>
        <v>594</v>
      </c>
      <c r="AP597">
        <f t="shared" si="127"/>
        <v>14.825000000000143</v>
      </c>
      <c r="AQ597">
        <f>EXP(-KTG1_nan*(AP597-T_opt__nan)^2)</f>
        <v>0.89841561033684469</v>
      </c>
      <c r="AR597">
        <f>EXP(-KTG2_nan*(T_opt__nan-AP597)^2)</f>
        <v>0.72515670692588685</v>
      </c>
      <c r="AS597">
        <f>IF(AP597&lt;=T_opt__nan,AQ597,AR597)</f>
        <v>0.89841561033684469</v>
      </c>
      <c r="AT597">
        <f t="shared" si="128"/>
        <v>0.89800000000000002</v>
      </c>
      <c r="BD597">
        <f t="shared" si="129"/>
        <v>594</v>
      </c>
      <c r="BE597">
        <f t="shared" si="130"/>
        <v>14.825000000000143</v>
      </c>
      <c r="BF597">
        <f>EXP(-KTG1_pic*(BE597-T_opt_pic)^2)</f>
        <v>0.76542618171294596</v>
      </c>
      <c r="BG597">
        <f>EXP(-KTG2_pic*(T_opt_pic-BE597)^2)</f>
        <v>0.44844577849909051</v>
      </c>
      <c r="BH597">
        <f>IF(BE597&lt;=T_opt_pic,BF597,BG597)</f>
        <v>0.76542618171294596</v>
      </c>
      <c r="BI597">
        <f t="shared" si="131"/>
        <v>0.76500000000000001</v>
      </c>
      <c r="BP597">
        <f t="shared" si="132"/>
        <v>594</v>
      </c>
      <c r="BQ597">
        <f t="shared" si="133"/>
        <v>14.825000000000143</v>
      </c>
      <c r="BR597">
        <f>EXP(-KTG1_bac*(BQ597-T_opt_bac)^2)</f>
        <v>0.76542618171294596</v>
      </c>
      <c r="BS597">
        <f>EXP(-KTG2_bac * (T_opt_bac - BQ597)^2)</f>
        <v>0.44844577849909051</v>
      </c>
      <c r="BT597">
        <f>IF(BQ597&lt;=T_opt_bac,BR597,BS597)</f>
        <v>0.76542618171294596</v>
      </c>
      <c r="BU597">
        <f t="shared" si="134"/>
        <v>0.76500000000000001</v>
      </c>
      <c r="BY597"/>
      <c r="BZ597" s="3">
        <f t="shared" si="125"/>
        <v>577</v>
      </c>
      <c r="CA597" s="3">
        <f>CA596+(env_max2-env_min2)/1200</f>
        <v>14.400000000000137</v>
      </c>
      <c r="CB597" s="3">
        <f t="shared" si="124"/>
        <v>0.67600000000000005</v>
      </c>
      <c r="CC597" s="3">
        <f>ROUND((O_max_dia2-CA597)/O_range_dia2 * CB597, 3)</f>
        <v>0.56000000000000005</v>
      </c>
      <c r="CD597">
        <f>IF(CA597&lt;=delt2,CB597,CC597)</f>
        <v>0.56000000000000005</v>
      </c>
      <c r="CE597">
        <f>IF(CA597&gt;=O_max_dia2, 0, CD597)</f>
        <v>0.56000000000000005</v>
      </c>
      <c r="CG597">
        <f>CE597/$CF$21</f>
        <v>0.98073555166374804</v>
      </c>
      <c r="EM597"/>
      <c r="EN597" s="3"/>
      <c r="EP597"/>
      <c r="EQ597" s="3"/>
    </row>
    <row r="598" spans="2:147" x14ac:dyDescent="0.25">
      <c r="B598">
        <f t="shared" si="137"/>
        <v>582</v>
      </c>
      <c r="C598" s="9">
        <f t="shared" si="135"/>
        <v>14.525000000000139</v>
      </c>
      <c r="D598">
        <f>EXP(-KTG1_dia*(C598-T_opt__dia)^2)</f>
        <v>0.99779742922668924</v>
      </c>
      <c r="E598">
        <f>EXP(-KTG2_dia*(T_opt__dia-C598)^2)</f>
        <v>0.94636684470406918</v>
      </c>
      <c r="F598">
        <f>IF(C598&lt;=T_opt__dia,D598,E598)</f>
        <v>0.94636684470406918</v>
      </c>
      <c r="G598">
        <f t="shared" si="136"/>
        <v>0.94599999999999995</v>
      </c>
      <c r="AO598">
        <f t="shared" si="126"/>
        <v>595</v>
      </c>
      <c r="AP598">
        <f t="shared" si="127"/>
        <v>14.850000000000144</v>
      </c>
      <c r="AQ598">
        <f>EXP(-KTG1_nan*(AP598-T_opt__nan)^2)</f>
        <v>0.89934370350016313</v>
      </c>
      <c r="AR598">
        <f>EXP(-KTG2_nan*(T_opt__nan-AP598)^2)</f>
        <v>0.72740636218047128</v>
      </c>
      <c r="AS598">
        <f>IF(AP598&lt;=T_opt__nan,AQ598,AR598)</f>
        <v>0.89934370350016313</v>
      </c>
      <c r="AT598">
        <f t="shared" si="128"/>
        <v>0.89900000000000002</v>
      </c>
      <c r="BD598">
        <f t="shared" si="129"/>
        <v>595</v>
      </c>
      <c r="BE598">
        <f t="shared" si="130"/>
        <v>14.850000000000144</v>
      </c>
      <c r="BF598">
        <f>EXP(-KTG1_pic*(BE598-T_opt_pic)^2)</f>
        <v>0.76667676046175748</v>
      </c>
      <c r="BG598">
        <f>EXP(-KTG2_pic*(T_opt_pic-BE598)^2)</f>
        <v>0.45064742858930901</v>
      </c>
      <c r="BH598">
        <f>IF(BE598&lt;=T_opt_pic,BF598,BG598)</f>
        <v>0.76667676046175748</v>
      </c>
      <c r="BI598">
        <f t="shared" si="131"/>
        <v>0.76700000000000002</v>
      </c>
      <c r="BP598">
        <f t="shared" si="132"/>
        <v>595</v>
      </c>
      <c r="BQ598">
        <f t="shared" si="133"/>
        <v>14.850000000000144</v>
      </c>
      <c r="BR598">
        <f>EXP(-KTG1_bac*(BQ598-T_opt_bac)^2)</f>
        <v>0.76667676046175748</v>
      </c>
      <c r="BS598">
        <f>EXP(-KTG2_bac * (T_opt_bac - BQ598)^2)</f>
        <v>0.45064742858930901</v>
      </c>
      <c r="BT598">
        <f>IF(BQ598&lt;=T_opt_bac,BR598,BS598)</f>
        <v>0.76667676046175748</v>
      </c>
      <c r="BU598">
        <f t="shared" si="134"/>
        <v>0.76700000000000002</v>
      </c>
      <c r="BY598"/>
      <c r="BZ598" s="3">
        <f t="shared" si="125"/>
        <v>578</v>
      </c>
      <c r="CA598" s="3">
        <f>CA597+(env_max2-env_min2)/1200</f>
        <v>14.425000000000137</v>
      </c>
      <c r="CB598" s="3">
        <f t="shared" ref="CB598:CB661" si="138">ROUND(EXP(0.07*(CA598-20)),3)</f>
        <v>0.67700000000000005</v>
      </c>
      <c r="CC598" s="3">
        <f>ROUND((O_max_dia2-CA598)/O_range_dia2 * CB598, 3)</f>
        <v>0.56000000000000005</v>
      </c>
      <c r="CD598">
        <f>IF(CA598&lt;=delt2,CB598,CC598)</f>
        <v>0.56000000000000005</v>
      </c>
      <c r="CE598">
        <f>IF(CA598&gt;=O_max_dia2, 0, CD598)</f>
        <v>0.56000000000000005</v>
      </c>
      <c r="CG598">
        <f>CE598/$CF$21</f>
        <v>0.98073555166374804</v>
      </c>
      <c r="EM598"/>
      <c r="EN598" s="3"/>
      <c r="EP598"/>
      <c r="EQ598" s="3"/>
    </row>
    <row r="599" spans="2:147" x14ac:dyDescent="0.25">
      <c r="B599">
        <f t="shared" si="137"/>
        <v>583</v>
      </c>
      <c r="C599" s="9">
        <f t="shared" si="135"/>
        <v>14.550000000000139</v>
      </c>
      <c r="D599">
        <f>EXP(-KTG1_dia*(C599-T_opt__dia)^2)</f>
        <v>0.99758292583934582</v>
      </c>
      <c r="E599">
        <f>EXP(-KTG2_dia*(T_opt__dia-C599)^2)</f>
        <v>0.9412937690183768</v>
      </c>
      <c r="F599">
        <f>IF(C599&lt;=T_opt__dia,D599,E599)</f>
        <v>0.9412937690183768</v>
      </c>
      <c r="G599">
        <f t="shared" si="136"/>
        <v>0.94099999999999995</v>
      </c>
      <c r="AO599">
        <f t="shared" si="126"/>
        <v>596</v>
      </c>
      <c r="AP599">
        <f t="shared" si="127"/>
        <v>14.875000000000144</v>
      </c>
      <c r="AQ599">
        <f>EXP(-KTG1_nan*(AP599-T_opt__nan)^2)</f>
        <v>0.90026825406201894</v>
      </c>
      <c r="AR599">
        <f>EXP(-KTG2_nan*(T_opt__nan-AP599)^2)</f>
        <v>0.72965205168266256</v>
      </c>
      <c r="AS599">
        <f>IF(AP599&lt;=T_opt__nan,AQ599,AR599)</f>
        <v>0.90026825406201894</v>
      </c>
      <c r="AT599">
        <f t="shared" si="128"/>
        <v>0.9</v>
      </c>
      <c r="BD599">
        <f t="shared" si="129"/>
        <v>596</v>
      </c>
      <c r="BE599">
        <f t="shared" si="130"/>
        <v>14.875000000000144</v>
      </c>
      <c r="BF599">
        <f>EXP(-KTG1_pic*(BE599-T_opt_pic)^2)</f>
        <v>0.76792554281040193</v>
      </c>
      <c r="BG599">
        <f>EXP(-KTG2_pic*(T_opt_pic-BE599)^2)</f>
        <v>0.45285309486047831</v>
      </c>
      <c r="BH599">
        <f>IF(BE599&lt;=T_opt_pic,BF599,BG599)</f>
        <v>0.76792554281040193</v>
      </c>
      <c r="BI599">
        <f t="shared" si="131"/>
        <v>0.76800000000000002</v>
      </c>
      <c r="BP599">
        <f t="shared" si="132"/>
        <v>596</v>
      </c>
      <c r="BQ599">
        <f t="shared" si="133"/>
        <v>14.875000000000144</v>
      </c>
      <c r="BR599">
        <f>EXP(-KTG1_bac*(BQ599-T_opt_bac)^2)</f>
        <v>0.76792554281040193</v>
      </c>
      <c r="BS599">
        <f>EXP(-KTG2_bac * (T_opt_bac - BQ599)^2)</f>
        <v>0.45285309486047831</v>
      </c>
      <c r="BT599">
        <f>IF(BQ599&lt;=T_opt_bac,BR599,BS599)</f>
        <v>0.76792554281040193</v>
      </c>
      <c r="BU599">
        <f t="shared" si="134"/>
        <v>0.76800000000000002</v>
      </c>
      <c r="BY599"/>
      <c r="BZ599" s="3">
        <f t="shared" ref="BZ599:BZ662" si="139">BZ598+1</f>
        <v>579</v>
      </c>
      <c r="CA599" s="3">
        <f>CA598+(env_max2-env_min2)/1200</f>
        <v>14.450000000000138</v>
      </c>
      <c r="CB599" s="3">
        <f t="shared" si="138"/>
        <v>0.67800000000000005</v>
      </c>
      <c r="CC599" s="3">
        <f>ROUND((O_max_dia2-CA599)/O_range_dia2 * CB599, 3)</f>
        <v>0.55900000000000005</v>
      </c>
      <c r="CD599">
        <f>IF(CA599&lt;=delt2,CB599,CC599)</f>
        <v>0.55900000000000005</v>
      </c>
      <c r="CE599">
        <f>IF(CA599&gt;=O_max_dia2, 0, CD599)</f>
        <v>0.55900000000000005</v>
      </c>
      <c r="CG599">
        <f>CE599/$CF$21</f>
        <v>0.97898423817863411</v>
      </c>
      <c r="EM599"/>
      <c r="EN599" s="3"/>
      <c r="EP599"/>
      <c r="EQ599" s="3"/>
    </row>
    <row r="600" spans="2:147" x14ac:dyDescent="0.25">
      <c r="B600">
        <f t="shared" si="137"/>
        <v>584</v>
      </c>
      <c r="C600" s="9">
        <f t="shared" si="135"/>
        <v>14.57500000000014</v>
      </c>
      <c r="D600">
        <f>EXP(-KTG1_dia*(C600-T_opt__dia)^2)</f>
        <v>0.99735849493045592</v>
      </c>
      <c r="E600">
        <f>EXP(-KTG2_dia*(T_opt__dia-C600)^2)</f>
        <v>0.93601385524676994</v>
      </c>
      <c r="F600">
        <f>IF(C600&lt;=T_opt__dia,D600,E600)</f>
        <v>0.93601385524676994</v>
      </c>
      <c r="G600">
        <f t="shared" si="136"/>
        <v>0.93600000000000005</v>
      </c>
      <c r="AO600">
        <f t="shared" si="126"/>
        <v>597</v>
      </c>
      <c r="AP600">
        <f t="shared" si="127"/>
        <v>14.900000000000144</v>
      </c>
      <c r="AQ600">
        <f>EXP(-KTG1_nan*(AP600-T_opt__nan)^2)</f>
        <v>0.90118924913028386</v>
      </c>
      <c r="AR600">
        <f>EXP(-KTG2_nan*(T_opt__nan-AP600)^2)</f>
        <v>0.7318936957149943</v>
      </c>
      <c r="AS600">
        <f>IF(AP600&lt;=T_opt__nan,AQ600,AR600)</f>
        <v>0.90118924913028386</v>
      </c>
      <c r="AT600">
        <f t="shared" si="128"/>
        <v>0.90100000000000002</v>
      </c>
      <c r="BD600">
        <f t="shared" si="129"/>
        <v>597</v>
      </c>
      <c r="BE600">
        <f t="shared" si="130"/>
        <v>14.900000000000144</v>
      </c>
      <c r="BF600">
        <f>EXP(-KTG1_pic*(BE600-T_opt_pic)^2)</f>
        <v>0.76917251333489489</v>
      </c>
      <c r="BG600">
        <f>EXP(-KTG2_pic*(T_opt_pic-BE600)^2)</f>
        <v>0.45506273063812713</v>
      </c>
      <c r="BH600">
        <f>IF(BE600&lt;=T_opt_pic,BF600,BG600)</f>
        <v>0.76917251333489489</v>
      </c>
      <c r="BI600">
        <f t="shared" si="131"/>
        <v>0.76900000000000002</v>
      </c>
      <c r="BP600">
        <f t="shared" si="132"/>
        <v>597</v>
      </c>
      <c r="BQ600">
        <f t="shared" si="133"/>
        <v>14.900000000000144</v>
      </c>
      <c r="BR600">
        <f>EXP(-KTG1_bac*(BQ600-T_opt_bac)^2)</f>
        <v>0.76917251333489489</v>
      </c>
      <c r="BS600">
        <f>EXP(-KTG2_bac * (T_opt_bac - BQ600)^2)</f>
        <v>0.45506273063812713</v>
      </c>
      <c r="BT600">
        <f>IF(BQ600&lt;=T_opt_bac,BR600,BS600)</f>
        <v>0.76917251333489489</v>
      </c>
      <c r="BU600">
        <f t="shared" si="134"/>
        <v>0.76900000000000002</v>
      </c>
      <c r="BY600"/>
      <c r="BZ600" s="3">
        <f t="shared" si="139"/>
        <v>580</v>
      </c>
      <c r="CA600" s="3">
        <f>CA599+(env_max2-env_min2)/1200</f>
        <v>14.475000000000138</v>
      </c>
      <c r="CB600" s="3">
        <f t="shared" si="138"/>
        <v>0.67900000000000005</v>
      </c>
      <c r="CC600" s="3">
        <f>ROUND((O_max_dia2-CA600)/O_range_dia2 * CB600, 3)</f>
        <v>0.55900000000000005</v>
      </c>
      <c r="CD600">
        <f>IF(CA600&lt;=delt2,CB600,CC600)</f>
        <v>0.55900000000000005</v>
      </c>
      <c r="CE600">
        <f>IF(CA600&gt;=O_max_dia2, 0, CD600)</f>
        <v>0.55900000000000005</v>
      </c>
      <c r="CG600">
        <f>CE600/$CF$21</f>
        <v>0.97898423817863411</v>
      </c>
      <c r="EM600"/>
      <c r="EN600" s="3"/>
      <c r="EP600"/>
      <c r="EQ600" s="3"/>
    </row>
    <row r="601" spans="2:147" x14ac:dyDescent="0.25">
      <c r="B601">
        <f t="shared" si="137"/>
        <v>585</v>
      </c>
      <c r="C601" s="9">
        <f t="shared" si="135"/>
        <v>14.60000000000014</v>
      </c>
      <c r="D601">
        <f>EXP(-KTG1_dia*(C601-T_opt__dia)^2)</f>
        <v>0.99712414322155152</v>
      </c>
      <c r="E601">
        <f>EXP(-KTG2_dia*(T_opt__dia-C601)^2)</f>
        <v>0.93053089581117443</v>
      </c>
      <c r="F601">
        <f>IF(C601&lt;=T_opt__dia,D601,E601)</f>
        <v>0.93053089581117443</v>
      </c>
      <c r="G601">
        <f t="shared" si="136"/>
        <v>0.93100000000000005</v>
      </c>
      <c r="AO601">
        <f t="shared" si="126"/>
        <v>598</v>
      </c>
      <c r="AP601">
        <f t="shared" si="127"/>
        <v>14.925000000000145</v>
      </c>
      <c r="AQ601">
        <f>EXP(-KTG1_nan*(AP601-T_opt__nan)^2)</f>
        <v>0.90210667585296755</v>
      </c>
      <c r="AR601">
        <f>EXP(-KTG2_nan*(T_opt__nan-AP601)^2)</f>
        <v>0.73413121449681751</v>
      </c>
      <c r="AS601">
        <f>IF(AP601&lt;=T_opt__nan,AQ601,AR601)</f>
        <v>0.90210667585296755</v>
      </c>
      <c r="AT601">
        <f t="shared" si="128"/>
        <v>0.90200000000000002</v>
      </c>
      <c r="BD601">
        <f t="shared" si="129"/>
        <v>598</v>
      </c>
      <c r="BE601">
        <f t="shared" si="130"/>
        <v>14.925000000000145</v>
      </c>
      <c r="BF601">
        <f>EXP(-KTG1_pic*(BE601-T_opt_pic)^2)</f>
        <v>0.77041765661336759</v>
      </c>
      <c r="BG601">
        <f>EXP(-KTG2_pic*(T_opt_pic-BE601)^2)</f>
        <v>0.4572762888406296</v>
      </c>
      <c r="BH601">
        <f>IF(BE601&lt;=T_opt_pic,BF601,BG601)</f>
        <v>0.77041765661336759</v>
      </c>
      <c r="BI601">
        <f t="shared" si="131"/>
        <v>0.77</v>
      </c>
      <c r="BP601">
        <f t="shared" si="132"/>
        <v>598</v>
      </c>
      <c r="BQ601">
        <f t="shared" si="133"/>
        <v>14.925000000000145</v>
      </c>
      <c r="BR601">
        <f>EXP(-KTG1_bac*(BQ601-T_opt_bac)^2)</f>
        <v>0.77041765661336759</v>
      </c>
      <c r="BS601">
        <f>EXP(-KTG2_bac * (T_opt_bac - BQ601)^2)</f>
        <v>0.4572762888406296</v>
      </c>
      <c r="BT601">
        <f>IF(BQ601&lt;=T_opt_bac,BR601,BS601)</f>
        <v>0.77041765661336759</v>
      </c>
      <c r="BU601">
        <f t="shared" si="134"/>
        <v>0.77</v>
      </c>
      <c r="BY601"/>
      <c r="BZ601" s="3">
        <f t="shared" si="139"/>
        <v>581</v>
      </c>
      <c r="CA601" s="3">
        <f>CA600+(env_max2-env_min2)/1200</f>
        <v>14.500000000000139</v>
      </c>
      <c r="CB601" s="3">
        <f t="shared" si="138"/>
        <v>0.68</v>
      </c>
      <c r="CC601" s="3">
        <f>ROUND((O_max_dia2-CA601)/O_range_dia2 * CB601, 3)</f>
        <v>0.55900000000000005</v>
      </c>
      <c r="CD601">
        <f>IF(CA601&lt;=delt2,CB601,CC601)</f>
        <v>0.55900000000000005</v>
      </c>
      <c r="CE601">
        <f>IF(CA601&gt;=O_max_dia2, 0, CD601)</f>
        <v>0.55900000000000005</v>
      </c>
      <c r="CG601">
        <f>CE601/$CF$21</f>
        <v>0.97898423817863411</v>
      </c>
      <c r="EM601"/>
      <c r="EN601" s="3"/>
      <c r="EP601"/>
      <c r="EQ601" s="3"/>
    </row>
    <row r="602" spans="2:147" x14ac:dyDescent="0.25">
      <c r="B602">
        <f t="shared" si="137"/>
        <v>586</v>
      </c>
      <c r="C602" s="9">
        <f t="shared" si="135"/>
        <v>14.62500000000014</v>
      </c>
      <c r="D602">
        <f>EXP(-KTG1_dia*(C602-T_opt__dia)^2)</f>
        <v>0.9968798777302067</v>
      </c>
      <c r="E602">
        <f>EXP(-KTG2_dia*(T_opt__dia-C602)^2)</f>
        <v>0.92484881321617241</v>
      </c>
      <c r="F602">
        <f>IF(C602&lt;=T_opt__dia,D602,E602)</f>
        <v>0.92484881321617241</v>
      </c>
      <c r="G602">
        <f t="shared" si="136"/>
        <v>0.92500000000000004</v>
      </c>
      <c r="AO602">
        <f t="shared" si="126"/>
        <v>599</v>
      </c>
      <c r="AP602">
        <f t="shared" si="127"/>
        <v>14.950000000000145</v>
      </c>
      <c r="AQ602">
        <f>EXP(-KTG1_nan*(AP602-T_opt__nan)^2)</f>
        <v>0.90302052141851674</v>
      </c>
      <c r="AR602">
        <f>EXP(-KTG2_nan*(T_opt__nan-AP602)^2)</f>
        <v>0.73636452818889997</v>
      </c>
      <c r="AS602">
        <f>IF(AP602&lt;=T_opt__nan,AQ602,AR602)</f>
        <v>0.90302052141851674</v>
      </c>
      <c r="AT602">
        <f t="shared" si="128"/>
        <v>0.90300000000000002</v>
      </c>
      <c r="BD602">
        <f t="shared" si="129"/>
        <v>599</v>
      </c>
      <c r="BE602">
        <f t="shared" si="130"/>
        <v>14.950000000000145</v>
      </c>
      <c r="BF602">
        <f>EXP(-KTG1_pic*(BE602-T_opt_pic)^2)</f>
        <v>0.77166095722637795</v>
      </c>
      <c r="BG602">
        <f>EXP(-KTG2_pic*(T_opt_pic-BE602)^2)</f>
        <v>0.45949372198004934</v>
      </c>
      <c r="BH602">
        <f>IF(BE602&lt;=T_opt_pic,BF602,BG602)</f>
        <v>0.77166095722637795</v>
      </c>
      <c r="BI602">
        <f t="shared" si="131"/>
        <v>0.77200000000000002</v>
      </c>
      <c r="BP602">
        <f t="shared" si="132"/>
        <v>599</v>
      </c>
      <c r="BQ602">
        <f t="shared" si="133"/>
        <v>14.950000000000145</v>
      </c>
      <c r="BR602">
        <f>EXP(-KTG1_bac*(BQ602-T_opt_bac)^2)</f>
        <v>0.77166095722637795</v>
      </c>
      <c r="BS602">
        <f>EXP(-KTG2_bac * (T_opt_bac - BQ602)^2)</f>
        <v>0.45949372198004934</v>
      </c>
      <c r="BT602">
        <f>IF(BQ602&lt;=T_opt_bac,BR602,BS602)</f>
        <v>0.77166095722637795</v>
      </c>
      <c r="BU602">
        <f t="shared" si="134"/>
        <v>0.77200000000000002</v>
      </c>
      <c r="BY602"/>
      <c r="BZ602" s="3">
        <f t="shared" si="139"/>
        <v>582</v>
      </c>
      <c r="CA602" s="3">
        <f>CA601+(env_max2-env_min2)/1200</f>
        <v>14.525000000000139</v>
      </c>
      <c r="CB602" s="3">
        <f t="shared" si="138"/>
        <v>0.68200000000000005</v>
      </c>
      <c r="CC602" s="3">
        <f>ROUND((O_max_dia2-CA602)/O_range_dia2 * CB602, 3)</f>
        <v>0.55900000000000005</v>
      </c>
      <c r="CD602">
        <f>IF(CA602&lt;=delt2,CB602,CC602)</f>
        <v>0.55900000000000005</v>
      </c>
      <c r="CE602">
        <f>IF(CA602&gt;=O_max_dia2, 0, CD602)</f>
        <v>0.55900000000000005</v>
      </c>
      <c r="CG602">
        <f>CE602/$CF$21</f>
        <v>0.97898423817863411</v>
      </c>
      <c r="EM602"/>
      <c r="EN602" s="3"/>
      <c r="EP602"/>
      <c r="EQ602" s="3"/>
    </row>
    <row r="603" spans="2:147" x14ac:dyDescent="0.25">
      <c r="B603">
        <f t="shared" si="137"/>
        <v>587</v>
      </c>
      <c r="C603" s="9">
        <f t="shared" si="135"/>
        <v>14.650000000000141</v>
      </c>
      <c r="D603">
        <f>EXP(-KTG1_dia*(C603-T_opt__dia)^2)</f>
        <v>0.99662570576968779</v>
      </c>
      <c r="E603">
        <f>EXP(-KTG2_dia*(T_opt__dia-C603)^2)</f>
        <v>0.91897165537679804</v>
      </c>
      <c r="F603">
        <f>IF(C603&lt;=T_opt__dia,D603,E603)</f>
        <v>0.91897165537679804</v>
      </c>
      <c r="G603">
        <f t="shared" si="136"/>
        <v>0.91900000000000004</v>
      </c>
      <c r="AO603">
        <f t="shared" si="126"/>
        <v>600</v>
      </c>
      <c r="AP603">
        <f t="shared" si="127"/>
        <v>14.975000000000145</v>
      </c>
      <c r="AQ603">
        <f>EXP(-KTG1_nan*(AP603-T_opt__nan)^2)</f>
        <v>0.90393077305611191</v>
      </c>
      <c r="AR603">
        <f>EXP(-KTG2_nan*(T_opt__nan-AP603)^2)</f>
        <v>0.73859355689804573</v>
      </c>
      <c r="AS603">
        <f>IF(AP603&lt;=T_opt__nan,AQ603,AR603)</f>
        <v>0.90393077305611191</v>
      </c>
      <c r="AT603">
        <f t="shared" si="128"/>
        <v>0.90400000000000003</v>
      </c>
      <c r="BD603">
        <f t="shared" si="129"/>
        <v>600</v>
      </c>
      <c r="BE603">
        <f t="shared" si="130"/>
        <v>14.975000000000145</v>
      </c>
      <c r="BF603">
        <f>EXP(-KTG1_pic*(BE603-T_opt_pic)^2)</f>
        <v>0.77290239975722375</v>
      </c>
      <c r="BG603">
        <f>EXP(-KTG2_pic*(T_opt_pic-BE603)^2)</f>
        <v>0.46171498216301998</v>
      </c>
      <c r="BH603">
        <f>IF(BE603&lt;=T_opt_pic,BF603,BG603)</f>
        <v>0.77290239975722375</v>
      </c>
      <c r="BI603">
        <f t="shared" si="131"/>
        <v>0.77300000000000002</v>
      </c>
      <c r="BP603">
        <f t="shared" si="132"/>
        <v>600</v>
      </c>
      <c r="BQ603">
        <f t="shared" si="133"/>
        <v>14.975000000000145</v>
      </c>
      <c r="BR603">
        <f>EXP(-KTG1_bac*(BQ603-T_opt_bac)^2)</f>
        <v>0.77290239975722375</v>
      </c>
      <c r="BS603">
        <f>EXP(-KTG2_bac * (T_opt_bac - BQ603)^2)</f>
        <v>0.46171498216301998</v>
      </c>
      <c r="BT603">
        <f>IF(BQ603&lt;=T_opt_bac,BR603,BS603)</f>
        <v>0.77290239975722375</v>
      </c>
      <c r="BU603">
        <f t="shared" si="134"/>
        <v>0.77300000000000002</v>
      </c>
      <c r="BY603"/>
      <c r="BZ603" s="3">
        <f t="shared" si="139"/>
        <v>583</v>
      </c>
      <c r="CA603" s="3">
        <f>CA602+(env_max2-env_min2)/1200</f>
        <v>14.550000000000139</v>
      </c>
      <c r="CB603" s="3">
        <f t="shared" si="138"/>
        <v>0.68300000000000005</v>
      </c>
      <c r="CC603" s="3">
        <f>ROUND((O_max_dia2-CA603)/O_range_dia2 * CB603, 3)</f>
        <v>0.55900000000000005</v>
      </c>
      <c r="CD603">
        <f>IF(CA603&lt;=delt2,CB603,CC603)</f>
        <v>0.55900000000000005</v>
      </c>
      <c r="CE603">
        <f>IF(CA603&gt;=O_max_dia2, 0, CD603)</f>
        <v>0.55900000000000005</v>
      </c>
      <c r="CG603">
        <f>CE603/$CF$21</f>
        <v>0.97898423817863411</v>
      </c>
      <c r="EM603"/>
      <c r="EN603" s="3"/>
      <c r="EP603"/>
      <c r="EQ603" s="3"/>
    </row>
    <row r="604" spans="2:147" x14ac:dyDescent="0.25">
      <c r="B604">
        <f t="shared" si="137"/>
        <v>588</v>
      </c>
      <c r="C604" s="9">
        <f t="shared" si="135"/>
        <v>14.675000000000141</v>
      </c>
      <c r="D604">
        <f>EXP(-KTG1_dia*(C604-T_opt__dia)^2)</f>
        <v>0.99636163494858787</v>
      </c>
      <c r="E604">
        <f>EXP(-KTG2_dia*(T_opt__dia-C604)^2)</f>
        <v>0.9129035908180223</v>
      </c>
      <c r="F604">
        <f>IF(C604&lt;=T_opt__dia,D604,E604)</f>
        <v>0.9129035908180223</v>
      </c>
      <c r="G604">
        <f t="shared" si="136"/>
        <v>0.91300000000000003</v>
      </c>
      <c r="AO604">
        <f t="shared" si="126"/>
        <v>601</v>
      </c>
      <c r="AP604">
        <f t="shared" si="127"/>
        <v>15.000000000000146</v>
      </c>
      <c r="AQ604">
        <f>EXP(-KTG1_nan*(AP604-T_opt__nan)^2)</f>
        <v>0.90483741803596485</v>
      </c>
      <c r="AR604">
        <f>EXP(-KTG2_nan*(T_opt__nan-AP604)^2)</f>
        <v>0.74081822068173087</v>
      </c>
      <c r="AS604">
        <f>IF(AP604&lt;=T_opt__nan,AQ604,AR604)</f>
        <v>0.90483741803596485</v>
      </c>
      <c r="AT604">
        <f t="shared" si="128"/>
        <v>0.90500000000000003</v>
      </c>
      <c r="BD604">
        <f t="shared" si="129"/>
        <v>601</v>
      </c>
      <c r="BE604">
        <f t="shared" si="130"/>
        <v>15.000000000000146</v>
      </c>
      <c r="BF604">
        <f>EXP(-KTG1_pic*(BE604-T_opt_pic)^2)</f>
        <v>0.77414196879225561</v>
      </c>
      <c r="BG604">
        <f>EXP(-KTG2_pic*(T_opt_pic-BE604)^2)</f>
        <v>0.46394002109165966</v>
      </c>
      <c r="BH604">
        <f>IF(BE604&lt;=T_opt_pic,BF604,BG604)</f>
        <v>0.77414196879225561</v>
      </c>
      <c r="BI604">
        <f t="shared" si="131"/>
        <v>0.77400000000000002</v>
      </c>
      <c r="BP604">
        <f t="shared" si="132"/>
        <v>601</v>
      </c>
      <c r="BQ604">
        <f t="shared" si="133"/>
        <v>15.000000000000146</v>
      </c>
      <c r="BR604">
        <f>EXP(-KTG1_bac*(BQ604-T_opt_bac)^2)</f>
        <v>0.77414196879225561</v>
      </c>
      <c r="BS604">
        <f>EXP(-KTG2_bac * (T_opt_bac - BQ604)^2)</f>
        <v>0.46394002109165966</v>
      </c>
      <c r="BT604">
        <f>IF(BQ604&lt;=T_opt_bac,BR604,BS604)</f>
        <v>0.77414196879225561</v>
      </c>
      <c r="BU604">
        <f t="shared" si="134"/>
        <v>0.77400000000000002</v>
      </c>
      <c r="BY604"/>
      <c r="BZ604" s="3">
        <f t="shared" si="139"/>
        <v>584</v>
      </c>
      <c r="CA604" s="3">
        <f>CA603+(env_max2-env_min2)/1200</f>
        <v>14.57500000000014</v>
      </c>
      <c r="CB604" s="3">
        <f t="shared" si="138"/>
        <v>0.68400000000000005</v>
      </c>
      <c r="CC604" s="3">
        <f>ROUND((O_max_dia2-CA604)/O_range_dia2 * CB604, 3)</f>
        <v>0.55800000000000005</v>
      </c>
      <c r="CD604">
        <f>IF(CA604&lt;=delt2,CB604,CC604)</f>
        <v>0.55800000000000005</v>
      </c>
      <c r="CE604">
        <f>IF(CA604&gt;=O_max_dia2, 0, CD604)</f>
        <v>0.55800000000000005</v>
      </c>
      <c r="CG604">
        <f>CE604/$CF$21</f>
        <v>0.9772329246935203</v>
      </c>
      <c r="EM604"/>
      <c r="EN604" s="3"/>
      <c r="EP604"/>
      <c r="EQ604" s="3"/>
    </row>
    <row r="605" spans="2:147" x14ac:dyDescent="0.25">
      <c r="B605">
        <f t="shared" si="137"/>
        <v>589</v>
      </c>
      <c r="C605" s="9">
        <f t="shared" si="135"/>
        <v>14.700000000000141</v>
      </c>
      <c r="D605">
        <f>EXP(-KTG1_dia*(C605-T_opt__dia)^2)</f>
        <v>0.996087673170448</v>
      </c>
      <c r="E605">
        <f>EXP(-KTG2_dia*(T_opt__dia-C605)^2)</f>
        <v>0.90664890375388507</v>
      </c>
      <c r="F605">
        <f>IF(C605&lt;=T_opt__dia,D605,E605)</f>
        <v>0.90664890375388507</v>
      </c>
      <c r="G605">
        <f t="shared" si="136"/>
        <v>0.90700000000000003</v>
      </c>
      <c r="AO605">
        <f t="shared" si="126"/>
        <v>602</v>
      </c>
      <c r="AP605">
        <f t="shared" si="127"/>
        <v>15.025000000000146</v>
      </c>
      <c r="AQ605">
        <f>EXP(-KTG1_nan*(AP605-T_opt__nan)^2)</f>
        <v>0.90574044366961415</v>
      </c>
      <c r="AR605">
        <f>EXP(-KTG2_nan*(T_opt__nan-AP605)^2)</f>
        <v>0.74303843955275817</v>
      </c>
      <c r="AS605">
        <f>IF(AP605&lt;=T_opt__nan,AQ605,AR605)</f>
        <v>0.90574044366961415</v>
      </c>
      <c r="AT605">
        <f t="shared" si="128"/>
        <v>0.90600000000000003</v>
      </c>
      <c r="BD605">
        <f t="shared" si="129"/>
        <v>602</v>
      </c>
      <c r="BE605">
        <f t="shared" si="130"/>
        <v>15.025000000000146</v>
      </c>
      <c r="BF605">
        <f>EXP(-KTG1_pic*(BE605-T_opt_pic)^2)</f>
        <v>0.77537964892119027</v>
      </c>
      <c r="BG605">
        <f>EXP(-KTG2_pic*(T_opt_pic-BE605)^2)</f>
        <v>0.46616879006452006</v>
      </c>
      <c r="BH605">
        <f>IF(BE605&lt;=T_opt_pic,BF605,BG605)</f>
        <v>0.77537964892119027</v>
      </c>
      <c r="BI605">
        <f t="shared" si="131"/>
        <v>0.77500000000000002</v>
      </c>
      <c r="BP605">
        <f t="shared" si="132"/>
        <v>602</v>
      </c>
      <c r="BQ605">
        <f t="shared" si="133"/>
        <v>15.025000000000146</v>
      </c>
      <c r="BR605">
        <f>EXP(-KTG1_bac*(BQ605-T_opt_bac)^2)</f>
        <v>0.77537964892119027</v>
      </c>
      <c r="BS605">
        <f>EXP(-KTG2_bac * (T_opt_bac - BQ605)^2)</f>
        <v>0.46616879006452006</v>
      </c>
      <c r="BT605">
        <f>IF(BQ605&lt;=T_opt_bac,BR605,BS605)</f>
        <v>0.77537964892119027</v>
      </c>
      <c r="BU605">
        <f t="shared" si="134"/>
        <v>0.77500000000000002</v>
      </c>
      <c r="BY605"/>
      <c r="BZ605" s="3">
        <f t="shared" si="139"/>
        <v>585</v>
      </c>
      <c r="CA605" s="3">
        <f>CA604+(env_max2-env_min2)/1200</f>
        <v>14.60000000000014</v>
      </c>
      <c r="CB605" s="3">
        <f t="shared" si="138"/>
        <v>0.68500000000000005</v>
      </c>
      <c r="CC605" s="3">
        <f>ROUND((O_max_dia2-CA605)/O_range_dia2 * CB605, 3)</f>
        <v>0.55800000000000005</v>
      </c>
      <c r="CD605">
        <f>IF(CA605&lt;=delt2,CB605,CC605)</f>
        <v>0.55800000000000005</v>
      </c>
      <c r="CE605">
        <f>IF(CA605&gt;=O_max_dia2, 0, CD605)</f>
        <v>0.55800000000000005</v>
      </c>
      <c r="CG605">
        <f>CE605/$CF$21</f>
        <v>0.9772329246935203</v>
      </c>
      <c r="EM605"/>
      <c r="EN605" s="3"/>
      <c r="EP605"/>
      <c r="EQ605" s="3"/>
    </row>
    <row r="606" spans="2:147" x14ac:dyDescent="0.25">
      <c r="B606">
        <f t="shared" si="137"/>
        <v>590</v>
      </c>
      <c r="C606" s="9">
        <f t="shared" si="135"/>
        <v>14.725000000000142</v>
      </c>
      <c r="D606">
        <f>EXP(-KTG1_dia*(C606-T_opt__dia)^2)</f>
        <v>0.99580382863336214</v>
      </c>
      <c r="E606">
        <f>EXP(-KTG2_dia*(T_opt__dia-C606)^2)</f>
        <v>0.90021198905439759</v>
      </c>
      <c r="F606">
        <f>IF(C606&lt;=T_opt__dia,D606,E606)</f>
        <v>0.90021198905439759</v>
      </c>
      <c r="G606">
        <f t="shared" si="136"/>
        <v>0.9</v>
      </c>
      <c r="AO606">
        <f t="shared" si="126"/>
        <v>603</v>
      </c>
      <c r="AP606">
        <f t="shared" si="127"/>
        <v>15.050000000000146</v>
      </c>
      <c r="AQ606">
        <f>EXP(-KTG1_nan*(AP606-T_opt__nan)^2)</f>
        <v>0.90663983731022091</v>
      </c>
      <c r="AR606">
        <f>EXP(-KTG2_nan*(T_opt__nan-AP606)^2)</f>
        <v>0.74525413348392933</v>
      </c>
      <c r="AS606">
        <f>IF(AP606&lt;=T_opt__nan,AQ606,AR606)</f>
        <v>0.90663983731022091</v>
      </c>
      <c r="AT606">
        <f t="shared" si="128"/>
        <v>0.90700000000000003</v>
      </c>
      <c r="BD606">
        <f t="shared" si="129"/>
        <v>603</v>
      </c>
      <c r="BE606">
        <f t="shared" si="130"/>
        <v>15.050000000000146</v>
      </c>
      <c r="BF606">
        <f>EXP(-KTG1_pic*(BE606-T_opt_pic)^2)</f>
        <v>0.77661542473742451</v>
      </c>
      <c r="BG606">
        <f>EXP(-KTG2_pic*(T_opt_pic-BE606)^2)</f>
        <v>0.46840123997757077</v>
      </c>
      <c r="BH606">
        <f>IF(BE606&lt;=T_opt_pic,BF606,BG606)</f>
        <v>0.77661542473742451</v>
      </c>
      <c r="BI606">
        <f t="shared" si="131"/>
        <v>0.77700000000000002</v>
      </c>
      <c r="BP606">
        <f t="shared" si="132"/>
        <v>603</v>
      </c>
      <c r="BQ606">
        <f t="shared" si="133"/>
        <v>15.050000000000146</v>
      </c>
      <c r="BR606">
        <f>EXP(-KTG1_bac*(BQ606-T_opt_bac)^2)</f>
        <v>0.77661542473742451</v>
      </c>
      <c r="BS606">
        <f>EXP(-KTG2_bac * (T_opt_bac - BQ606)^2)</f>
        <v>0.46840123997757077</v>
      </c>
      <c r="BT606">
        <f>IF(BQ606&lt;=T_opt_bac,BR606,BS606)</f>
        <v>0.77661542473742451</v>
      </c>
      <c r="BU606">
        <f t="shared" si="134"/>
        <v>0.77700000000000002</v>
      </c>
      <c r="BY606"/>
      <c r="BZ606" s="3">
        <f t="shared" si="139"/>
        <v>586</v>
      </c>
      <c r="CA606" s="3">
        <f>CA605+(env_max2-env_min2)/1200</f>
        <v>14.62500000000014</v>
      </c>
      <c r="CB606" s="3">
        <f t="shared" si="138"/>
        <v>0.68600000000000005</v>
      </c>
      <c r="CC606" s="3">
        <f>ROUND((O_max_dia2-CA606)/O_range_dia2 * CB606, 3)</f>
        <v>0.55700000000000005</v>
      </c>
      <c r="CD606">
        <f>IF(CA606&lt;=delt2,CB606,CC606)</f>
        <v>0.55700000000000005</v>
      </c>
      <c r="CE606">
        <f>IF(CA606&gt;=O_max_dia2, 0, CD606)</f>
        <v>0.55700000000000005</v>
      </c>
      <c r="CG606">
        <f>CE606/$CF$21</f>
        <v>0.97548161120840648</v>
      </c>
      <c r="EM606"/>
      <c r="EN606" s="3"/>
      <c r="EP606"/>
      <c r="EQ606" s="3"/>
    </row>
    <row r="607" spans="2:147" x14ac:dyDescent="0.25">
      <c r="B607">
        <f t="shared" si="137"/>
        <v>591</v>
      </c>
      <c r="C607" s="9">
        <f t="shared" si="135"/>
        <v>14.750000000000142</v>
      </c>
      <c r="D607">
        <f>EXP(-KTG1_dia*(C607-T_opt__dia)^2)</f>
        <v>0.99551010982956889</v>
      </c>
      <c r="E607">
        <f>EXP(-KTG2_dia*(T_opt__dia-C607)^2)</f>
        <v>0.8935973471084776</v>
      </c>
      <c r="F607">
        <f>IF(C607&lt;=T_opt__dia,D607,E607)</f>
        <v>0.8935973471084776</v>
      </c>
      <c r="G607">
        <f t="shared" si="136"/>
        <v>0.89400000000000002</v>
      </c>
      <c r="AO607">
        <f t="shared" si="126"/>
        <v>604</v>
      </c>
      <c r="AP607">
        <f t="shared" si="127"/>
        <v>15.075000000000147</v>
      </c>
      <c r="AQ607">
        <f>EXP(-KTG1_nan*(AP607-T_opt__nan)^2)</f>
        <v>0.90753558635286324</v>
      </c>
      <c r="AR607">
        <f>EXP(-KTG2_nan*(T_opt__nan-AP607)^2)</f>
        <v>0.74746522241273361</v>
      </c>
      <c r="AS607">
        <f>IF(AP607&lt;=T_opt__nan,AQ607,AR607)</f>
        <v>0.90753558635286324</v>
      </c>
      <c r="AT607">
        <f t="shared" si="128"/>
        <v>0.90800000000000003</v>
      </c>
      <c r="BD607">
        <f t="shared" si="129"/>
        <v>604</v>
      </c>
      <c r="BE607">
        <f t="shared" si="130"/>
        <v>15.075000000000147</v>
      </c>
      <c r="BF607">
        <f>EXP(-KTG1_pic*(BE607-T_opt_pic)^2)</f>
        <v>0.77784928083834948</v>
      </c>
      <c r="BG607">
        <f>EXP(-KTG2_pic*(T_opt_pic-BE607)^2)</f>
        <v>0.47063732132521879</v>
      </c>
      <c r="BH607">
        <f>IF(BE607&lt;=T_opt_pic,BF607,BG607)</f>
        <v>0.77784928083834948</v>
      </c>
      <c r="BI607">
        <f t="shared" si="131"/>
        <v>0.77800000000000002</v>
      </c>
      <c r="BP607">
        <f t="shared" si="132"/>
        <v>604</v>
      </c>
      <c r="BQ607">
        <f t="shared" si="133"/>
        <v>15.075000000000147</v>
      </c>
      <c r="BR607">
        <f>EXP(-KTG1_bac*(BQ607-T_opt_bac)^2)</f>
        <v>0.77784928083834948</v>
      </c>
      <c r="BS607">
        <f>EXP(-KTG2_bac * (T_opt_bac - BQ607)^2)</f>
        <v>0.47063732132521879</v>
      </c>
      <c r="BT607">
        <f>IF(BQ607&lt;=T_opt_bac,BR607,BS607)</f>
        <v>0.77784928083834948</v>
      </c>
      <c r="BU607">
        <f t="shared" si="134"/>
        <v>0.77800000000000002</v>
      </c>
      <c r="BY607"/>
      <c r="BZ607" s="3">
        <f t="shared" si="139"/>
        <v>587</v>
      </c>
      <c r="CA607" s="3">
        <f>CA606+(env_max2-env_min2)/1200</f>
        <v>14.650000000000141</v>
      </c>
      <c r="CB607" s="3">
        <f t="shared" si="138"/>
        <v>0.68799999999999994</v>
      </c>
      <c r="CC607" s="3">
        <f>ROUND((O_max_dia2-CA607)/O_range_dia2 * CB607, 3)</f>
        <v>0.55800000000000005</v>
      </c>
      <c r="CD607">
        <f>IF(CA607&lt;=delt2,CB607,CC607)</f>
        <v>0.55800000000000005</v>
      </c>
      <c r="CE607">
        <f>IF(CA607&gt;=O_max_dia2, 0, CD607)</f>
        <v>0.55800000000000005</v>
      </c>
      <c r="CG607">
        <f>CE607/$CF$21</f>
        <v>0.9772329246935203</v>
      </c>
      <c r="EM607"/>
      <c r="EN607" s="3"/>
      <c r="EP607"/>
      <c r="EQ607" s="3"/>
    </row>
    <row r="608" spans="2:147" x14ac:dyDescent="0.25">
      <c r="B608">
        <f t="shared" si="137"/>
        <v>592</v>
      </c>
      <c r="C608" s="9">
        <f t="shared" si="135"/>
        <v>14.775000000000142</v>
      </c>
      <c r="D608">
        <f>EXP(-KTG1_dia*(C608-T_opt__dia)^2)</f>
        <v>0.99520652554502764</v>
      </c>
      <c r="E608">
        <f>EXP(-KTG2_dia*(T_opt__dia-C608)^2)</f>
        <v>0.88680957859130594</v>
      </c>
      <c r="F608">
        <f>IF(C608&lt;=T_opt__dia,D608,E608)</f>
        <v>0.88680957859130594</v>
      </c>
      <c r="G608">
        <f t="shared" si="136"/>
        <v>0.88700000000000001</v>
      </c>
      <c r="AO608">
        <f t="shared" si="126"/>
        <v>605</v>
      </c>
      <c r="AP608">
        <f t="shared" si="127"/>
        <v>15.100000000000147</v>
      </c>
      <c r="AQ608">
        <f>EXP(-KTG1_nan*(AP608-T_opt__nan)^2)</f>
        <v>0.90842767823483017</v>
      </c>
      <c r="AR608">
        <f>EXP(-KTG2_nan*(T_opt__nan-AP608)^2)</f>
        <v>0.7496716262460531</v>
      </c>
      <c r="AS608">
        <f>IF(AP608&lt;=T_opt__nan,AQ608,AR608)</f>
        <v>0.90842767823483017</v>
      </c>
      <c r="AT608">
        <f t="shared" si="128"/>
        <v>0.90800000000000003</v>
      </c>
      <c r="BD608">
        <f t="shared" si="129"/>
        <v>605</v>
      </c>
      <c r="BE608">
        <f t="shared" si="130"/>
        <v>15.100000000000147</v>
      </c>
      <c r="BF608">
        <f>EXP(-KTG1_pic*(BE608-T_opt_pic)^2)</f>
        <v>0.77908120182566509</v>
      </c>
      <c r="BG608">
        <f>EXP(-KTG2_pic*(T_opt_pic-BE608)^2)</f>
        <v>0.47287698420136287</v>
      </c>
      <c r="BH608">
        <f>IF(BE608&lt;=T_opt_pic,BF608,BG608)</f>
        <v>0.77908120182566509</v>
      </c>
      <c r="BI608">
        <f t="shared" si="131"/>
        <v>0.77900000000000003</v>
      </c>
      <c r="BP608">
        <f t="shared" si="132"/>
        <v>605</v>
      </c>
      <c r="BQ608">
        <f t="shared" si="133"/>
        <v>15.100000000000147</v>
      </c>
      <c r="BR608">
        <f>EXP(-KTG1_bac*(BQ608-T_opt_bac)^2)</f>
        <v>0.77908120182566509</v>
      </c>
      <c r="BS608">
        <f>EXP(-KTG2_bac * (T_opt_bac - BQ608)^2)</f>
        <v>0.47287698420136287</v>
      </c>
      <c r="BT608">
        <f>IF(BQ608&lt;=T_opt_bac,BR608,BS608)</f>
        <v>0.77908120182566509</v>
      </c>
      <c r="BU608">
        <f t="shared" si="134"/>
        <v>0.77900000000000003</v>
      </c>
      <c r="BY608"/>
      <c r="BZ608" s="3">
        <f t="shared" si="139"/>
        <v>588</v>
      </c>
      <c r="CA608" s="3">
        <f>CA607+(env_max2-env_min2)/1200</f>
        <v>14.675000000000141</v>
      </c>
      <c r="CB608" s="3">
        <f t="shared" si="138"/>
        <v>0.68899999999999995</v>
      </c>
      <c r="CC608" s="3">
        <f>ROUND((O_max_dia2-CA608)/O_range_dia2 * CB608, 3)</f>
        <v>0.55700000000000005</v>
      </c>
      <c r="CD608">
        <f>IF(CA608&lt;=delt2,CB608,CC608)</f>
        <v>0.55700000000000005</v>
      </c>
      <c r="CE608">
        <f>IF(CA608&gt;=O_max_dia2, 0, CD608)</f>
        <v>0.55700000000000005</v>
      </c>
      <c r="CG608">
        <f>CE608/$CF$21</f>
        <v>0.97548161120840648</v>
      </c>
      <c r="EM608"/>
      <c r="EN608" s="3"/>
      <c r="EP608"/>
      <c r="EQ608" s="3"/>
    </row>
    <row r="609" spans="2:147" x14ac:dyDescent="0.25">
      <c r="B609">
        <f t="shared" si="137"/>
        <v>593</v>
      </c>
      <c r="C609" s="9">
        <f t="shared" si="135"/>
        <v>14.800000000000143</v>
      </c>
      <c r="D609">
        <f>EXP(-KTG1_dia*(C609-T_opt__dia)^2)</f>
        <v>0.99489308485898065</v>
      </c>
      <c r="E609">
        <f>EXP(-KTG2_dia*(T_opt__dia-C609)^2)</f>
        <v>0.8798533791446036</v>
      </c>
      <c r="F609">
        <f>IF(C609&lt;=T_opt__dia,D609,E609)</f>
        <v>0.8798533791446036</v>
      </c>
      <c r="G609">
        <f t="shared" si="136"/>
        <v>0.88</v>
      </c>
      <c r="AO609">
        <f t="shared" si="126"/>
        <v>606</v>
      </c>
      <c r="AP609">
        <f t="shared" si="127"/>
        <v>15.125000000000147</v>
      </c>
      <c r="AQ609">
        <f>EXP(-KTG1_nan*(AP609-T_opt__nan)^2)</f>
        <v>0.90931610043591438</v>
      </c>
      <c r="AR609">
        <f>EXP(-KTG2_nan*(T_opt__nan-AP609)^2)</f>
        <v>0.75187326486488515</v>
      </c>
      <c r="AS609">
        <f>IF(AP609&lt;=T_opt__nan,AQ609,AR609)</f>
        <v>0.90931610043591438</v>
      </c>
      <c r="AT609">
        <f t="shared" si="128"/>
        <v>0.90900000000000003</v>
      </c>
      <c r="BD609">
        <f t="shared" si="129"/>
        <v>606</v>
      </c>
      <c r="BE609">
        <f t="shared" si="130"/>
        <v>15.125000000000147</v>
      </c>
      <c r="BF609">
        <f>EXP(-KTG1_pic*(BE609-T_opt_pic)^2)</f>
        <v>0.78031117230569536</v>
      </c>
      <c r="BG609">
        <f>EXP(-KTG2_pic*(T_opt_pic-BE609)^2)</f>
        <v>0.47512017830048248</v>
      </c>
      <c r="BH609">
        <f>IF(BE609&lt;=T_opt_pic,BF609,BG609)</f>
        <v>0.78031117230569536</v>
      </c>
      <c r="BI609">
        <f t="shared" si="131"/>
        <v>0.78</v>
      </c>
      <c r="BP609">
        <f t="shared" si="132"/>
        <v>606</v>
      </c>
      <c r="BQ609">
        <f t="shared" si="133"/>
        <v>15.125000000000147</v>
      </c>
      <c r="BR609">
        <f>EXP(-KTG1_bac*(BQ609-T_opt_bac)^2)</f>
        <v>0.78031117230569536</v>
      </c>
      <c r="BS609">
        <f>EXP(-KTG2_bac * (T_opt_bac - BQ609)^2)</f>
        <v>0.47512017830048248</v>
      </c>
      <c r="BT609">
        <f>IF(BQ609&lt;=T_opt_bac,BR609,BS609)</f>
        <v>0.78031117230569536</v>
      </c>
      <c r="BU609">
        <f t="shared" si="134"/>
        <v>0.78</v>
      </c>
      <c r="BY609"/>
      <c r="BZ609" s="3">
        <f t="shared" si="139"/>
        <v>589</v>
      </c>
      <c r="CA609" s="3">
        <f>CA608+(env_max2-env_min2)/1200</f>
        <v>14.700000000000141</v>
      </c>
      <c r="CB609" s="3">
        <f t="shared" si="138"/>
        <v>0.69</v>
      </c>
      <c r="CC609" s="3">
        <f>ROUND((O_max_dia2-CA609)/O_range_dia2 * CB609, 3)</f>
        <v>0.55700000000000005</v>
      </c>
      <c r="CD609">
        <f>IF(CA609&lt;=delt2,CB609,CC609)</f>
        <v>0.55700000000000005</v>
      </c>
      <c r="CE609">
        <f>IF(CA609&gt;=O_max_dia2, 0, CD609)</f>
        <v>0.55700000000000005</v>
      </c>
      <c r="CG609">
        <f>CE609/$CF$21</f>
        <v>0.97548161120840648</v>
      </c>
      <c r="EM609"/>
      <c r="EN609" s="3"/>
      <c r="EP609"/>
      <c r="EQ609" s="3"/>
    </row>
    <row r="610" spans="2:147" x14ac:dyDescent="0.25">
      <c r="B610">
        <f t="shared" si="137"/>
        <v>594</v>
      </c>
      <c r="C610" s="9">
        <f t="shared" si="135"/>
        <v>14.825000000000143</v>
      </c>
      <c r="D610">
        <f>EXP(-KTG1_dia*(C610-T_opt__dia)^2)</f>
        <v>0.9945697971435008</v>
      </c>
      <c r="E610">
        <f>EXP(-KTG2_dia*(T_opt__dia-C610)^2)</f>
        <v>0.87273353397841591</v>
      </c>
      <c r="F610">
        <f>IF(C610&lt;=T_opt__dia,D610,E610)</f>
        <v>0.87273353397841591</v>
      </c>
      <c r="G610">
        <f t="shared" si="136"/>
        <v>0.873</v>
      </c>
      <c r="AO610">
        <f t="shared" si="126"/>
        <v>607</v>
      </c>
      <c r="AP610">
        <f t="shared" si="127"/>
        <v>15.150000000000148</v>
      </c>
      <c r="AQ610">
        <f>EXP(-KTG1_nan*(AP610-T_opt__nan)^2)</f>
        <v>0.91020084047870509</v>
      </c>
      <c r="AR610">
        <f>EXP(-KTG2_nan*(T_opt__nan-AP610)^2)</f>
        <v>0.75407005812907957</v>
      </c>
      <c r="AS610">
        <f>IF(AP610&lt;=T_opt__nan,AQ610,AR610)</f>
        <v>0.91020084047870509</v>
      </c>
      <c r="AT610">
        <f t="shared" si="128"/>
        <v>0.91</v>
      </c>
      <c r="BD610">
        <f t="shared" si="129"/>
        <v>607</v>
      </c>
      <c r="BE610">
        <f t="shared" si="130"/>
        <v>15.150000000000148</v>
      </c>
      <c r="BF610">
        <f>EXP(-KTG1_pic*(BE610-T_opt_pic)^2)</f>
        <v>0.78153917688970398</v>
      </c>
      <c r="BG610">
        <f>EXP(-KTG2_pic*(T_opt_pic-BE610)^2)</f>
        <v>0.47736685291876335</v>
      </c>
      <c r="BH610">
        <f>IF(BE610&lt;=T_opt_pic,BF610,BG610)</f>
        <v>0.78153917688970398</v>
      </c>
      <c r="BI610">
        <f t="shared" si="131"/>
        <v>0.78200000000000003</v>
      </c>
      <c r="BP610">
        <f t="shared" si="132"/>
        <v>607</v>
      </c>
      <c r="BQ610">
        <f t="shared" si="133"/>
        <v>15.150000000000148</v>
      </c>
      <c r="BR610">
        <f>EXP(-KTG1_bac*(BQ610-T_opt_bac)^2)</f>
        <v>0.78153917688970398</v>
      </c>
      <c r="BS610">
        <f>EXP(-KTG2_bac * (T_opt_bac - BQ610)^2)</f>
        <v>0.47736685291876335</v>
      </c>
      <c r="BT610">
        <f>IF(BQ610&lt;=T_opt_bac,BR610,BS610)</f>
        <v>0.78153917688970398</v>
      </c>
      <c r="BU610">
        <f t="shared" si="134"/>
        <v>0.78200000000000003</v>
      </c>
      <c r="BY610"/>
      <c r="BZ610" s="3">
        <f t="shared" si="139"/>
        <v>590</v>
      </c>
      <c r="CA610" s="3">
        <f>CA609+(env_max2-env_min2)/1200</f>
        <v>14.725000000000142</v>
      </c>
      <c r="CB610" s="3">
        <f t="shared" si="138"/>
        <v>0.69099999999999995</v>
      </c>
      <c r="CC610" s="3">
        <f>ROUND((O_max_dia2-CA610)/O_range_dia2 * CB610, 3)</f>
        <v>0.55700000000000005</v>
      </c>
      <c r="CD610">
        <f>IF(CA610&lt;=delt2,CB610,CC610)</f>
        <v>0.55700000000000005</v>
      </c>
      <c r="CE610">
        <f>IF(CA610&gt;=O_max_dia2, 0, CD610)</f>
        <v>0.55700000000000005</v>
      </c>
      <c r="CG610">
        <f>CE610/$CF$21</f>
        <v>0.97548161120840648</v>
      </c>
      <c r="EM610"/>
      <c r="EN610" s="3"/>
      <c r="EP610"/>
      <c r="EQ610" s="3"/>
    </row>
    <row r="611" spans="2:147" x14ac:dyDescent="0.25">
      <c r="B611">
        <f t="shared" si="137"/>
        <v>595</v>
      </c>
      <c r="C611" s="9">
        <f t="shared" si="135"/>
        <v>14.850000000000144</v>
      </c>
      <c r="D611">
        <f>EXP(-KTG1_dia*(C611-T_opt__dia)^2)</f>
        <v>0.99423667206302402</v>
      </c>
      <c r="E611">
        <f>EXP(-KTG2_dia*(T_opt__dia-C611)^2)</f>
        <v>0.8654549124030646</v>
      </c>
      <c r="F611">
        <f>IF(C611&lt;=T_opt__dia,D611,E611)</f>
        <v>0.8654549124030646</v>
      </c>
      <c r="G611">
        <f t="shared" si="136"/>
        <v>0.86499999999999999</v>
      </c>
      <c r="AO611">
        <f t="shared" si="126"/>
        <v>608</v>
      </c>
      <c r="AP611">
        <f t="shared" si="127"/>
        <v>15.175000000000148</v>
      </c>
      <c r="AQ611">
        <f>EXP(-KTG1_nan*(AP611-T_opt__nan)^2)</f>
        <v>0.91108188592887906</v>
      </c>
      <c r="AR611">
        <f>EXP(-KTG2_nan*(T_opt__nan-AP611)^2)</f>
        <v>0.75626192588209229</v>
      </c>
      <c r="AS611">
        <f>IF(AP611&lt;=T_opt__nan,AQ611,AR611)</f>
        <v>0.91108188592887906</v>
      </c>
      <c r="AT611">
        <f t="shared" si="128"/>
        <v>0.91100000000000003</v>
      </c>
      <c r="BD611">
        <f t="shared" si="129"/>
        <v>608</v>
      </c>
      <c r="BE611">
        <f t="shared" si="130"/>
        <v>15.175000000000148</v>
      </c>
      <c r="BF611">
        <f>EXP(-KTG1_pic*(BE611-T_opt_pic)^2)</f>
        <v>0.78276520019420948</v>
      </c>
      <c r="BG611">
        <f>EXP(-KTG2_pic*(T_opt_pic-BE611)^2)</f>
        <v>0.47961695695525708</v>
      </c>
      <c r="BH611">
        <f>IF(BE611&lt;=T_opt_pic,BF611,BG611)</f>
        <v>0.78276520019420948</v>
      </c>
      <c r="BI611">
        <f t="shared" si="131"/>
        <v>0.78300000000000003</v>
      </c>
      <c r="BP611">
        <f t="shared" si="132"/>
        <v>608</v>
      </c>
      <c r="BQ611">
        <f t="shared" si="133"/>
        <v>15.175000000000148</v>
      </c>
      <c r="BR611">
        <f>EXP(-KTG1_bac*(BQ611-T_opt_bac)^2)</f>
        <v>0.78276520019420948</v>
      </c>
      <c r="BS611">
        <f>EXP(-KTG2_bac * (T_opt_bac - BQ611)^2)</f>
        <v>0.47961695695525708</v>
      </c>
      <c r="BT611">
        <f>IF(BQ611&lt;=T_opt_bac,BR611,BS611)</f>
        <v>0.78276520019420948</v>
      </c>
      <c r="BU611">
        <f t="shared" si="134"/>
        <v>0.78300000000000003</v>
      </c>
      <c r="BY611"/>
      <c r="BZ611" s="3">
        <f t="shared" si="139"/>
        <v>591</v>
      </c>
      <c r="CA611" s="3">
        <f>CA610+(env_max2-env_min2)/1200</f>
        <v>14.750000000000142</v>
      </c>
      <c r="CB611" s="3">
        <f t="shared" si="138"/>
        <v>0.69199999999999995</v>
      </c>
      <c r="CC611" s="3">
        <f>ROUND((O_max_dia2-CA611)/O_range_dia2 * CB611, 3)</f>
        <v>0.55600000000000005</v>
      </c>
      <c r="CD611">
        <f>IF(CA611&lt;=delt2,CB611,CC611)</f>
        <v>0.55600000000000005</v>
      </c>
      <c r="CE611">
        <f>IF(CA611&gt;=O_max_dia2, 0, CD611)</f>
        <v>0.55600000000000005</v>
      </c>
      <c r="CG611">
        <f>CE611/$CF$21</f>
        <v>0.97373029772329267</v>
      </c>
      <c r="EM611"/>
      <c r="EN611" s="3"/>
      <c r="EP611"/>
      <c r="EQ611" s="3"/>
    </row>
    <row r="612" spans="2:147" x14ac:dyDescent="0.25">
      <c r="B612">
        <f t="shared" si="137"/>
        <v>596</v>
      </c>
      <c r="C612" s="9">
        <f t="shared" si="135"/>
        <v>14.875000000000144</v>
      </c>
      <c r="D612">
        <f>EXP(-KTG1_dia*(C612-T_opt__dia)^2)</f>
        <v>0.9938937195738683</v>
      </c>
      <c r="E612">
        <f>EXP(-KTG2_dia*(T_opt__dia-C612)^2)</f>
        <v>0.85802246229998325</v>
      </c>
      <c r="F612">
        <f>IF(C612&lt;=T_opt__dia,D612,E612)</f>
        <v>0.85802246229998325</v>
      </c>
      <c r="G612">
        <f t="shared" si="136"/>
        <v>0.85799999999999998</v>
      </c>
      <c r="AO612">
        <f t="shared" si="126"/>
        <v>609</v>
      </c>
      <c r="AP612">
        <f t="shared" si="127"/>
        <v>15.200000000000149</v>
      </c>
      <c r="AQ612">
        <f>EXP(-KTG1_nan*(AP612-T_opt__nan)^2)</f>
        <v>0.91195922439549171</v>
      </c>
      <c r="AR612">
        <f>EXP(-KTG2_nan*(T_opt__nan-AP612)^2)</f>
        <v>0.75844878795575388</v>
      </c>
      <c r="AS612">
        <f>IF(AP612&lt;=T_opt__nan,AQ612,AR612)</f>
        <v>0.91195922439549171</v>
      </c>
      <c r="AT612">
        <f t="shared" si="128"/>
        <v>0.91200000000000003</v>
      </c>
      <c r="BD612">
        <f t="shared" si="129"/>
        <v>609</v>
      </c>
      <c r="BE612">
        <f t="shared" si="130"/>
        <v>15.200000000000149</v>
      </c>
      <c r="BF612">
        <f>EXP(-KTG1_pic*(BE612-T_opt_pic)^2)</f>
        <v>0.78398922684130212</v>
      </c>
      <c r="BG612">
        <f>EXP(-KTG2_pic*(T_opt_pic-BE612)^2)</f>
        <v>0.48187043891307624</v>
      </c>
      <c r="BH612">
        <f>IF(BE612&lt;=T_opt_pic,BF612,BG612)</f>
        <v>0.78398922684130212</v>
      </c>
      <c r="BI612">
        <f t="shared" si="131"/>
        <v>0.78400000000000003</v>
      </c>
      <c r="BP612">
        <f t="shared" si="132"/>
        <v>609</v>
      </c>
      <c r="BQ612">
        <f t="shared" si="133"/>
        <v>15.200000000000149</v>
      </c>
      <c r="BR612">
        <f>EXP(-KTG1_bac*(BQ612-T_opt_bac)^2)</f>
        <v>0.78398922684130212</v>
      </c>
      <c r="BS612">
        <f>EXP(-KTG2_bac * (T_opt_bac - BQ612)^2)</f>
        <v>0.48187043891307624</v>
      </c>
      <c r="BT612">
        <f>IF(BQ612&lt;=T_opt_bac,BR612,BS612)</f>
        <v>0.78398922684130212</v>
      </c>
      <c r="BU612">
        <f t="shared" si="134"/>
        <v>0.78400000000000003</v>
      </c>
      <c r="BY612"/>
      <c r="BZ612" s="3">
        <f t="shared" si="139"/>
        <v>592</v>
      </c>
      <c r="CA612" s="3">
        <f>CA611+(env_max2-env_min2)/1200</f>
        <v>14.775000000000142</v>
      </c>
      <c r="CB612" s="3">
        <f t="shared" si="138"/>
        <v>0.69399999999999995</v>
      </c>
      <c r="CC612" s="3">
        <f>ROUND((O_max_dia2-CA612)/O_range_dia2 * CB612, 3)</f>
        <v>0.55600000000000005</v>
      </c>
      <c r="CD612">
        <f>IF(CA612&lt;=delt2,CB612,CC612)</f>
        <v>0.55600000000000005</v>
      </c>
      <c r="CE612">
        <f>IF(CA612&gt;=O_max_dia2, 0, CD612)</f>
        <v>0.55600000000000005</v>
      </c>
      <c r="CG612">
        <f>CE612/$CF$21</f>
        <v>0.97373029772329267</v>
      </c>
      <c r="EM612"/>
      <c r="EN612" s="3"/>
      <c r="EP612"/>
      <c r="EQ612" s="3"/>
    </row>
    <row r="613" spans="2:147" x14ac:dyDescent="0.25">
      <c r="B613">
        <f t="shared" si="137"/>
        <v>597</v>
      </c>
      <c r="C613" s="9">
        <f t="shared" si="135"/>
        <v>14.900000000000144</v>
      </c>
      <c r="D613">
        <f>EXP(-KTG1_dia*(C613-T_opt__dia)^2)</f>
        <v>0.9935409499237372</v>
      </c>
      <c r="E613">
        <f>EXP(-KTG2_dia*(T_opt__dia-C613)^2)</f>
        <v>0.85044120454018879</v>
      </c>
      <c r="F613">
        <f>IF(C613&lt;=T_opt__dia,D613,E613)</f>
        <v>0.85044120454018879</v>
      </c>
      <c r="G613">
        <f t="shared" si="136"/>
        <v>0.85</v>
      </c>
      <c r="AO613">
        <f t="shared" si="126"/>
        <v>610</v>
      </c>
      <c r="AP613">
        <f t="shared" si="127"/>
        <v>15.225000000000149</v>
      </c>
      <c r="AQ613">
        <f>EXP(-KTG1_nan*(AP613-T_opt__nan)^2)</f>
        <v>0.91283284353126659</v>
      </c>
      <c r="AR613">
        <f>EXP(-KTG2_nan*(T_opt__nan-AP613)^2)</f>
        <v>0.76063056417505237</v>
      </c>
      <c r="AS613">
        <f>IF(AP613&lt;=T_opt__nan,AQ613,AR613)</f>
        <v>0.91283284353126659</v>
      </c>
      <c r="AT613">
        <f t="shared" si="128"/>
        <v>0.91300000000000003</v>
      </c>
      <c r="BD613">
        <f t="shared" si="129"/>
        <v>610</v>
      </c>
      <c r="BE613">
        <f t="shared" si="130"/>
        <v>15.225000000000149</v>
      </c>
      <c r="BF613">
        <f>EXP(-KTG1_pic*(BE613-T_opt_pic)^2)</f>
        <v>0.78521124145896004</v>
      </c>
      <c r="BG613">
        <f>EXP(-KTG2_pic*(T_opt_pic-BE613)^2)</f>
        <v>0.48412724690062581</v>
      </c>
      <c r="BH613">
        <f>IF(BE613&lt;=T_opt_pic,BF613,BG613)</f>
        <v>0.78521124145896004</v>
      </c>
      <c r="BI613">
        <f t="shared" si="131"/>
        <v>0.78500000000000003</v>
      </c>
      <c r="BP613">
        <f t="shared" si="132"/>
        <v>610</v>
      </c>
      <c r="BQ613">
        <f t="shared" si="133"/>
        <v>15.225000000000149</v>
      </c>
      <c r="BR613">
        <f>EXP(-KTG1_bac*(BQ613-T_opt_bac)^2)</f>
        <v>0.78521124145896004</v>
      </c>
      <c r="BS613">
        <f>EXP(-KTG2_bac * (T_opt_bac - BQ613)^2)</f>
        <v>0.48412724690062581</v>
      </c>
      <c r="BT613">
        <f>IF(BQ613&lt;=T_opt_bac,BR613,BS613)</f>
        <v>0.78521124145896004</v>
      </c>
      <c r="BU613">
        <f t="shared" si="134"/>
        <v>0.78500000000000003</v>
      </c>
      <c r="BY613"/>
      <c r="BZ613" s="3">
        <f t="shared" si="139"/>
        <v>593</v>
      </c>
      <c r="CA613" s="3">
        <f>CA612+(env_max2-env_min2)/1200</f>
        <v>14.800000000000143</v>
      </c>
      <c r="CB613" s="3">
        <f t="shared" si="138"/>
        <v>0.69499999999999995</v>
      </c>
      <c r="CC613" s="3">
        <f>ROUND((O_max_dia2-CA613)/O_range_dia2 * CB613, 3)</f>
        <v>0.55600000000000005</v>
      </c>
      <c r="CD613">
        <f>IF(CA613&lt;=delt2,CB613,CC613)</f>
        <v>0.55600000000000005</v>
      </c>
      <c r="CE613">
        <f>IF(CA613&gt;=O_max_dia2, 0, CD613)</f>
        <v>0.55600000000000005</v>
      </c>
      <c r="CG613">
        <f>CE613/$CF$21</f>
        <v>0.97373029772329267</v>
      </c>
      <c r="EM613"/>
      <c r="EN613" s="3"/>
      <c r="EP613"/>
      <c r="EQ613" s="3"/>
    </row>
    <row r="614" spans="2:147" x14ac:dyDescent="0.25">
      <c r="B614">
        <f t="shared" si="137"/>
        <v>598</v>
      </c>
      <c r="C614" s="9">
        <f t="shared" si="135"/>
        <v>14.925000000000145</v>
      </c>
      <c r="D614">
        <f>EXP(-KTG1_dia*(C614-T_opt__dia)^2)</f>
        <v>0.99317837365121009</v>
      </c>
      <c r="E614">
        <f>EXP(-KTG2_dia*(T_opt__dia-C614)^2)</f>
        <v>0.84271622735916007</v>
      </c>
      <c r="F614">
        <f>IF(C614&lt;=T_opt__dia,D614,E614)</f>
        <v>0.84271622735916007</v>
      </c>
      <c r="G614">
        <f t="shared" si="136"/>
        <v>0.84299999999999997</v>
      </c>
      <c r="AO614">
        <f t="shared" si="126"/>
        <v>611</v>
      </c>
      <c r="AP614">
        <f t="shared" si="127"/>
        <v>15.250000000000149</v>
      </c>
      <c r="AQ614">
        <f>EXP(-KTG1_nan*(AP614-T_opt__nan)^2)</f>
        <v>0.91370273103288524</v>
      </c>
      <c r="AR614">
        <f>EXP(-KTG2_nan*(T_opt__nan-AP614)^2)</f>
        <v>0.76280717436293122</v>
      </c>
      <c r="AS614">
        <f>IF(AP614&lt;=T_opt__nan,AQ614,AR614)</f>
        <v>0.91370273103288524</v>
      </c>
      <c r="AT614">
        <f t="shared" si="128"/>
        <v>0.91400000000000003</v>
      </c>
      <c r="BD614">
        <f t="shared" si="129"/>
        <v>611</v>
      </c>
      <c r="BE614">
        <f t="shared" si="130"/>
        <v>15.250000000000149</v>
      </c>
      <c r="BF614">
        <f>EXP(-KTG1_pic*(BE614-T_opt_pic)^2)</f>
        <v>0.78643122868136628</v>
      </c>
      <c r="BG614">
        <f>EXP(-KTG2_pic*(T_opt_pic-BE614)^2)</f>
        <v>0.48638732863286882</v>
      </c>
      <c r="BH614">
        <f>IF(BE614&lt;=T_opt_pic,BF614,BG614)</f>
        <v>0.78643122868136628</v>
      </c>
      <c r="BI614">
        <f t="shared" si="131"/>
        <v>0.78600000000000003</v>
      </c>
      <c r="BP614">
        <f t="shared" si="132"/>
        <v>611</v>
      </c>
      <c r="BQ614">
        <f t="shared" si="133"/>
        <v>15.250000000000149</v>
      </c>
      <c r="BR614">
        <f>EXP(-KTG1_bac*(BQ614-T_opt_bac)^2)</f>
        <v>0.78643122868136628</v>
      </c>
      <c r="BS614">
        <f>EXP(-KTG2_bac * (T_opt_bac - BQ614)^2)</f>
        <v>0.48638732863286882</v>
      </c>
      <c r="BT614">
        <f>IF(BQ614&lt;=T_opt_bac,BR614,BS614)</f>
        <v>0.78643122868136628</v>
      </c>
      <c r="BU614">
        <f t="shared" si="134"/>
        <v>0.78600000000000003</v>
      </c>
      <c r="BY614"/>
      <c r="BZ614" s="3">
        <f t="shared" si="139"/>
        <v>594</v>
      </c>
      <c r="CA614" s="3">
        <f>CA613+(env_max2-env_min2)/1200</f>
        <v>14.825000000000143</v>
      </c>
      <c r="CB614" s="3">
        <f t="shared" si="138"/>
        <v>0.69599999999999995</v>
      </c>
      <c r="CC614" s="3">
        <f>ROUND((O_max_dia2-CA614)/O_range_dia2 * CB614, 3)</f>
        <v>0.55600000000000005</v>
      </c>
      <c r="CD614">
        <f>IF(CA614&lt;=delt2,CB614,CC614)</f>
        <v>0.55600000000000005</v>
      </c>
      <c r="CE614">
        <f>IF(CA614&gt;=O_max_dia2, 0, CD614)</f>
        <v>0.55600000000000005</v>
      </c>
      <c r="CG614">
        <f>CE614/$CF$21</f>
        <v>0.97373029772329267</v>
      </c>
      <c r="EM614"/>
      <c r="EN614" s="3"/>
      <c r="EP614"/>
      <c r="EQ614" s="3"/>
    </row>
    <row r="615" spans="2:147" x14ac:dyDescent="0.25">
      <c r="B615">
        <f t="shared" si="137"/>
        <v>599</v>
      </c>
      <c r="C615" s="9">
        <f t="shared" si="135"/>
        <v>14.950000000000145</v>
      </c>
      <c r="D615">
        <f>EXP(-KTG1_dia*(C615-T_opt__dia)^2)</f>
        <v>0.99280600158521692</v>
      </c>
      <c r="E615">
        <f>EXP(-KTG2_dia*(T_opt__dia-C615)^2)</f>
        <v>0.83485268069689755</v>
      </c>
      <c r="F615">
        <f>IF(C615&lt;=T_opt__dia,D615,E615)</f>
        <v>0.83485268069689755</v>
      </c>
      <c r="G615">
        <f t="shared" si="136"/>
        <v>0.83499999999999996</v>
      </c>
      <c r="AO615">
        <f t="shared" si="126"/>
        <v>612</v>
      </c>
      <c r="AP615">
        <f t="shared" si="127"/>
        <v>15.27500000000015</v>
      </c>
      <c r="AQ615">
        <f>EXP(-KTG1_nan*(AP615-T_opt__nan)^2)</f>
        <v>0.91456887464127445</v>
      </c>
      <c r="AR615">
        <f>EXP(-KTG2_nan*(T_opt__nan-AP615)^2)</f>
        <v>0.76497853834510099</v>
      </c>
      <c r="AS615">
        <f>IF(AP615&lt;=T_opt__nan,AQ615,AR615)</f>
        <v>0.91456887464127445</v>
      </c>
      <c r="AT615">
        <f t="shared" si="128"/>
        <v>0.91500000000000004</v>
      </c>
      <c r="BD615">
        <f t="shared" si="129"/>
        <v>612</v>
      </c>
      <c r="BE615">
        <f t="shared" si="130"/>
        <v>15.27500000000015</v>
      </c>
      <c r="BF615">
        <f>EXP(-KTG1_pic*(BE615-T_opt_pic)^2)</f>
        <v>0.78764917314922611</v>
      </c>
      <c r="BG615">
        <f>EXP(-KTG2_pic*(T_opt_pic-BE615)^2)</f>
        <v>0.48865063143262838</v>
      </c>
      <c r="BH615">
        <f>IF(BE615&lt;=T_opt_pic,BF615,BG615)</f>
        <v>0.78764917314922611</v>
      </c>
      <c r="BI615">
        <f t="shared" si="131"/>
        <v>0.78800000000000003</v>
      </c>
      <c r="BP615">
        <f t="shared" si="132"/>
        <v>612</v>
      </c>
      <c r="BQ615">
        <f t="shared" si="133"/>
        <v>15.27500000000015</v>
      </c>
      <c r="BR615">
        <f>EXP(-KTG1_bac*(BQ615-T_opt_bac)^2)</f>
        <v>0.78764917314922611</v>
      </c>
      <c r="BS615">
        <f>EXP(-KTG2_bac * (T_opt_bac - BQ615)^2)</f>
        <v>0.48865063143262838</v>
      </c>
      <c r="BT615">
        <f>IF(BQ615&lt;=T_opt_bac,BR615,BS615)</f>
        <v>0.78764917314922611</v>
      </c>
      <c r="BU615">
        <f t="shared" si="134"/>
        <v>0.78800000000000003</v>
      </c>
      <c r="BY615"/>
      <c r="BZ615" s="3">
        <f t="shared" si="139"/>
        <v>595</v>
      </c>
      <c r="CA615" s="3">
        <f>CA614+(env_max2-env_min2)/1200</f>
        <v>14.850000000000144</v>
      </c>
      <c r="CB615" s="3">
        <f t="shared" si="138"/>
        <v>0.69699999999999995</v>
      </c>
      <c r="CC615" s="3">
        <f>ROUND((O_max_dia2-CA615)/O_range_dia2 * CB615, 3)</f>
        <v>0.55500000000000005</v>
      </c>
      <c r="CD615">
        <f>IF(CA615&lt;=delt2,CB615,CC615)</f>
        <v>0.55500000000000005</v>
      </c>
      <c r="CE615">
        <f>IF(CA615&gt;=O_max_dia2, 0, CD615)</f>
        <v>0.55500000000000005</v>
      </c>
      <c r="CG615">
        <f>CE615/$CF$21</f>
        <v>0.97197898423817886</v>
      </c>
      <c r="EM615"/>
      <c r="EN615" s="3"/>
      <c r="EP615"/>
      <c r="EQ615" s="3"/>
    </row>
    <row r="616" spans="2:147" x14ac:dyDescent="0.25">
      <c r="B616">
        <f t="shared" si="137"/>
        <v>600</v>
      </c>
      <c r="C616" s="9">
        <f t="shared" si="135"/>
        <v>14.975000000000145</v>
      </c>
      <c r="D616">
        <f>EXP(-KTG1_dia*(C616-T_opt__dia)^2)</f>
        <v>0.99242384484449964</v>
      </c>
      <c r="E616">
        <f>EXP(-KTG2_dia*(T_opt__dia-C616)^2)</f>
        <v>0.82685577051192161</v>
      </c>
      <c r="F616">
        <f>IF(C616&lt;=T_opt__dia,D616,E616)</f>
        <v>0.82685577051192161</v>
      </c>
      <c r="G616">
        <f t="shared" si="136"/>
        <v>0.82699999999999996</v>
      </c>
      <c r="AO616">
        <f t="shared" si="126"/>
        <v>613</v>
      </c>
      <c r="AP616">
        <f t="shared" si="127"/>
        <v>15.30000000000015</v>
      </c>
      <c r="AQ616">
        <f>EXP(-KTG1_nan*(AP616-T_opt__nan)^2)</f>
        <v>0.91543126214189485</v>
      </c>
      <c r="AR616">
        <f>EXP(-KTG2_nan*(T_opt__nan-AP616)^2)</f>
        <v>0.76714457595486418</v>
      </c>
      <c r="AS616">
        <f>IF(AP616&lt;=T_opt__nan,AQ616,AR616)</f>
        <v>0.91543126214189485</v>
      </c>
      <c r="AT616">
        <f t="shared" si="128"/>
        <v>0.91500000000000004</v>
      </c>
      <c r="BD616">
        <f t="shared" si="129"/>
        <v>613</v>
      </c>
      <c r="BE616">
        <f t="shared" si="130"/>
        <v>15.30000000000015</v>
      </c>
      <c r="BF616">
        <f>EXP(-KTG1_pic*(BE616-T_opt_pic)^2)</f>
        <v>0.78886505951008401</v>
      </c>
      <c r="BG616">
        <f>EXP(-KTG2_pic*(T_opt_pic-BE616)^2)</f>
        <v>0.49091710223192508</v>
      </c>
      <c r="BH616">
        <f>IF(BE616&lt;=T_opt_pic,BF616,BG616)</f>
        <v>0.78886505951008401</v>
      </c>
      <c r="BI616">
        <f t="shared" si="131"/>
        <v>0.78900000000000003</v>
      </c>
      <c r="BP616">
        <f t="shared" si="132"/>
        <v>613</v>
      </c>
      <c r="BQ616">
        <f t="shared" si="133"/>
        <v>15.30000000000015</v>
      </c>
      <c r="BR616">
        <f>EXP(-KTG1_bac*(BQ616-T_opt_bac)^2)</f>
        <v>0.78886505951008401</v>
      </c>
      <c r="BS616">
        <f>EXP(-KTG2_bac * (T_opt_bac - BQ616)^2)</f>
        <v>0.49091710223192508</v>
      </c>
      <c r="BT616">
        <f>IF(BQ616&lt;=T_opt_bac,BR616,BS616)</f>
        <v>0.78886505951008401</v>
      </c>
      <c r="BU616">
        <f t="shared" si="134"/>
        <v>0.78900000000000003</v>
      </c>
      <c r="BY616"/>
      <c r="BZ616" s="3">
        <f t="shared" si="139"/>
        <v>596</v>
      </c>
      <c r="CA616" s="3">
        <f>CA615+(env_max2-env_min2)/1200</f>
        <v>14.875000000000144</v>
      </c>
      <c r="CB616" s="3">
        <f t="shared" si="138"/>
        <v>0.69899999999999995</v>
      </c>
      <c r="CC616" s="3">
        <f>ROUND((O_max_dia2-CA616)/O_range_dia2 * CB616, 3)</f>
        <v>0.55500000000000005</v>
      </c>
      <c r="CD616">
        <f>IF(CA616&lt;=delt2,CB616,CC616)</f>
        <v>0.55500000000000005</v>
      </c>
      <c r="CE616">
        <f>IF(CA616&gt;=O_max_dia2, 0, CD616)</f>
        <v>0.55500000000000005</v>
      </c>
      <c r="CG616">
        <f>CE616/$CF$21</f>
        <v>0.97197898423817886</v>
      </c>
      <c r="EM616"/>
      <c r="EN616" s="3"/>
      <c r="EP616"/>
      <c r="EQ616" s="3"/>
    </row>
    <row r="617" spans="2:147" x14ac:dyDescent="0.25">
      <c r="B617">
        <f t="shared" si="137"/>
        <v>601</v>
      </c>
      <c r="C617" s="9">
        <f t="shared" si="135"/>
        <v>15.000000000000146</v>
      </c>
      <c r="D617">
        <f>EXP(-KTG1_dia*(C617-T_opt__dia)^2)</f>
        <v>0.99203191483705833</v>
      </c>
      <c r="E617">
        <f>EXP(-KTG2_dia*(T_opt__dia-C617)^2)</f>
        <v>0.81873075307793419</v>
      </c>
      <c r="F617">
        <f>IF(C617&lt;=T_opt__dia,D617,E617)</f>
        <v>0.81873075307793419</v>
      </c>
      <c r="G617">
        <f t="shared" si="136"/>
        <v>0.81899999999999995</v>
      </c>
      <c r="AO617">
        <f t="shared" si="126"/>
        <v>614</v>
      </c>
      <c r="AP617">
        <f t="shared" si="127"/>
        <v>15.32500000000015</v>
      </c>
      <c r="AQ617">
        <f>EXP(-KTG1_nan*(AP617-T_opt__nan)^2)</f>
        <v>0.91628988136502654</v>
      </c>
      <c r="AR617">
        <f>EXP(-KTG2_nan*(T_opt__nan-AP617)^2)</f>
        <v>0.7693052070379538</v>
      </c>
      <c r="AS617">
        <f>IF(AP617&lt;=T_opt__nan,AQ617,AR617)</f>
        <v>0.91628988136502654</v>
      </c>
      <c r="AT617">
        <f t="shared" si="128"/>
        <v>0.91600000000000004</v>
      </c>
      <c r="BD617">
        <f t="shared" si="129"/>
        <v>614</v>
      </c>
      <c r="BE617">
        <f t="shared" si="130"/>
        <v>15.32500000000015</v>
      </c>
      <c r="BF617">
        <f>EXP(-KTG1_pic*(BE617-T_opt_pic)^2)</f>
        <v>0.79007887241864261</v>
      </c>
      <c r="BG617">
        <f>EXP(-KTG2_pic*(T_opt_pic-BE617)^2)</f>
        <v>0.49318668757334966</v>
      </c>
      <c r="BH617">
        <f>IF(BE617&lt;=T_opt_pic,BF617,BG617)</f>
        <v>0.79007887241864261</v>
      </c>
      <c r="BI617">
        <f t="shared" si="131"/>
        <v>0.79</v>
      </c>
      <c r="BP617">
        <f t="shared" si="132"/>
        <v>614</v>
      </c>
      <c r="BQ617">
        <f t="shared" si="133"/>
        <v>15.32500000000015</v>
      </c>
      <c r="BR617">
        <f>EXP(-KTG1_bac*(BQ617-T_opt_bac)^2)</f>
        <v>0.79007887241864261</v>
      </c>
      <c r="BS617">
        <f>EXP(-KTG2_bac * (T_opt_bac - BQ617)^2)</f>
        <v>0.49318668757334966</v>
      </c>
      <c r="BT617">
        <f>IF(BQ617&lt;=T_opt_bac,BR617,BS617)</f>
        <v>0.79007887241864261</v>
      </c>
      <c r="BU617">
        <f t="shared" si="134"/>
        <v>0.79</v>
      </c>
      <c r="BY617"/>
      <c r="BZ617" s="3">
        <f t="shared" si="139"/>
        <v>597</v>
      </c>
      <c r="CA617" s="3">
        <f>CA616+(env_max2-env_min2)/1200</f>
        <v>14.900000000000144</v>
      </c>
      <c r="CB617" s="3">
        <f t="shared" si="138"/>
        <v>0.7</v>
      </c>
      <c r="CC617" s="3">
        <f>ROUND((O_max_dia2-CA617)/O_range_dia2 * CB617, 3)</f>
        <v>0.55500000000000005</v>
      </c>
      <c r="CD617">
        <f>IF(CA617&lt;=delt2,CB617,CC617)</f>
        <v>0.55500000000000005</v>
      </c>
      <c r="CE617">
        <f>IF(CA617&gt;=O_max_dia2, 0, CD617)</f>
        <v>0.55500000000000005</v>
      </c>
      <c r="CG617">
        <f>CE617/$CF$21</f>
        <v>0.97197898423817886</v>
      </c>
      <c r="EM617"/>
      <c r="EN617" s="3"/>
      <c r="EP617"/>
      <c r="EQ617" s="3"/>
    </row>
    <row r="618" spans="2:147" x14ac:dyDescent="0.25">
      <c r="B618">
        <f t="shared" si="137"/>
        <v>602</v>
      </c>
      <c r="C618" s="9">
        <f t="shared" si="135"/>
        <v>15.025000000000146</v>
      </c>
      <c r="D618">
        <f>EXP(-KTG1_dia*(C618-T_opt__dia)^2)</f>
        <v>0.99163022325958428</v>
      </c>
      <c r="E618">
        <f>EXP(-KTG2_dia*(T_opt__dia-C618)^2)</f>
        <v>0.81048292927181786</v>
      </c>
      <c r="F618">
        <f>IF(C618&lt;=T_opt__dia,D618,E618)</f>
        <v>0.81048292927181786</v>
      </c>
      <c r="G618">
        <f t="shared" si="136"/>
        <v>0.81</v>
      </c>
      <c r="AO618">
        <f t="shared" si="126"/>
        <v>615</v>
      </c>
      <c r="AP618">
        <f t="shared" si="127"/>
        <v>15.350000000000151</v>
      </c>
      <c r="AQ618">
        <f>EXP(-KTG1_nan*(AP618-T_opt__nan)^2)</f>
        <v>0.91714472018605553</v>
      </c>
      <c r="AR618">
        <f>EXP(-KTG2_nan*(T_opt__nan-AP618)^2)</f>
        <v>0.7714603514573849</v>
      </c>
      <c r="AS618">
        <f>IF(AP618&lt;=T_opt__nan,AQ618,AR618)</f>
        <v>0.91714472018605553</v>
      </c>
      <c r="AT618">
        <f t="shared" si="128"/>
        <v>0.91700000000000004</v>
      </c>
      <c r="BD618">
        <f t="shared" si="129"/>
        <v>615</v>
      </c>
      <c r="BE618">
        <f t="shared" si="130"/>
        <v>15.350000000000151</v>
      </c>
      <c r="BF618">
        <f>EXP(-KTG1_pic*(BE618-T_opt_pic)^2)</f>
        <v>0.79129059653707978</v>
      </c>
      <c r="BG618">
        <f>EXP(-KTG2_pic*(T_opt_pic-BE618)^2)</f>
        <v>0.49545933361147187</v>
      </c>
      <c r="BH618">
        <f>IF(BE618&lt;=T_opt_pic,BF618,BG618)</f>
        <v>0.79129059653707978</v>
      </c>
      <c r="BI618">
        <f t="shared" si="131"/>
        <v>0.79100000000000004</v>
      </c>
      <c r="BP618">
        <f t="shared" si="132"/>
        <v>615</v>
      </c>
      <c r="BQ618">
        <f t="shared" si="133"/>
        <v>15.350000000000151</v>
      </c>
      <c r="BR618">
        <f>EXP(-KTG1_bac*(BQ618-T_opt_bac)^2)</f>
        <v>0.79129059653707978</v>
      </c>
      <c r="BS618">
        <f>EXP(-KTG2_bac * (T_opt_bac - BQ618)^2)</f>
        <v>0.49545933361147187</v>
      </c>
      <c r="BT618">
        <f>IF(BQ618&lt;=T_opt_bac,BR618,BS618)</f>
        <v>0.79129059653707978</v>
      </c>
      <c r="BU618">
        <f t="shared" si="134"/>
        <v>0.79100000000000004</v>
      </c>
      <c r="BY618"/>
      <c r="BZ618" s="3">
        <f t="shared" si="139"/>
        <v>598</v>
      </c>
      <c r="CA618" s="3">
        <f>CA617+(env_max2-env_min2)/1200</f>
        <v>14.925000000000145</v>
      </c>
      <c r="CB618" s="3">
        <f t="shared" si="138"/>
        <v>0.70099999999999996</v>
      </c>
      <c r="CC618" s="3">
        <f>ROUND((O_max_dia2-CA618)/O_range_dia2 * CB618, 3)</f>
        <v>0.55500000000000005</v>
      </c>
      <c r="CD618">
        <f>IF(CA618&lt;=delt2,CB618,CC618)</f>
        <v>0.55500000000000005</v>
      </c>
      <c r="CE618">
        <f>IF(CA618&gt;=O_max_dia2, 0, CD618)</f>
        <v>0.55500000000000005</v>
      </c>
      <c r="CG618">
        <f>CE618/$CF$21</f>
        <v>0.97197898423817886</v>
      </c>
      <c r="EM618"/>
      <c r="EN618" s="3"/>
      <c r="EP618"/>
      <c r="EQ618" s="3"/>
    </row>
    <row r="619" spans="2:147" x14ac:dyDescent="0.25">
      <c r="B619">
        <f t="shared" si="137"/>
        <v>603</v>
      </c>
      <c r="C619" s="9">
        <f t="shared" si="135"/>
        <v>15.050000000000146</v>
      </c>
      <c r="D619">
        <f>EXP(-KTG1_dia*(C619-T_opt__dia)^2)</f>
        <v>0.99121878209687786</v>
      </c>
      <c r="E619">
        <f>EXP(-KTG2_dia*(T_opt__dia-C619)^2)</f>
        <v>0.80211763886158061</v>
      </c>
      <c r="F619">
        <f>IF(C619&lt;=T_opt__dia,D619,E619)</f>
        <v>0.80211763886158061</v>
      </c>
      <c r="G619">
        <f t="shared" si="136"/>
        <v>0.80200000000000005</v>
      </c>
      <c r="AO619">
        <f t="shared" ref="AO619:AO682" si="140">B632</f>
        <v>616</v>
      </c>
      <c r="AP619">
        <f t="shared" si="127"/>
        <v>15.375000000000151</v>
      </c>
      <c r="AQ619">
        <f>EXP(-KTG1_nan*(AP619-T_opt__nan)^2)</f>
        <v>0.91799576652575832</v>
      </c>
      <c r="AR619">
        <f>EXP(-KTG2_nan*(T_opt__nan-AP619)^2)</f>
        <v>0.77360992909831738</v>
      </c>
      <c r="AS619">
        <f>IF(AP619&lt;=T_opt__nan,AQ619,AR619)</f>
        <v>0.91799576652575832</v>
      </c>
      <c r="AT619">
        <f t="shared" si="128"/>
        <v>0.91800000000000004</v>
      </c>
      <c r="BD619">
        <f t="shared" si="129"/>
        <v>616</v>
      </c>
      <c r="BE619">
        <f t="shared" si="130"/>
        <v>15.375000000000151</v>
      </c>
      <c r="BF619">
        <f>EXP(-KTG1_pic*(BE619-T_opt_pic)^2)</f>
        <v>0.79250021653536773</v>
      </c>
      <c r="BG619">
        <f>EXP(-KTG2_pic*(T_opt_pic-BE619)^2)</f>
        <v>0.49773498611428463</v>
      </c>
      <c r="BH619">
        <f>IF(BE619&lt;=T_opt_pic,BF619,BG619)</f>
        <v>0.79250021653536773</v>
      </c>
      <c r="BI619">
        <f t="shared" si="131"/>
        <v>0.79300000000000004</v>
      </c>
      <c r="BP619">
        <f t="shared" si="132"/>
        <v>616</v>
      </c>
      <c r="BQ619">
        <f t="shared" si="133"/>
        <v>15.375000000000151</v>
      </c>
      <c r="BR619">
        <f>EXP(-KTG1_bac*(BQ619-T_opt_bac)^2)</f>
        <v>0.79250021653536773</v>
      </c>
      <c r="BS619">
        <f>EXP(-KTG2_bac * (T_opt_bac - BQ619)^2)</f>
        <v>0.49773498611428463</v>
      </c>
      <c r="BT619">
        <f>IF(BQ619&lt;=T_opt_bac,BR619,BS619)</f>
        <v>0.79250021653536773</v>
      </c>
      <c r="BU619">
        <f t="shared" si="134"/>
        <v>0.79300000000000004</v>
      </c>
      <c r="BY619"/>
      <c r="BZ619" s="3">
        <f t="shared" si="139"/>
        <v>599</v>
      </c>
      <c r="CA619" s="3">
        <f>CA618+(env_max2-env_min2)/1200</f>
        <v>14.950000000000145</v>
      </c>
      <c r="CB619" s="3">
        <f t="shared" si="138"/>
        <v>0.70199999999999996</v>
      </c>
      <c r="CC619" s="3">
        <f>ROUND((O_max_dia2-CA619)/O_range_dia2 * CB619, 3)</f>
        <v>0.55400000000000005</v>
      </c>
      <c r="CD619">
        <f>IF(CA619&lt;=delt2,CB619,CC619)</f>
        <v>0.55400000000000005</v>
      </c>
      <c r="CE619">
        <f>IF(CA619&gt;=O_max_dia2, 0, CD619)</f>
        <v>0.55400000000000005</v>
      </c>
      <c r="CG619">
        <f>CE619/$CF$21</f>
        <v>0.97022767075306493</v>
      </c>
      <c r="EM619"/>
      <c r="EN619" s="3"/>
      <c r="EP619"/>
      <c r="EQ619" s="3"/>
    </row>
    <row r="620" spans="2:147" x14ac:dyDescent="0.25">
      <c r="B620">
        <f t="shared" si="137"/>
        <v>604</v>
      </c>
      <c r="C620" s="9">
        <f t="shared" si="135"/>
        <v>15.075000000000147</v>
      </c>
      <c r="D620">
        <f>EXP(-KTG1_dia*(C620-T_opt__dia)^2)</f>
        <v>0.99079760362125224</v>
      </c>
      <c r="E620">
        <f>EXP(-KTG2_dia*(T_opt__dia-C620)^2)</f>
        <v>0.79364025480276945</v>
      </c>
      <c r="F620">
        <f>IF(C620&lt;=T_opt__dia,D620,E620)</f>
        <v>0.79364025480276945</v>
      </c>
      <c r="G620">
        <f t="shared" si="136"/>
        <v>0.79400000000000004</v>
      </c>
      <c r="AO620">
        <f t="shared" si="140"/>
        <v>617</v>
      </c>
      <c r="AP620">
        <f t="shared" si="127"/>
        <v>15.400000000000151</v>
      </c>
      <c r="AQ620">
        <f>EXP(-KTG1_nan*(AP620-T_opt__nan)^2)</f>
        <v>0.91884300835058608</v>
      </c>
      <c r="AR620">
        <f>EXP(-KTG2_nan*(T_opt__nan-AP620)^2)</f>
        <v>0.77575385987293266</v>
      </c>
      <c r="AS620">
        <f>IF(AP620&lt;=T_opt__nan,AQ620,AR620)</f>
        <v>0.91884300835058608</v>
      </c>
      <c r="AT620">
        <f t="shared" si="128"/>
        <v>0.91900000000000004</v>
      </c>
      <c r="BD620">
        <f t="shared" si="129"/>
        <v>617</v>
      </c>
      <c r="BE620">
        <f t="shared" si="130"/>
        <v>15.400000000000151</v>
      </c>
      <c r="BF620">
        <f>EXP(-KTG1_pic*(BE620-T_opt_pic)^2)</f>
        <v>0.79370771709159171</v>
      </c>
      <c r="BG620">
        <f>EXP(-KTG2_pic*(T_opt_pic-BE620)^2)</f>
        <v>0.50001359046468385</v>
      </c>
      <c r="BH620">
        <f>IF(BE620&lt;=T_opt_pic,BF620,BG620)</f>
        <v>0.79370771709159171</v>
      </c>
      <c r="BI620">
        <f t="shared" si="131"/>
        <v>0.79400000000000004</v>
      </c>
      <c r="BP620">
        <f t="shared" si="132"/>
        <v>617</v>
      </c>
      <c r="BQ620">
        <f t="shared" si="133"/>
        <v>15.400000000000151</v>
      </c>
      <c r="BR620">
        <f>EXP(-KTG1_bac*(BQ620-T_opt_bac)^2)</f>
        <v>0.79370771709159171</v>
      </c>
      <c r="BS620">
        <f>EXP(-KTG2_bac * (T_opt_bac - BQ620)^2)</f>
        <v>0.50001359046468385</v>
      </c>
      <c r="BT620">
        <f>IF(BQ620&lt;=T_opt_bac,BR620,BS620)</f>
        <v>0.79370771709159171</v>
      </c>
      <c r="BU620">
        <f t="shared" si="134"/>
        <v>0.79400000000000004</v>
      </c>
      <c r="BY620"/>
      <c r="BZ620" s="3">
        <f t="shared" si="139"/>
        <v>600</v>
      </c>
      <c r="CA620" s="3">
        <f>CA619+(env_max2-env_min2)/1200</f>
        <v>14.975000000000145</v>
      </c>
      <c r="CB620" s="3">
        <f t="shared" si="138"/>
        <v>0.70299999999999996</v>
      </c>
      <c r="CC620" s="3">
        <f>ROUND((O_max_dia2-CA620)/O_range_dia2 * CB620, 3)</f>
        <v>0.55400000000000005</v>
      </c>
      <c r="CD620">
        <f>IF(CA620&lt;=delt2,CB620,CC620)</f>
        <v>0.55400000000000005</v>
      </c>
      <c r="CE620">
        <f>IF(CA620&gt;=O_max_dia2, 0, CD620)</f>
        <v>0.55400000000000005</v>
      </c>
      <c r="CG620">
        <f>CE620/$CF$21</f>
        <v>0.97022767075306493</v>
      </c>
      <c r="EM620"/>
      <c r="EN620" s="3"/>
      <c r="EP620"/>
      <c r="EQ620" s="3"/>
    </row>
    <row r="621" spans="2:147" x14ac:dyDescent="0.25">
      <c r="B621">
        <f t="shared" si="137"/>
        <v>605</v>
      </c>
      <c r="C621" s="9">
        <f t="shared" si="135"/>
        <v>15.100000000000147</v>
      </c>
      <c r="D621">
        <f>EXP(-KTG1_dia*(C621-T_opt__dia)^2)</f>
        <v>0.99036670039192409</v>
      </c>
      <c r="E621">
        <f>EXP(-KTG2_dia*(T_opt__dia-C621)^2)</f>
        <v>0.7850561775517787</v>
      </c>
      <c r="F621">
        <f>IF(C621&lt;=T_opt__dia,D621,E621)</f>
        <v>0.7850561775517787</v>
      </c>
      <c r="G621">
        <f t="shared" si="136"/>
        <v>0.78500000000000003</v>
      </c>
      <c r="AO621">
        <f t="shared" si="140"/>
        <v>618</v>
      </c>
      <c r="AP621">
        <f t="shared" si="127"/>
        <v>15.425000000000152</v>
      </c>
      <c r="AQ621">
        <f>EXP(-KTG1_nan*(AP621-T_opt__nan)^2)</f>
        <v>0.91968643367294756</v>
      </c>
      <c r="AR621">
        <f>EXP(-KTG2_nan*(T_opt__nan-AP621)^2)</f>
        <v>0.77789206372531983</v>
      </c>
      <c r="AS621">
        <f>IF(AP621&lt;=T_opt__nan,AQ621,AR621)</f>
        <v>0.91968643367294756</v>
      </c>
      <c r="AT621">
        <f t="shared" si="128"/>
        <v>0.92</v>
      </c>
      <c r="BD621">
        <f t="shared" si="129"/>
        <v>618</v>
      </c>
      <c r="BE621">
        <f t="shared" si="130"/>
        <v>15.425000000000152</v>
      </c>
      <c r="BF621">
        <f>EXP(-KTG1_pic*(BE621-T_opt_pic)^2)</f>
        <v>0.79491308289226914</v>
      </c>
      <c r="BG621">
        <f>EXP(-KTG2_pic*(T_opt_pic-BE621)^2)</f>
        <v>0.50229509166198461</v>
      </c>
      <c r="BH621">
        <f>IF(BE621&lt;=T_opt_pic,BF621,BG621)</f>
        <v>0.79491308289226914</v>
      </c>
      <c r="BI621">
        <f t="shared" si="131"/>
        <v>0.79500000000000004</v>
      </c>
      <c r="BP621">
        <f t="shared" si="132"/>
        <v>618</v>
      </c>
      <c r="BQ621">
        <f t="shared" si="133"/>
        <v>15.425000000000152</v>
      </c>
      <c r="BR621">
        <f>EXP(-KTG1_bac*(BQ621-T_opt_bac)^2)</f>
        <v>0.79491308289226914</v>
      </c>
      <c r="BS621">
        <f>EXP(-KTG2_bac * (T_opt_bac - BQ621)^2)</f>
        <v>0.50229509166198461</v>
      </c>
      <c r="BT621">
        <f>IF(BQ621&lt;=T_opt_bac,BR621,BS621)</f>
        <v>0.79491308289226914</v>
      </c>
      <c r="BU621">
        <f t="shared" si="134"/>
        <v>0.79500000000000004</v>
      </c>
      <c r="BY621"/>
      <c r="BZ621" s="3">
        <f t="shared" si="139"/>
        <v>601</v>
      </c>
      <c r="CA621" s="3">
        <f>CA620+(env_max2-env_min2)/1200</f>
        <v>15.000000000000146</v>
      </c>
      <c r="CB621" s="3">
        <f t="shared" si="138"/>
        <v>0.70499999999999996</v>
      </c>
      <c r="CC621" s="3">
        <f>ROUND((O_max_dia2-CA621)/O_range_dia2 * CB621, 3)</f>
        <v>0.55400000000000005</v>
      </c>
      <c r="CD621">
        <f>IF(CA621&lt;=delt2,CB621,CC621)</f>
        <v>0.55400000000000005</v>
      </c>
      <c r="CE621">
        <f>IF(CA621&gt;=O_max_dia2, 0, CD621)</f>
        <v>0.55400000000000005</v>
      </c>
      <c r="CG621">
        <f>CE621/$CF$21</f>
        <v>0.97022767075306493</v>
      </c>
      <c r="EM621"/>
      <c r="EN621" s="3"/>
      <c r="EP621"/>
      <c r="EQ621" s="3"/>
    </row>
    <row r="622" spans="2:147" x14ac:dyDescent="0.25">
      <c r="B622">
        <f t="shared" si="137"/>
        <v>606</v>
      </c>
      <c r="C622" s="9">
        <f t="shared" si="135"/>
        <v>15.125000000000147</v>
      </c>
      <c r="D622">
        <f>EXP(-KTG1_dia*(C622-T_opt__dia)^2)</f>
        <v>0.98992608525438885</v>
      </c>
      <c r="E622">
        <f>EXP(-KTG2_dia*(T_opt__dia-C622)^2)</f>
        <v>0.77637082940436086</v>
      </c>
      <c r="F622">
        <f>IF(C622&lt;=T_opt__dia,D622,E622)</f>
        <v>0.77637082940436086</v>
      </c>
      <c r="G622">
        <f t="shared" si="136"/>
        <v>0.77600000000000002</v>
      </c>
      <c r="AO622">
        <f t="shared" si="140"/>
        <v>619</v>
      </c>
      <c r="AP622">
        <f t="shared" si="127"/>
        <v>15.450000000000152</v>
      </c>
      <c r="AQ622">
        <f>EXP(-KTG1_nan*(AP622-T_opt__nan)^2)</f>
        <v>0.92052603055149196</v>
      </c>
      <c r="AR622">
        <f>EXP(-KTG2_nan*(T_opt__nan-AP622)^2)</f>
        <v>0.78002446063637487</v>
      </c>
      <c r="AS622">
        <f>IF(AP622&lt;=T_opt__nan,AQ622,AR622)</f>
        <v>0.92052603055149196</v>
      </c>
      <c r="AT622">
        <f t="shared" si="128"/>
        <v>0.92100000000000004</v>
      </c>
      <c r="BD622">
        <f t="shared" si="129"/>
        <v>619</v>
      </c>
      <c r="BE622">
        <f t="shared" si="130"/>
        <v>15.450000000000152</v>
      </c>
      <c r="BF622">
        <f>EXP(-KTG1_pic*(BE622-T_opt_pic)^2)</f>
        <v>0.79611629863266875</v>
      </c>
      <c r="BG622">
        <f>EXP(-KTG2_pic*(T_opt_pic-BE622)^2)</f>
        <v>0.5045794343234723</v>
      </c>
      <c r="BH622">
        <f>IF(BE622&lt;=T_opt_pic,BF622,BG622)</f>
        <v>0.79611629863266875</v>
      </c>
      <c r="BI622">
        <f t="shared" si="131"/>
        <v>0.79600000000000004</v>
      </c>
      <c r="BP622">
        <f t="shared" si="132"/>
        <v>619</v>
      </c>
      <c r="BQ622">
        <f t="shared" si="133"/>
        <v>15.450000000000152</v>
      </c>
      <c r="BR622">
        <f>EXP(-KTG1_bac*(BQ622-T_opt_bac)^2)</f>
        <v>0.79611629863266875</v>
      </c>
      <c r="BS622">
        <f>EXP(-KTG2_bac * (T_opt_bac - BQ622)^2)</f>
        <v>0.5045794343234723</v>
      </c>
      <c r="BT622">
        <f>IF(BQ622&lt;=T_opt_bac,BR622,BS622)</f>
        <v>0.79611629863266875</v>
      </c>
      <c r="BU622">
        <f t="shared" si="134"/>
        <v>0.79600000000000004</v>
      </c>
      <c r="BY622"/>
      <c r="BZ622" s="3">
        <f t="shared" si="139"/>
        <v>602</v>
      </c>
      <c r="CA622" s="3">
        <f>CA621+(env_max2-env_min2)/1200</f>
        <v>15.025000000000146</v>
      </c>
      <c r="CB622" s="3">
        <f t="shared" si="138"/>
        <v>0.70599999999999996</v>
      </c>
      <c r="CC622" s="3">
        <f>ROUND((O_max_dia2-CA622)/O_range_dia2 * CB622, 3)</f>
        <v>0.55300000000000005</v>
      </c>
      <c r="CD622">
        <f>IF(CA622&lt;=delt2,CB622,CC622)</f>
        <v>0.55300000000000005</v>
      </c>
      <c r="CE622">
        <f>IF(CA622&gt;=O_max_dia2, 0, CD622)</f>
        <v>0.55300000000000005</v>
      </c>
      <c r="CG622">
        <f>CE622/$CF$21</f>
        <v>0.96847635726795112</v>
      </c>
      <c r="EM622"/>
      <c r="EN622" s="3"/>
      <c r="EP622"/>
      <c r="EQ622" s="3"/>
    </row>
    <row r="623" spans="2:147" x14ac:dyDescent="0.25">
      <c r="B623">
        <f t="shared" si="137"/>
        <v>607</v>
      </c>
      <c r="C623" s="9">
        <f t="shared" si="135"/>
        <v>15.150000000000148</v>
      </c>
      <c r="D623">
        <f>EXP(-KTG1_dia*(C623-T_opt__dia)^2)</f>
        <v>0.98947577133978248</v>
      </c>
      <c r="E623">
        <f>EXP(-KTG2_dia*(T_opt__dia-C623)^2)</f>
        <v>0.76758964886752057</v>
      </c>
      <c r="F623">
        <f>IF(C623&lt;=T_opt__dia,D623,E623)</f>
        <v>0.76758964886752057</v>
      </c>
      <c r="G623">
        <f t="shared" si="136"/>
        <v>0.76800000000000002</v>
      </c>
      <c r="AO623">
        <f t="shared" si="140"/>
        <v>620</v>
      </c>
      <c r="AP623">
        <f t="shared" si="127"/>
        <v>15.475000000000152</v>
      </c>
      <c r="AQ623">
        <f>EXP(-KTG1_nan*(AP623-T_opt__nan)^2)</f>
        <v>0.92136178709138972</v>
      </c>
      <c r="AR623">
        <f>EXP(-KTG2_nan*(T_opt__nan-AP623)^2)</f>
        <v>0.78215097062870909</v>
      </c>
      <c r="AS623">
        <f>IF(AP623&lt;=T_opt__nan,AQ623,AR623)</f>
        <v>0.92136178709138972</v>
      </c>
      <c r="AT623">
        <f t="shared" si="128"/>
        <v>0.92100000000000004</v>
      </c>
      <c r="BD623">
        <f t="shared" si="129"/>
        <v>620</v>
      </c>
      <c r="BE623">
        <f t="shared" si="130"/>
        <v>15.475000000000152</v>
      </c>
      <c r="BF623">
        <f>EXP(-KTG1_pic*(BE623-T_opt_pic)^2)</f>
        <v>0.79731734901713025</v>
      </c>
      <c r="BG623">
        <f>EXP(-KTG2_pic*(T_opt_pic-BE623)^2)</f>
        <v>0.5068665626859904</v>
      </c>
      <c r="BH623">
        <f>IF(BE623&lt;=T_opt_pic,BF623,BG623)</f>
        <v>0.79731734901713025</v>
      </c>
      <c r="BI623">
        <f t="shared" si="131"/>
        <v>0.79700000000000004</v>
      </c>
      <c r="BP623">
        <f t="shared" si="132"/>
        <v>620</v>
      </c>
      <c r="BQ623">
        <f t="shared" si="133"/>
        <v>15.475000000000152</v>
      </c>
      <c r="BR623">
        <f>EXP(-KTG1_bac*(BQ623-T_opt_bac)^2)</f>
        <v>0.79731734901713025</v>
      </c>
      <c r="BS623">
        <f>EXP(-KTG2_bac * (T_opt_bac - BQ623)^2)</f>
        <v>0.5068665626859904</v>
      </c>
      <c r="BT623">
        <f>IF(BQ623&lt;=T_opt_bac,BR623,BS623)</f>
        <v>0.79731734901713025</v>
      </c>
      <c r="BU623">
        <f t="shared" si="134"/>
        <v>0.79700000000000004</v>
      </c>
      <c r="BY623"/>
      <c r="BZ623" s="3">
        <f t="shared" si="139"/>
        <v>603</v>
      </c>
      <c r="CA623" s="3">
        <f>CA622+(env_max2-env_min2)/1200</f>
        <v>15.050000000000146</v>
      </c>
      <c r="CB623" s="3">
        <f t="shared" si="138"/>
        <v>0.70699999999999996</v>
      </c>
      <c r="CC623" s="3">
        <f>ROUND((O_max_dia2-CA623)/O_range_dia2 * CB623, 3)</f>
        <v>0.55300000000000005</v>
      </c>
      <c r="CD623">
        <f>IF(CA623&lt;=delt2,CB623,CC623)</f>
        <v>0.55300000000000005</v>
      </c>
      <c r="CE623">
        <f>IF(CA623&gt;=O_max_dia2, 0, CD623)</f>
        <v>0.55300000000000005</v>
      </c>
      <c r="CG623">
        <f>CE623/$CF$21</f>
        <v>0.96847635726795112</v>
      </c>
      <c r="EM623"/>
      <c r="EN623" s="3"/>
      <c r="EP623"/>
      <c r="EQ623" s="3"/>
    </row>
    <row r="624" spans="2:147" x14ac:dyDescent="0.25">
      <c r="B624">
        <f t="shared" si="137"/>
        <v>608</v>
      </c>
      <c r="C624" s="9">
        <f t="shared" si="135"/>
        <v>15.175000000000148</v>
      </c>
      <c r="D624">
        <f>EXP(-KTG1_dia*(C624-T_opt__dia)^2)</f>
        <v>0.98901577206422953</v>
      </c>
      <c r="E624">
        <f>EXP(-KTG2_dia*(T_opt__dia-C624)^2)</f>
        <v>0.75871808507282246</v>
      </c>
      <c r="F624">
        <f>IF(C624&lt;=T_opt__dia,D624,E624)</f>
        <v>0.75871808507282246</v>
      </c>
      <c r="G624">
        <f t="shared" si="136"/>
        <v>0.75900000000000001</v>
      </c>
      <c r="AO624">
        <f t="shared" si="140"/>
        <v>621</v>
      </c>
      <c r="AP624">
        <f t="shared" si="127"/>
        <v>15.500000000000153</v>
      </c>
      <c r="AQ624">
        <f>EXP(-KTG1_nan*(AP624-T_opt__nan)^2)</f>
        <v>0.92219369144461316</v>
      </c>
      <c r="AR624">
        <f>EXP(-KTG2_nan*(T_opt__nan-AP624)^2)</f>
        <v>0.78427151377156934</v>
      </c>
      <c r="AS624">
        <f>IF(AP624&lt;=T_opt__nan,AQ624,AR624)</f>
        <v>0.92219369144461316</v>
      </c>
      <c r="AT624">
        <f t="shared" si="128"/>
        <v>0.92200000000000004</v>
      </c>
      <c r="BD624">
        <f t="shared" si="129"/>
        <v>621</v>
      </c>
      <c r="BE624">
        <f t="shared" si="130"/>
        <v>15.500000000000153</v>
      </c>
      <c r="BF624">
        <f>EXP(-KTG1_pic*(BE624-T_opt_pic)^2)</f>
        <v>0.79851621875938439</v>
      </c>
      <c r="BG624">
        <f>EXP(-KTG2_pic*(T_opt_pic-BE624)^2)</f>
        <v>0.50915642060756316</v>
      </c>
      <c r="BH624">
        <f>IF(BE624&lt;=T_opt_pic,BF624,BG624)</f>
        <v>0.79851621875938439</v>
      </c>
      <c r="BI624">
        <f t="shared" si="131"/>
        <v>0.79900000000000004</v>
      </c>
      <c r="BP624">
        <f t="shared" si="132"/>
        <v>621</v>
      </c>
      <c r="BQ624">
        <f t="shared" si="133"/>
        <v>15.500000000000153</v>
      </c>
      <c r="BR624">
        <f>EXP(-KTG1_bac*(BQ624-T_opt_bac)^2)</f>
        <v>0.79851621875938439</v>
      </c>
      <c r="BS624">
        <f>EXP(-KTG2_bac * (T_opt_bac - BQ624)^2)</f>
        <v>0.50915642060756316</v>
      </c>
      <c r="BT624">
        <f>IF(BQ624&lt;=T_opt_bac,BR624,BS624)</f>
        <v>0.79851621875938439</v>
      </c>
      <c r="BU624">
        <f t="shared" si="134"/>
        <v>0.79900000000000004</v>
      </c>
      <c r="BY624"/>
      <c r="BZ624" s="3">
        <f t="shared" si="139"/>
        <v>604</v>
      </c>
      <c r="CA624" s="3">
        <f>CA623+(env_max2-env_min2)/1200</f>
        <v>15.075000000000147</v>
      </c>
      <c r="CB624" s="3">
        <f t="shared" si="138"/>
        <v>0.70799999999999996</v>
      </c>
      <c r="CC624" s="3">
        <f>ROUND((O_max_dia2-CA624)/O_range_dia2 * CB624, 3)</f>
        <v>0.55200000000000005</v>
      </c>
      <c r="CD624">
        <f>IF(CA624&lt;=delt2,CB624,CC624)</f>
        <v>0.55200000000000005</v>
      </c>
      <c r="CE624">
        <f>IF(CA624&gt;=O_max_dia2, 0, CD624)</f>
        <v>0.55200000000000005</v>
      </c>
      <c r="CG624">
        <f>CE624/$CF$21</f>
        <v>0.9667250437828373</v>
      </c>
      <c r="EM624"/>
      <c r="EN624" s="3"/>
      <c r="EP624"/>
      <c r="EQ624" s="3"/>
    </row>
    <row r="625" spans="2:147" x14ac:dyDescent="0.25">
      <c r="B625">
        <f t="shared" si="137"/>
        <v>609</v>
      </c>
      <c r="C625" s="9">
        <f t="shared" si="135"/>
        <v>15.200000000000149</v>
      </c>
      <c r="D625">
        <f>EXP(-KTG1_dia*(C625-T_opt__dia)^2)</f>
        <v>0.98854610112817709</v>
      </c>
      <c r="E625">
        <f>EXP(-KTG2_dia*(T_opt__dia-C625)^2)</f>
        <v>0.74976159223898786</v>
      </c>
      <c r="F625">
        <f>IF(C625&lt;=T_opt__dia,D625,E625)</f>
        <v>0.74976159223898786</v>
      </c>
      <c r="G625">
        <f t="shared" si="136"/>
        <v>0.75</v>
      </c>
      <c r="AO625">
        <f t="shared" si="140"/>
        <v>622</v>
      </c>
      <c r="AP625">
        <f t="shared" si="127"/>
        <v>15.525000000000153</v>
      </c>
      <c r="AQ625">
        <f>EXP(-KTG1_nan*(AP625-T_opt__nan)^2)</f>
        <v>0.92302173181021607</v>
      </c>
      <c r="AR625">
        <f>EXP(-KTG2_nan*(T_opt__nan-AP625)^2)</f>
        <v>0.78638601018576704</v>
      </c>
      <c r="AS625">
        <f>IF(AP625&lt;=T_opt__nan,AQ625,AR625)</f>
        <v>0.92302173181021607</v>
      </c>
      <c r="AT625">
        <f t="shared" si="128"/>
        <v>0.92300000000000004</v>
      </c>
      <c r="BD625">
        <f t="shared" si="129"/>
        <v>622</v>
      </c>
      <c r="BE625">
        <f t="shared" si="130"/>
        <v>15.525000000000153</v>
      </c>
      <c r="BF625">
        <f>EXP(-KTG1_pic*(BE625-T_opt_pic)^2)</f>
        <v>0.79971289258287281</v>
      </c>
      <c r="BG625">
        <f>EXP(-KTG2_pic*(T_opt_pic-BE625)^2)</f>
        <v>0.5114489515690549</v>
      </c>
      <c r="BH625">
        <f>IF(BE625&lt;=T_opt_pic,BF625,BG625)</f>
        <v>0.79971289258287281</v>
      </c>
      <c r="BI625">
        <f t="shared" si="131"/>
        <v>0.8</v>
      </c>
      <c r="BP625">
        <f t="shared" si="132"/>
        <v>622</v>
      </c>
      <c r="BQ625">
        <f t="shared" si="133"/>
        <v>15.525000000000153</v>
      </c>
      <c r="BR625">
        <f>EXP(-KTG1_bac*(BQ625-T_opt_bac)^2)</f>
        <v>0.79971289258287281</v>
      </c>
      <c r="BS625">
        <f>EXP(-KTG2_bac * (T_opt_bac - BQ625)^2)</f>
        <v>0.5114489515690549</v>
      </c>
      <c r="BT625">
        <f>IF(BQ625&lt;=T_opt_bac,BR625,BS625)</f>
        <v>0.79971289258287281</v>
      </c>
      <c r="BU625">
        <f t="shared" si="134"/>
        <v>0.8</v>
      </c>
      <c r="BY625"/>
      <c r="BZ625" s="3">
        <f t="shared" si="139"/>
        <v>605</v>
      </c>
      <c r="CA625" s="3">
        <f>CA624+(env_max2-env_min2)/1200</f>
        <v>15.100000000000147</v>
      </c>
      <c r="CB625" s="3">
        <f t="shared" si="138"/>
        <v>0.71</v>
      </c>
      <c r="CC625" s="3">
        <f>ROUND((O_max_dia2-CA625)/O_range_dia2 * CB625, 3)</f>
        <v>0.55300000000000005</v>
      </c>
      <c r="CD625">
        <f>IF(CA625&lt;=delt2,CB625,CC625)</f>
        <v>0.55300000000000005</v>
      </c>
      <c r="CE625">
        <f>IF(CA625&gt;=O_max_dia2, 0, CD625)</f>
        <v>0.55300000000000005</v>
      </c>
      <c r="CG625">
        <f>CE625/$CF$21</f>
        <v>0.96847635726795112</v>
      </c>
      <c r="EM625"/>
      <c r="EN625" s="3"/>
      <c r="EP625"/>
      <c r="EQ625" s="3"/>
    </row>
    <row r="626" spans="2:147" x14ac:dyDescent="0.25">
      <c r="B626">
        <f t="shared" si="137"/>
        <v>610</v>
      </c>
      <c r="C626" s="9">
        <f t="shared" si="135"/>
        <v>15.225000000000149</v>
      </c>
      <c r="D626">
        <f>EXP(-KTG1_dia*(C626-T_opt__dia)^2)</f>
        <v>0.98806677251571418</v>
      </c>
      <c r="E626">
        <f>EXP(-KTG2_dia*(T_opt__dia-C626)^2)</f>
        <v>0.7407256241914798</v>
      </c>
      <c r="F626">
        <f>IF(C626&lt;=T_opt__dia,D626,E626)</f>
        <v>0.7407256241914798</v>
      </c>
      <c r="G626">
        <f t="shared" si="136"/>
        <v>0.74099999999999999</v>
      </c>
      <c r="AO626">
        <f t="shared" si="140"/>
        <v>623</v>
      </c>
      <c r="AP626">
        <f t="shared" si="127"/>
        <v>15.550000000000153</v>
      </c>
      <c r="AQ626">
        <f>EXP(-KTG1_nan*(AP626-T_opt__nan)^2)</f>
        <v>0.92384589643461257</v>
      </c>
      <c r="AR626">
        <f>EXP(-KTG2_nan*(T_opt__nan-AP626)^2)</f>
        <v>0.78849438004861705</v>
      </c>
      <c r="AS626">
        <f>IF(AP626&lt;=T_opt__nan,AQ626,AR626)</f>
        <v>0.92384589643461257</v>
      </c>
      <c r="AT626">
        <f t="shared" si="128"/>
        <v>0.92400000000000004</v>
      </c>
      <c r="BD626">
        <f t="shared" si="129"/>
        <v>623</v>
      </c>
      <c r="BE626">
        <f t="shared" si="130"/>
        <v>15.550000000000153</v>
      </c>
      <c r="BF626">
        <f>EXP(-KTG1_pic*(BE626-T_opt_pic)^2)</f>
        <v>0.80090735522106882</v>
      </c>
      <c r="BG626">
        <f>EXP(-KTG2_pic*(T_opt_pic-BE626)^2)</f>
        <v>0.51374409867586512</v>
      </c>
      <c r="BH626">
        <f>IF(BE626&lt;=T_opt_pic,BF626,BG626)</f>
        <v>0.80090735522106882</v>
      </c>
      <c r="BI626">
        <f t="shared" si="131"/>
        <v>0.80100000000000005</v>
      </c>
      <c r="BP626">
        <f t="shared" si="132"/>
        <v>623</v>
      </c>
      <c r="BQ626">
        <f t="shared" si="133"/>
        <v>15.550000000000153</v>
      </c>
      <c r="BR626">
        <f>EXP(-KTG1_bac*(BQ626-T_opt_bac)^2)</f>
        <v>0.80090735522106882</v>
      </c>
      <c r="BS626">
        <f>EXP(-KTG2_bac * (T_opt_bac - BQ626)^2)</f>
        <v>0.51374409867586512</v>
      </c>
      <c r="BT626">
        <f>IF(BQ626&lt;=T_opt_bac,BR626,BS626)</f>
        <v>0.80090735522106882</v>
      </c>
      <c r="BU626">
        <f t="shared" si="134"/>
        <v>0.80100000000000005</v>
      </c>
      <c r="BY626"/>
      <c r="BZ626" s="3">
        <f t="shared" si="139"/>
        <v>606</v>
      </c>
      <c r="CA626" s="3">
        <f>CA625+(env_max2-env_min2)/1200</f>
        <v>15.125000000000147</v>
      </c>
      <c r="CB626" s="3">
        <f t="shared" si="138"/>
        <v>0.71099999999999997</v>
      </c>
      <c r="CC626" s="3">
        <f>ROUND((O_max_dia2-CA626)/O_range_dia2 * CB626, 3)</f>
        <v>0.55200000000000005</v>
      </c>
      <c r="CD626">
        <f>IF(CA626&lt;=delt2,CB626,CC626)</f>
        <v>0.55200000000000005</v>
      </c>
      <c r="CE626">
        <f>IF(CA626&gt;=O_max_dia2, 0, CD626)</f>
        <v>0.55200000000000005</v>
      </c>
      <c r="CG626">
        <f>CE626/$CF$21</f>
        <v>0.9667250437828373</v>
      </c>
      <c r="EM626"/>
      <c r="EN626" s="3"/>
      <c r="EP626"/>
      <c r="EQ626" s="3"/>
    </row>
    <row r="627" spans="2:147" x14ac:dyDescent="0.25">
      <c r="B627">
        <f t="shared" si="137"/>
        <v>611</v>
      </c>
      <c r="C627" s="9">
        <f t="shared" si="135"/>
        <v>15.250000000000149</v>
      </c>
      <c r="D627">
        <f>EXP(-KTG1_dia*(C627-T_opt__dia)^2)</f>
        <v>0.98757780049387844</v>
      </c>
      <c r="E627">
        <f>EXP(-KTG2_dia*(T_opt__dia-C627)^2)</f>
        <v>0.73161562894658716</v>
      </c>
      <c r="F627">
        <f>IF(C627&lt;=T_opt__dia,D627,E627)</f>
        <v>0.73161562894658716</v>
      </c>
      <c r="G627">
        <f t="shared" si="136"/>
        <v>0.73199999999999998</v>
      </c>
      <c r="AO627">
        <f t="shared" si="140"/>
        <v>624</v>
      </c>
      <c r="AP627">
        <f t="shared" si="127"/>
        <v>15.575000000000154</v>
      </c>
      <c r="AQ627">
        <f>EXP(-KTG1_nan*(AP627-T_opt__nan)^2)</f>
        <v>0.92466617361185433</v>
      </c>
      <c r="AR627">
        <f>EXP(-KTG2_nan*(T_opt__nan-AP627)^2)</f>
        <v>0.7905965435988862</v>
      </c>
      <c r="AS627">
        <f>IF(AP627&lt;=T_opt__nan,AQ627,AR627)</f>
        <v>0.92466617361185433</v>
      </c>
      <c r="AT627">
        <f t="shared" si="128"/>
        <v>0.92500000000000004</v>
      </c>
      <c r="BD627">
        <f t="shared" si="129"/>
        <v>624</v>
      </c>
      <c r="BE627">
        <f t="shared" si="130"/>
        <v>15.575000000000154</v>
      </c>
      <c r="BF627">
        <f>EXP(-KTG1_pic*(BE627-T_opt_pic)^2)</f>
        <v>0.80209959141779741</v>
      </c>
      <c r="BG627">
        <f>EXP(-KTG2_pic*(T_opt_pic-BE627)^2)</f>
        <v>0.51604180465965854</v>
      </c>
      <c r="BH627">
        <f>IF(BE627&lt;=T_opt_pic,BF627,BG627)</f>
        <v>0.80209959141779741</v>
      </c>
      <c r="BI627">
        <f t="shared" si="131"/>
        <v>0.80200000000000005</v>
      </c>
      <c r="BP627">
        <f t="shared" si="132"/>
        <v>624</v>
      </c>
      <c r="BQ627">
        <f t="shared" si="133"/>
        <v>15.575000000000154</v>
      </c>
      <c r="BR627">
        <f>EXP(-KTG1_bac*(BQ627-T_opt_bac)^2)</f>
        <v>0.80209959141779741</v>
      </c>
      <c r="BS627">
        <f>EXP(-KTG2_bac * (T_opt_bac - BQ627)^2)</f>
        <v>0.51604180465965854</v>
      </c>
      <c r="BT627">
        <f>IF(BQ627&lt;=T_opt_bac,BR627,BS627)</f>
        <v>0.80209959141779741</v>
      </c>
      <c r="BU627">
        <f t="shared" si="134"/>
        <v>0.80200000000000005</v>
      </c>
      <c r="BY627"/>
      <c r="BZ627" s="3">
        <f t="shared" si="139"/>
        <v>607</v>
      </c>
      <c r="CA627" s="3">
        <f>CA626+(env_max2-env_min2)/1200</f>
        <v>15.150000000000148</v>
      </c>
      <c r="CB627" s="3">
        <f t="shared" si="138"/>
        <v>0.71199999999999997</v>
      </c>
      <c r="CC627" s="3">
        <f>ROUND((O_max_dia2-CA627)/O_range_dia2 * CB627, 3)</f>
        <v>0.55200000000000005</v>
      </c>
      <c r="CD627">
        <f>IF(CA627&lt;=delt2,CB627,CC627)</f>
        <v>0.55200000000000005</v>
      </c>
      <c r="CE627">
        <f>IF(CA627&gt;=O_max_dia2, 0, CD627)</f>
        <v>0.55200000000000005</v>
      </c>
      <c r="CG627">
        <f>CE627/$CF$21</f>
        <v>0.9667250437828373</v>
      </c>
      <c r="EM627"/>
      <c r="EN627" s="3"/>
      <c r="EP627"/>
      <c r="EQ627" s="3"/>
    </row>
    <row r="628" spans="2:147" x14ac:dyDescent="0.25">
      <c r="B628">
        <f t="shared" si="137"/>
        <v>612</v>
      </c>
      <c r="C628" s="9">
        <f t="shared" si="135"/>
        <v>15.27500000000015</v>
      </c>
      <c r="D628">
        <f>EXP(-KTG1_dia*(C628-T_opt__dia)^2)</f>
        <v>0.98707919961194801</v>
      </c>
      <c r="E628">
        <f>EXP(-KTG2_dia*(T_opt__dia-C628)^2)</f>
        <v>0.72243704336732162</v>
      </c>
      <c r="F628">
        <f>IF(C628&lt;=T_opt__dia,D628,E628)</f>
        <v>0.72243704336732162</v>
      </c>
      <c r="G628">
        <f t="shared" si="136"/>
        <v>0.72199999999999998</v>
      </c>
      <c r="AO628">
        <f t="shared" si="140"/>
        <v>625</v>
      </c>
      <c r="AP628">
        <f t="shared" si="127"/>
        <v>15.600000000000154</v>
      </c>
      <c r="AQ628">
        <f>EXP(-KTG1_nan*(AP628-T_opt__nan)^2)</f>
        <v>0.92548255168390769</v>
      </c>
      <c r="AR628">
        <f>EXP(-KTG2_nan*(T_opt__nan-AP628)^2)</f>
        <v>0.79269242114174976</v>
      </c>
      <c r="AS628">
        <f>IF(AP628&lt;=T_opt__nan,AQ628,AR628)</f>
        <v>0.92548255168390769</v>
      </c>
      <c r="AT628">
        <f t="shared" si="128"/>
        <v>0.92500000000000004</v>
      </c>
      <c r="BD628">
        <f t="shared" si="129"/>
        <v>625</v>
      </c>
      <c r="BE628">
        <f t="shared" si="130"/>
        <v>15.600000000000154</v>
      </c>
      <c r="BF628">
        <f>EXP(-KTG1_pic*(BE628-T_opt_pic)^2)</f>
        <v>0.8032895859275565</v>
      </c>
      <c r="BG628">
        <f>EXP(-KTG2_pic*(T_opt_pic-BE628)^2)</f>
        <v>0.51834201188013274</v>
      </c>
      <c r="BH628">
        <f>IF(BE628&lt;=T_opt_pic,BF628,BG628)</f>
        <v>0.8032895859275565</v>
      </c>
      <c r="BI628">
        <f t="shared" si="131"/>
        <v>0.80300000000000005</v>
      </c>
      <c r="BP628">
        <f t="shared" si="132"/>
        <v>625</v>
      </c>
      <c r="BQ628">
        <f t="shared" si="133"/>
        <v>15.600000000000154</v>
      </c>
      <c r="BR628">
        <f>EXP(-KTG1_bac*(BQ628-T_opt_bac)^2)</f>
        <v>0.8032895859275565</v>
      </c>
      <c r="BS628">
        <f>EXP(-KTG2_bac * (T_opt_bac - BQ628)^2)</f>
        <v>0.51834201188013274</v>
      </c>
      <c r="BT628">
        <f>IF(BQ628&lt;=T_opt_bac,BR628,BS628)</f>
        <v>0.8032895859275565</v>
      </c>
      <c r="BU628">
        <f t="shared" si="134"/>
        <v>0.80300000000000005</v>
      </c>
      <c r="BY628"/>
      <c r="BZ628" s="3">
        <f t="shared" si="139"/>
        <v>608</v>
      </c>
      <c r="CA628" s="3">
        <f>CA627+(env_max2-env_min2)/1200</f>
        <v>15.175000000000148</v>
      </c>
      <c r="CB628" s="3">
        <f t="shared" si="138"/>
        <v>0.71299999999999997</v>
      </c>
      <c r="CC628" s="3">
        <f>ROUND((O_max_dia2-CA628)/O_range_dia2 * CB628, 3)</f>
        <v>0.55100000000000005</v>
      </c>
      <c r="CD628">
        <f>IF(CA628&lt;=delt2,CB628,CC628)</f>
        <v>0.55100000000000005</v>
      </c>
      <c r="CE628">
        <f>IF(CA628&gt;=O_max_dia2, 0, CD628)</f>
        <v>0.55100000000000005</v>
      </c>
      <c r="CG628">
        <f>CE628/$CF$21</f>
        <v>0.96497373029772349</v>
      </c>
      <c r="EM628"/>
      <c r="EN628" s="3"/>
      <c r="EP628"/>
      <c r="EQ628" s="3"/>
    </row>
    <row r="629" spans="2:147" x14ac:dyDescent="0.25">
      <c r="B629">
        <f t="shared" si="137"/>
        <v>613</v>
      </c>
      <c r="C629" s="9">
        <f t="shared" si="135"/>
        <v>15.30000000000015</v>
      </c>
      <c r="D629">
        <f>EXP(-KTG1_dia*(C629-T_opt__dia)^2)</f>
        <v>0.98657098470072002</v>
      </c>
      <c r="E629">
        <f>EXP(-KTG2_dia*(T_opt__dia-C629)^2)</f>
        <v>0.71319528789822662</v>
      </c>
      <c r="F629">
        <f>IF(C629&lt;=T_opt__dia,D629,E629)</f>
        <v>0.71319528789822662</v>
      </c>
      <c r="G629">
        <f t="shared" si="136"/>
        <v>0.71299999999999997</v>
      </c>
      <c r="AO629">
        <f t="shared" si="140"/>
        <v>626</v>
      </c>
      <c r="AP629">
        <f t="shared" si="127"/>
        <v>15.625000000000155</v>
      </c>
      <c r="AQ629">
        <f>EXP(-KTG1_nan*(AP629-T_opt__nan)^2)</f>
        <v>0.92629501904092937</v>
      </c>
      <c r="AR629">
        <f>EXP(-KTG2_nan*(T_opt__nan-AP629)^2)</f>
        <v>0.79478193305375677</v>
      </c>
      <c r="AS629">
        <f>IF(AP629&lt;=T_opt__nan,AQ629,AR629)</f>
        <v>0.92629501904092937</v>
      </c>
      <c r="AT629">
        <f t="shared" si="128"/>
        <v>0.92600000000000005</v>
      </c>
      <c r="BD629">
        <f t="shared" si="129"/>
        <v>626</v>
      </c>
      <c r="BE629">
        <f t="shared" si="130"/>
        <v>15.625000000000155</v>
      </c>
      <c r="BF629">
        <f>EXP(-KTG1_pic*(BE629-T_opt_pic)^2)</f>
        <v>0.80447732351583789</v>
      </c>
      <c r="BG629">
        <f>EXP(-KTG2_pic*(T_opt_pic-BE629)^2)</f>
        <v>0.52064466232681994</v>
      </c>
      <c r="BH629">
        <f>IF(BE629&lt;=T_opt_pic,BF629,BG629)</f>
        <v>0.80447732351583789</v>
      </c>
      <c r="BI629">
        <f t="shared" si="131"/>
        <v>0.80400000000000005</v>
      </c>
      <c r="BP629">
        <f t="shared" si="132"/>
        <v>626</v>
      </c>
      <c r="BQ629">
        <f t="shared" si="133"/>
        <v>15.625000000000155</v>
      </c>
      <c r="BR629">
        <f>EXP(-KTG1_bac*(BQ629-T_opt_bac)^2)</f>
        <v>0.80447732351583789</v>
      </c>
      <c r="BS629">
        <f>EXP(-KTG2_bac * (T_opt_bac - BQ629)^2)</f>
        <v>0.52064466232681994</v>
      </c>
      <c r="BT629">
        <f>IF(BQ629&lt;=T_opt_bac,BR629,BS629)</f>
        <v>0.80447732351583789</v>
      </c>
      <c r="BU629">
        <f t="shared" si="134"/>
        <v>0.80400000000000005</v>
      </c>
      <c r="BY629"/>
      <c r="BZ629" s="3">
        <f t="shared" si="139"/>
        <v>609</v>
      </c>
      <c r="CA629" s="3">
        <f>CA628+(env_max2-env_min2)/1200</f>
        <v>15.200000000000149</v>
      </c>
      <c r="CB629" s="3">
        <f t="shared" si="138"/>
        <v>0.71499999999999997</v>
      </c>
      <c r="CC629" s="3">
        <f>ROUND((O_max_dia2-CA629)/O_range_dia2 * CB629, 3)</f>
        <v>0.55200000000000005</v>
      </c>
      <c r="CD629">
        <f>IF(CA629&lt;=delt2,CB629,CC629)</f>
        <v>0.55200000000000005</v>
      </c>
      <c r="CE629">
        <f>IF(CA629&gt;=O_max_dia2, 0, CD629)</f>
        <v>0.55200000000000005</v>
      </c>
      <c r="CG629">
        <f>CE629/$CF$21</f>
        <v>0.9667250437828373</v>
      </c>
      <c r="EM629"/>
      <c r="EN629" s="3"/>
      <c r="EP629"/>
      <c r="EQ629" s="3"/>
    </row>
    <row r="630" spans="2:147" x14ac:dyDescent="0.25">
      <c r="B630">
        <f t="shared" si="137"/>
        <v>614</v>
      </c>
      <c r="C630" s="9">
        <f t="shared" si="135"/>
        <v>15.32500000000015</v>
      </c>
      <c r="D630">
        <f>EXP(-KTG1_dia*(C630-T_opt__dia)^2)</f>
        <v>0.98605317087177569</v>
      </c>
      <c r="E630">
        <f>EXP(-KTG2_dia*(T_opt__dia-C630)^2)</f>
        <v>0.70389576138597676</v>
      </c>
      <c r="F630">
        <f>IF(C630&lt;=T_opt__dia,D630,E630)</f>
        <v>0.70389576138597676</v>
      </c>
      <c r="G630">
        <f t="shared" si="136"/>
        <v>0.70399999999999996</v>
      </c>
      <c r="AO630">
        <f t="shared" si="140"/>
        <v>627</v>
      </c>
      <c r="AP630">
        <f t="shared" si="127"/>
        <v>15.650000000000155</v>
      </c>
      <c r="AQ630">
        <f>EXP(-KTG1_nan*(AP630-T_opt__nan)^2)</f>
        <v>0.92710356412154149</v>
      </c>
      <c r="AR630">
        <f>EXP(-KTG2_nan*(T_opt__nan-AP630)^2)</f>
        <v>0.79686499978780256</v>
      </c>
      <c r="AS630">
        <f>IF(AP630&lt;=T_opt__nan,AQ630,AR630)</f>
        <v>0.92710356412154149</v>
      </c>
      <c r="AT630">
        <f t="shared" si="128"/>
        <v>0.92700000000000005</v>
      </c>
      <c r="BD630">
        <f t="shared" si="129"/>
        <v>627</v>
      </c>
      <c r="BE630">
        <f t="shared" si="130"/>
        <v>15.650000000000155</v>
      </c>
      <c r="BF630">
        <f>EXP(-KTG1_pic*(BE630-T_opt_pic)^2)</f>
        <v>0.80566278895944843</v>
      </c>
      <c r="BG630">
        <f>EXP(-KTG2_pic*(T_opt_pic-BE630)^2)</f>
        <v>0.52294969762092536</v>
      </c>
      <c r="BH630">
        <f>IF(BE630&lt;=T_opt_pic,BF630,BG630)</f>
        <v>0.80566278895944843</v>
      </c>
      <c r="BI630">
        <f t="shared" si="131"/>
        <v>0.80600000000000005</v>
      </c>
      <c r="BP630">
        <f t="shared" si="132"/>
        <v>627</v>
      </c>
      <c r="BQ630">
        <f t="shared" si="133"/>
        <v>15.650000000000155</v>
      </c>
      <c r="BR630">
        <f>EXP(-KTG1_bac*(BQ630-T_opt_bac)^2)</f>
        <v>0.80566278895944843</v>
      </c>
      <c r="BS630">
        <f>EXP(-KTG2_bac * (T_opt_bac - BQ630)^2)</f>
        <v>0.52294969762092536</v>
      </c>
      <c r="BT630">
        <f>IF(BQ630&lt;=T_opt_bac,BR630,BS630)</f>
        <v>0.80566278895944843</v>
      </c>
      <c r="BU630">
        <f t="shared" si="134"/>
        <v>0.80600000000000005</v>
      </c>
      <c r="BY630"/>
      <c r="BZ630" s="3">
        <f t="shared" si="139"/>
        <v>610</v>
      </c>
      <c r="CA630" s="3">
        <f>CA629+(env_max2-env_min2)/1200</f>
        <v>15.225000000000149</v>
      </c>
      <c r="CB630" s="3">
        <f t="shared" si="138"/>
        <v>0.71599999999999997</v>
      </c>
      <c r="CC630" s="3">
        <f>ROUND((O_max_dia2-CA630)/O_range_dia2 * CB630, 3)</f>
        <v>0.55100000000000005</v>
      </c>
      <c r="CD630">
        <f>IF(CA630&lt;=delt2,CB630,CC630)</f>
        <v>0.55100000000000005</v>
      </c>
      <c r="CE630">
        <f>IF(CA630&gt;=O_max_dia2, 0, CD630)</f>
        <v>0.55100000000000005</v>
      </c>
      <c r="CG630">
        <f>CE630/$CF$21</f>
        <v>0.96497373029772349</v>
      </c>
      <c r="EM630"/>
      <c r="EN630" s="3"/>
      <c r="EP630"/>
      <c r="EQ630" s="3"/>
    </row>
    <row r="631" spans="2:147" x14ac:dyDescent="0.25">
      <c r="B631">
        <f t="shared" si="137"/>
        <v>615</v>
      </c>
      <c r="C631" s="9">
        <f t="shared" si="135"/>
        <v>15.350000000000151</v>
      </c>
      <c r="D631">
        <f>EXP(-KTG1_dia*(C631-T_opt__dia)^2)</f>
        <v>0.98552577351673121</v>
      </c>
      <c r="E631">
        <f>EXP(-KTG2_dia*(T_opt__dia-C631)^2)</f>
        <v>0.69454383599240688</v>
      </c>
      <c r="F631">
        <f>IF(C631&lt;=T_opt__dia,D631,E631)</f>
        <v>0.69454383599240688</v>
      </c>
      <c r="G631">
        <f t="shared" si="136"/>
        <v>0.69499999999999995</v>
      </c>
      <c r="AO631">
        <f t="shared" si="140"/>
        <v>628</v>
      </c>
      <c r="AP631">
        <f t="shared" si="127"/>
        <v>15.675000000000155</v>
      </c>
      <c r="AQ631">
        <f>EXP(-KTG1_nan*(AP631-T_opt__nan)^2)</f>
        <v>0.92790817541310511</v>
      </c>
      <c r="AR631">
        <f>EXP(-KTG2_nan*(T_opt__nan-AP631)^2)</f>
        <v>0.7989415418781094</v>
      </c>
      <c r="AS631">
        <f>IF(AP631&lt;=T_opt__nan,AQ631,AR631)</f>
        <v>0.92790817541310511</v>
      </c>
      <c r="AT631">
        <f t="shared" si="128"/>
        <v>0.92800000000000005</v>
      </c>
      <c r="BD631">
        <f t="shared" si="129"/>
        <v>628</v>
      </c>
      <c r="BE631">
        <f t="shared" si="130"/>
        <v>15.675000000000155</v>
      </c>
      <c r="BF631">
        <f>EXP(-KTG1_pic*(BE631-T_opt_pic)^2)</f>
        <v>0.80684596704683131</v>
      </c>
      <c r="BG631">
        <f>EXP(-KTG2_pic*(T_opt_pic-BE631)^2)</f>
        <v>0.52525705901720177</v>
      </c>
      <c r="BH631">
        <f>IF(BE631&lt;=T_opt_pic,BF631,BG631)</f>
        <v>0.80684596704683131</v>
      </c>
      <c r="BI631">
        <f t="shared" si="131"/>
        <v>0.80700000000000005</v>
      </c>
      <c r="BP631">
        <f t="shared" si="132"/>
        <v>628</v>
      </c>
      <c r="BQ631">
        <f t="shared" si="133"/>
        <v>15.675000000000155</v>
      </c>
      <c r="BR631">
        <f>EXP(-KTG1_bac*(BQ631-T_opt_bac)^2)</f>
        <v>0.80684596704683131</v>
      </c>
      <c r="BS631">
        <f>EXP(-KTG2_bac * (T_opt_bac - BQ631)^2)</f>
        <v>0.52525705901720177</v>
      </c>
      <c r="BT631">
        <f>IF(BQ631&lt;=T_opt_bac,BR631,BS631)</f>
        <v>0.80684596704683131</v>
      </c>
      <c r="BU631">
        <f t="shared" si="134"/>
        <v>0.80700000000000005</v>
      </c>
      <c r="BY631"/>
      <c r="BZ631" s="3">
        <f t="shared" si="139"/>
        <v>611</v>
      </c>
      <c r="CA631" s="3">
        <f>CA630+(env_max2-env_min2)/1200</f>
        <v>15.250000000000149</v>
      </c>
      <c r="CB631" s="3">
        <f t="shared" si="138"/>
        <v>0.71699999999999997</v>
      </c>
      <c r="CC631" s="3">
        <f>ROUND((O_max_dia2-CA631)/O_range_dia2 * CB631, 3)</f>
        <v>0.55100000000000005</v>
      </c>
      <c r="CD631">
        <f>IF(CA631&lt;=delt2,CB631,CC631)</f>
        <v>0.55100000000000005</v>
      </c>
      <c r="CE631">
        <f>IF(CA631&gt;=O_max_dia2, 0, CD631)</f>
        <v>0.55100000000000005</v>
      </c>
      <c r="CG631">
        <f>CE631/$CF$21</f>
        <v>0.96497373029772349</v>
      </c>
      <c r="EM631"/>
      <c r="EN631" s="3"/>
      <c r="EP631"/>
      <c r="EQ631" s="3"/>
    </row>
    <row r="632" spans="2:147" x14ac:dyDescent="0.25">
      <c r="B632">
        <f t="shared" si="137"/>
        <v>616</v>
      </c>
      <c r="C632" s="9">
        <f t="shared" si="135"/>
        <v>15.375000000000151</v>
      </c>
      <c r="D632">
        <f>EXP(-KTG1_dia*(C632-T_opt__dia)^2)</f>
        <v>0.98498880830647539</v>
      </c>
      <c r="E632">
        <f>EXP(-KTG2_dia*(T_opt__dia-C632)^2)</f>
        <v>0.68514485220637034</v>
      </c>
      <c r="F632">
        <f>IF(C632&lt;=T_opt__dia,D632,E632)</f>
        <v>0.68514485220637034</v>
      </c>
      <c r="G632">
        <f t="shared" si="136"/>
        <v>0.68500000000000005</v>
      </c>
      <c r="AO632">
        <f t="shared" si="140"/>
        <v>629</v>
      </c>
      <c r="AP632">
        <f t="shared" si="127"/>
        <v>15.700000000000156</v>
      </c>
      <c r="AQ632">
        <f>EXP(-KTG1_nan*(AP632-T_opt__nan)^2)</f>
        <v>0.92870884145199306</v>
      </c>
      <c r="AR632">
        <f>EXP(-KTG2_nan*(T_opt__nan-AP632)^2)</f>
        <v>0.80101147994521349</v>
      </c>
      <c r="AS632">
        <f>IF(AP632&lt;=T_opt__nan,AQ632,AR632)</f>
        <v>0.92870884145199306</v>
      </c>
      <c r="AT632">
        <f t="shared" si="128"/>
        <v>0.92900000000000005</v>
      </c>
      <c r="BD632">
        <f t="shared" si="129"/>
        <v>629</v>
      </c>
      <c r="BE632">
        <f t="shared" si="130"/>
        <v>15.700000000000156</v>
      </c>
      <c r="BF632">
        <f>EXP(-KTG1_pic*(BE632-T_opt_pic)^2)</f>
        <v>0.80802684257838797</v>
      </c>
      <c r="BG632">
        <f>EXP(-KTG2_pic*(T_opt_pic-BE632)^2)</f>
        <v>0.52756668740585955</v>
      </c>
      <c r="BH632">
        <f>IF(BE632&lt;=T_opt_pic,BF632,BG632)</f>
        <v>0.80802684257838797</v>
      </c>
      <c r="BI632">
        <f t="shared" si="131"/>
        <v>0.80800000000000005</v>
      </c>
      <c r="BP632">
        <f t="shared" si="132"/>
        <v>629</v>
      </c>
      <c r="BQ632">
        <f t="shared" si="133"/>
        <v>15.700000000000156</v>
      </c>
      <c r="BR632">
        <f>EXP(-KTG1_bac*(BQ632-T_opt_bac)^2)</f>
        <v>0.80802684257838797</v>
      </c>
      <c r="BS632">
        <f>EXP(-KTG2_bac * (T_opt_bac - BQ632)^2)</f>
        <v>0.52756668740585955</v>
      </c>
      <c r="BT632">
        <f>IF(BQ632&lt;=T_opt_bac,BR632,BS632)</f>
        <v>0.80802684257838797</v>
      </c>
      <c r="BU632">
        <f t="shared" si="134"/>
        <v>0.80800000000000005</v>
      </c>
      <c r="BY632"/>
      <c r="BZ632" s="3">
        <f t="shared" si="139"/>
        <v>612</v>
      </c>
      <c r="CA632" s="3">
        <f>CA631+(env_max2-env_min2)/1200</f>
        <v>15.27500000000015</v>
      </c>
      <c r="CB632" s="3">
        <f t="shared" si="138"/>
        <v>0.71799999999999997</v>
      </c>
      <c r="CC632" s="3">
        <f>ROUND((O_max_dia2-CA632)/O_range_dia2 * CB632, 3)</f>
        <v>0.55000000000000004</v>
      </c>
      <c r="CD632">
        <f>IF(CA632&lt;=delt2,CB632,CC632)</f>
        <v>0.55000000000000004</v>
      </c>
      <c r="CE632">
        <f>IF(CA632&gt;=O_max_dia2, 0, CD632)</f>
        <v>0.55000000000000004</v>
      </c>
      <c r="CG632">
        <f>CE632/$CF$21</f>
        <v>0.96322241681260956</v>
      </c>
      <c r="EM632"/>
      <c r="EN632" s="3"/>
      <c r="EP632"/>
      <c r="EQ632" s="3"/>
    </row>
    <row r="633" spans="2:147" x14ac:dyDescent="0.25">
      <c r="B633">
        <f t="shared" si="137"/>
        <v>617</v>
      </c>
      <c r="C633" s="9">
        <f t="shared" si="135"/>
        <v>15.400000000000151</v>
      </c>
      <c r="D633">
        <f>EXP(-KTG1_dia*(C633-T_opt__dia)^2)</f>
        <v>0.98444229119039328</v>
      </c>
      <c r="E633">
        <f>EXP(-KTG2_dia*(T_opt__dia-C633)^2)</f>
        <v>0.67570411396056873</v>
      </c>
      <c r="F633">
        <f>IF(C633&lt;=T_opt__dia,D633,E633)</f>
        <v>0.67570411396056873</v>
      </c>
      <c r="G633">
        <f t="shared" si="136"/>
        <v>0.67600000000000005</v>
      </c>
      <c r="AO633">
        <f t="shared" si="140"/>
        <v>630</v>
      </c>
      <c r="AP633">
        <f t="shared" si="127"/>
        <v>15.725000000000156</v>
      </c>
      <c r="AQ633">
        <f>EXP(-KTG1_nan*(AP633-T_opt__nan)^2)</f>
        <v>0.92950555082386255</v>
      </c>
      <c r="AR633">
        <f>EXP(-KTG2_nan*(T_opt__nan-AP633)^2)</f>
        <v>0.80307473470095914</v>
      </c>
      <c r="AS633">
        <f>IF(AP633&lt;=T_opt__nan,AQ633,AR633)</f>
        <v>0.92950555082386255</v>
      </c>
      <c r="AT633">
        <f t="shared" si="128"/>
        <v>0.93</v>
      </c>
      <c r="BD633">
        <f t="shared" si="129"/>
        <v>630</v>
      </c>
      <c r="BE633">
        <f t="shared" si="130"/>
        <v>15.725000000000156</v>
      </c>
      <c r="BF633">
        <f>EXP(-KTG1_pic*(BE633-T_opt_pic)^2)</f>
        <v>0.80920540036679944</v>
      </c>
      <c r="BG633">
        <f>EXP(-KTG2_pic*(T_opt_pic-BE633)^2)</f>
        <v>0.52987852331451257</v>
      </c>
      <c r="BH633">
        <f>IF(BE633&lt;=T_opt_pic,BF633,BG633)</f>
        <v>0.80920540036679944</v>
      </c>
      <c r="BI633">
        <f t="shared" si="131"/>
        <v>0.80900000000000005</v>
      </c>
      <c r="BP633">
        <f t="shared" si="132"/>
        <v>630</v>
      </c>
      <c r="BQ633">
        <f t="shared" si="133"/>
        <v>15.725000000000156</v>
      </c>
      <c r="BR633">
        <f>EXP(-KTG1_bac*(BQ633-T_opt_bac)^2)</f>
        <v>0.80920540036679944</v>
      </c>
      <c r="BS633">
        <f>EXP(-KTG2_bac * (T_opt_bac - BQ633)^2)</f>
        <v>0.52987852331451257</v>
      </c>
      <c r="BT633">
        <f>IF(BQ633&lt;=T_opt_bac,BR633,BS633)</f>
        <v>0.80920540036679944</v>
      </c>
      <c r="BU633">
        <f t="shared" si="134"/>
        <v>0.80900000000000005</v>
      </c>
      <c r="BY633"/>
      <c r="BZ633" s="3">
        <f t="shared" si="139"/>
        <v>613</v>
      </c>
      <c r="CA633" s="3">
        <f>CA632+(env_max2-env_min2)/1200</f>
        <v>15.30000000000015</v>
      </c>
      <c r="CB633" s="3">
        <f t="shared" si="138"/>
        <v>0.72</v>
      </c>
      <c r="CC633" s="3">
        <f>ROUND((O_max_dia2-CA633)/O_range_dia2 * CB633, 3)</f>
        <v>0.55000000000000004</v>
      </c>
      <c r="CD633">
        <f>IF(CA633&lt;=delt2,CB633,CC633)</f>
        <v>0.55000000000000004</v>
      </c>
      <c r="CE633">
        <f>IF(CA633&gt;=O_max_dia2, 0, CD633)</f>
        <v>0.55000000000000004</v>
      </c>
      <c r="CG633">
        <f>CE633/$CF$21</f>
        <v>0.96322241681260956</v>
      </c>
      <c r="EM633"/>
      <c r="EN633" s="3"/>
      <c r="EP633"/>
      <c r="EQ633" s="3"/>
    </row>
    <row r="634" spans="2:147" x14ac:dyDescent="0.25">
      <c r="B634">
        <f t="shared" si="137"/>
        <v>618</v>
      </c>
      <c r="C634" s="9">
        <f t="shared" si="135"/>
        <v>15.425000000000152</v>
      </c>
      <c r="D634">
        <f>EXP(-KTG1_dia*(C634-T_opt__dia)^2)</f>
        <v>0.98388623839557743</v>
      </c>
      <c r="E634">
        <f>EXP(-KTG2_dia*(T_opt__dia-C634)^2)</f>
        <v>0.6662268838592319</v>
      </c>
      <c r="F634">
        <f>IF(C634&lt;=T_opt__dia,D634,E634)</f>
        <v>0.6662268838592319</v>
      </c>
      <c r="G634">
        <f t="shared" si="136"/>
        <v>0.66600000000000004</v>
      </c>
      <c r="AO634">
        <f t="shared" si="140"/>
        <v>631</v>
      </c>
      <c r="AP634">
        <f t="shared" si="127"/>
        <v>15.750000000000156</v>
      </c>
      <c r="AQ634">
        <f>EXP(-KTG1_nan*(AP634-T_opt__nan)^2)</f>
        <v>0.93029829216392523</v>
      </c>
      <c r="AR634">
        <f>EXP(-KTG2_nan*(T_opt__nan-AP634)^2)</f>
        <v>0.80513122695349837</v>
      </c>
      <c r="AS634">
        <f>IF(AP634&lt;=T_opt__nan,AQ634,AR634)</f>
        <v>0.93029829216392523</v>
      </c>
      <c r="AT634">
        <f t="shared" si="128"/>
        <v>0.93</v>
      </c>
      <c r="BD634">
        <f t="shared" si="129"/>
        <v>631</v>
      </c>
      <c r="BE634">
        <f t="shared" si="130"/>
        <v>15.750000000000156</v>
      </c>
      <c r="BF634">
        <f>EXP(-KTG1_pic*(BE634-T_opt_pic)^2)</f>
        <v>0.8103816252373488</v>
      </c>
      <c r="BG634">
        <f>EXP(-KTG2_pic*(T_opt_pic-BE634)^2)</f>
        <v>0.53219250691015962</v>
      </c>
      <c r="BH634">
        <f>IF(BE634&lt;=T_opt_pic,BF634,BG634)</f>
        <v>0.8103816252373488</v>
      </c>
      <c r="BI634">
        <f t="shared" si="131"/>
        <v>0.81</v>
      </c>
      <c r="BP634">
        <f t="shared" si="132"/>
        <v>631</v>
      </c>
      <c r="BQ634">
        <f t="shared" si="133"/>
        <v>15.750000000000156</v>
      </c>
      <c r="BR634">
        <f>EXP(-KTG1_bac*(BQ634-T_opt_bac)^2)</f>
        <v>0.8103816252373488</v>
      </c>
      <c r="BS634">
        <f>EXP(-KTG2_bac * (T_opt_bac - BQ634)^2)</f>
        <v>0.53219250691015962</v>
      </c>
      <c r="BT634">
        <f>IF(BQ634&lt;=T_opt_bac,BR634,BS634)</f>
        <v>0.8103816252373488</v>
      </c>
      <c r="BU634">
        <f t="shared" si="134"/>
        <v>0.81</v>
      </c>
      <c r="BY634"/>
      <c r="BZ634" s="3">
        <f t="shared" si="139"/>
        <v>614</v>
      </c>
      <c r="CA634" s="3">
        <f>CA633+(env_max2-env_min2)/1200</f>
        <v>15.32500000000015</v>
      </c>
      <c r="CB634" s="3">
        <f t="shared" si="138"/>
        <v>0.72099999999999997</v>
      </c>
      <c r="CC634" s="3">
        <f>ROUND((O_max_dia2-CA634)/O_range_dia2 * CB634, 3)</f>
        <v>0.55000000000000004</v>
      </c>
      <c r="CD634">
        <f>IF(CA634&lt;=delt2,CB634,CC634)</f>
        <v>0.55000000000000004</v>
      </c>
      <c r="CE634">
        <f>IF(CA634&gt;=O_max_dia2, 0, CD634)</f>
        <v>0.55000000000000004</v>
      </c>
      <c r="CG634">
        <f>CE634/$CF$21</f>
        <v>0.96322241681260956</v>
      </c>
      <c r="EM634"/>
      <c r="EN634" s="3"/>
      <c r="EP634"/>
      <c r="EQ634" s="3"/>
    </row>
    <row r="635" spans="2:147" x14ac:dyDescent="0.25">
      <c r="B635">
        <f t="shared" si="137"/>
        <v>619</v>
      </c>
      <c r="C635" s="9">
        <f t="shared" si="135"/>
        <v>15.450000000000152</v>
      </c>
      <c r="D635">
        <f>EXP(-KTG1_dia*(C635-T_opt__dia)^2)</f>
        <v>0.98332066642602378</v>
      </c>
      <c r="E635">
        <f>EXP(-KTG2_dia*(T_opt__dia-C635)^2)</f>
        <v>0.65671837852225701</v>
      </c>
      <c r="F635">
        <f>IF(C635&lt;=T_opt__dia,D635,E635)</f>
        <v>0.65671837852225701</v>
      </c>
      <c r="G635">
        <f t="shared" si="136"/>
        <v>0.65700000000000003</v>
      </c>
      <c r="AO635">
        <f t="shared" si="140"/>
        <v>632</v>
      </c>
      <c r="AP635">
        <f t="shared" si="127"/>
        <v>15.775000000000157</v>
      </c>
      <c r="AQ635">
        <f>EXP(-KTG1_nan*(AP635-T_opt__nan)^2)</f>
        <v>0.93108705415721771</v>
      </c>
      <c r="AR635">
        <f>EXP(-KTG2_nan*(T_opt__nan-AP635)^2)</f>
        <v>0.80718087761229695</v>
      </c>
      <c r="AS635">
        <f>IF(AP635&lt;=T_opt__nan,AQ635,AR635)</f>
        <v>0.93108705415721771</v>
      </c>
      <c r="AT635">
        <f t="shared" si="128"/>
        <v>0.93100000000000005</v>
      </c>
      <c r="BD635">
        <f t="shared" si="129"/>
        <v>632</v>
      </c>
      <c r="BE635">
        <f t="shared" si="130"/>
        <v>15.775000000000157</v>
      </c>
      <c r="BF635">
        <f>EXP(-KTG1_pic*(BE635-T_opt_pic)^2)</f>
        <v>0.81155550202824289</v>
      </c>
      <c r="BG635">
        <f>EXP(-KTG2_pic*(T_opt_pic-BE635)^2)</f>
        <v>0.53450857800120277</v>
      </c>
      <c r="BH635">
        <f>IF(BE635&lt;=T_opt_pic,BF635,BG635)</f>
        <v>0.81155550202824289</v>
      </c>
      <c r="BI635">
        <f t="shared" si="131"/>
        <v>0.81200000000000006</v>
      </c>
      <c r="BP635">
        <f t="shared" si="132"/>
        <v>632</v>
      </c>
      <c r="BQ635">
        <f t="shared" si="133"/>
        <v>15.775000000000157</v>
      </c>
      <c r="BR635">
        <f>EXP(-KTG1_bac*(BQ635-T_opt_bac)^2)</f>
        <v>0.81155550202824289</v>
      </c>
      <c r="BS635">
        <f>EXP(-KTG2_bac * (T_opt_bac - BQ635)^2)</f>
        <v>0.53450857800120277</v>
      </c>
      <c r="BT635">
        <f>IF(BQ635&lt;=T_opt_bac,BR635,BS635)</f>
        <v>0.81155550202824289</v>
      </c>
      <c r="BU635">
        <f t="shared" si="134"/>
        <v>0.81200000000000006</v>
      </c>
      <c r="BY635"/>
      <c r="BZ635" s="3">
        <f t="shared" si="139"/>
        <v>615</v>
      </c>
      <c r="CA635" s="3">
        <f>CA634+(env_max2-env_min2)/1200</f>
        <v>15.350000000000151</v>
      </c>
      <c r="CB635" s="3">
        <f t="shared" si="138"/>
        <v>0.72199999999999998</v>
      </c>
      <c r="CC635" s="3">
        <f>ROUND((O_max_dia2-CA635)/O_range_dia2 * CB635, 3)</f>
        <v>0.54900000000000004</v>
      </c>
      <c r="CD635">
        <f>IF(CA635&lt;=delt2,CB635,CC635)</f>
        <v>0.54900000000000004</v>
      </c>
      <c r="CE635">
        <f>IF(CA635&gt;=O_max_dia2, 0, CD635)</f>
        <v>0.54900000000000004</v>
      </c>
      <c r="CG635">
        <f>CE635/$CF$21</f>
        <v>0.96147110332749575</v>
      </c>
      <c r="EM635"/>
      <c r="EN635" s="3"/>
      <c r="EP635"/>
      <c r="EQ635" s="3"/>
    </row>
    <row r="636" spans="2:147" x14ac:dyDescent="0.25">
      <c r="B636">
        <f t="shared" si="137"/>
        <v>620</v>
      </c>
      <c r="C636" s="9">
        <f t="shared" si="135"/>
        <v>15.475000000000152</v>
      </c>
      <c r="D636">
        <f>EXP(-KTG1_dia*(C636-T_opt__dia)^2)</f>
        <v>0.98274559206181644</v>
      </c>
      <c r="E636">
        <f>EXP(-KTG2_dia*(T_opt__dia-C636)^2)</f>
        <v>0.6471837640511362</v>
      </c>
      <c r="F636">
        <f>IF(C636&lt;=T_opt__dia,D636,E636)</f>
        <v>0.6471837640511362</v>
      </c>
      <c r="G636">
        <f t="shared" si="136"/>
        <v>0.64700000000000002</v>
      </c>
      <c r="AO636">
        <f t="shared" si="140"/>
        <v>633</v>
      </c>
      <c r="AP636">
        <f t="shared" si="127"/>
        <v>15.800000000000157</v>
      </c>
      <c r="AQ636">
        <f>EXP(-KTG1_nan*(AP636-T_opt__nan)^2)</f>
        <v>0.93187182553887005</v>
      </c>
      <c r="AR636">
        <f>EXP(-KTG2_nan*(T_opt__nan-AP636)^2)</f>
        <v>0.80922360769314483</v>
      </c>
      <c r="AS636">
        <f>IF(AP636&lt;=T_opt__nan,AQ636,AR636)</f>
        <v>0.93187182553887005</v>
      </c>
      <c r="AT636">
        <f t="shared" si="128"/>
        <v>0.93200000000000005</v>
      </c>
      <c r="BD636">
        <f t="shared" si="129"/>
        <v>633</v>
      </c>
      <c r="BE636">
        <f t="shared" si="130"/>
        <v>15.800000000000157</v>
      </c>
      <c r="BF636">
        <f>EXP(-KTG1_pic*(BE636-T_opt_pic)^2)</f>
        <v>0.81272701559093463</v>
      </c>
      <c r="BG636">
        <f>EXP(-KTG2_pic*(T_opt_pic-BE636)^2)</f>
        <v>0.53682667603949985</v>
      </c>
      <c r="BH636">
        <f>IF(BE636&lt;=T_opt_pic,BF636,BG636)</f>
        <v>0.81272701559093463</v>
      </c>
      <c r="BI636">
        <f t="shared" si="131"/>
        <v>0.81299999999999994</v>
      </c>
      <c r="BP636">
        <f t="shared" si="132"/>
        <v>633</v>
      </c>
      <c r="BQ636">
        <f t="shared" si="133"/>
        <v>15.800000000000157</v>
      </c>
      <c r="BR636">
        <f>EXP(-KTG1_bac*(BQ636-T_opt_bac)^2)</f>
        <v>0.81272701559093463</v>
      </c>
      <c r="BS636">
        <f>EXP(-KTG2_bac * (T_opt_bac - BQ636)^2)</f>
        <v>0.53682667603949985</v>
      </c>
      <c r="BT636">
        <f>IF(BQ636&lt;=T_opt_bac,BR636,BS636)</f>
        <v>0.81272701559093463</v>
      </c>
      <c r="BU636">
        <f t="shared" si="134"/>
        <v>0.81299999999999994</v>
      </c>
      <c r="BY636"/>
      <c r="BZ636" s="3">
        <f t="shared" si="139"/>
        <v>616</v>
      </c>
      <c r="CA636" s="3">
        <f>CA635+(env_max2-env_min2)/1200</f>
        <v>15.375000000000151</v>
      </c>
      <c r="CB636" s="3">
        <f t="shared" si="138"/>
        <v>0.72299999999999998</v>
      </c>
      <c r="CC636" s="3">
        <f>ROUND((O_max_dia2-CA636)/O_range_dia2 * CB636, 3)</f>
        <v>0.54900000000000004</v>
      </c>
      <c r="CD636">
        <f>IF(CA636&lt;=delt2,CB636,CC636)</f>
        <v>0.54900000000000004</v>
      </c>
      <c r="CE636">
        <f>IF(CA636&gt;=O_max_dia2, 0, CD636)</f>
        <v>0.54900000000000004</v>
      </c>
      <c r="CG636">
        <f>CE636/$CF$21</f>
        <v>0.96147110332749575</v>
      </c>
      <c r="EM636"/>
      <c r="EN636" s="3"/>
      <c r="EP636"/>
      <c r="EQ636" s="3"/>
    </row>
    <row r="637" spans="2:147" x14ac:dyDescent="0.25">
      <c r="B637">
        <f t="shared" si="137"/>
        <v>621</v>
      </c>
      <c r="C637" s="9">
        <f t="shared" si="135"/>
        <v>15.500000000000153</v>
      </c>
      <c r="D637">
        <f>EXP(-KTG1_dia*(C637-T_opt__dia)^2)</f>
        <v>0.9821610323582971</v>
      </c>
      <c r="E637">
        <f>EXP(-KTG2_dia*(T_opt__dia-C637)^2)</f>
        <v>0.63762815162171482</v>
      </c>
      <c r="F637">
        <f>IF(C637&lt;=T_opt__dia,D637,E637)</f>
        <v>0.63762815162171482</v>
      </c>
      <c r="G637">
        <f t="shared" si="136"/>
        <v>0.63800000000000001</v>
      </c>
      <c r="AO637">
        <f t="shared" si="140"/>
        <v>634</v>
      </c>
      <c r="AP637">
        <f t="shared" si="127"/>
        <v>15.825000000000157</v>
      </c>
      <c r="AQ637">
        <f>EXP(-KTG1_nan*(AP637-T_opt__nan)^2)</f>
        <v>0.93265259509437382</v>
      </c>
      <c r="AR637">
        <f>EXP(-KTG2_nan*(T_opt__nan-AP637)^2)</f>
        <v>0.81125933832317232</v>
      </c>
      <c r="AS637">
        <f>IF(AP637&lt;=T_opt__nan,AQ637,AR637)</f>
        <v>0.93265259509437382</v>
      </c>
      <c r="AT637">
        <f t="shared" si="128"/>
        <v>0.93300000000000005</v>
      </c>
      <c r="BD637">
        <f t="shared" si="129"/>
        <v>634</v>
      </c>
      <c r="BE637">
        <f t="shared" si="130"/>
        <v>15.825000000000157</v>
      </c>
      <c r="BF637">
        <f>EXP(-KTG1_pic*(BE637-T_opt_pic)^2)</f>
        <v>0.81389615079044553</v>
      </c>
      <c r="BG637">
        <f>EXP(-KTG2_pic*(T_opt_pic-BE637)^2)</f>
        <v>0.53914674012245389</v>
      </c>
      <c r="BH637">
        <f>IF(BE637&lt;=T_opt_pic,BF637,BG637)</f>
        <v>0.81389615079044553</v>
      </c>
      <c r="BI637">
        <f t="shared" si="131"/>
        <v>0.81399999999999995</v>
      </c>
      <c r="BP637">
        <f t="shared" si="132"/>
        <v>634</v>
      </c>
      <c r="BQ637">
        <f t="shared" si="133"/>
        <v>15.825000000000157</v>
      </c>
      <c r="BR637">
        <f>EXP(-KTG1_bac*(BQ637-T_opt_bac)^2)</f>
        <v>0.81389615079044553</v>
      </c>
      <c r="BS637">
        <f>EXP(-KTG2_bac * (T_opt_bac - BQ637)^2)</f>
        <v>0.53914674012245389</v>
      </c>
      <c r="BT637">
        <f>IF(BQ637&lt;=T_opt_bac,BR637,BS637)</f>
        <v>0.81389615079044553</v>
      </c>
      <c r="BU637">
        <f t="shared" si="134"/>
        <v>0.81399999999999995</v>
      </c>
      <c r="BY637"/>
      <c r="BZ637" s="3">
        <f t="shared" si="139"/>
        <v>617</v>
      </c>
      <c r="CA637" s="3">
        <f>CA636+(env_max2-env_min2)/1200</f>
        <v>15.400000000000151</v>
      </c>
      <c r="CB637" s="3">
        <f t="shared" si="138"/>
        <v>0.72499999999999998</v>
      </c>
      <c r="CC637" s="3">
        <f>ROUND((O_max_dia2-CA637)/O_range_dia2 * CB637, 3)</f>
        <v>0.54900000000000004</v>
      </c>
      <c r="CD637">
        <f>IF(CA637&lt;=delt2,CB637,CC637)</f>
        <v>0.54900000000000004</v>
      </c>
      <c r="CE637">
        <f>IF(CA637&gt;=O_max_dia2, 0, CD637)</f>
        <v>0.54900000000000004</v>
      </c>
      <c r="CG637">
        <f>CE637/$CF$21</f>
        <v>0.96147110332749575</v>
      </c>
      <c r="EM637"/>
      <c r="EN637" s="3"/>
      <c r="EP637"/>
      <c r="EQ637" s="3"/>
    </row>
    <row r="638" spans="2:147" x14ac:dyDescent="0.25">
      <c r="B638">
        <f t="shared" si="137"/>
        <v>622</v>
      </c>
      <c r="C638" s="9">
        <f t="shared" si="135"/>
        <v>15.525000000000153</v>
      </c>
      <c r="D638">
        <f>EXP(-KTG1_dia*(C638-T_opt__dia)^2)</f>
        <v>0.98156700464522262</v>
      </c>
      <c r="E638">
        <f>EXP(-KTG2_dia*(T_opt__dia-C638)^2)</f>
        <v>0.62805659320853446</v>
      </c>
      <c r="F638">
        <f>IF(C638&lt;=T_opt__dia,D638,E638)</f>
        <v>0.62805659320853446</v>
      </c>
      <c r="G638">
        <f t="shared" si="136"/>
        <v>0.628</v>
      </c>
      <c r="AO638">
        <f t="shared" si="140"/>
        <v>635</v>
      </c>
      <c r="AP638">
        <f t="shared" si="127"/>
        <v>15.850000000000158</v>
      </c>
      <c r="AQ638">
        <f>EXP(-KTG1_nan*(AP638-T_opt__nan)^2)</f>
        <v>0.93342935165984886</v>
      </c>
      <c r="AR638">
        <f>EXP(-KTG2_nan*(T_opt__nan-AP638)^2)</f>
        <v>0.81328799074586955</v>
      </c>
      <c r="AS638">
        <f>IF(AP638&lt;=T_opt__nan,AQ638,AR638)</f>
        <v>0.93342935165984886</v>
      </c>
      <c r="AT638">
        <f t="shared" si="128"/>
        <v>0.93300000000000005</v>
      </c>
      <c r="BD638">
        <f t="shared" si="129"/>
        <v>635</v>
      </c>
      <c r="BE638">
        <f t="shared" si="130"/>
        <v>15.850000000000158</v>
      </c>
      <c r="BF638">
        <f>EXP(-KTG1_pic*(BE638-T_opt_pic)^2)</f>
        <v>0.81506289250568809</v>
      </c>
      <c r="BG638">
        <f>EXP(-KTG2_pic*(T_opt_pic-BE638)^2)</f>
        <v>0.54146870899513844</v>
      </c>
      <c r="BH638">
        <f>IF(BE638&lt;=T_opt_pic,BF638,BG638)</f>
        <v>0.81506289250568809</v>
      </c>
      <c r="BI638">
        <f t="shared" si="131"/>
        <v>0.81499999999999995</v>
      </c>
      <c r="BP638">
        <f t="shared" si="132"/>
        <v>635</v>
      </c>
      <c r="BQ638">
        <f t="shared" si="133"/>
        <v>15.850000000000158</v>
      </c>
      <c r="BR638">
        <f>EXP(-KTG1_bac*(BQ638-T_opt_bac)^2)</f>
        <v>0.81506289250568809</v>
      </c>
      <c r="BS638">
        <f>EXP(-KTG2_bac * (T_opt_bac - BQ638)^2)</f>
        <v>0.54146870899513844</v>
      </c>
      <c r="BT638">
        <f>IF(BQ638&lt;=T_opt_bac,BR638,BS638)</f>
        <v>0.81506289250568809</v>
      </c>
      <c r="BU638">
        <f t="shared" si="134"/>
        <v>0.81499999999999995</v>
      </c>
      <c r="BY638"/>
      <c r="BZ638" s="3">
        <f t="shared" si="139"/>
        <v>618</v>
      </c>
      <c r="CA638" s="3">
        <f>CA637+(env_max2-env_min2)/1200</f>
        <v>15.425000000000152</v>
      </c>
      <c r="CB638" s="3">
        <f t="shared" si="138"/>
        <v>0.72599999999999998</v>
      </c>
      <c r="CC638" s="3">
        <f>ROUND((O_max_dia2-CA638)/O_range_dia2 * CB638, 3)</f>
        <v>0.54800000000000004</v>
      </c>
      <c r="CD638">
        <f>IF(CA638&lt;=delt2,CB638,CC638)</f>
        <v>0.54800000000000004</v>
      </c>
      <c r="CE638">
        <f>IF(CA638&gt;=O_max_dia2, 0, CD638)</f>
        <v>0.54800000000000004</v>
      </c>
      <c r="CG638">
        <f>CE638/$CF$21</f>
        <v>0.95971978984238193</v>
      </c>
      <c r="EM638"/>
      <c r="EN638" s="3"/>
      <c r="EP638"/>
      <c r="EQ638" s="3"/>
    </row>
    <row r="639" spans="2:147" x14ac:dyDescent="0.25">
      <c r="B639">
        <f t="shared" si="137"/>
        <v>623</v>
      </c>
      <c r="C639" s="9">
        <f t="shared" si="135"/>
        <v>15.550000000000153</v>
      </c>
      <c r="D639">
        <f>EXP(-KTG1_dia*(C639-T_opt__dia)^2)</f>
        <v>0.98096352652590824</v>
      </c>
      <c r="E639">
        <f>EXP(-KTG2_dia*(T_opt__dia-C639)^2)</f>
        <v>0.61847407744521321</v>
      </c>
      <c r="F639">
        <f>IF(C639&lt;=T_opt__dia,D639,E639)</f>
        <v>0.61847407744521321</v>
      </c>
      <c r="G639">
        <f t="shared" si="136"/>
        <v>0.61799999999999999</v>
      </c>
      <c r="AO639">
        <f t="shared" si="140"/>
        <v>636</v>
      </c>
      <c r="AP639">
        <f t="shared" si="127"/>
        <v>15.875000000000158</v>
      </c>
      <c r="AQ639">
        <f>EXP(-KTG1_nan*(AP639-T_opt__nan)^2)</f>
        <v>0.93420208412230932</v>
      </c>
      <c r="AR639">
        <f>EXP(-KTG2_nan*(T_opt__nan-AP639)^2)</f>
        <v>0.81530948632611144</v>
      </c>
      <c r="AS639">
        <f>IF(AP639&lt;=T_opt__nan,AQ639,AR639)</f>
        <v>0.93420208412230932</v>
      </c>
      <c r="AT639">
        <f t="shared" si="128"/>
        <v>0.93400000000000005</v>
      </c>
      <c r="BD639">
        <f t="shared" si="129"/>
        <v>636</v>
      </c>
      <c r="BE639">
        <f t="shared" si="130"/>
        <v>15.875000000000158</v>
      </c>
      <c r="BF639">
        <f>EXP(-KTG1_pic*(BE639-T_opt_pic)^2)</f>
        <v>0.81622722562978844</v>
      </c>
      <c r="BG639">
        <f>EXP(-KTG2_pic*(T_opt_pic-BE639)^2)</f>
        <v>0.5437925210524569</v>
      </c>
      <c r="BH639">
        <f>IF(BE639&lt;=T_opt_pic,BF639,BG639)</f>
        <v>0.81622722562978844</v>
      </c>
      <c r="BI639">
        <f t="shared" si="131"/>
        <v>0.81599999999999995</v>
      </c>
      <c r="BP639">
        <f t="shared" si="132"/>
        <v>636</v>
      </c>
      <c r="BQ639">
        <f t="shared" si="133"/>
        <v>15.875000000000158</v>
      </c>
      <c r="BR639">
        <f>EXP(-KTG1_bac*(BQ639-T_opt_bac)^2)</f>
        <v>0.81622722562978844</v>
      </c>
      <c r="BS639">
        <f>EXP(-KTG2_bac * (T_opt_bac - BQ639)^2)</f>
        <v>0.5437925210524569</v>
      </c>
      <c r="BT639">
        <f>IF(BQ639&lt;=T_opt_bac,BR639,BS639)</f>
        <v>0.81622722562978844</v>
      </c>
      <c r="BU639">
        <f t="shared" si="134"/>
        <v>0.81599999999999995</v>
      </c>
      <c r="BY639"/>
      <c r="BZ639" s="3">
        <f t="shared" si="139"/>
        <v>619</v>
      </c>
      <c r="CA639" s="3">
        <f>CA638+(env_max2-env_min2)/1200</f>
        <v>15.450000000000152</v>
      </c>
      <c r="CB639" s="3">
        <f t="shared" si="138"/>
        <v>0.72699999999999998</v>
      </c>
      <c r="CC639" s="3">
        <f>ROUND((O_max_dia2-CA639)/O_range_dia2 * CB639, 3)</f>
        <v>0.54800000000000004</v>
      </c>
      <c r="CD639">
        <f>IF(CA639&lt;=delt2,CB639,CC639)</f>
        <v>0.54800000000000004</v>
      </c>
      <c r="CE639">
        <f>IF(CA639&gt;=O_max_dia2, 0, CD639)</f>
        <v>0.54800000000000004</v>
      </c>
      <c r="CG639">
        <f>CE639/$CF$21</f>
        <v>0.95971978984238193</v>
      </c>
      <c r="EM639"/>
      <c r="EN639" s="3"/>
      <c r="EP639"/>
      <c r="EQ639" s="3"/>
    </row>
    <row r="640" spans="2:147" x14ac:dyDescent="0.25">
      <c r="B640">
        <f t="shared" si="137"/>
        <v>624</v>
      </c>
      <c r="C640" s="9">
        <f t="shared" si="135"/>
        <v>15.575000000000154</v>
      </c>
      <c r="D640">
        <f>EXP(-KTG1_dia*(C640-T_opt__dia)^2)</f>
        <v>0.98035061587635897</v>
      </c>
      <c r="E640">
        <f>EXP(-KTG2_dia*(T_opt__dia-C640)^2)</f>
        <v>0.6088855256250183</v>
      </c>
      <c r="F640">
        <f>IF(C640&lt;=T_opt__dia,D640,E640)</f>
        <v>0.6088855256250183</v>
      </c>
      <c r="G640">
        <f t="shared" si="136"/>
        <v>0.60899999999999999</v>
      </c>
      <c r="AO640">
        <f t="shared" si="140"/>
        <v>637</v>
      </c>
      <c r="AP640">
        <f t="shared" si="127"/>
        <v>15.900000000000158</v>
      </c>
      <c r="AQ640">
        <f>EXP(-KTG1_nan*(AP640-T_opt__nan)^2)</f>
        <v>0.93497078141992784</v>
      </c>
      <c r="AR640">
        <f>EXP(-KTG2_nan*(T_opt__nan-AP640)^2)</f>
        <v>0.81732374655518403</v>
      </c>
      <c r="AS640">
        <f>IF(AP640&lt;=T_opt__nan,AQ640,AR640)</f>
        <v>0.93497078141992784</v>
      </c>
      <c r="AT640">
        <f t="shared" si="128"/>
        <v>0.93500000000000005</v>
      </c>
      <c r="BD640">
        <f t="shared" si="129"/>
        <v>637</v>
      </c>
      <c r="BE640">
        <f t="shared" si="130"/>
        <v>15.900000000000158</v>
      </c>
      <c r="BF640">
        <f>EXP(-KTG1_pic*(BE640-T_opt_pic)^2)</f>
        <v>0.81738913507040878</v>
      </c>
      <c r="BG640">
        <f>EXP(-KTG2_pic*(T_opt_pic-BE640)^2)</f>
        <v>0.54611811434134006</v>
      </c>
      <c r="BH640">
        <f>IF(BE640&lt;=T_opt_pic,BF640,BG640)</f>
        <v>0.81738913507040878</v>
      </c>
      <c r="BI640">
        <f t="shared" si="131"/>
        <v>0.81699999999999995</v>
      </c>
      <c r="BP640">
        <f t="shared" si="132"/>
        <v>637</v>
      </c>
      <c r="BQ640">
        <f t="shared" si="133"/>
        <v>15.900000000000158</v>
      </c>
      <c r="BR640">
        <f>EXP(-KTG1_bac*(BQ640-T_opt_bac)^2)</f>
        <v>0.81738913507040878</v>
      </c>
      <c r="BS640">
        <f>EXP(-KTG2_bac * (T_opt_bac - BQ640)^2)</f>
        <v>0.54611811434134006</v>
      </c>
      <c r="BT640">
        <f>IF(BQ640&lt;=T_opt_bac,BR640,BS640)</f>
        <v>0.81738913507040878</v>
      </c>
      <c r="BU640">
        <f t="shared" si="134"/>
        <v>0.81699999999999995</v>
      </c>
      <c r="BY640"/>
      <c r="BZ640" s="3">
        <f t="shared" si="139"/>
        <v>620</v>
      </c>
      <c r="CA640" s="3">
        <f>CA639+(env_max2-env_min2)/1200</f>
        <v>15.475000000000152</v>
      </c>
      <c r="CB640" s="3">
        <f t="shared" si="138"/>
        <v>0.72899999999999998</v>
      </c>
      <c r="CC640" s="3">
        <f>ROUND((O_max_dia2-CA640)/O_range_dia2 * CB640, 3)</f>
        <v>0.54800000000000004</v>
      </c>
      <c r="CD640">
        <f>IF(CA640&lt;=delt2,CB640,CC640)</f>
        <v>0.54800000000000004</v>
      </c>
      <c r="CE640">
        <f>IF(CA640&gt;=O_max_dia2, 0, CD640)</f>
        <v>0.54800000000000004</v>
      </c>
      <c r="CG640">
        <f>CE640/$CF$21</f>
        <v>0.95971978984238193</v>
      </c>
      <c r="EM640"/>
      <c r="EN640" s="3"/>
      <c r="EP640"/>
      <c r="EQ640" s="3"/>
    </row>
    <row r="641" spans="2:147" x14ac:dyDescent="0.25">
      <c r="B641">
        <f t="shared" si="137"/>
        <v>625</v>
      </c>
      <c r="C641" s="9">
        <f t="shared" si="135"/>
        <v>15.600000000000154</v>
      </c>
      <c r="D641">
        <f>EXP(-KTG1_dia*(C641-T_opt__dia)^2)</f>
        <v>0.97972829084438651</v>
      </c>
      <c r="E641">
        <f>EXP(-KTG2_dia*(T_opt__dia-C641)^2)</f>
        <v>0.59929578784547932</v>
      </c>
      <c r="F641">
        <f>IF(C641&lt;=T_opt__dia,D641,E641)</f>
        <v>0.59929578784547932</v>
      </c>
      <c r="G641">
        <f t="shared" si="136"/>
        <v>0.59899999999999998</v>
      </c>
      <c r="AO641">
        <f t="shared" si="140"/>
        <v>638</v>
      </c>
      <c r="AP641">
        <f t="shared" si="127"/>
        <v>15.925000000000159</v>
      </c>
      <c r="AQ641">
        <f>EXP(-KTG1_nan*(AP641-T_opt__nan)^2)</f>
        <v>0.93573543254229974</v>
      </c>
      <c r="AR641">
        <f>EXP(-KTG2_nan*(T_opt__nan-AP641)^2)</f>
        <v>0.81933069305581596</v>
      </c>
      <c r="AS641">
        <f>IF(AP641&lt;=T_opt__nan,AQ641,AR641)</f>
        <v>0.93573543254229974</v>
      </c>
      <c r="AT641">
        <f t="shared" si="128"/>
        <v>0.93600000000000005</v>
      </c>
      <c r="BD641">
        <f t="shared" si="129"/>
        <v>638</v>
      </c>
      <c r="BE641">
        <f t="shared" si="130"/>
        <v>15.925000000000159</v>
      </c>
      <c r="BF641">
        <f>EXP(-KTG1_pic*(BE641-T_opt_pic)^2)</f>
        <v>0.81854860575007105</v>
      </c>
      <c r="BG641">
        <f>EXP(-KTG2_pic*(T_opt_pic-BE641)^2)</f>
        <v>0.54844542656297668</v>
      </c>
      <c r="BH641">
        <f>IF(BE641&lt;=T_opt_pic,BF641,BG641)</f>
        <v>0.81854860575007105</v>
      </c>
      <c r="BI641">
        <f t="shared" si="131"/>
        <v>0.81899999999999995</v>
      </c>
      <c r="BP641">
        <f t="shared" si="132"/>
        <v>638</v>
      </c>
      <c r="BQ641">
        <f t="shared" si="133"/>
        <v>15.925000000000159</v>
      </c>
      <c r="BR641">
        <f>EXP(-KTG1_bac*(BQ641-T_opt_bac)^2)</f>
        <v>0.81854860575007105</v>
      </c>
      <c r="BS641">
        <f>EXP(-KTG2_bac * (T_opt_bac - BQ641)^2)</f>
        <v>0.54844542656297668</v>
      </c>
      <c r="BT641">
        <f>IF(BQ641&lt;=T_opt_bac,BR641,BS641)</f>
        <v>0.81854860575007105</v>
      </c>
      <c r="BU641">
        <f t="shared" si="134"/>
        <v>0.81899999999999995</v>
      </c>
      <c r="BY641"/>
      <c r="BZ641" s="3">
        <f t="shared" si="139"/>
        <v>621</v>
      </c>
      <c r="CA641" s="3">
        <f>CA640+(env_max2-env_min2)/1200</f>
        <v>15.500000000000153</v>
      </c>
      <c r="CB641" s="3">
        <f t="shared" si="138"/>
        <v>0.73</v>
      </c>
      <c r="CC641" s="3">
        <f>ROUND((O_max_dia2-CA641)/O_range_dia2 * CB641, 3)</f>
        <v>0.54700000000000004</v>
      </c>
      <c r="CD641">
        <f>IF(CA641&lt;=delt2,CB641,CC641)</f>
        <v>0.54700000000000004</v>
      </c>
      <c r="CE641">
        <f>IF(CA641&gt;=O_max_dia2, 0, CD641)</f>
        <v>0.54700000000000004</v>
      </c>
      <c r="CG641">
        <f>CE641/$CF$21</f>
        <v>0.95796847635726812</v>
      </c>
      <c r="EM641"/>
      <c r="EN641" s="3"/>
      <c r="EP641"/>
      <c r="EQ641" s="3"/>
    </row>
    <row r="642" spans="2:147" x14ac:dyDescent="0.25">
      <c r="B642">
        <f t="shared" si="137"/>
        <v>626</v>
      </c>
      <c r="C642" s="9">
        <f t="shared" si="135"/>
        <v>15.625000000000155</v>
      </c>
      <c r="D642">
        <f>EXP(-KTG1_dia*(C642-T_opt__dia)^2)</f>
        <v>0.97909656984871385</v>
      </c>
      <c r="E642">
        <f>EXP(-KTG2_dia*(T_opt__dia-C642)^2)</f>
        <v>0.58970963930058007</v>
      </c>
      <c r="F642">
        <f>IF(C642&lt;=T_opt__dia,D642,E642)</f>
        <v>0.58970963930058007</v>
      </c>
      <c r="G642">
        <f t="shared" si="136"/>
        <v>0.59</v>
      </c>
      <c r="AO642">
        <f t="shared" si="140"/>
        <v>639</v>
      </c>
      <c r="AP642">
        <f t="shared" si="127"/>
        <v>15.950000000000159</v>
      </c>
      <c r="AQ642">
        <f>EXP(-KTG1_nan*(AP642-T_opt__nan)^2)</f>
        <v>0.93649602653070563</v>
      </c>
      <c r="AR642">
        <f>EXP(-KTG2_nan*(T_opt__nan-AP642)^2)</f>
        <v>0.82133024758721085</v>
      </c>
      <c r="AS642">
        <f>IF(AP642&lt;=T_opt__nan,AQ642,AR642)</f>
        <v>0.93649602653070563</v>
      </c>
      <c r="AT642">
        <f t="shared" si="128"/>
        <v>0.93600000000000005</v>
      </c>
      <c r="BD642">
        <f t="shared" si="129"/>
        <v>639</v>
      </c>
      <c r="BE642">
        <f t="shared" si="130"/>
        <v>15.950000000000159</v>
      </c>
      <c r="BF642">
        <f>EXP(-KTG1_pic*(BE642-T_opt_pic)^2)</f>
        <v>0.81970562260647872</v>
      </c>
      <c r="BG642">
        <f>EXP(-KTG2_pic*(T_opt_pic-BE642)^2)</f>
        <v>0.5507743950750813</v>
      </c>
      <c r="BH642">
        <f>IF(BE642&lt;=T_opt_pic,BF642,BG642)</f>
        <v>0.81970562260647872</v>
      </c>
      <c r="BI642">
        <f t="shared" si="131"/>
        <v>0.82</v>
      </c>
      <c r="BP642">
        <f t="shared" si="132"/>
        <v>639</v>
      </c>
      <c r="BQ642">
        <f t="shared" si="133"/>
        <v>15.950000000000159</v>
      </c>
      <c r="BR642">
        <f>EXP(-KTG1_bac*(BQ642-T_opt_bac)^2)</f>
        <v>0.81970562260647872</v>
      </c>
      <c r="BS642">
        <f>EXP(-KTG2_bac * (T_opt_bac - BQ642)^2)</f>
        <v>0.5507743950750813</v>
      </c>
      <c r="BT642">
        <f>IF(BQ642&lt;=T_opt_bac,BR642,BS642)</f>
        <v>0.81970562260647872</v>
      </c>
      <c r="BU642">
        <f t="shared" si="134"/>
        <v>0.82</v>
      </c>
      <c r="BY642"/>
      <c r="BZ642" s="3">
        <f t="shared" si="139"/>
        <v>622</v>
      </c>
      <c r="CA642" s="3">
        <f>CA641+(env_max2-env_min2)/1200</f>
        <v>15.525000000000153</v>
      </c>
      <c r="CB642" s="3">
        <f t="shared" si="138"/>
        <v>0.73099999999999998</v>
      </c>
      <c r="CC642" s="3">
        <f>ROUND((O_max_dia2-CA642)/O_range_dia2 * CB642, 3)</f>
        <v>0.54700000000000004</v>
      </c>
      <c r="CD642">
        <f>IF(CA642&lt;=delt2,CB642,CC642)</f>
        <v>0.54700000000000004</v>
      </c>
      <c r="CE642">
        <f>IF(CA642&gt;=O_max_dia2, 0, CD642)</f>
        <v>0.54700000000000004</v>
      </c>
      <c r="CG642">
        <f>CE642/$CF$21</f>
        <v>0.95796847635726812</v>
      </c>
      <c r="EM642"/>
      <c r="EN642" s="3"/>
      <c r="EP642"/>
      <c r="EQ642" s="3"/>
    </row>
    <row r="643" spans="2:147" x14ac:dyDescent="0.25">
      <c r="B643">
        <f t="shared" si="137"/>
        <v>627</v>
      </c>
      <c r="C643" s="9">
        <f t="shared" si="135"/>
        <v>15.650000000000155</v>
      </c>
      <c r="D643">
        <f>EXP(-KTG1_dia*(C643-T_opt__dia)^2)</f>
        <v>0.97845547157806712</v>
      </c>
      <c r="E643">
        <f>EXP(-KTG2_dia*(T_opt__dia-C643)^2)</f>
        <v>0.58013177672376148</v>
      </c>
      <c r="F643">
        <f>IF(C643&lt;=T_opt__dia,D643,E643)</f>
        <v>0.58013177672376148</v>
      </c>
      <c r="G643">
        <f t="shared" si="136"/>
        <v>0.57999999999999996</v>
      </c>
      <c r="AO643">
        <f t="shared" si="140"/>
        <v>640</v>
      </c>
      <c r="AP643">
        <f t="shared" si="127"/>
        <v>15.97500000000016</v>
      </c>
      <c r="AQ643">
        <f>EXP(-KTG1_nan*(AP643-T_opt__nan)^2)</f>
        <v>0.93725255247837236</v>
      </c>
      <c r="AR643">
        <f>EXP(-KTG2_nan*(T_opt__nan-AP643)^2)</f>
        <v>0.82332233205008321</v>
      </c>
      <c r="AS643">
        <f>IF(AP643&lt;=T_opt__nan,AQ643,AR643)</f>
        <v>0.93725255247837236</v>
      </c>
      <c r="AT643">
        <f t="shared" si="128"/>
        <v>0.93700000000000006</v>
      </c>
      <c r="BD643">
        <f t="shared" si="129"/>
        <v>640</v>
      </c>
      <c r="BE643">
        <f t="shared" si="130"/>
        <v>15.97500000000016</v>
      </c>
      <c r="BF643">
        <f>EXP(-KTG1_pic*(BE643-T_opt_pic)^2)</f>
        <v>0.82086017059284078</v>
      </c>
      <c r="BG643">
        <f>EXP(-KTG2_pic*(T_opt_pic-BE643)^2)</f>
        <v>0.55310495689419692</v>
      </c>
      <c r="BH643">
        <f>IF(BE643&lt;=T_opt_pic,BF643,BG643)</f>
        <v>0.82086017059284078</v>
      </c>
      <c r="BI643">
        <f t="shared" si="131"/>
        <v>0.82099999999999995</v>
      </c>
      <c r="BP643">
        <f t="shared" si="132"/>
        <v>640</v>
      </c>
      <c r="BQ643">
        <f t="shared" si="133"/>
        <v>15.97500000000016</v>
      </c>
      <c r="BR643">
        <f>EXP(-KTG1_bac*(BQ643-T_opt_bac)^2)</f>
        <v>0.82086017059284078</v>
      </c>
      <c r="BS643">
        <f>EXP(-KTG2_bac * (T_opt_bac - BQ643)^2)</f>
        <v>0.55310495689419692</v>
      </c>
      <c r="BT643">
        <f>IF(BQ643&lt;=T_opt_bac,BR643,BS643)</f>
        <v>0.82086017059284078</v>
      </c>
      <c r="BU643">
        <f t="shared" si="134"/>
        <v>0.82099999999999995</v>
      </c>
      <c r="BY643"/>
      <c r="BZ643" s="3">
        <f t="shared" si="139"/>
        <v>623</v>
      </c>
      <c r="CA643" s="3">
        <f>CA642+(env_max2-env_min2)/1200</f>
        <v>15.550000000000153</v>
      </c>
      <c r="CB643" s="3">
        <f t="shared" si="138"/>
        <v>0.73199999999999998</v>
      </c>
      <c r="CC643" s="3">
        <f>ROUND((O_max_dia2-CA643)/O_range_dia2 * CB643, 3)</f>
        <v>0.54600000000000004</v>
      </c>
      <c r="CD643">
        <f>IF(CA643&lt;=delt2,CB643,CC643)</f>
        <v>0.54600000000000004</v>
      </c>
      <c r="CE643">
        <f>IF(CA643&gt;=O_max_dia2, 0, CD643)</f>
        <v>0.54600000000000004</v>
      </c>
      <c r="CG643">
        <f>CE643/$CF$21</f>
        <v>0.9562171628721543</v>
      </c>
      <c r="EM643"/>
      <c r="EN643" s="3"/>
      <c r="EP643"/>
      <c r="EQ643" s="3"/>
    </row>
    <row r="644" spans="2:147" x14ac:dyDescent="0.25">
      <c r="B644">
        <f t="shared" si="137"/>
        <v>628</v>
      </c>
      <c r="C644" s="9">
        <f t="shared" si="135"/>
        <v>15.675000000000155</v>
      </c>
      <c r="D644">
        <f>EXP(-KTG1_dia*(C644-T_opt__dia)^2)</f>
        <v>0.97780501499025374</v>
      </c>
      <c r="E644">
        <f>EXP(-KTG2_dia*(T_opt__dia-C644)^2)</f>
        <v>0.5705668149846489</v>
      </c>
      <c r="F644">
        <f>IF(C644&lt;=T_opt__dia,D644,E644)</f>
        <v>0.5705668149846489</v>
      </c>
      <c r="G644">
        <f t="shared" si="136"/>
        <v>0.57099999999999995</v>
      </c>
      <c r="AO644">
        <f t="shared" si="140"/>
        <v>641</v>
      </c>
      <c r="AP644">
        <f t="shared" si="127"/>
        <v>16.00000000000016</v>
      </c>
      <c r="AQ644">
        <f>EXP(-KTG1_nan*(AP644-T_opt__nan)^2)</f>
        <v>0.93800499953073424</v>
      </c>
      <c r="AR644">
        <f>EXP(-KTG2_nan*(T_opt__nan-AP644)^2)</f>
        <v>0.8253068684916951</v>
      </c>
      <c r="AS644">
        <f>IF(AP644&lt;=T_opt__nan,AQ644,AR644)</f>
        <v>0.93800499953073424</v>
      </c>
      <c r="AT644">
        <f t="shared" si="128"/>
        <v>0.93799999999999994</v>
      </c>
      <c r="BD644">
        <f t="shared" si="129"/>
        <v>641</v>
      </c>
      <c r="BE644">
        <f t="shared" si="130"/>
        <v>16.00000000000016</v>
      </c>
      <c r="BF644">
        <f>EXP(-KTG1_pic*(BE644-T_opt_pic)^2)</f>
        <v>0.82201223467819395</v>
      </c>
      <c r="BG644">
        <f>EXP(-KTG2_pic*(T_opt_pic-BE644)^2)</f>
        <v>0.55543704869803323</v>
      </c>
      <c r="BH644">
        <f>IF(BE644&lt;=T_opt_pic,BF644,BG644)</f>
        <v>0.82201223467819395</v>
      </c>
      <c r="BI644">
        <f t="shared" si="131"/>
        <v>0.82199999999999995</v>
      </c>
      <c r="BP644">
        <f t="shared" si="132"/>
        <v>641</v>
      </c>
      <c r="BQ644">
        <f t="shared" si="133"/>
        <v>16.00000000000016</v>
      </c>
      <c r="BR644">
        <f>EXP(-KTG1_bac*(BQ644-T_opt_bac)^2)</f>
        <v>0.82201223467819395</v>
      </c>
      <c r="BS644">
        <f>EXP(-KTG2_bac * (T_opt_bac - BQ644)^2)</f>
        <v>0.55543704869803323</v>
      </c>
      <c r="BT644">
        <f>IF(BQ644&lt;=T_opt_bac,BR644,BS644)</f>
        <v>0.82201223467819395</v>
      </c>
      <c r="BU644">
        <f t="shared" si="134"/>
        <v>0.82199999999999995</v>
      </c>
      <c r="BY644"/>
      <c r="BZ644" s="3">
        <f t="shared" si="139"/>
        <v>624</v>
      </c>
      <c r="CA644" s="3">
        <f>CA643+(env_max2-env_min2)/1200</f>
        <v>15.575000000000154</v>
      </c>
      <c r="CB644" s="3">
        <f t="shared" si="138"/>
        <v>0.73399999999999999</v>
      </c>
      <c r="CC644" s="3">
        <f>ROUND((O_max_dia2-CA644)/O_range_dia2 * CB644, 3)</f>
        <v>0.54700000000000004</v>
      </c>
      <c r="CD644">
        <f>IF(CA644&lt;=delt2,CB644,CC644)</f>
        <v>0.54700000000000004</v>
      </c>
      <c r="CE644">
        <f>IF(CA644&gt;=O_max_dia2, 0, CD644)</f>
        <v>0.54700000000000004</v>
      </c>
      <c r="CG644">
        <f>CE644/$CF$21</f>
        <v>0.95796847635726812</v>
      </c>
      <c r="EM644"/>
      <c r="EN644" s="3"/>
      <c r="EP644"/>
      <c r="EQ644" s="3"/>
    </row>
    <row r="645" spans="2:147" x14ac:dyDescent="0.25">
      <c r="B645">
        <f t="shared" si="137"/>
        <v>629</v>
      </c>
      <c r="C645" s="9">
        <f t="shared" si="135"/>
        <v>15.700000000000156</v>
      </c>
      <c r="D645">
        <f>EXP(-KTG1_dia*(C645-T_opt__dia)^2)</f>
        <v>0.97714521931122855</v>
      </c>
      <c r="E645">
        <f>EXP(-KTG2_dia*(T_opt__dia-C645)^2)</f>
        <v>0.56101928384211119</v>
      </c>
      <c r="F645">
        <f>IF(C645&lt;=T_opt__dia,D645,E645)</f>
        <v>0.56101928384211119</v>
      </c>
      <c r="G645">
        <f t="shared" si="136"/>
        <v>0.56100000000000005</v>
      </c>
      <c r="AO645">
        <f t="shared" si="140"/>
        <v>642</v>
      </c>
      <c r="AP645">
        <f t="shared" ref="AP645:AP708" si="141">C658</f>
        <v>16.025000000000158</v>
      </c>
      <c r="AQ645">
        <f>EXP(-KTG1_nan*(AP645-T_opt__nan)^2)</f>
        <v>0.93875335688569195</v>
      </c>
      <c r="AR645">
        <f>EXP(-KTG2_nan*(T_opt__nan-AP645)^2)</f>
        <v>0.8272837791108939</v>
      </c>
      <c r="AS645">
        <f>IF(AP645&lt;=T_opt__nan,AQ645,AR645)</f>
        <v>0.93875335688569195</v>
      </c>
      <c r="AT645">
        <f t="shared" ref="AT645:AT708" si="142">ROUND(AS645,3)</f>
        <v>0.93899999999999995</v>
      </c>
      <c r="BD645">
        <f t="shared" ref="BD645:BD708" si="143">B658</f>
        <v>642</v>
      </c>
      <c r="BE645">
        <f t="shared" ref="BE645:BE708" si="144">C658</f>
        <v>16.025000000000158</v>
      </c>
      <c r="BF645">
        <f>EXP(-KTG1_pic*(BE645-T_opt_pic)^2)</f>
        <v>0.82316179984772653</v>
      </c>
      <c r="BG645">
        <f>EXP(-KTG2_pic*(T_opt_pic-BE645)^2)</f>
        <v>0.55777060682783985</v>
      </c>
      <c r="BH645">
        <f>IF(BE645&lt;=T_opt_pic,BF645,BG645)</f>
        <v>0.82316179984772653</v>
      </c>
      <c r="BI645">
        <f t="shared" ref="BI645:BI708" si="145">ROUND(BH645,3)</f>
        <v>0.82299999999999995</v>
      </c>
      <c r="BP645">
        <f t="shared" ref="BP645:BP708" si="146">BD645</f>
        <v>642</v>
      </c>
      <c r="BQ645">
        <f t="shared" ref="BQ645:BQ708" si="147">BE645</f>
        <v>16.025000000000158</v>
      </c>
      <c r="BR645">
        <f>EXP(-KTG1_bac*(BQ645-T_opt_bac)^2)</f>
        <v>0.82316179984772653</v>
      </c>
      <c r="BS645">
        <f>EXP(-KTG2_bac * (T_opt_bac - BQ645)^2)</f>
        <v>0.55777060682783985</v>
      </c>
      <c r="BT645">
        <f>IF(BQ645&lt;=T_opt_bac,BR645,BS645)</f>
        <v>0.82316179984772653</v>
      </c>
      <c r="BU645">
        <f t="shared" ref="BU645:BU708" si="148">ROUND(BT645,3)</f>
        <v>0.82299999999999995</v>
      </c>
      <c r="BY645"/>
      <c r="BZ645" s="3">
        <f t="shared" si="139"/>
        <v>625</v>
      </c>
      <c r="CA645" s="3">
        <f>CA644+(env_max2-env_min2)/1200</f>
        <v>15.600000000000154</v>
      </c>
      <c r="CB645" s="3">
        <f t="shared" si="138"/>
        <v>0.73499999999999999</v>
      </c>
      <c r="CC645" s="3">
        <f>ROUND((O_max_dia2-CA645)/O_range_dia2 * CB645, 3)</f>
        <v>0.54600000000000004</v>
      </c>
      <c r="CD645">
        <f>IF(CA645&lt;=delt2,CB645,CC645)</f>
        <v>0.54600000000000004</v>
      </c>
      <c r="CE645">
        <f>IF(CA645&gt;=O_max_dia2, 0, CD645)</f>
        <v>0.54600000000000004</v>
      </c>
      <c r="CG645">
        <f>CE645/$CF$21</f>
        <v>0.9562171628721543</v>
      </c>
      <c r="EM645"/>
      <c r="EN645" s="3"/>
      <c r="EP645"/>
      <c r="EQ645" s="3"/>
    </row>
    <row r="646" spans="2:147" x14ac:dyDescent="0.25">
      <c r="B646">
        <f t="shared" si="137"/>
        <v>630</v>
      </c>
      <c r="C646" s="9">
        <f t="shared" si="135"/>
        <v>15.725000000000156</v>
      </c>
      <c r="D646">
        <f>EXP(-KTG1_dia*(C646-T_opt__dia)^2)</f>
        <v>0.97647610403414653</v>
      </c>
      <c r="E646">
        <f>EXP(-KTG2_dia*(T_opt__dia-C646)^2)</f>
        <v>0.55149362485593989</v>
      </c>
      <c r="F646">
        <f>IF(C646&lt;=T_opt__dia,D646,E646)</f>
        <v>0.55149362485593989</v>
      </c>
      <c r="G646">
        <f t="shared" si="136"/>
        <v>0.55100000000000005</v>
      </c>
      <c r="AO646">
        <f t="shared" si="140"/>
        <v>643</v>
      </c>
      <c r="AP646">
        <f t="shared" si="141"/>
        <v>16.050000000000157</v>
      </c>
      <c r="AQ646">
        <f>EXP(-KTG1_nan*(AP646-T_opt__nan)^2)</f>
        <v>0.93949761379387076</v>
      </c>
      <c r="AR646">
        <f>EXP(-KTG2_nan*(T_opt__nan-AP646)^2)</f>
        <v>0.82925298626315258</v>
      </c>
      <c r="AS646">
        <f>IF(AP646&lt;=T_opt__nan,AQ646,AR646)</f>
        <v>0.93949761379387076</v>
      </c>
      <c r="AT646">
        <f t="shared" si="142"/>
        <v>0.93899999999999995</v>
      </c>
      <c r="BD646">
        <f t="shared" si="143"/>
        <v>643</v>
      </c>
      <c r="BE646">
        <f t="shared" si="144"/>
        <v>16.050000000000157</v>
      </c>
      <c r="BF646">
        <f>EXP(-KTG1_pic*(BE646-T_opt_pic)^2)</f>
        <v>0.82430885110310115</v>
      </c>
      <c r="BG646">
        <f>EXP(-KTG2_pic*(T_opt_pic-BE646)^2)</f>
        <v>0.56010556729081629</v>
      </c>
      <c r="BH646">
        <f>IF(BE646&lt;=T_opt_pic,BF646,BG646)</f>
        <v>0.82430885110310115</v>
      </c>
      <c r="BI646">
        <f t="shared" si="145"/>
        <v>0.82399999999999995</v>
      </c>
      <c r="BP646">
        <f t="shared" si="146"/>
        <v>643</v>
      </c>
      <c r="BQ646">
        <f t="shared" si="147"/>
        <v>16.050000000000157</v>
      </c>
      <c r="BR646">
        <f>EXP(-KTG1_bac*(BQ646-T_opt_bac)^2)</f>
        <v>0.82430885110310115</v>
      </c>
      <c r="BS646">
        <f>EXP(-KTG2_bac * (T_opt_bac - BQ646)^2)</f>
        <v>0.56010556729081629</v>
      </c>
      <c r="BT646">
        <f>IF(BQ646&lt;=T_opt_bac,BR646,BS646)</f>
        <v>0.82430885110310115</v>
      </c>
      <c r="BU646">
        <f t="shared" si="148"/>
        <v>0.82399999999999995</v>
      </c>
      <c r="BY646"/>
      <c r="BZ646" s="3">
        <f t="shared" si="139"/>
        <v>626</v>
      </c>
      <c r="CA646" s="3">
        <f>CA645+(env_max2-env_min2)/1200</f>
        <v>15.625000000000155</v>
      </c>
      <c r="CB646" s="3">
        <f t="shared" si="138"/>
        <v>0.73599999999999999</v>
      </c>
      <c r="CC646" s="3">
        <f>ROUND((O_max_dia2-CA646)/O_range_dia2 * CB646, 3)</f>
        <v>0.54500000000000004</v>
      </c>
      <c r="CD646">
        <f>IF(CA646&lt;=delt2,CB646,CC646)</f>
        <v>0.54500000000000004</v>
      </c>
      <c r="CE646">
        <f>IF(CA646&gt;=O_max_dia2, 0, CD646)</f>
        <v>0.54500000000000004</v>
      </c>
      <c r="CG646">
        <f>CE646/$CF$21</f>
        <v>0.95446584938704038</v>
      </c>
      <c r="EM646"/>
      <c r="EN646" s="3"/>
      <c r="EP646"/>
      <c r="EQ646" s="3"/>
    </row>
    <row r="647" spans="2:147" x14ac:dyDescent="0.25">
      <c r="B647">
        <f t="shared" si="137"/>
        <v>631</v>
      </c>
      <c r="C647" s="9">
        <f t="shared" si="135"/>
        <v>15.750000000000156</v>
      </c>
      <c r="D647">
        <f>EXP(-KTG1_dia*(C647-T_opt__dia)^2)</f>
        <v>0.97579768891840302</v>
      </c>
      <c r="E647">
        <f>EXP(-KTG2_dia*(T_opt__dia-C647)^2)</f>
        <v>0.54199418845912772</v>
      </c>
      <c r="F647">
        <f>IF(C647&lt;=T_opt__dia,D647,E647)</f>
        <v>0.54199418845912772</v>
      </c>
      <c r="G647">
        <f t="shared" si="136"/>
        <v>0.54200000000000004</v>
      </c>
      <c r="AO647">
        <f t="shared" si="140"/>
        <v>644</v>
      </c>
      <c r="AP647">
        <f t="shared" si="141"/>
        <v>16.075000000000156</v>
      </c>
      <c r="AQ647">
        <f>EXP(-KTG1_nan*(AP647-T_opt__nan)^2)</f>
        <v>0.94023775955887778</v>
      </c>
      <c r="AR647">
        <f>EXP(-KTG2_nan*(T_opt__nan-AP647)^2)</f>
        <v>0.83121441246560779</v>
      </c>
      <c r="AS647">
        <f>IF(AP647&lt;=T_opt__nan,AQ647,AR647)</f>
        <v>0.94023775955887778</v>
      </c>
      <c r="AT647">
        <f t="shared" si="142"/>
        <v>0.94</v>
      </c>
      <c r="BD647">
        <f t="shared" si="143"/>
        <v>644</v>
      </c>
      <c r="BE647">
        <f t="shared" si="144"/>
        <v>16.075000000000156</v>
      </c>
      <c r="BF647">
        <f>EXP(-KTG1_pic*(BE647-T_opt_pic)^2)</f>
        <v>0.82545337346277836</v>
      </c>
      <c r="BG647">
        <f>EXP(-KTG2_pic*(T_opt_pic-BE647)^2)</f>
        <v>0.56244186576255473</v>
      </c>
      <c r="BH647">
        <f>IF(BE647&lt;=T_opt_pic,BF647,BG647)</f>
        <v>0.82545337346277836</v>
      </c>
      <c r="BI647">
        <f t="shared" si="145"/>
        <v>0.82499999999999996</v>
      </c>
      <c r="BP647">
        <f t="shared" si="146"/>
        <v>644</v>
      </c>
      <c r="BQ647">
        <f t="shared" si="147"/>
        <v>16.075000000000156</v>
      </c>
      <c r="BR647">
        <f>EXP(-KTG1_bac*(BQ647-T_opt_bac)^2)</f>
        <v>0.82545337346277836</v>
      </c>
      <c r="BS647">
        <f>EXP(-KTG2_bac * (T_opt_bac - BQ647)^2)</f>
        <v>0.56244186576255473</v>
      </c>
      <c r="BT647">
        <f>IF(BQ647&lt;=T_opt_bac,BR647,BS647)</f>
        <v>0.82545337346277836</v>
      </c>
      <c r="BU647">
        <f t="shared" si="148"/>
        <v>0.82499999999999996</v>
      </c>
      <c r="BY647"/>
      <c r="BZ647" s="3">
        <f t="shared" si="139"/>
        <v>627</v>
      </c>
      <c r="CA647" s="3">
        <f>CA646+(env_max2-env_min2)/1200</f>
        <v>15.650000000000155</v>
      </c>
      <c r="CB647" s="3">
        <f t="shared" si="138"/>
        <v>0.73699999999999999</v>
      </c>
      <c r="CC647" s="3">
        <f>ROUND((O_max_dia2-CA647)/O_range_dia2 * CB647, 3)</f>
        <v>0.54500000000000004</v>
      </c>
      <c r="CD647">
        <f>IF(CA647&lt;=delt2,CB647,CC647)</f>
        <v>0.54500000000000004</v>
      </c>
      <c r="CE647">
        <f>IF(CA647&gt;=O_max_dia2, 0, CD647)</f>
        <v>0.54500000000000004</v>
      </c>
      <c r="CG647">
        <f>CE647/$CF$21</f>
        <v>0.95446584938704038</v>
      </c>
      <c r="EM647"/>
      <c r="EN647" s="3"/>
      <c r="EP647"/>
      <c r="EQ647" s="3"/>
    </row>
    <row r="648" spans="2:147" x14ac:dyDescent="0.25">
      <c r="B648">
        <f t="shared" si="137"/>
        <v>632</v>
      </c>
      <c r="C648" s="9">
        <f t="shared" si="135"/>
        <v>15.775000000000157</v>
      </c>
      <c r="D648">
        <f>EXP(-KTG1_dia*(C648-T_opt__dia)^2)</f>
        <v>0.97510999398866172</v>
      </c>
      <c r="E648">
        <f>EXP(-KTG2_dia*(T_opt__dia-C648)^2)</f>
        <v>0.53252523119241213</v>
      </c>
      <c r="F648">
        <f>IF(C648&lt;=T_opt__dia,D648,E648)</f>
        <v>0.53252523119241213</v>
      </c>
      <c r="G648">
        <f t="shared" si="136"/>
        <v>0.53300000000000003</v>
      </c>
      <c r="AO648">
        <f t="shared" si="140"/>
        <v>645</v>
      </c>
      <c r="AP648">
        <f t="shared" si="141"/>
        <v>16.100000000000154</v>
      </c>
      <c r="AQ648">
        <f>EXP(-KTG1_nan*(AP648-T_opt__nan)^2)</f>
        <v>0.94097378353755823</v>
      </c>
      <c r="AR648">
        <f>EXP(-KTG2_nan*(T_opt__nan-AP648)^2)</f>
        <v>0.83316798040209972</v>
      </c>
      <c r="AS648">
        <f>IF(AP648&lt;=T_opt__nan,AQ648,AR648)</f>
        <v>0.94097378353755823</v>
      </c>
      <c r="AT648">
        <f t="shared" si="142"/>
        <v>0.94099999999999995</v>
      </c>
      <c r="BD648">
        <f t="shared" si="143"/>
        <v>645</v>
      </c>
      <c r="BE648">
        <f t="shared" si="144"/>
        <v>16.100000000000154</v>
      </c>
      <c r="BF648">
        <f>EXP(-KTG1_pic*(BE648-T_opt_pic)^2)</f>
        <v>0.82659535196233913</v>
      </c>
      <c r="BG648">
        <f>EXP(-KTG2_pic*(T_opt_pic-BE648)^2)</f>
        <v>0.56477943758952009</v>
      </c>
      <c r="BH648">
        <f>IF(BE648&lt;=T_opt_pic,BF648,BG648)</f>
        <v>0.82659535196233913</v>
      </c>
      <c r="BI648">
        <f t="shared" si="145"/>
        <v>0.82699999999999996</v>
      </c>
      <c r="BP648">
        <f t="shared" si="146"/>
        <v>645</v>
      </c>
      <c r="BQ648">
        <f t="shared" si="147"/>
        <v>16.100000000000154</v>
      </c>
      <c r="BR648">
        <f>EXP(-KTG1_bac*(BQ648-T_opt_bac)^2)</f>
        <v>0.82659535196233913</v>
      </c>
      <c r="BS648">
        <f>EXP(-KTG2_bac * (T_opt_bac - BQ648)^2)</f>
        <v>0.56477943758952009</v>
      </c>
      <c r="BT648">
        <f>IF(BQ648&lt;=T_opt_bac,BR648,BS648)</f>
        <v>0.82659535196233913</v>
      </c>
      <c r="BU648">
        <f t="shared" si="148"/>
        <v>0.82699999999999996</v>
      </c>
      <c r="BY648"/>
      <c r="BZ648" s="3">
        <f t="shared" si="139"/>
        <v>628</v>
      </c>
      <c r="CA648" s="3">
        <f>CA647+(env_max2-env_min2)/1200</f>
        <v>15.675000000000155</v>
      </c>
      <c r="CB648" s="3">
        <f t="shared" si="138"/>
        <v>0.73899999999999999</v>
      </c>
      <c r="CC648" s="3">
        <f>ROUND((O_max_dia2-CA648)/O_range_dia2 * CB648, 3)</f>
        <v>0.54500000000000004</v>
      </c>
      <c r="CD648">
        <f>IF(CA648&lt;=delt2,CB648,CC648)</f>
        <v>0.54500000000000004</v>
      </c>
      <c r="CE648">
        <f>IF(CA648&gt;=O_max_dia2, 0, CD648)</f>
        <v>0.54500000000000004</v>
      </c>
      <c r="CG648">
        <f>CE648/$CF$21</f>
        <v>0.95446584938704038</v>
      </c>
      <c r="EM648"/>
      <c r="EN648" s="3"/>
      <c r="EP648"/>
      <c r="EQ648" s="3"/>
    </row>
    <row r="649" spans="2:147" x14ac:dyDescent="0.25">
      <c r="B649">
        <f t="shared" si="137"/>
        <v>633</v>
      </c>
      <c r="C649" s="9">
        <f t="shared" si="135"/>
        <v>15.800000000000157</v>
      </c>
      <c r="D649">
        <f>EXP(-KTG1_dia*(C649-T_opt__dia)^2)</f>
        <v>0.97441303953386904</v>
      </c>
      <c r="E649">
        <f>EXP(-KTG2_dia*(T_opt__dia-C649)^2)</f>
        <v>0.52309091310244171</v>
      </c>
      <c r="F649">
        <f>IF(C649&lt;=T_opt__dia,D649,E649)</f>
        <v>0.52309091310244171</v>
      </c>
      <c r="G649">
        <f t="shared" si="136"/>
        <v>0.52300000000000002</v>
      </c>
      <c r="AO649">
        <f t="shared" si="140"/>
        <v>646</v>
      </c>
      <c r="AP649">
        <f t="shared" si="141"/>
        <v>16.125000000000153</v>
      </c>
      <c r="AQ649">
        <f>EXP(-KTG1_nan*(AP649-T_opt__nan)^2)</f>
        <v>0.94170567514024972</v>
      </c>
      <c r="AR649">
        <f>EXP(-KTG2_nan*(T_opt__nan-AP649)^2)</f>
        <v>0.83511361292821085</v>
      </c>
      <c r="AS649">
        <f>IF(AP649&lt;=T_opt__nan,AQ649,AR649)</f>
        <v>0.94170567514024972</v>
      </c>
      <c r="AT649">
        <f t="shared" si="142"/>
        <v>0.94199999999999995</v>
      </c>
      <c r="BD649">
        <f t="shared" si="143"/>
        <v>646</v>
      </c>
      <c r="BE649">
        <f t="shared" si="144"/>
        <v>16.125000000000153</v>
      </c>
      <c r="BF649">
        <f>EXP(-KTG1_pic*(BE649-T_opt_pic)^2)</f>
        <v>0.82773477165480902</v>
      </c>
      <c r="BG649">
        <f>EXP(-KTG2_pic*(T_opt_pic-BE649)^2)</f>
        <v>0.56711821779156457</v>
      </c>
      <c r="BH649">
        <f>IF(BE649&lt;=T_opt_pic,BF649,BG649)</f>
        <v>0.82773477165480902</v>
      </c>
      <c r="BI649">
        <f t="shared" si="145"/>
        <v>0.82799999999999996</v>
      </c>
      <c r="BP649">
        <f t="shared" si="146"/>
        <v>646</v>
      </c>
      <c r="BQ649">
        <f t="shared" si="147"/>
        <v>16.125000000000153</v>
      </c>
      <c r="BR649">
        <f>EXP(-KTG1_bac*(BQ649-T_opt_bac)^2)</f>
        <v>0.82773477165480902</v>
      </c>
      <c r="BS649">
        <f>EXP(-KTG2_bac * (T_opt_bac - BQ649)^2)</f>
        <v>0.56711821779156457</v>
      </c>
      <c r="BT649">
        <f>IF(BQ649&lt;=T_opt_bac,BR649,BS649)</f>
        <v>0.82773477165480902</v>
      </c>
      <c r="BU649">
        <f t="shared" si="148"/>
        <v>0.82799999999999996</v>
      </c>
      <c r="BY649"/>
      <c r="BZ649" s="3">
        <f t="shared" si="139"/>
        <v>629</v>
      </c>
      <c r="CA649" s="3">
        <f>CA648+(env_max2-env_min2)/1200</f>
        <v>15.700000000000156</v>
      </c>
      <c r="CB649" s="3">
        <f t="shared" si="138"/>
        <v>0.74</v>
      </c>
      <c r="CC649" s="3">
        <f>ROUND((O_max_dia2-CA649)/O_range_dia2 * CB649, 3)</f>
        <v>0.54400000000000004</v>
      </c>
      <c r="CD649">
        <f>IF(CA649&lt;=delt2,CB649,CC649)</f>
        <v>0.54400000000000004</v>
      </c>
      <c r="CE649">
        <f>IF(CA649&gt;=O_max_dia2, 0, CD649)</f>
        <v>0.54400000000000004</v>
      </c>
      <c r="CG649">
        <f>CE649/$CF$21</f>
        <v>0.95271453590192656</v>
      </c>
      <c r="EM649"/>
      <c r="EN649" s="3"/>
      <c r="EP649"/>
      <c r="EQ649" s="3"/>
    </row>
    <row r="650" spans="2:147" x14ac:dyDescent="0.25">
      <c r="B650">
        <f t="shared" si="137"/>
        <v>634</v>
      </c>
      <c r="C650" s="9">
        <f t="shared" si="135"/>
        <v>15.825000000000157</v>
      </c>
      <c r="D650">
        <f>EXP(-KTG1_dia*(C650-T_opt__dia)^2)</f>
        <v>0.97370684610625713</v>
      </c>
      <c r="E650">
        <f>EXP(-KTG2_dia*(T_opt__dia-C650)^2)</f>
        <v>0.51369529530461444</v>
      </c>
      <c r="F650">
        <f>IF(C650&lt;=T_opt__dia,D650,E650)</f>
        <v>0.51369529530461444</v>
      </c>
      <c r="G650">
        <f t="shared" si="136"/>
        <v>0.51400000000000001</v>
      </c>
      <c r="AO650">
        <f t="shared" si="140"/>
        <v>647</v>
      </c>
      <c r="AP650">
        <f t="shared" si="141"/>
        <v>16.150000000000151</v>
      </c>
      <c r="AQ650">
        <f>EXP(-KTG1_nan*(AP650-T_opt__nan)^2)</f>
        <v>0.94243342383103657</v>
      </c>
      <c r="AR650">
        <f>EXP(-KTG2_nan*(T_opt__nan-AP650)^2)</f>
        <v>0.83705123307630325</v>
      </c>
      <c r="AS650">
        <f>IF(AP650&lt;=T_opt__nan,AQ650,AR650)</f>
        <v>0.94243342383103657</v>
      </c>
      <c r="AT650">
        <f t="shared" si="142"/>
        <v>0.94199999999999995</v>
      </c>
      <c r="BD650">
        <f t="shared" si="143"/>
        <v>647</v>
      </c>
      <c r="BE650">
        <f t="shared" si="144"/>
        <v>16.150000000000151</v>
      </c>
      <c r="BF650">
        <f>EXP(-KTG1_pic*(BE650-T_opt_pic)^2)</f>
        <v>0.82887161761098083</v>
      </c>
      <c r="BG650">
        <f>EXP(-KTG2_pic*(T_opt_pic-BE650)^2)</f>
        <v>0.56945814106447634</v>
      </c>
      <c r="BH650">
        <f>IF(BE650&lt;=T_opt_pic,BF650,BG650)</f>
        <v>0.82887161761098083</v>
      </c>
      <c r="BI650">
        <f t="shared" si="145"/>
        <v>0.82899999999999996</v>
      </c>
      <c r="BP650">
        <f t="shared" si="146"/>
        <v>647</v>
      </c>
      <c r="BQ650">
        <f t="shared" si="147"/>
        <v>16.150000000000151</v>
      </c>
      <c r="BR650">
        <f>EXP(-KTG1_bac*(BQ650-T_opt_bac)^2)</f>
        <v>0.82887161761098083</v>
      </c>
      <c r="BS650">
        <f>EXP(-KTG2_bac * (T_opt_bac - BQ650)^2)</f>
        <v>0.56945814106447634</v>
      </c>
      <c r="BT650">
        <f>IF(BQ650&lt;=T_opt_bac,BR650,BS650)</f>
        <v>0.82887161761098083</v>
      </c>
      <c r="BU650">
        <f t="shared" si="148"/>
        <v>0.82899999999999996</v>
      </c>
      <c r="BY650"/>
      <c r="BZ650" s="3">
        <f t="shared" si="139"/>
        <v>630</v>
      </c>
      <c r="CA650" s="3">
        <f>CA649+(env_max2-env_min2)/1200</f>
        <v>15.725000000000156</v>
      </c>
      <c r="CB650" s="3">
        <f t="shared" si="138"/>
        <v>0.74099999999999999</v>
      </c>
      <c r="CC650" s="3">
        <f>ROUND((O_max_dia2-CA650)/O_range_dia2 * CB650, 3)</f>
        <v>0.54400000000000004</v>
      </c>
      <c r="CD650">
        <f>IF(CA650&lt;=delt2,CB650,CC650)</f>
        <v>0.54400000000000004</v>
      </c>
      <c r="CE650">
        <f>IF(CA650&gt;=O_max_dia2, 0, CD650)</f>
        <v>0.54400000000000004</v>
      </c>
      <c r="CG650">
        <f>CE650/$CF$21</f>
        <v>0.95271453590192656</v>
      </c>
      <c r="EM650"/>
      <c r="EN650" s="3"/>
      <c r="EP650"/>
      <c r="EQ650" s="3"/>
    </row>
    <row r="651" spans="2:147" x14ac:dyDescent="0.25">
      <c r="B651">
        <f t="shared" si="137"/>
        <v>635</v>
      </c>
      <c r="C651" s="9">
        <f t="shared" si="135"/>
        <v>15.850000000000158</v>
      </c>
      <c r="D651">
        <f>EXP(-KTG1_dia*(C651-T_opt__dia)^2)</f>
        <v>0.97299143452033376</v>
      </c>
      <c r="E651">
        <f>EXP(-KTG2_dia*(T_opt__dia-C651)^2)</f>
        <v>0.50434233771133596</v>
      </c>
      <c r="F651">
        <f>IF(C651&lt;=T_opt__dia,D651,E651)</f>
        <v>0.50434233771133596</v>
      </c>
      <c r="G651">
        <f t="shared" si="136"/>
        <v>0.504</v>
      </c>
      <c r="AO651">
        <f t="shared" si="140"/>
        <v>648</v>
      </c>
      <c r="AP651">
        <f t="shared" si="141"/>
        <v>16.17500000000015</v>
      </c>
      <c r="AQ651">
        <f>EXP(-KTG1_nan*(AP651-T_opt__nan)^2)</f>
        <v>0.94315701912800221</v>
      </c>
      <c r="AR651">
        <f>EXP(-KTG2_nan*(T_opt__nan-AP651)^2)</f>
        <v>0.83898076406055522</v>
      </c>
      <c r="AS651">
        <f>IF(AP651&lt;=T_opt__nan,AQ651,AR651)</f>
        <v>0.94315701912800221</v>
      </c>
      <c r="AT651">
        <f t="shared" si="142"/>
        <v>0.94299999999999995</v>
      </c>
      <c r="BD651">
        <f t="shared" si="143"/>
        <v>648</v>
      </c>
      <c r="BE651">
        <f t="shared" si="144"/>
        <v>16.17500000000015</v>
      </c>
      <c r="BF651">
        <f>EXP(-KTG1_pic*(BE651-T_opt_pic)^2)</f>
        <v>0.83000587491973821</v>
      </c>
      <c r="BG651">
        <f>EXP(-KTG2_pic*(T_opt_pic-BE651)^2)</f>
        <v>0.57179914178256475</v>
      </c>
      <c r="BH651">
        <f>IF(BE651&lt;=T_opt_pic,BF651,BG651)</f>
        <v>0.83000587491973821</v>
      </c>
      <c r="BI651">
        <f t="shared" si="145"/>
        <v>0.83</v>
      </c>
      <c r="BP651">
        <f t="shared" si="146"/>
        <v>648</v>
      </c>
      <c r="BQ651">
        <f t="shared" si="147"/>
        <v>16.17500000000015</v>
      </c>
      <c r="BR651">
        <f>EXP(-KTG1_bac*(BQ651-T_opt_bac)^2)</f>
        <v>0.83000587491973821</v>
      </c>
      <c r="BS651">
        <f>EXP(-KTG2_bac * (T_opt_bac - BQ651)^2)</f>
        <v>0.57179914178256475</v>
      </c>
      <c r="BT651">
        <f>IF(BQ651&lt;=T_opt_bac,BR651,BS651)</f>
        <v>0.83000587491973821</v>
      </c>
      <c r="BU651">
        <f t="shared" si="148"/>
        <v>0.83</v>
      </c>
      <c r="BY651"/>
      <c r="BZ651" s="3">
        <f t="shared" si="139"/>
        <v>631</v>
      </c>
      <c r="CA651" s="3">
        <f>CA650+(env_max2-env_min2)/1200</f>
        <v>15.750000000000156</v>
      </c>
      <c r="CB651" s="3">
        <f t="shared" si="138"/>
        <v>0.74299999999999999</v>
      </c>
      <c r="CC651" s="3">
        <f>ROUND((O_max_dia2-CA651)/O_range_dia2 * CB651, 3)</f>
        <v>0.54400000000000004</v>
      </c>
      <c r="CD651">
        <f>IF(CA651&lt;=delt2,CB651,CC651)</f>
        <v>0.54400000000000004</v>
      </c>
      <c r="CE651">
        <f>IF(CA651&gt;=O_max_dia2, 0, CD651)</f>
        <v>0.54400000000000004</v>
      </c>
      <c r="CG651">
        <f>CE651/$CF$21</f>
        <v>0.95271453590192656</v>
      </c>
      <c r="EM651"/>
      <c r="EN651" s="3"/>
      <c r="EP651"/>
      <c r="EQ651" s="3"/>
    </row>
    <row r="652" spans="2:147" x14ac:dyDescent="0.25">
      <c r="B652">
        <f t="shared" si="137"/>
        <v>636</v>
      </c>
      <c r="C652" s="9">
        <f t="shared" si="135"/>
        <v>15.875000000000158</v>
      </c>
      <c r="D652">
        <f>EXP(-KTG1_dia*(C652-T_opt__dia)^2)</f>
        <v>0.97226682585185975</v>
      </c>
      <c r="E652">
        <f>EXP(-KTG2_dia*(T_opt__dia-C652)^2)</f>
        <v>0.49503589692613986</v>
      </c>
      <c r="F652">
        <f>IF(C652&lt;=T_opt__dia,D652,E652)</f>
        <v>0.49503589692613986</v>
      </c>
      <c r="G652">
        <f t="shared" si="136"/>
        <v>0.495</v>
      </c>
      <c r="AO652">
        <f t="shared" si="140"/>
        <v>649</v>
      </c>
      <c r="AP652">
        <f t="shared" si="141"/>
        <v>16.200000000000149</v>
      </c>
      <c r="AQ652">
        <f>EXP(-KTG1_nan*(AP652-T_opt__nan)^2)</f>
        <v>0.94387645060348035</v>
      </c>
      <c r="AR652">
        <f>EXP(-KTG2_nan*(T_opt__nan-AP652)^2)</f>
        <v>0.84090212928199537</v>
      </c>
      <c r="AS652">
        <f>IF(AP652&lt;=T_opt__nan,AQ652,AR652)</f>
        <v>0.94387645060348035</v>
      </c>
      <c r="AT652">
        <f t="shared" si="142"/>
        <v>0.94399999999999995</v>
      </c>
      <c r="BD652">
        <f t="shared" si="143"/>
        <v>649</v>
      </c>
      <c r="BE652">
        <f t="shared" si="144"/>
        <v>16.200000000000149</v>
      </c>
      <c r="BF652">
        <f>EXP(-KTG1_pic*(BE652-T_opt_pic)^2)</f>
        <v>0.83113752868837876</v>
      </c>
      <c r="BG652">
        <f>EXP(-KTG2_pic*(T_opt_pic-BE652)^2)</f>
        <v>0.57414115400127919</v>
      </c>
      <c r="BH652">
        <f>IF(BE652&lt;=T_opt_pic,BF652,BG652)</f>
        <v>0.83113752868837876</v>
      </c>
      <c r="BI652">
        <f t="shared" si="145"/>
        <v>0.83099999999999996</v>
      </c>
      <c r="BP652">
        <f t="shared" si="146"/>
        <v>649</v>
      </c>
      <c r="BQ652">
        <f t="shared" si="147"/>
        <v>16.200000000000149</v>
      </c>
      <c r="BR652">
        <f>EXP(-KTG1_bac*(BQ652-T_opt_bac)^2)</f>
        <v>0.83113752868837876</v>
      </c>
      <c r="BS652">
        <f>EXP(-KTG2_bac * (T_opt_bac - BQ652)^2)</f>
        <v>0.57414115400127919</v>
      </c>
      <c r="BT652">
        <f>IF(BQ652&lt;=T_opt_bac,BR652,BS652)</f>
        <v>0.83113752868837876</v>
      </c>
      <c r="BU652">
        <f t="shared" si="148"/>
        <v>0.83099999999999996</v>
      </c>
      <c r="BY652"/>
      <c r="BZ652" s="3">
        <f t="shared" si="139"/>
        <v>632</v>
      </c>
      <c r="CA652" s="3">
        <f>CA651+(env_max2-env_min2)/1200</f>
        <v>15.775000000000157</v>
      </c>
      <c r="CB652" s="3">
        <f t="shared" si="138"/>
        <v>0.74399999999999999</v>
      </c>
      <c r="CC652" s="3">
        <f>ROUND((O_max_dia2-CA652)/O_range_dia2 * CB652, 3)</f>
        <v>0.54300000000000004</v>
      </c>
      <c r="CD652">
        <f>IF(CA652&lt;=delt2,CB652,CC652)</f>
        <v>0.54300000000000004</v>
      </c>
      <c r="CE652">
        <f>IF(CA652&gt;=O_max_dia2, 0, CD652)</f>
        <v>0.54300000000000004</v>
      </c>
      <c r="CG652">
        <f>CE652/$CF$21</f>
        <v>0.95096322241681275</v>
      </c>
      <c r="EM652"/>
      <c r="EN652" s="3"/>
      <c r="EP652"/>
      <c r="EQ652" s="3"/>
    </row>
    <row r="653" spans="2:147" x14ac:dyDescent="0.25">
      <c r="B653">
        <f t="shared" si="137"/>
        <v>637</v>
      </c>
      <c r="C653" s="9">
        <f t="shared" si="135"/>
        <v>15.900000000000158</v>
      </c>
      <c r="D653">
        <f>EXP(-KTG1_dia*(C653-T_opt__dia)^2)</f>
        <v>0.9715330414368144</v>
      </c>
      <c r="E653">
        <f>EXP(-KTG2_dia*(T_opt__dia-C653)^2)</f>
        <v>0.48577972430382649</v>
      </c>
      <c r="F653">
        <f>IF(C653&lt;=T_opt__dia,D653,E653)</f>
        <v>0.48577972430382649</v>
      </c>
      <c r="G653">
        <f t="shared" si="136"/>
        <v>0.48599999999999999</v>
      </c>
      <c r="AO653">
        <f t="shared" si="140"/>
        <v>650</v>
      </c>
      <c r="AP653">
        <f t="shared" si="141"/>
        <v>16.225000000000147</v>
      </c>
      <c r="AQ653">
        <f>EXP(-KTG1_nan*(AP653-T_opt__nan)^2)</f>
        <v>0.94459170788430602</v>
      </c>
      <c r="AR653">
        <f>EXP(-KTG2_nan*(T_opt__nan-AP653)^2)</f>
        <v>0.84281525233353438</v>
      </c>
      <c r="AS653">
        <f>IF(AP653&lt;=T_opt__nan,AQ653,AR653)</f>
        <v>0.94459170788430602</v>
      </c>
      <c r="AT653">
        <f t="shared" si="142"/>
        <v>0.94499999999999995</v>
      </c>
      <c r="BD653">
        <f t="shared" si="143"/>
        <v>650</v>
      </c>
      <c r="BE653">
        <f t="shared" si="144"/>
        <v>16.225000000000147</v>
      </c>
      <c r="BF653">
        <f>EXP(-KTG1_pic*(BE653-T_opt_pic)^2)</f>
        <v>0.83226656404293731</v>
      </c>
      <c r="BG653">
        <f>EXP(-KTG2_pic*(T_opt_pic-BE653)^2)</f>
        <v>0.57648411145986256</v>
      </c>
      <c r="BH653">
        <f>IF(BE653&lt;=T_opt_pic,BF653,BG653)</f>
        <v>0.83226656404293731</v>
      </c>
      <c r="BI653">
        <f t="shared" si="145"/>
        <v>0.83199999999999996</v>
      </c>
      <c r="BP653">
        <f t="shared" si="146"/>
        <v>650</v>
      </c>
      <c r="BQ653">
        <f t="shared" si="147"/>
        <v>16.225000000000147</v>
      </c>
      <c r="BR653">
        <f>EXP(-KTG1_bac*(BQ653-T_opt_bac)^2)</f>
        <v>0.83226656404293731</v>
      </c>
      <c r="BS653">
        <f>EXP(-KTG2_bac * (T_opt_bac - BQ653)^2)</f>
        <v>0.57648411145986256</v>
      </c>
      <c r="BT653">
        <f>IF(BQ653&lt;=T_opt_bac,BR653,BS653)</f>
        <v>0.83226656404293731</v>
      </c>
      <c r="BU653">
        <f t="shared" si="148"/>
        <v>0.83199999999999996</v>
      </c>
      <c r="BY653"/>
      <c r="BZ653" s="3">
        <f t="shared" si="139"/>
        <v>633</v>
      </c>
      <c r="CA653" s="3">
        <f>CA652+(env_max2-env_min2)/1200</f>
        <v>15.800000000000157</v>
      </c>
      <c r="CB653" s="3">
        <f t="shared" si="138"/>
        <v>0.745</v>
      </c>
      <c r="CC653" s="3">
        <f>ROUND((O_max_dia2-CA653)/O_range_dia2 * CB653, 3)</f>
        <v>0.54300000000000004</v>
      </c>
      <c r="CD653">
        <f>IF(CA653&lt;=delt2,CB653,CC653)</f>
        <v>0.54300000000000004</v>
      </c>
      <c r="CE653">
        <f>IF(CA653&gt;=O_max_dia2, 0, CD653)</f>
        <v>0.54300000000000004</v>
      </c>
      <c r="CG653">
        <f>CE653/$CF$21</f>
        <v>0.95096322241681275</v>
      </c>
      <c r="EM653"/>
      <c r="EN653" s="3"/>
      <c r="EP653"/>
      <c r="EQ653" s="3"/>
    </row>
    <row r="654" spans="2:147" x14ac:dyDescent="0.25">
      <c r="B654">
        <f t="shared" si="137"/>
        <v>638</v>
      </c>
      <c r="C654" s="9">
        <f t="shared" si="135"/>
        <v>15.925000000000159</v>
      </c>
      <c r="D654">
        <f>EXP(-KTG1_dia*(C654-T_opt__dia)^2)</f>
        <v>0.97079010287034906</v>
      </c>
      <c r="E654">
        <f>EXP(-KTG2_dia*(T_opt__dia-C654)^2)</f>
        <v>0.47657746417647501</v>
      </c>
      <c r="F654">
        <f>IF(C654&lt;=T_opt__dia,D654,E654)</f>
        <v>0.47657746417647501</v>
      </c>
      <c r="G654">
        <f t="shared" si="136"/>
        <v>0.47699999999999998</v>
      </c>
      <c r="AO654">
        <f t="shared" si="140"/>
        <v>651</v>
      </c>
      <c r="AP654">
        <f t="shared" si="141"/>
        <v>16.250000000000146</v>
      </c>
      <c r="AQ654">
        <f>EXP(-KTG1_nan*(AP654-T_opt__nan)^2)</f>
        <v>0.94530278065206363</v>
      </c>
      <c r="AR654">
        <f>EXP(-KTG2_nan*(T_opt__nan-AP654)^2)</f>
        <v>0.84472005700499453</v>
      </c>
      <c r="AS654">
        <f>IF(AP654&lt;=T_opt__nan,AQ654,AR654)</f>
        <v>0.94530278065206363</v>
      </c>
      <c r="AT654">
        <f t="shared" si="142"/>
        <v>0.94499999999999995</v>
      </c>
      <c r="BD654">
        <f t="shared" si="143"/>
        <v>651</v>
      </c>
      <c r="BE654">
        <f t="shared" si="144"/>
        <v>16.250000000000146</v>
      </c>
      <c r="BF654">
        <f>EXP(-KTG1_pic*(BE654-T_opt_pic)^2)</f>
        <v>0.83339296612850911</v>
      </c>
      <c r="BG654">
        <f>EXP(-KTG2_pic*(T_opt_pic-BE654)^2)</f>
        <v>0.57882794758404099</v>
      </c>
      <c r="BH654">
        <f>IF(BE654&lt;=T_opt_pic,BF654,BG654)</f>
        <v>0.83339296612850911</v>
      </c>
      <c r="BI654">
        <f t="shared" si="145"/>
        <v>0.83299999999999996</v>
      </c>
      <c r="BP654">
        <f t="shared" si="146"/>
        <v>651</v>
      </c>
      <c r="BQ654">
        <f t="shared" si="147"/>
        <v>16.250000000000146</v>
      </c>
      <c r="BR654">
        <f>EXP(-KTG1_bac*(BQ654-T_opt_bac)^2)</f>
        <v>0.83339296612850911</v>
      </c>
      <c r="BS654">
        <f>EXP(-KTG2_bac * (T_opt_bac - BQ654)^2)</f>
        <v>0.57882794758404099</v>
      </c>
      <c r="BT654">
        <f>IF(BQ654&lt;=T_opt_bac,BR654,BS654)</f>
        <v>0.83339296612850911</v>
      </c>
      <c r="BU654">
        <f t="shared" si="148"/>
        <v>0.83299999999999996</v>
      </c>
      <c r="BY654"/>
      <c r="BZ654" s="3">
        <f t="shared" si="139"/>
        <v>634</v>
      </c>
      <c r="CA654" s="3">
        <f>CA653+(env_max2-env_min2)/1200</f>
        <v>15.825000000000157</v>
      </c>
      <c r="CB654" s="3">
        <f t="shared" si="138"/>
        <v>0.747</v>
      </c>
      <c r="CC654" s="3">
        <f>ROUND((O_max_dia2-CA654)/O_range_dia2 * CB654, 3)</f>
        <v>0.54300000000000004</v>
      </c>
      <c r="CD654">
        <f>IF(CA654&lt;=delt2,CB654,CC654)</f>
        <v>0.54300000000000004</v>
      </c>
      <c r="CE654">
        <f>IF(CA654&gt;=O_max_dia2, 0, CD654)</f>
        <v>0.54300000000000004</v>
      </c>
      <c r="CG654">
        <f>CE654/$CF$21</f>
        <v>0.95096322241681275</v>
      </c>
      <c r="EM654"/>
      <c r="EN654" s="3"/>
      <c r="EP654"/>
      <c r="EQ654" s="3"/>
    </row>
    <row r="655" spans="2:147" x14ac:dyDescent="0.25">
      <c r="B655">
        <f t="shared" si="137"/>
        <v>639</v>
      </c>
      <c r="C655" s="9">
        <f t="shared" si="135"/>
        <v>15.950000000000159</v>
      </c>
      <c r="D655">
        <f>EXP(-KTG1_dia*(C655-T_opt__dia)^2)</f>
        <v>0.97003803200572725</v>
      </c>
      <c r="E655">
        <f>EXP(-KTG2_dia*(T_opt__dia-C655)^2)</f>
        <v>0.46743265224490776</v>
      </c>
      <c r="F655">
        <f>IF(C655&lt;=T_opt__dia,D655,E655)</f>
        <v>0.46743265224490776</v>
      </c>
      <c r="G655">
        <f t="shared" si="136"/>
        <v>0.46700000000000003</v>
      </c>
      <c r="AO655">
        <f t="shared" si="140"/>
        <v>652</v>
      </c>
      <c r="AP655">
        <f t="shared" si="141"/>
        <v>16.275000000000144</v>
      </c>
      <c r="AQ655">
        <f>EXP(-KTG1_nan*(AP655-T_opt__nan)^2)</f>
        <v>0.94600965864333586</v>
      </c>
      <c r="AR655">
        <f>EXP(-KTG2_nan*(T_opt__nan-AP655)^2)</f>
        <v>0.84661646728813478</v>
      </c>
      <c r="AS655">
        <f>IF(AP655&lt;=T_opt__nan,AQ655,AR655)</f>
        <v>0.94600965864333586</v>
      </c>
      <c r="AT655">
        <f t="shared" si="142"/>
        <v>0.94599999999999995</v>
      </c>
      <c r="BD655">
        <f t="shared" si="143"/>
        <v>652</v>
      </c>
      <c r="BE655">
        <f t="shared" si="144"/>
        <v>16.275000000000144</v>
      </c>
      <c r="BF655">
        <f>EXP(-KTG1_pic*(BE655-T_opt_pic)^2)</f>
        <v>0.83451672010957334</v>
      </c>
      <c r="BG655">
        <f>EXP(-KTG2_pic*(T_opt_pic-BE655)^2)</f>
        <v>0.58117259548874567</v>
      </c>
      <c r="BH655">
        <f>IF(BE655&lt;=T_opt_pic,BF655,BG655)</f>
        <v>0.83451672010957334</v>
      </c>
      <c r="BI655">
        <f t="shared" si="145"/>
        <v>0.83499999999999996</v>
      </c>
      <c r="BP655">
        <f t="shared" si="146"/>
        <v>652</v>
      </c>
      <c r="BQ655">
        <f t="shared" si="147"/>
        <v>16.275000000000144</v>
      </c>
      <c r="BR655">
        <f>EXP(-KTG1_bac*(BQ655-T_opt_bac)^2)</f>
        <v>0.83451672010957334</v>
      </c>
      <c r="BS655">
        <f>EXP(-KTG2_bac * (T_opt_bac - BQ655)^2)</f>
        <v>0.58117259548874567</v>
      </c>
      <c r="BT655">
        <f>IF(BQ655&lt;=T_opt_bac,BR655,BS655)</f>
        <v>0.83451672010957334</v>
      </c>
      <c r="BU655">
        <f t="shared" si="148"/>
        <v>0.83499999999999996</v>
      </c>
      <c r="BY655"/>
      <c r="BZ655" s="3">
        <f t="shared" si="139"/>
        <v>635</v>
      </c>
      <c r="CA655" s="3">
        <f>CA654+(env_max2-env_min2)/1200</f>
        <v>15.850000000000158</v>
      </c>
      <c r="CB655" s="3">
        <f t="shared" si="138"/>
        <v>0.748</v>
      </c>
      <c r="CC655" s="3">
        <f>ROUND((O_max_dia2-CA655)/O_range_dia2 * CB655, 3)</f>
        <v>0.54200000000000004</v>
      </c>
      <c r="CD655">
        <f>IF(CA655&lt;=delt2,CB655,CC655)</f>
        <v>0.54200000000000004</v>
      </c>
      <c r="CE655">
        <f>IF(CA655&gt;=O_max_dia2, 0, CD655)</f>
        <v>0.54200000000000004</v>
      </c>
      <c r="CG655">
        <f>CE655/$CF$21</f>
        <v>0.94921190893169893</v>
      </c>
      <c r="EM655"/>
      <c r="EN655" s="3"/>
      <c r="EP655"/>
      <c r="EQ655" s="3"/>
    </row>
    <row r="656" spans="2:147" x14ac:dyDescent="0.25">
      <c r="B656">
        <f t="shared" si="137"/>
        <v>640</v>
      </c>
      <c r="C656" s="9">
        <f t="shared" si="135"/>
        <v>15.97500000000016</v>
      </c>
      <c r="D656">
        <f>EXP(-KTG1_dia*(C656-T_opt__dia)^2)</f>
        <v>0.969276850953254</v>
      </c>
      <c r="E656">
        <f>EXP(-KTG2_dia*(T_opt__dia-C656)^2)</f>
        <v>0.45834871413490036</v>
      </c>
      <c r="F656">
        <f>IF(C656&lt;=T_opt__dia,D656,E656)</f>
        <v>0.45834871413490036</v>
      </c>
      <c r="G656">
        <f t="shared" si="136"/>
        <v>0.45800000000000002</v>
      </c>
      <c r="AO656">
        <f t="shared" si="140"/>
        <v>653</v>
      </c>
      <c r="AP656">
        <f t="shared" si="141"/>
        <v>16.300000000000143</v>
      </c>
      <c r="AQ656">
        <f>EXP(-KTG1_nan*(AP656-T_opt__nan)^2)</f>
        <v>0.94671233164994983</v>
      </c>
      <c r="AR656">
        <f>EXP(-KTG2_nan*(T_opt__nan-AP656)^2)</f>
        <v>0.84850440738167321</v>
      </c>
      <c r="AS656">
        <f>IF(AP656&lt;=T_opt__nan,AQ656,AR656)</f>
        <v>0.94671233164994983</v>
      </c>
      <c r="AT656">
        <f t="shared" si="142"/>
        <v>0.94699999999999995</v>
      </c>
      <c r="BD656">
        <f t="shared" si="143"/>
        <v>653</v>
      </c>
      <c r="BE656">
        <f t="shared" si="144"/>
        <v>16.300000000000143</v>
      </c>
      <c r="BF656">
        <f>EXP(-KTG1_pic*(BE656-T_opt_pic)^2)</f>
        <v>0.83563781117031577</v>
      </c>
      <c r="BG656">
        <f>EXP(-KTG2_pic*(T_opt_pic-BE656)^2)</f>
        <v>0.58351798798087162</v>
      </c>
      <c r="BH656">
        <f>IF(BE656&lt;=T_opt_pic,BF656,BG656)</f>
        <v>0.83563781117031577</v>
      </c>
      <c r="BI656">
        <f t="shared" si="145"/>
        <v>0.83599999999999997</v>
      </c>
      <c r="BP656">
        <f t="shared" si="146"/>
        <v>653</v>
      </c>
      <c r="BQ656">
        <f t="shared" si="147"/>
        <v>16.300000000000143</v>
      </c>
      <c r="BR656">
        <f>EXP(-KTG1_bac*(BQ656-T_opt_bac)^2)</f>
        <v>0.83563781117031577</v>
      </c>
      <c r="BS656">
        <f>EXP(-KTG2_bac * (T_opt_bac - BQ656)^2)</f>
        <v>0.58351798798087162</v>
      </c>
      <c r="BT656">
        <f>IF(BQ656&lt;=T_opt_bac,BR656,BS656)</f>
        <v>0.83563781117031577</v>
      </c>
      <c r="BU656">
        <f t="shared" si="148"/>
        <v>0.83599999999999997</v>
      </c>
      <c r="BY656"/>
      <c r="BZ656" s="3">
        <f t="shared" si="139"/>
        <v>636</v>
      </c>
      <c r="CA656" s="3">
        <f>CA655+(env_max2-env_min2)/1200</f>
        <v>15.875000000000158</v>
      </c>
      <c r="CB656" s="3">
        <f t="shared" si="138"/>
        <v>0.749</v>
      </c>
      <c r="CC656" s="3">
        <f>ROUND((O_max_dia2-CA656)/O_range_dia2 * CB656, 3)</f>
        <v>0.54200000000000004</v>
      </c>
      <c r="CD656">
        <f>IF(CA656&lt;=delt2,CB656,CC656)</f>
        <v>0.54200000000000004</v>
      </c>
      <c r="CE656">
        <f>IF(CA656&gt;=O_max_dia2, 0, CD656)</f>
        <v>0.54200000000000004</v>
      </c>
      <c r="CG656">
        <f>CE656/$CF$21</f>
        <v>0.94921190893169893</v>
      </c>
      <c r="EM656"/>
      <c r="EN656" s="3"/>
      <c r="EP656"/>
      <c r="EQ656" s="3"/>
    </row>
    <row r="657" spans="2:147" x14ac:dyDescent="0.25">
      <c r="B657">
        <f t="shared" si="137"/>
        <v>641</v>
      </c>
      <c r="C657" s="9">
        <f t="shared" si="135"/>
        <v>16.00000000000016</v>
      </c>
      <c r="D657">
        <f>EXP(-KTG1_dia*(C657-T_opt__dia)^2)</f>
        <v>0.9685065820791926</v>
      </c>
      <c r="E657">
        <f>EXP(-KTG2_dia*(T_opt__dia-C657)^2)</f>
        <v>0.44932896411716411</v>
      </c>
      <c r="F657">
        <f>IF(C657&lt;=T_opt__dia,D657,E657)</f>
        <v>0.44932896411716411</v>
      </c>
      <c r="G657">
        <f t="shared" si="136"/>
        <v>0.44900000000000001</v>
      </c>
      <c r="AO657">
        <f t="shared" si="140"/>
        <v>654</v>
      </c>
      <c r="AP657">
        <f t="shared" si="141"/>
        <v>16.325000000000141</v>
      </c>
      <c r="AQ657">
        <f>EXP(-KTG1_nan*(AP657-T_opt__nan)^2)</f>
        <v>0.94741078951922286</v>
      </c>
      <c r="AR657">
        <f>EXP(-KTG2_nan*(T_opt__nan-AP657)^2)</f>
        <v>0.8503838016963049</v>
      </c>
      <c r="AS657">
        <f>IF(AP657&lt;=T_opt__nan,AQ657,AR657)</f>
        <v>0.94741078951922286</v>
      </c>
      <c r="AT657">
        <f t="shared" si="142"/>
        <v>0.94699999999999995</v>
      </c>
      <c r="BD657">
        <f t="shared" si="143"/>
        <v>654</v>
      </c>
      <c r="BE657">
        <f t="shared" si="144"/>
        <v>16.325000000000141</v>
      </c>
      <c r="BF657">
        <f>EXP(-KTG1_pic*(BE657-T_opt_pic)^2)</f>
        <v>0.83675622451495213</v>
      </c>
      <c r="BG657">
        <f>EXP(-KTG2_pic*(T_opt_pic-BE657)^2)</f>
        <v>0.58586405756206894</v>
      </c>
      <c r="BH657">
        <f>IF(BE657&lt;=T_opt_pic,BF657,BG657)</f>
        <v>0.83675622451495213</v>
      </c>
      <c r="BI657">
        <f t="shared" si="145"/>
        <v>0.83699999999999997</v>
      </c>
      <c r="BP657">
        <f t="shared" si="146"/>
        <v>654</v>
      </c>
      <c r="BQ657">
        <f t="shared" si="147"/>
        <v>16.325000000000141</v>
      </c>
      <c r="BR657">
        <f>EXP(-KTG1_bac*(BQ657-T_opt_bac)^2)</f>
        <v>0.83675622451495213</v>
      </c>
      <c r="BS657">
        <f>EXP(-KTG2_bac * (T_opt_bac - BQ657)^2)</f>
        <v>0.58586405756206894</v>
      </c>
      <c r="BT657">
        <f>IF(BQ657&lt;=T_opt_bac,BR657,BS657)</f>
        <v>0.83675622451495213</v>
      </c>
      <c r="BU657">
        <f t="shared" si="148"/>
        <v>0.83699999999999997</v>
      </c>
      <c r="BY657"/>
      <c r="BZ657" s="3">
        <f t="shared" si="139"/>
        <v>637</v>
      </c>
      <c r="CA657" s="3">
        <f>CA656+(env_max2-env_min2)/1200</f>
        <v>15.900000000000158</v>
      </c>
      <c r="CB657" s="3">
        <f t="shared" si="138"/>
        <v>0.751</v>
      </c>
      <c r="CC657" s="3">
        <f>ROUND((O_max_dia2-CA657)/O_range_dia2 * CB657, 3)</f>
        <v>0.54200000000000004</v>
      </c>
      <c r="CD657">
        <f>IF(CA657&lt;=delt2,CB657,CC657)</f>
        <v>0.54200000000000004</v>
      </c>
      <c r="CE657">
        <f>IF(CA657&gt;=O_max_dia2, 0, CD657)</f>
        <v>0.54200000000000004</v>
      </c>
      <c r="CG657">
        <f>CE657/$CF$21</f>
        <v>0.94921190893169893</v>
      </c>
      <c r="EM657"/>
      <c r="EN657" s="3"/>
      <c r="EP657"/>
      <c r="EQ657" s="3"/>
    </row>
    <row r="658" spans="2:147" x14ac:dyDescent="0.25">
      <c r="B658">
        <f t="shared" si="137"/>
        <v>642</v>
      </c>
      <c r="C658" s="9">
        <f t="shared" ref="C658:C721" si="149">C657+(env_v_max-env_v_min)/1200</f>
        <v>16.025000000000158</v>
      </c>
      <c r="D658">
        <f>EXP(-KTG1_dia*(C658-T_opt__dia)^2)</f>
        <v>0.96772724800466947</v>
      </c>
      <c r="E658">
        <f>EXP(-KTG2_dia*(T_opt__dia-C658)^2)</f>
        <v>0.4403766039898584</v>
      </c>
      <c r="F658">
        <f>IF(C658&lt;=T_opt__dia,D658,E658)</f>
        <v>0.4403766039898584</v>
      </c>
      <c r="G658">
        <f t="shared" ref="G658:G721" si="150">ROUND(F658,3)</f>
        <v>0.44</v>
      </c>
      <c r="AO658">
        <f t="shared" si="140"/>
        <v>655</v>
      </c>
      <c r="AP658">
        <f t="shared" si="141"/>
        <v>16.35000000000014</v>
      </c>
      <c r="AQ658">
        <f>EXP(-KTG1_nan*(AP658-T_opt__nan)^2)</f>
        <v>0.948105022154207</v>
      </c>
      <c r="AR658">
        <f>EXP(-KTG2_nan*(T_opt__nan-AP658)^2)</f>
        <v>0.85225457485971445</v>
      </c>
      <c r="AS658">
        <f>IF(AP658&lt;=T_opt__nan,AQ658,AR658)</f>
        <v>0.948105022154207</v>
      </c>
      <c r="AT658">
        <f t="shared" si="142"/>
        <v>0.94799999999999995</v>
      </c>
      <c r="BD658">
        <f t="shared" si="143"/>
        <v>655</v>
      </c>
      <c r="BE658">
        <f t="shared" si="144"/>
        <v>16.35000000000014</v>
      </c>
      <c r="BF658">
        <f>EXP(-KTG1_pic*(BE658-T_opt_pic)^2)</f>
        <v>0.83787194536805121</v>
      </c>
      <c r="BG658">
        <f>EXP(-KTG2_pic*(T_opt_pic-BE658)^2)</f>
        <v>0.58821073643156907</v>
      </c>
      <c r="BH658">
        <f>IF(BE658&lt;=T_opt_pic,BF658,BG658)</f>
        <v>0.83787194536805121</v>
      </c>
      <c r="BI658">
        <f t="shared" si="145"/>
        <v>0.83799999999999997</v>
      </c>
      <c r="BP658">
        <f t="shared" si="146"/>
        <v>655</v>
      </c>
      <c r="BQ658">
        <f t="shared" si="147"/>
        <v>16.35000000000014</v>
      </c>
      <c r="BR658">
        <f>EXP(-KTG1_bac*(BQ658-T_opt_bac)^2)</f>
        <v>0.83787194536805121</v>
      </c>
      <c r="BS658">
        <f>EXP(-KTG2_bac * (T_opt_bac - BQ658)^2)</f>
        <v>0.58821073643156907</v>
      </c>
      <c r="BT658">
        <f>IF(BQ658&lt;=T_opt_bac,BR658,BS658)</f>
        <v>0.83787194536805121</v>
      </c>
      <c r="BU658">
        <f t="shared" si="148"/>
        <v>0.83799999999999997</v>
      </c>
      <c r="BY658"/>
      <c r="BZ658" s="3">
        <f t="shared" si="139"/>
        <v>638</v>
      </c>
      <c r="CA658" s="3">
        <f>CA657+(env_max2-env_min2)/1200</f>
        <v>15.925000000000159</v>
      </c>
      <c r="CB658" s="3">
        <f t="shared" si="138"/>
        <v>0.752</v>
      </c>
      <c r="CC658" s="3">
        <f>ROUND((O_max_dia2-CA658)/O_range_dia2 * CB658, 3)</f>
        <v>0.54100000000000004</v>
      </c>
      <c r="CD658">
        <f>IF(CA658&lt;=delt2,CB658,CC658)</f>
        <v>0.54100000000000004</v>
      </c>
      <c r="CE658">
        <f>IF(CA658&gt;=O_max_dia2, 0, CD658)</f>
        <v>0.54100000000000004</v>
      </c>
      <c r="CG658">
        <f>CE658/$CF$21</f>
        <v>0.94746059544658512</v>
      </c>
      <c r="EM658"/>
      <c r="EN658" s="3"/>
      <c r="EP658"/>
      <c r="EQ658" s="3"/>
    </row>
    <row r="659" spans="2:147" x14ac:dyDescent="0.25">
      <c r="B659">
        <f t="shared" ref="B659:B722" si="151">B658+1</f>
        <v>643</v>
      </c>
      <c r="C659" s="9">
        <f t="shared" si="149"/>
        <v>16.050000000000157</v>
      </c>
      <c r="D659">
        <f>EXP(-KTG1_dia*(C659-T_opt__dia)^2)</f>
        <v>0.96693887160456704</v>
      </c>
      <c r="E659">
        <f>EXP(-KTG2_dia*(T_opt__dia-C659)^2)</f>
        <v>0.43149472212213213</v>
      </c>
      <c r="F659">
        <f>IF(C659&lt;=T_opt__dia,D659,E659)</f>
        <v>0.43149472212213213</v>
      </c>
      <c r="G659">
        <f t="shared" si="150"/>
        <v>0.43099999999999999</v>
      </c>
      <c r="AO659">
        <f t="shared" si="140"/>
        <v>656</v>
      </c>
      <c r="AP659">
        <f t="shared" si="141"/>
        <v>16.375000000000139</v>
      </c>
      <c r="AQ659">
        <f>EXP(-KTG1_nan*(AP659-T_opt__nan)^2)</f>
        <v>0.94879501951393164</v>
      </c>
      <c r="AR659">
        <f>EXP(-KTG2_nan*(T_opt__nan-AP659)^2)</f>
        <v>0.85411665172158435</v>
      </c>
      <c r="AS659">
        <f>IF(AP659&lt;=T_opt__nan,AQ659,AR659)</f>
        <v>0.94879501951393164</v>
      </c>
      <c r="AT659">
        <f t="shared" si="142"/>
        <v>0.94899999999999995</v>
      </c>
      <c r="BD659">
        <f t="shared" si="143"/>
        <v>656</v>
      </c>
      <c r="BE659">
        <f t="shared" si="144"/>
        <v>16.375000000000139</v>
      </c>
      <c r="BF659">
        <f>EXP(-KTG1_pic*(BE659-T_opt_pic)^2)</f>
        <v>0.83898495897485748</v>
      </c>
      <c r="BG659">
        <f>EXP(-KTG2_pic*(T_opt_pic-BE659)^2)</f>
        <v>0.59055795648904552</v>
      </c>
      <c r="BH659">
        <f>IF(BE659&lt;=T_opt_pic,BF659,BG659)</f>
        <v>0.83898495897485748</v>
      </c>
      <c r="BI659">
        <f t="shared" si="145"/>
        <v>0.83899999999999997</v>
      </c>
      <c r="BP659">
        <f t="shared" si="146"/>
        <v>656</v>
      </c>
      <c r="BQ659">
        <f t="shared" si="147"/>
        <v>16.375000000000139</v>
      </c>
      <c r="BR659">
        <f>EXP(-KTG1_bac*(BQ659-T_opt_bac)^2)</f>
        <v>0.83898495897485748</v>
      </c>
      <c r="BS659">
        <f>EXP(-KTG2_bac * (T_opt_bac - BQ659)^2)</f>
        <v>0.59055795648904552</v>
      </c>
      <c r="BT659">
        <f>IF(BQ659&lt;=T_opt_bac,BR659,BS659)</f>
        <v>0.83898495897485748</v>
      </c>
      <c r="BU659">
        <f t="shared" si="148"/>
        <v>0.83899999999999997</v>
      </c>
      <c r="BY659"/>
      <c r="BZ659" s="3">
        <f t="shared" si="139"/>
        <v>639</v>
      </c>
      <c r="CA659" s="3">
        <f>CA658+(env_max2-env_min2)/1200</f>
        <v>15.950000000000159</v>
      </c>
      <c r="CB659" s="3">
        <f t="shared" si="138"/>
        <v>0.753</v>
      </c>
      <c r="CC659" s="3">
        <f>ROUND((O_max_dia2-CA659)/O_range_dia2 * CB659, 3)</f>
        <v>0.54100000000000004</v>
      </c>
      <c r="CD659">
        <f>IF(CA659&lt;=delt2,CB659,CC659)</f>
        <v>0.54100000000000004</v>
      </c>
      <c r="CE659">
        <f>IF(CA659&gt;=O_max_dia2, 0, CD659)</f>
        <v>0.54100000000000004</v>
      </c>
      <c r="CG659">
        <f>CE659/$CF$21</f>
        <v>0.94746059544658512</v>
      </c>
      <c r="EM659"/>
      <c r="EN659" s="3"/>
      <c r="EP659"/>
      <c r="EQ659" s="3"/>
    </row>
    <row r="660" spans="2:147" x14ac:dyDescent="0.25">
      <c r="B660">
        <f t="shared" si="151"/>
        <v>644</v>
      </c>
      <c r="C660" s="9">
        <f t="shared" si="149"/>
        <v>16.075000000000156</v>
      </c>
      <c r="D660">
        <f>EXP(-KTG1_dia*(C660-T_opt__dia)^2)</f>
        <v>0.96614147600640476</v>
      </c>
      <c r="E660">
        <f>EXP(-KTG2_dia*(T_opt__dia-C660)^2)</f>
        <v>0.42268629265695185</v>
      </c>
      <c r="F660">
        <f>IF(C660&lt;=T_opt__dia,D660,E660)</f>
        <v>0.42268629265695185</v>
      </c>
      <c r="G660">
        <f t="shared" si="150"/>
        <v>0.42299999999999999</v>
      </c>
      <c r="AO660">
        <f t="shared" si="140"/>
        <v>657</v>
      </c>
      <c r="AP660">
        <f t="shared" si="141"/>
        <v>16.400000000000137</v>
      </c>
      <c r="AQ660">
        <f>EXP(-KTG1_nan*(AP660-T_opt__nan)^2)</f>
        <v>0.94948077161364575</v>
      </c>
      <c r="AR660">
        <f>EXP(-KTG2_nan*(T_opt__nan-AP660)^2)</f>
        <v>0.85596995735859693</v>
      </c>
      <c r="AS660">
        <f>IF(AP660&lt;=T_opt__nan,AQ660,AR660)</f>
        <v>0.94948077161364575</v>
      </c>
      <c r="AT660">
        <f t="shared" si="142"/>
        <v>0.94899999999999995</v>
      </c>
      <c r="BD660">
        <f t="shared" si="143"/>
        <v>657</v>
      </c>
      <c r="BE660">
        <f t="shared" si="144"/>
        <v>16.400000000000137</v>
      </c>
      <c r="BF660">
        <f>EXP(-KTG1_pic*(BE660-T_opt_pic)^2)</f>
        <v>0.84009525060161427</v>
      </c>
      <c r="BG660">
        <f>EXP(-KTG2_pic*(T_opt_pic-BE660)^2)</f>
        <v>0.59290564933750745</v>
      </c>
      <c r="BH660">
        <f>IF(BE660&lt;=T_opt_pic,BF660,BG660)</f>
        <v>0.84009525060161427</v>
      </c>
      <c r="BI660">
        <f t="shared" si="145"/>
        <v>0.84</v>
      </c>
      <c r="BP660">
        <f t="shared" si="146"/>
        <v>657</v>
      </c>
      <c r="BQ660">
        <f t="shared" si="147"/>
        <v>16.400000000000137</v>
      </c>
      <c r="BR660">
        <f>EXP(-KTG1_bac*(BQ660-T_opt_bac)^2)</f>
        <v>0.84009525060161427</v>
      </c>
      <c r="BS660">
        <f>EXP(-KTG2_bac * (T_opt_bac - BQ660)^2)</f>
        <v>0.59290564933750745</v>
      </c>
      <c r="BT660">
        <f>IF(BQ660&lt;=T_opt_bac,BR660,BS660)</f>
        <v>0.84009525060161427</v>
      </c>
      <c r="BU660">
        <f t="shared" si="148"/>
        <v>0.84</v>
      </c>
      <c r="BY660"/>
      <c r="BZ660" s="3">
        <f t="shared" si="139"/>
        <v>640</v>
      </c>
      <c r="CA660" s="3">
        <f>CA659+(env_max2-env_min2)/1200</f>
        <v>15.97500000000016</v>
      </c>
      <c r="CB660" s="3">
        <f t="shared" si="138"/>
        <v>0.754</v>
      </c>
      <c r="CC660" s="3">
        <f>ROUND((O_max_dia2-CA660)/O_range_dia2 * CB660, 3)</f>
        <v>0.54</v>
      </c>
      <c r="CD660">
        <f>IF(CA660&lt;=delt2,CB660,CC660)</f>
        <v>0.54</v>
      </c>
      <c r="CE660">
        <f>IF(CA660&gt;=O_max_dia2, 0, CD660)</f>
        <v>0.54</v>
      </c>
      <c r="CG660">
        <f>CE660/$CF$21</f>
        <v>0.94570928196147119</v>
      </c>
      <c r="EM660"/>
      <c r="EN660" s="3"/>
      <c r="EP660"/>
      <c r="EQ660" s="3"/>
    </row>
    <row r="661" spans="2:147" x14ac:dyDescent="0.25">
      <c r="B661">
        <f t="shared" si="151"/>
        <v>645</v>
      </c>
      <c r="C661" s="9">
        <f t="shared" si="149"/>
        <v>16.100000000000154</v>
      </c>
      <c r="D661">
        <f>EXP(-KTG1_dia*(C661-T_opt__dia)^2)</f>
        <v>0.96533508458920914</v>
      </c>
      <c r="E661">
        <f>EXP(-KTG2_dia*(T_opt__dia-C661)^2)</f>
        <v>0.41395417487122044</v>
      </c>
      <c r="F661">
        <f>IF(C661&lt;=T_opt__dia,D661,E661)</f>
        <v>0.41395417487122044</v>
      </c>
      <c r="G661">
        <f t="shared" si="150"/>
        <v>0.41399999999999998</v>
      </c>
      <c r="AO661">
        <f t="shared" si="140"/>
        <v>658</v>
      </c>
      <c r="AP661">
        <f t="shared" si="141"/>
        <v>16.425000000000136</v>
      </c>
      <c r="AQ661">
        <f>EXP(-KTG1_nan*(AP661-T_opt__nan)^2)</f>
        <v>0.95016226852505892</v>
      </c>
      <c r="AR661">
        <f>EXP(-KTG2_nan*(T_opt__nan-AP661)^2)</f>
        <v>0.85781441707943129</v>
      </c>
      <c r="AS661">
        <f>IF(AP661&lt;=T_opt__nan,AQ661,AR661)</f>
        <v>0.95016226852505892</v>
      </c>
      <c r="AT661">
        <f t="shared" si="142"/>
        <v>0.95</v>
      </c>
      <c r="BD661">
        <f t="shared" si="143"/>
        <v>658</v>
      </c>
      <c r="BE661">
        <f t="shared" si="144"/>
        <v>16.425000000000136</v>
      </c>
      <c r="BF661">
        <f>EXP(-KTG1_pic*(BE661-T_opt_pic)^2)</f>
        <v>0.84120280553588633</v>
      </c>
      <c r="BG661">
        <f>EXP(-KTG2_pic*(T_opt_pic-BE661)^2)</f>
        <v>0.59525374628622851</v>
      </c>
      <c r="BH661">
        <f>IF(BE661&lt;=T_opt_pic,BF661,BG661)</f>
        <v>0.84120280553588633</v>
      </c>
      <c r="BI661">
        <f t="shared" si="145"/>
        <v>0.84099999999999997</v>
      </c>
      <c r="BP661">
        <f t="shared" si="146"/>
        <v>658</v>
      </c>
      <c r="BQ661">
        <f t="shared" si="147"/>
        <v>16.425000000000136</v>
      </c>
      <c r="BR661">
        <f>EXP(-KTG1_bac*(BQ661-T_opt_bac)^2)</f>
        <v>0.84120280553588633</v>
      </c>
      <c r="BS661">
        <f>EXP(-KTG2_bac * (T_opt_bac - BQ661)^2)</f>
        <v>0.59525374628622851</v>
      </c>
      <c r="BT661">
        <f>IF(BQ661&lt;=T_opt_bac,BR661,BS661)</f>
        <v>0.84120280553588633</v>
      </c>
      <c r="BU661">
        <f t="shared" si="148"/>
        <v>0.84099999999999997</v>
      </c>
      <c r="BY661"/>
      <c r="BZ661" s="3">
        <f t="shared" si="139"/>
        <v>641</v>
      </c>
      <c r="CA661" s="3">
        <f>CA660+(env_max2-env_min2)/1200</f>
        <v>16.00000000000016</v>
      </c>
      <c r="CB661" s="3">
        <f t="shared" si="138"/>
        <v>0.75600000000000001</v>
      </c>
      <c r="CC661" s="3">
        <f>ROUND((O_max_dia2-CA661)/O_range_dia2 * CB661, 3)</f>
        <v>0.54</v>
      </c>
      <c r="CD661">
        <f>IF(CA661&lt;=delt2,CB661,CC661)</f>
        <v>0.54</v>
      </c>
      <c r="CE661">
        <f>IF(CA661&gt;=O_max_dia2, 0, CD661)</f>
        <v>0.54</v>
      </c>
      <c r="CG661">
        <f>CE661/$CF$21</f>
        <v>0.94570928196147119</v>
      </c>
      <c r="EM661"/>
      <c r="EN661" s="3"/>
      <c r="EP661"/>
      <c r="EQ661" s="3"/>
    </row>
    <row r="662" spans="2:147" x14ac:dyDescent="0.25">
      <c r="B662">
        <f t="shared" si="151"/>
        <v>646</v>
      </c>
      <c r="C662" s="9">
        <f t="shared" si="149"/>
        <v>16.125000000000153</v>
      </c>
      <c r="D662">
        <f>EXP(-KTG1_dia*(C662-T_opt__dia)^2)</f>
        <v>0.96451972098237093</v>
      </c>
      <c r="E662">
        <f>EXP(-KTG2_dia*(T_opt__dia-C662)^2)</f>
        <v>0.40530111269096813</v>
      </c>
      <c r="F662">
        <f>IF(C662&lt;=T_opt__dia,D662,E662)</f>
        <v>0.40530111269096813</v>
      </c>
      <c r="G662">
        <f t="shared" si="150"/>
        <v>0.40500000000000003</v>
      </c>
      <c r="AO662">
        <f t="shared" si="140"/>
        <v>659</v>
      </c>
      <c r="AP662">
        <f t="shared" si="141"/>
        <v>16.450000000000134</v>
      </c>
      <c r="AQ662">
        <f>EXP(-KTG1_nan*(AP662-T_opt__nan)^2)</f>
        <v>0.95083950037657994</v>
      </c>
      <c r="AR662">
        <f>EXP(-KTG2_nan*(T_opt__nan-AP662)^2)</f>
        <v>0.85964995642975184</v>
      </c>
      <c r="AS662">
        <f>IF(AP662&lt;=T_opt__nan,AQ662,AR662)</f>
        <v>0.95083950037657994</v>
      </c>
      <c r="AT662">
        <f t="shared" si="142"/>
        <v>0.95099999999999996</v>
      </c>
      <c r="BD662">
        <f t="shared" si="143"/>
        <v>659</v>
      </c>
      <c r="BE662">
        <f t="shared" si="144"/>
        <v>16.450000000000134</v>
      </c>
      <c r="BF662">
        <f>EXP(-KTG1_pic*(BE662-T_opt_pic)^2)</f>
        <v>0.84230760908688274</v>
      </c>
      <c r="BG662">
        <f>EXP(-KTG2_pic*(T_opt_pic-BE662)^2)</f>
        <v>0.5976021783537081</v>
      </c>
      <c r="BH662">
        <f>IF(BE662&lt;=T_opt_pic,BF662,BG662)</f>
        <v>0.84230760908688274</v>
      </c>
      <c r="BI662">
        <f t="shared" si="145"/>
        <v>0.84199999999999997</v>
      </c>
      <c r="BP662">
        <f t="shared" si="146"/>
        <v>659</v>
      </c>
      <c r="BQ662">
        <f t="shared" si="147"/>
        <v>16.450000000000134</v>
      </c>
      <c r="BR662">
        <f>EXP(-KTG1_bac*(BQ662-T_opt_bac)^2)</f>
        <v>0.84230760908688274</v>
      </c>
      <c r="BS662">
        <f>EXP(-KTG2_bac * (T_opt_bac - BQ662)^2)</f>
        <v>0.5976021783537081</v>
      </c>
      <c r="BT662">
        <f>IF(BQ662&lt;=T_opt_bac,BR662,BS662)</f>
        <v>0.84230760908688274</v>
      </c>
      <c r="BU662">
        <f t="shared" si="148"/>
        <v>0.84199999999999997</v>
      </c>
      <c r="BY662"/>
      <c r="BZ662" s="3">
        <f t="shared" si="139"/>
        <v>642</v>
      </c>
      <c r="CA662" s="3">
        <f>CA661+(env_max2-env_min2)/1200</f>
        <v>16.025000000000158</v>
      </c>
      <c r="CB662" s="3">
        <f t="shared" ref="CB662:CB725" si="152">ROUND(EXP(0.07*(CA662-20)),3)</f>
        <v>0.75700000000000001</v>
      </c>
      <c r="CC662" s="3">
        <f>ROUND((O_max_dia2-CA662)/O_range_dia2 * CB662, 3)</f>
        <v>0.53900000000000003</v>
      </c>
      <c r="CD662">
        <f>IF(CA662&lt;=delt2,CB662,CC662)</f>
        <v>0.53900000000000003</v>
      </c>
      <c r="CE662">
        <f>IF(CA662&gt;=O_max_dia2, 0, CD662)</f>
        <v>0.53900000000000003</v>
      </c>
      <c r="CG662">
        <f>CE662/$CF$21</f>
        <v>0.94395796847635738</v>
      </c>
      <c r="EM662"/>
      <c r="EN662" s="3"/>
      <c r="EP662"/>
      <c r="EQ662" s="3"/>
    </row>
    <row r="663" spans="2:147" x14ac:dyDescent="0.25">
      <c r="B663">
        <f t="shared" si="151"/>
        <v>647</v>
      </c>
      <c r="C663" s="9">
        <f t="shared" si="149"/>
        <v>16.150000000000151</v>
      </c>
      <c r="D663">
        <f>EXP(-KTG1_dia*(C663-T_opt__dia)^2)</f>
        <v>0.96369540906449191</v>
      </c>
      <c r="E663">
        <f>EXP(-KTG2_dia*(T_opt__dia-C663)^2)</f>
        <v>0.3967297343591682</v>
      </c>
      <c r="F663">
        <f>IF(C663&lt;=T_opt__dia,D663,E663)</f>
        <v>0.3967297343591682</v>
      </c>
      <c r="G663">
        <f t="shared" si="150"/>
        <v>0.39700000000000002</v>
      </c>
      <c r="AO663">
        <f t="shared" si="140"/>
        <v>660</v>
      </c>
      <c r="AP663">
        <f t="shared" si="141"/>
        <v>16.475000000000133</v>
      </c>
      <c r="AQ663">
        <f>EXP(-KTG1_nan*(AP663-T_opt__nan)^2)</f>
        <v>0.95151245735355583</v>
      </c>
      <c r="AR663">
        <f>EXP(-KTG2_nan*(T_opt__nan-AP663)^2)</f>
        <v>0.86147650119719199</v>
      </c>
      <c r="AS663">
        <f>IF(AP663&lt;=T_opt__nan,AQ663,AR663)</f>
        <v>0.95151245735355583</v>
      </c>
      <c r="AT663">
        <f t="shared" si="142"/>
        <v>0.95199999999999996</v>
      </c>
      <c r="BD663">
        <f t="shared" si="143"/>
        <v>660</v>
      </c>
      <c r="BE663">
        <f t="shared" si="144"/>
        <v>16.475000000000133</v>
      </c>
      <c r="BF663">
        <f>EXP(-KTG1_pic*(BE663-T_opt_pic)^2)</f>
        <v>0.84340964658577899</v>
      </c>
      <c r="BG663">
        <f>EXP(-KTG2_pic*(T_opt_pic-BE663)^2)</f>
        <v>0.59995087627066734</v>
      </c>
      <c r="BH663">
        <f>IF(BE663&lt;=T_opt_pic,BF663,BG663)</f>
        <v>0.84340964658577899</v>
      </c>
      <c r="BI663">
        <f t="shared" si="145"/>
        <v>0.84299999999999997</v>
      </c>
      <c r="BP663">
        <f t="shared" si="146"/>
        <v>660</v>
      </c>
      <c r="BQ663">
        <f t="shared" si="147"/>
        <v>16.475000000000133</v>
      </c>
      <c r="BR663">
        <f>EXP(-KTG1_bac*(BQ663-T_opt_bac)^2)</f>
        <v>0.84340964658577899</v>
      </c>
      <c r="BS663">
        <f>EXP(-KTG2_bac * (T_opt_bac - BQ663)^2)</f>
        <v>0.59995087627066734</v>
      </c>
      <c r="BT663">
        <f>IF(BQ663&lt;=T_opt_bac,BR663,BS663)</f>
        <v>0.84340964658577899</v>
      </c>
      <c r="BU663">
        <f t="shared" si="148"/>
        <v>0.84299999999999997</v>
      </c>
      <c r="BY663"/>
      <c r="BZ663" s="3">
        <f t="shared" ref="BZ663:BZ726" si="153">BZ662+1</f>
        <v>643</v>
      </c>
      <c r="CA663" s="3">
        <f>CA662+(env_max2-env_min2)/1200</f>
        <v>16.050000000000157</v>
      </c>
      <c r="CB663" s="3">
        <f t="shared" si="152"/>
        <v>0.75800000000000001</v>
      </c>
      <c r="CC663" s="3">
        <f>ROUND((O_max_dia2-CA663)/O_range_dia2 * CB663, 3)</f>
        <v>0.53900000000000003</v>
      </c>
      <c r="CD663">
        <f>IF(CA663&lt;=delt2,CB663,CC663)</f>
        <v>0.53900000000000003</v>
      </c>
      <c r="CE663">
        <f>IF(CA663&gt;=O_max_dia2, 0, CD663)</f>
        <v>0.53900000000000003</v>
      </c>
      <c r="CG663">
        <f>CE663/$CF$21</f>
        <v>0.94395796847635738</v>
      </c>
      <c r="EM663"/>
      <c r="EN663" s="3"/>
      <c r="EP663"/>
      <c r="EQ663" s="3"/>
    </row>
    <row r="664" spans="2:147" x14ac:dyDescent="0.25">
      <c r="B664">
        <f t="shared" si="151"/>
        <v>648</v>
      </c>
      <c r="C664" s="9">
        <f t="shared" si="149"/>
        <v>16.17500000000015</v>
      </c>
      <c r="D664">
        <f>EXP(-KTG1_dia*(C664-T_opt__dia)^2)</f>
        <v>0.96286217296221932</v>
      </c>
      <c r="E664">
        <f>EXP(-KTG2_dia*(T_opt__dia-C664)^2)</f>
        <v>0.38824255225351928</v>
      </c>
      <c r="F664">
        <f>IF(C664&lt;=T_opt__dia,D664,E664)</f>
        <v>0.38824255225351928</v>
      </c>
      <c r="G664">
        <f t="shared" si="150"/>
        <v>0.38800000000000001</v>
      </c>
      <c r="AO664">
        <f t="shared" si="140"/>
        <v>661</v>
      </c>
      <c r="AP664">
        <f t="shared" si="141"/>
        <v>16.500000000000131</v>
      </c>
      <c r="AQ664">
        <f>EXP(-KTG1_nan*(AP664-T_opt__nan)^2)</f>
        <v>0.95218112969850832</v>
      </c>
      <c r="AR664">
        <f>EXP(-KTG2_nan*(T_opt__nan-AP664)^2)</f>
        <v>0.86329397741632896</v>
      </c>
      <c r="AS664">
        <f>IF(AP664&lt;=T_opt__nan,AQ664,AR664)</f>
        <v>0.95218112969850832</v>
      </c>
      <c r="AT664">
        <f t="shared" si="142"/>
        <v>0.95199999999999996</v>
      </c>
      <c r="BD664">
        <f t="shared" si="143"/>
        <v>661</v>
      </c>
      <c r="BE664">
        <f t="shared" si="144"/>
        <v>16.500000000000131</v>
      </c>
      <c r="BF664">
        <f>EXP(-KTG1_pic*(BE664-T_opt_pic)^2)</f>
        <v>0.84450890338604012</v>
      </c>
      <c r="BG664">
        <f>EXP(-KTG2_pic*(T_opt_pic-BE664)^2)</f>
        <v>0.6022997704830777</v>
      </c>
      <c r="BH664">
        <f>IF(BE664&lt;=T_opt_pic,BF664,BG664)</f>
        <v>0.84450890338604012</v>
      </c>
      <c r="BI664">
        <f t="shared" si="145"/>
        <v>0.84499999999999997</v>
      </c>
      <c r="BP664">
        <f t="shared" si="146"/>
        <v>661</v>
      </c>
      <c r="BQ664">
        <f t="shared" si="147"/>
        <v>16.500000000000131</v>
      </c>
      <c r="BR664">
        <f>EXP(-KTG1_bac*(BQ664-T_opt_bac)^2)</f>
        <v>0.84450890338604012</v>
      </c>
      <c r="BS664">
        <f>EXP(-KTG2_bac * (T_opt_bac - BQ664)^2)</f>
        <v>0.6022997704830777</v>
      </c>
      <c r="BT664">
        <f>IF(BQ664&lt;=T_opt_bac,BR664,BS664)</f>
        <v>0.84450890338604012</v>
      </c>
      <c r="BU664">
        <f t="shared" si="148"/>
        <v>0.84499999999999997</v>
      </c>
      <c r="BY664"/>
      <c r="BZ664" s="3">
        <f t="shared" si="153"/>
        <v>644</v>
      </c>
      <c r="CA664" s="3">
        <f>CA663+(env_max2-env_min2)/1200</f>
        <v>16.075000000000156</v>
      </c>
      <c r="CB664" s="3">
        <f t="shared" si="152"/>
        <v>0.76</v>
      </c>
      <c r="CC664" s="3">
        <f>ROUND((O_max_dia2-CA664)/O_range_dia2 * CB664, 3)</f>
        <v>0.53900000000000003</v>
      </c>
      <c r="CD664">
        <f>IF(CA664&lt;=delt2,CB664,CC664)</f>
        <v>0.53900000000000003</v>
      </c>
      <c r="CE664">
        <f>IF(CA664&gt;=O_max_dia2, 0, CD664)</f>
        <v>0.53900000000000003</v>
      </c>
      <c r="CG664">
        <f>CE664/$CF$21</f>
        <v>0.94395796847635738</v>
      </c>
      <c r="EM664"/>
      <c r="EN664" s="3"/>
      <c r="EP664"/>
      <c r="EQ664" s="3"/>
    </row>
    <row r="665" spans="2:147" x14ac:dyDescent="0.25">
      <c r="B665">
        <f t="shared" si="151"/>
        <v>649</v>
      </c>
      <c r="C665" s="9">
        <f t="shared" si="149"/>
        <v>16.200000000000149</v>
      </c>
      <c r="D665">
        <f>EXP(-KTG1_dia*(C665-T_opt__dia)^2)</f>
        <v>0.96202003704906947</v>
      </c>
      <c r="E665">
        <f>EXP(-KTG2_dia*(T_opt__dia-C665)^2)</f>
        <v>0.37984196285132904</v>
      </c>
      <c r="F665">
        <f>IF(C665&lt;=T_opt__dia,D665,E665)</f>
        <v>0.37984196285132904</v>
      </c>
      <c r="G665">
        <f t="shared" si="150"/>
        <v>0.38</v>
      </c>
      <c r="AO665">
        <f t="shared" si="140"/>
        <v>662</v>
      </c>
      <c r="AP665">
        <f t="shared" si="141"/>
        <v>16.52500000000013</v>
      </c>
      <c r="AQ665">
        <f>EXP(-KTG1_nan*(AP665-T_opt__nan)^2)</f>
        <v>0.95284550771136967</v>
      </c>
      <c r="AR665">
        <f>EXP(-KTG2_nan*(T_opt__nan-AP665)^2)</f>
        <v>0.86510231137365101</v>
      </c>
      <c r="AS665">
        <f>IF(AP665&lt;=T_opt__nan,AQ665,AR665)</f>
        <v>0.95284550771136967</v>
      </c>
      <c r="AT665">
        <f t="shared" si="142"/>
        <v>0.95299999999999996</v>
      </c>
      <c r="BD665">
        <f t="shared" si="143"/>
        <v>662</v>
      </c>
      <c r="BE665">
        <f t="shared" si="144"/>
        <v>16.52500000000013</v>
      </c>
      <c r="BF665">
        <f>EXP(-KTG1_pic*(BE665-T_opt_pic)^2)</f>
        <v>0.84560536486374205</v>
      </c>
      <c r="BG665">
        <f>EXP(-KTG2_pic*(T_opt_pic-BE665)^2)</f>
        <v>0.60464879115522363</v>
      </c>
      <c r="BH665">
        <f>IF(BE665&lt;=T_opt_pic,BF665,BG665)</f>
        <v>0.84560536486374205</v>
      </c>
      <c r="BI665">
        <f t="shared" si="145"/>
        <v>0.84599999999999997</v>
      </c>
      <c r="BP665">
        <f t="shared" si="146"/>
        <v>662</v>
      </c>
      <c r="BQ665">
        <f t="shared" si="147"/>
        <v>16.52500000000013</v>
      </c>
      <c r="BR665">
        <f>EXP(-KTG1_bac*(BQ665-T_opt_bac)^2)</f>
        <v>0.84560536486374205</v>
      </c>
      <c r="BS665">
        <f>EXP(-KTG2_bac * (T_opt_bac - BQ665)^2)</f>
        <v>0.60464879115522363</v>
      </c>
      <c r="BT665">
        <f>IF(BQ665&lt;=T_opt_bac,BR665,BS665)</f>
        <v>0.84560536486374205</v>
      </c>
      <c r="BU665">
        <f t="shared" si="148"/>
        <v>0.84599999999999997</v>
      </c>
      <c r="BY665"/>
      <c r="BZ665" s="3">
        <f t="shared" si="153"/>
        <v>645</v>
      </c>
      <c r="CA665" s="3">
        <f>CA664+(env_max2-env_min2)/1200</f>
        <v>16.100000000000154</v>
      </c>
      <c r="CB665" s="3">
        <f t="shared" si="152"/>
        <v>0.76100000000000001</v>
      </c>
      <c r="CC665" s="3">
        <f>ROUND((O_max_dia2-CA665)/O_range_dia2 * CB665, 3)</f>
        <v>0.53800000000000003</v>
      </c>
      <c r="CD665">
        <f>IF(CA665&lt;=delt2,CB665,CC665)</f>
        <v>0.53800000000000003</v>
      </c>
      <c r="CE665">
        <f>IF(CA665&gt;=O_max_dia2, 0, CD665)</f>
        <v>0.53800000000000003</v>
      </c>
      <c r="CG665">
        <f>CE665/$CF$21</f>
        <v>0.94220665499124356</v>
      </c>
      <c r="EM665"/>
      <c r="EN665" s="3"/>
      <c r="EP665"/>
      <c r="EQ665" s="3"/>
    </row>
    <row r="666" spans="2:147" x14ac:dyDescent="0.25">
      <c r="B666">
        <f t="shared" si="151"/>
        <v>650</v>
      </c>
      <c r="C666" s="9">
        <f t="shared" si="149"/>
        <v>16.225000000000147</v>
      </c>
      <c r="D666">
        <f>EXP(-KTG1_dia*(C666-T_opt__dia)^2)</f>
        <v>0.96116902594423936</v>
      </c>
      <c r="E666">
        <f>EXP(-KTG2_dia*(T_opt__dia-C666)^2)</f>
        <v>0.37153024683844121</v>
      </c>
      <c r="F666">
        <f>IF(C666&lt;=T_opt__dia,D666,E666)</f>
        <v>0.37153024683844121</v>
      </c>
      <c r="G666">
        <f t="shared" si="150"/>
        <v>0.372</v>
      </c>
      <c r="AO666">
        <f t="shared" si="140"/>
        <v>663</v>
      </c>
      <c r="AP666">
        <f t="shared" si="141"/>
        <v>16.550000000000129</v>
      </c>
      <c r="AQ666">
        <f>EXP(-KTG1_nan*(AP666-T_opt__nan)^2)</f>
        <v>0.95350558174971689</v>
      </c>
      <c r="AR666">
        <f>EXP(-KTG2_nan*(T_opt__nan-AP666)^2)</f>
        <v>0.86690142961251648</v>
      </c>
      <c r="AS666">
        <f>IF(AP666&lt;=T_opt__nan,AQ666,AR666)</f>
        <v>0.95350558174971689</v>
      </c>
      <c r="AT666">
        <f t="shared" si="142"/>
        <v>0.95399999999999996</v>
      </c>
      <c r="BD666">
        <f t="shared" si="143"/>
        <v>663</v>
      </c>
      <c r="BE666">
        <f t="shared" si="144"/>
        <v>16.550000000000129</v>
      </c>
      <c r="BF666">
        <f>EXP(-KTG1_pic*(BE666-T_opt_pic)^2)</f>
        <v>0.84669901641789469</v>
      </c>
      <c r="BG666">
        <f>EXP(-KTG2_pic*(T_opt_pic-BE666)^2)</f>
        <v>0.60699786817279733</v>
      </c>
      <c r="BH666">
        <f>IF(BE666&lt;=T_opt_pic,BF666,BG666)</f>
        <v>0.84669901641789469</v>
      </c>
      <c r="BI666">
        <f t="shared" si="145"/>
        <v>0.84699999999999998</v>
      </c>
      <c r="BP666">
        <f t="shared" si="146"/>
        <v>663</v>
      </c>
      <c r="BQ666">
        <f t="shared" si="147"/>
        <v>16.550000000000129</v>
      </c>
      <c r="BR666">
        <f>EXP(-KTG1_bac*(BQ666-T_opt_bac)^2)</f>
        <v>0.84669901641789469</v>
      </c>
      <c r="BS666">
        <f>EXP(-KTG2_bac * (T_opt_bac - BQ666)^2)</f>
        <v>0.60699786817279733</v>
      </c>
      <c r="BT666">
        <f>IF(BQ666&lt;=T_opt_bac,BR666,BS666)</f>
        <v>0.84669901641789469</v>
      </c>
      <c r="BU666">
        <f t="shared" si="148"/>
        <v>0.84699999999999998</v>
      </c>
      <c r="BY666"/>
      <c r="BZ666" s="3">
        <f t="shared" si="153"/>
        <v>646</v>
      </c>
      <c r="CA666" s="3">
        <f>CA665+(env_max2-env_min2)/1200</f>
        <v>16.125000000000153</v>
      </c>
      <c r="CB666" s="3">
        <f t="shared" si="152"/>
        <v>0.76200000000000001</v>
      </c>
      <c r="CC666" s="3">
        <f>ROUND((O_max_dia2-CA666)/O_range_dia2 * CB666, 3)</f>
        <v>0.53700000000000003</v>
      </c>
      <c r="CD666">
        <f>IF(CA666&lt;=delt2,CB666,CC666)</f>
        <v>0.53700000000000003</v>
      </c>
      <c r="CE666">
        <f>IF(CA666&gt;=O_max_dia2, 0, CD666)</f>
        <v>0.53700000000000003</v>
      </c>
      <c r="CG666">
        <f>CE666/$CF$21</f>
        <v>0.94045534150612975</v>
      </c>
      <c r="EM666"/>
      <c r="EN666" s="3"/>
      <c r="EP666"/>
      <c r="EQ666" s="3"/>
    </row>
    <row r="667" spans="2:147" x14ac:dyDescent="0.25">
      <c r="B667">
        <f t="shared" si="151"/>
        <v>651</v>
      </c>
      <c r="C667" s="9">
        <f t="shared" si="149"/>
        <v>16.250000000000146</v>
      </c>
      <c r="D667">
        <f>EXP(-KTG1_dia*(C667-T_opt__dia)^2)</f>
        <v>0.96030916451140791</v>
      </c>
      <c r="E667">
        <f>EXP(-KTG2_dia*(T_opt__dia-C667)^2)</f>
        <v>0.36330956935896358</v>
      </c>
      <c r="F667">
        <f>IF(C667&lt;=T_opt__dia,D667,E667)</f>
        <v>0.36330956935896358</v>
      </c>
      <c r="G667">
        <f t="shared" si="150"/>
        <v>0.36299999999999999</v>
      </c>
      <c r="AO667">
        <f t="shared" si="140"/>
        <v>664</v>
      </c>
      <c r="AP667">
        <f t="shared" si="141"/>
        <v>16.575000000000127</v>
      </c>
      <c r="AQ667">
        <f>EXP(-KTG1_nan*(AP667-T_opt__nan)^2)</f>
        <v>0.9541613422290055</v>
      </c>
      <c r="AR667">
        <f>EXP(-KTG2_nan*(T_opt__nan-AP667)^2)</f>
        <v>0.86869125893810362</v>
      </c>
      <c r="AS667">
        <f>IF(AP667&lt;=T_opt__nan,AQ667,AR667)</f>
        <v>0.9541613422290055</v>
      </c>
      <c r="AT667">
        <f t="shared" si="142"/>
        <v>0.95399999999999996</v>
      </c>
      <c r="BD667">
        <f t="shared" si="143"/>
        <v>664</v>
      </c>
      <c r="BE667">
        <f t="shared" si="144"/>
        <v>16.575000000000127</v>
      </c>
      <c r="BF667">
        <f>EXP(-KTG1_pic*(BE667-T_opt_pic)^2)</f>
        <v>0.84778984347076325</v>
      </c>
      <c r="BG667">
        <f>EXP(-KTG2_pic*(T_opt_pic-BE667)^2)</f>
        <v>0.60934693114602823</v>
      </c>
      <c r="BH667">
        <f>IF(BE667&lt;=T_opt_pic,BF667,BG667)</f>
        <v>0.84778984347076325</v>
      </c>
      <c r="BI667">
        <f t="shared" si="145"/>
        <v>0.84799999999999998</v>
      </c>
      <c r="BP667">
        <f t="shared" si="146"/>
        <v>664</v>
      </c>
      <c r="BQ667">
        <f t="shared" si="147"/>
        <v>16.575000000000127</v>
      </c>
      <c r="BR667">
        <f>EXP(-KTG1_bac*(BQ667-T_opt_bac)^2)</f>
        <v>0.84778984347076325</v>
      </c>
      <c r="BS667">
        <f>EXP(-KTG2_bac * (T_opt_bac - BQ667)^2)</f>
        <v>0.60934693114602823</v>
      </c>
      <c r="BT667">
        <f>IF(BQ667&lt;=T_opt_bac,BR667,BS667)</f>
        <v>0.84778984347076325</v>
      </c>
      <c r="BU667">
        <f t="shared" si="148"/>
        <v>0.84799999999999998</v>
      </c>
      <c r="BY667"/>
      <c r="BZ667" s="3">
        <f t="shared" si="153"/>
        <v>647</v>
      </c>
      <c r="CA667" s="3">
        <f>CA666+(env_max2-env_min2)/1200</f>
        <v>16.150000000000151</v>
      </c>
      <c r="CB667" s="3">
        <f t="shared" si="152"/>
        <v>0.76400000000000001</v>
      </c>
      <c r="CC667" s="3">
        <f>ROUND((O_max_dia2-CA667)/O_range_dia2 * CB667, 3)</f>
        <v>0.53800000000000003</v>
      </c>
      <c r="CD667">
        <f>IF(CA667&lt;=delt2,CB667,CC667)</f>
        <v>0.53800000000000003</v>
      </c>
      <c r="CE667">
        <f>IF(CA667&gt;=O_max_dia2, 0, CD667)</f>
        <v>0.53800000000000003</v>
      </c>
      <c r="CG667">
        <f>CE667/$CF$21</f>
        <v>0.94220665499124356</v>
      </c>
      <c r="EM667"/>
      <c r="EN667" s="3"/>
      <c r="EP667"/>
      <c r="EQ667" s="3"/>
    </row>
    <row r="668" spans="2:147" x14ac:dyDescent="0.25">
      <c r="B668">
        <f t="shared" si="151"/>
        <v>652</v>
      </c>
      <c r="C668" s="9">
        <f t="shared" si="149"/>
        <v>16.275000000000144</v>
      </c>
      <c r="D668">
        <f>EXP(-KTG1_dia*(C668-T_opt__dia)^2)</f>
        <v>0.95944047785752573</v>
      </c>
      <c r="E668">
        <f>EXP(-KTG2_dia*(T_opt__dia-C668)^2)</f>
        <v>0.35518198040237969</v>
      </c>
      <c r="F668">
        <f>IF(C668&lt;=T_opt__dia,D668,E668)</f>
        <v>0.35518198040237969</v>
      </c>
      <c r="G668">
        <f t="shared" si="150"/>
        <v>0.35499999999999998</v>
      </c>
      <c r="AO668">
        <f t="shared" si="140"/>
        <v>665</v>
      </c>
      <c r="AP668">
        <f t="shared" si="141"/>
        <v>16.600000000000126</v>
      </c>
      <c r="AQ668">
        <f>EXP(-KTG1_nan*(AP668-T_opt__nan)^2)</f>
        <v>0.95481277962280031</v>
      </c>
      <c r="AR668">
        <f>EXP(-KTG2_nan*(T_opt__nan-AP668)^2)</f>
        <v>0.8704717264223516</v>
      </c>
      <c r="AS668">
        <f>IF(AP668&lt;=T_opt__nan,AQ668,AR668)</f>
        <v>0.95481277962280031</v>
      </c>
      <c r="AT668">
        <f t="shared" si="142"/>
        <v>0.95499999999999996</v>
      </c>
      <c r="BD668">
        <f t="shared" si="143"/>
        <v>665</v>
      </c>
      <c r="BE668">
        <f t="shared" si="144"/>
        <v>16.600000000000126</v>
      </c>
      <c r="BF668">
        <f>EXP(-KTG1_pic*(BE668-T_opt_pic)^2)</f>
        <v>0.8488778314681904</v>
      </c>
      <c r="BG668">
        <f>EXP(-KTG2_pic*(T_opt_pic-BE668)^2)</f>
        <v>0.61169590941284335</v>
      </c>
      <c r="BH668">
        <f>IF(BE668&lt;=T_opt_pic,BF668,BG668)</f>
        <v>0.8488778314681904</v>
      </c>
      <c r="BI668">
        <f t="shared" si="145"/>
        <v>0.84899999999999998</v>
      </c>
      <c r="BP668">
        <f t="shared" si="146"/>
        <v>665</v>
      </c>
      <c r="BQ668">
        <f t="shared" si="147"/>
        <v>16.600000000000126</v>
      </c>
      <c r="BR668">
        <f>EXP(-KTG1_bac*(BQ668-T_opt_bac)^2)</f>
        <v>0.8488778314681904</v>
      </c>
      <c r="BS668">
        <f>EXP(-KTG2_bac * (T_opt_bac - BQ668)^2)</f>
        <v>0.61169590941284335</v>
      </c>
      <c r="BT668">
        <f>IF(BQ668&lt;=T_opt_bac,BR668,BS668)</f>
        <v>0.8488778314681904</v>
      </c>
      <c r="BU668">
        <f t="shared" si="148"/>
        <v>0.84899999999999998</v>
      </c>
      <c r="BY668"/>
      <c r="BZ668" s="3">
        <f t="shared" si="153"/>
        <v>648</v>
      </c>
      <c r="CA668" s="3">
        <f>CA667+(env_max2-env_min2)/1200</f>
        <v>16.17500000000015</v>
      </c>
      <c r="CB668" s="3">
        <f t="shared" si="152"/>
        <v>0.76500000000000001</v>
      </c>
      <c r="CC668" s="3">
        <f>ROUND((O_max_dia2-CA668)/O_range_dia2 * CB668, 3)</f>
        <v>0.53700000000000003</v>
      </c>
      <c r="CD668">
        <f>IF(CA668&lt;=delt2,CB668,CC668)</f>
        <v>0.53700000000000003</v>
      </c>
      <c r="CE668">
        <f>IF(CA668&gt;=O_max_dia2, 0, CD668)</f>
        <v>0.53700000000000003</v>
      </c>
      <c r="CG668">
        <f>CE668/$CF$21</f>
        <v>0.94045534150612975</v>
      </c>
      <c r="EM668"/>
      <c r="EN668" s="3"/>
      <c r="EP668"/>
      <c r="EQ668" s="3"/>
    </row>
    <row r="669" spans="2:147" x14ac:dyDescent="0.25">
      <c r="B669">
        <f t="shared" si="151"/>
        <v>653</v>
      </c>
      <c r="C669" s="9">
        <f t="shared" si="149"/>
        <v>16.300000000000143</v>
      </c>
      <c r="D669">
        <f>EXP(-KTG1_dia*(C669-T_opt__dia)^2)</f>
        <v>0.95856299133159284</v>
      </c>
      <c r="E669">
        <f>EXP(-KTG2_dia*(T_opt__dia-C669)^2)</f>
        <v>0.34714941532446469</v>
      </c>
      <c r="F669">
        <f>IF(C669&lt;=T_opt__dia,D669,E669)</f>
        <v>0.34714941532446469</v>
      </c>
      <c r="G669">
        <f t="shared" si="150"/>
        <v>0.34699999999999998</v>
      </c>
      <c r="AO669">
        <f t="shared" si="140"/>
        <v>666</v>
      </c>
      <c r="AP669">
        <f t="shared" si="141"/>
        <v>16.625000000000124</v>
      </c>
      <c r="AQ669">
        <f>EXP(-KTG1_nan*(AP669-T_opt__nan)^2)</f>
        <v>0.95545988446300723</v>
      </c>
      <c r="AR669">
        <f>EXP(-KTG2_nan*(T_opt__nan-AP669)^2)</f>
        <v>0.87224275940889107</v>
      </c>
      <c r="AS669">
        <f>IF(AP669&lt;=T_opt__nan,AQ669,AR669)</f>
        <v>0.95545988446300723</v>
      </c>
      <c r="AT669">
        <f t="shared" si="142"/>
        <v>0.95499999999999996</v>
      </c>
      <c r="BD669">
        <f t="shared" si="143"/>
        <v>666</v>
      </c>
      <c r="BE669">
        <f t="shared" si="144"/>
        <v>16.625000000000124</v>
      </c>
      <c r="BF669">
        <f>EXP(-KTG1_pic*(BE669-T_opt_pic)^2)</f>
        <v>0.84996296587991749</v>
      </c>
      <c r="BG669">
        <f>EXP(-KTG2_pic*(T_opt_pic-BE669)^2)</f>
        <v>0.61404473204206189</v>
      </c>
      <c r="BH669">
        <f>IF(BE669&lt;=T_opt_pic,BF669,BG669)</f>
        <v>0.84996296587991749</v>
      </c>
      <c r="BI669">
        <f t="shared" si="145"/>
        <v>0.85</v>
      </c>
      <c r="BP669">
        <f t="shared" si="146"/>
        <v>666</v>
      </c>
      <c r="BQ669">
        <f t="shared" si="147"/>
        <v>16.625000000000124</v>
      </c>
      <c r="BR669">
        <f>EXP(-KTG1_bac*(BQ669-T_opt_bac)^2)</f>
        <v>0.84996296587991749</v>
      </c>
      <c r="BS669">
        <f>EXP(-KTG2_bac * (T_opt_bac - BQ669)^2)</f>
        <v>0.61404473204206189</v>
      </c>
      <c r="BT669">
        <f>IF(BQ669&lt;=T_opt_bac,BR669,BS669)</f>
        <v>0.84996296587991749</v>
      </c>
      <c r="BU669">
        <f t="shared" si="148"/>
        <v>0.85</v>
      </c>
      <c r="BY669"/>
      <c r="BZ669" s="3">
        <f t="shared" si="153"/>
        <v>649</v>
      </c>
      <c r="CA669" s="3">
        <f>CA668+(env_max2-env_min2)/1200</f>
        <v>16.200000000000149</v>
      </c>
      <c r="CB669" s="3">
        <f t="shared" si="152"/>
        <v>0.76600000000000001</v>
      </c>
      <c r="CC669" s="3">
        <f>ROUND((O_max_dia2-CA669)/O_range_dia2 * CB669, 3)</f>
        <v>0.53600000000000003</v>
      </c>
      <c r="CD669">
        <f>IF(CA669&lt;=delt2,CB669,CC669)</f>
        <v>0.53600000000000003</v>
      </c>
      <c r="CE669">
        <f>IF(CA669&gt;=O_max_dia2, 0, CD669)</f>
        <v>0.53600000000000003</v>
      </c>
      <c r="CG669">
        <f>CE669/$CF$21</f>
        <v>0.93870402802101593</v>
      </c>
      <c r="EM669"/>
      <c r="EN669" s="3"/>
      <c r="EP669"/>
      <c r="EQ669" s="3"/>
    </row>
    <row r="670" spans="2:147" x14ac:dyDescent="0.25">
      <c r="B670">
        <f t="shared" si="151"/>
        <v>654</v>
      </c>
      <c r="C670" s="9">
        <f t="shared" si="149"/>
        <v>16.325000000000141</v>
      </c>
      <c r="D670">
        <f>EXP(-KTG1_dia*(C670-T_opt__dia)^2)</f>
        <v>0.95767673052342706</v>
      </c>
      <c r="E670">
        <f>EXP(-KTG2_dia*(T_opt__dia-C670)^2)</f>
        <v>0.33921369549827257</v>
      </c>
      <c r="F670">
        <f>IF(C670&lt;=T_opt__dia,D670,E670)</f>
        <v>0.33921369549827257</v>
      </c>
      <c r="G670">
        <f t="shared" si="150"/>
        <v>0.33900000000000002</v>
      </c>
      <c r="AO670">
        <f t="shared" si="140"/>
        <v>667</v>
      </c>
      <c r="AP670">
        <f t="shared" si="141"/>
        <v>16.650000000000123</v>
      </c>
      <c r="AQ670">
        <f>EXP(-KTG1_nan*(AP670-T_opt__nan)^2)</f>
        <v>0.95610264734010153</v>
      </c>
      <c r="AR670">
        <f>EXP(-KTG2_nan*(T_opt__nan-AP670)^2)</f>
        <v>0.87400428551796505</v>
      </c>
      <c r="AS670">
        <f>IF(AP670&lt;=T_opt__nan,AQ670,AR670)</f>
        <v>0.95610264734010153</v>
      </c>
      <c r="AT670">
        <f t="shared" si="142"/>
        <v>0.95599999999999996</v>
      </c>
      <c r="BD670">
        <f t="shared" si="143"/>
        <v>667</v>
      </c>
      <c r="BE670">
        <f t="shared" si="144"/>
        <v>16.650000000000123</v>
      </c>
      <c r="BF670">
        <f>EXP(-KTG1_pic*(BE670-T_opt_pic)^2)</f>
        <v>0.8510452321999068</v>
      </c>
      <c r="BG670">
        <f>EXP(-KTG2_pic*(T_opt_pic-BE670)^2)</f>
        <v>0.61639332783662204</v>
      </c>
      <c r="BH670">
        <f>IF(BE670&lt;=T_opt_pic,BF670,BG670)</f>
        <v>0.8510452321999068</v>
      </c>
      <c r="BI670">
        <f t="shared" si="145"/>
        <v>0.85099999999999998</v>
      </c>
      <c r="BP670">
        <f t="shared" si="146"/>
        <v>667</v>
      </c>
      <c r="BQ670">
        <f t="shared" si="147"/>
        <v>16.650000000000123</v>
      </c>
      <c r="BR670">
        <f>EXP(-KTG1_bac*(BQ670-T_opt_bac)^2)</f>
        <v>0.8510452321999068</v>
      </c>
      <c r="BS670">
        <f>EXP(-KTG2_bac * (T_opt_bac - BQ670)^2)</f>
        <v>0.61639332783662204</v>
      </c>
      <c r="BT670">
        <f>IF(BQ670&lt;=T_opt_bac,BR670,BS670)</f>
        <v>0.8510452321999068</v>
      </c>
      <c r="BU670">
        <f t="shared" si="148"/>
        <v>0.85099999999999998</v>
      </c>
      <c r="BY670"/>
      <c r="BZ670" s="3">
        <f t="shared" si="153"/>
        <v>650</v>
      </c>
      <c r="CA670" s="3">
        <f>CA669+(env_max2-env_min2)/1200</f>
        <v>16.225000000000147</v>
      </c>
      <c r="CB670" s="3">
        <f t="shared" si="152"/>
        <v>0.76800000000000002</v>
      </c>
      <c r="CC670" s="3">
        <f>ROUND((O_max_dia2-CA670)/O_range_dia2 * CB670, 3)</f>
        <v>0.53600000000000003</v>
      </c>
      <c r="CD670">
        <f>IF(CA670&lt;=delt2,CB670,CC670)</f>
        <v>0.53600000000000003</v>
      </c>
      <c r="CE670">
        <f>IF(CA670&gt;=O_max_dia2, 0, CD670)</f>
        <v>0.53600000000000003</v>
      </c>
      <c r="CG670">
        <f>CE670/$CF$21</f>
        <v>0.93870402802101593</v>
      </c>
      <c r="EM670"/>
      <c r="EN670" s="3"/>
      <c r="EP670"/>
      <c r="EQ670" s="3"/>
    </row>
    <row r="671" spans="2:147" x14ac:dyDescent="0.25">
      <c r="B671">
        <f t="shared" si="151"/>
        <v>655</v>
      </c>
      <c r="C671" s="9">
        <f t="shared" si="149"/>
        <v>16.35000000000014</v>
      </c>
      <c r="D671">
        <f>EXP(-KTG1_dia*(C671-T_opt__dia)^2)</f>
        <v>0.95678172126242045</v>
      </c>
      <c r="E671">
        <f>EXP(-KTG2_dia*(T_opt__dia-C671)^2)</f>
        <v>0.3313765290913197</v>
      </c>
      <c r="F671">
        <f>IF(C671&lt;=T_opt__dia,D671,E671)</f>
        <v>0.3313765290913197</v>
      </c>
      <c r="G671">
        <f t="shared" si="150"/>
        <v>0.33100000000000002</v>
      </c>
      <c r="AO671">
        <f t="shared" si="140"/>
        <v>668</v>
      </c>
      <c r="AP671">
        <f t="shared" si="141"/>
        <v>16.675000000000122</v>
      </c>
      <c r="AQ671">
        <f>EXP(-KTG1_nan*(AP671-T_opt__nan)^2)</f>
        <v>0.95674105890335626</v>
      </c>
      <c r="AR671">
        <f>EXP(-KTG2_nan*(T_opt__nan-AP671)^2)</f>
        <v>0.87575623265133873</v>
      </c>
      <c r="AS671">
        <f>IF(AP671&lt;=T_opt__nan,AQ671,AR671)</f>
        <v>0.95674105890335626</v>
      </c>
      <c r="AT671">
        <f t="shared" si="142"/>
        <v>0.95699999999999996</v>
      </c>
      <c r="BD671">
        <f t="shared" si="143"/>
        <v>668</v>
      </c>
      <c r="BE671">
        <f t="shared" si="144"/>
        <v>16.675000000000122</v>
      </c>
      <c r="BF671">
        <f>EXP(-KTG1_pic*(BE671-T_opt_pic)^2)</f>
        <v>0.85212461594666211</v>
      </c>
      <c r="BG671">
        <f>EXP(-KTG2_pic*(T_opt_pic-BE671)^2)</f>
        <v>0.61874162533683952</v>
      </c>
      <c r="BH671">
        <f>IF(BE671&lt;=T_opt_pic,BF671,BG671)</f>
        <v>0.85212461594666211</v>
      </c>
      <c r="BI671">
        <f t="shared" si="145"/>
        <v>0.85199999999999998</v>
      </c>
      <c r="BP671">
        <f t="shared" si="146"/>
        <v>668</v>
      </c>
      <c r="BQ671">
        <f t="shared" si="147"/>
        <v>16.675000000000122</v>
      </c>
      <c r="BR671">
        <f>EXP(-KTG1_bac*(BQ671-T_opt_bac)^2)</f>
        <v>0.85212461594666211</v>
      </c>
      <c r="BS671">
        <f>EXP(-KTG2_bac * (T_opt_bac - BQ671)^2)</f>
        <v>0.61874162533683952</v>
      </c>
      <c r="BT671">
        <f>IF(BQ671&lt;=T_opt_bac,BR671,BS671)</f>
        <v>0.85212461594666211</v>
      </c>
      <c r="BU671">
        <f t="shared" si="148"/>
        <v>0.85199999999999998</v>
      </c>
      <c r="BY671"/>
      <c r="BZ671" s="3">
        <f t="shared" si="153"/>
        <v>651</v>
      </c>
      <c r="CA671" s="3">
        <f>CA670+(env_max2-env_min2)/1200</f>
        <v>16.250000000000146</v>
      </c>
      <c r="CB671" s="3">
        <f t="shared" si="152"/>
        <v>0.76900000000000002</v>
      </c>
      <c r="CC671" s="3">
        <f>ROUND((O_max_dia2-CA671)/O_range_dia2 * CB671, 3)</f>
        <v>0.53600000000000003</v>
      </c>
      <c r="CD671">
        <f>IF(CA671&lt;=delt2,CB671,CC671)</f>
        <v>0.53600000000000003</v>
      </c>
      <c r="CE671">
        <f>IF(CA671&gt;=O_max_dia2, 0, CD671)</f>
        <v>0.53600000000000003</v>
      </c>
      <c r="CG671">
        <f>CE671/$CF$21</f>
        <v>0.93870402802101593</v>
      </c>
      <c r="EM671"/>
      <c r="EN671" s="3"/>
      <c r="EP671"/>
      <c r="EQ671" s="3"/>
    </row>
    <row r="672" spans="2:147" x14ac:dyDescent="0.25">
      <c r="B672">
        <f t="shared" si="151"/>
        <v>656</v>
      </c>
      <c r="C672" s="9">
        <f t="shared" si="149"/>
        <v>16.375000000000139</v>
      </c>
      <c r="D672">
        <f>EXP(-KTG1_dia*(C672-T_opt__dia)^2)</f>
        <v>0.9558779896162849</v>
      </c>
      <c r="E672">
        <f>EXP(-KTG2_dia*(T_opt__dia-C672)^2)</f>
        <v>0.32363951196495944</v>
      </c>
      <c r="F672">
        <f>IF(C672&lt;=T_opt__dia,D672,E672)</f>
        <v>0.32363951196495944</v>
      </c>
      <c r="G672">
        <f t="shared" si="150"/>
        <v>0.32400000000000001</v>
      </c>
      <c r="AO672">
        <f t="shared" si="140"/>
        <v>669</v>
      </c>
      <c r="AP672">
        <f t="shared" si="141"/>
        <v>16.70000000000012</v>
      </c>
      <c r="AQ672">
        <f>EXP(-KTG1_nan*(AP672-T_opt__nan)^2)</f>
        <v>0.95737510986106866</v>
      </c>
      <c r="AR672">
        <f>EXP(-KTG2_nan*(T_opt__nan-AP672)^2)</f>
        <v>0.87749852899719827</v>
      </c>
      <c r="AS672">
        <f>IF(AP672&lt;=T_opt__nan,AQ672,AR672)</f>
        <v>0.95737510986106866</v>
      </c>
      <c r="AT672">
        <f t="shared" si="142"/>
        <v>0.95699999999999996</v>
      </c>
      <c r="BD672">
        <f t="shared" si="143"/>
        <v>669</v>
      </c>
      <c r="BE672">
        <f t="shared" si="144"/>
        <v>16.70000000000012</v>
      </c>
      <c r="BF672">
        <f>EXP(-KTG1_pic*(BE672-T_opt_pic)^2)</f>
        <v>0.85320110266354987</v>
      </c>
      <c r="BG672">
        <f>EXP(-KTG2_pic*(T_opt_pic-BE672)^2)</f>
        <v>0.62108955282369938</v>
      </c>
      <c r="BH672">
        <f>IF(BE672&lt;=T_opt_pic,BF672,BG672)</f>
        <v>0.85320110266354987</v>
      </c>
      <c r="BI672">
        <f t="shared" si="145"/>
        <v>0.85299999999999998</v>
      </c>
      <c r="BP672">
        <f t="shared" si="146"/>
        <v>669</v>
      </c>
      <c r="BQ672">
        <f t="shared" si="147"/>
        <v>16.70000000000012</v>
      </c>
      <c r="BR672">
        <f>EXP(-KTG1_bac*(BQ672-T_opt_bac)^2)</f>
        <v>0.85320110266354987</v>
      </c>
      <c r="BS672">
        <f>EXP(-KTG2_bac * (T_opt_bac - BQ672)^2)</f>
        <v>0.62108955282369938</v>
      </c>
      <c r="BT672">
        <f>IF(BQ672&lt;=T_opt_bac,BR672,BS672)</f>
        <v>0.85320110266354987</v>
      </c>
      <c r="BU672">
        <f t="shared" si="148"/>
        <v>0.85299999999999998</v>
      </c>
      <c r="BY672"/>
      <c r="BZ672" s="3">
        <f t="shared" si="153"/>
        <v>652</v>
      </c>
      <c r="CA672" s="3">
        <f>CA671+(env_max2-env_min2)/1200</f>
        <v>16.275000000000144</v>
      </c>
      <c r="CB672" s="3">
        <f t="shared" si="152"/>
        <v>0.77</v>
      </c>
      <c r="CC672" s="3">
        <f>ROUND((O_max_dia2-CA672)/O_range_dia2 * CB672, 3)</f>
        <v>0.53500000000000003</v>
      </c>
      <c r="CD672">
        <f>IF(CA672&lt;=delt2,CB672,CC672)</f>
        <v>0.53500000000000003</v>
      </c>
      <c r="CE672">
        <f>IF(CA672&gt;=O_max_dia2, 0, CD672)</f>
        <v>0.53500000000000003</v>
      </c>
      <c r="CG672">
        <f>CE672/$CF$21</f>
        <v>0.93695271453590201</v>
      </c>
      <c r="EM672"/>
      <c r="EN672" s="3"/>
      <c r="EP672"/>
      <c r="EQ672" s="3"/>
    </row>
    <row r="673" spans="2:147" x14ac:dyDescent="0.25">
      <c r="B673">
        <f t="shared" si="151"/>
        <v>657</v>
      </c>
      <c r="C673" s="9">
        <f t="shared" si="149"/>
        <v>16.400000000000137</v>
      </c>
      <c r="D673">
        <f>EXP(-KTG1_dia*(C673-T_opt__dia)^2)</f>
        <v>0.9549655618897871</v>
      </c>
      <c r="E673">
        <f>EXP(-KTG2_dia*(T_opt__dia-C673)^2)</f>
        <v>0.31600412869182093</v>
      </c>
      <c r="F673">
        <f>IF(C673&lt;=T_opt__dia,D673,E673)</f>
        <v>0.31600412869182093</v>
      </c>
      <c r="G673">
        <f t="shared" si="150"/>
        <v>0.316</v>
      </c>
      <c r="AO673">
        <f t="shared" si="140"/>
        <v>670</v>
      </c>
      <c r="AP673">
        <f t="shared" si="141"/>
        <v>16.725000000000119</v>
      </c>
      <c r="AQ673">
        <f>EXP(-KTG1_nan*(AP673-T_opt__nan)^2)</f>
        <v>0.95800479098078573</v>
      </c>
      <c r="AR673">
        <f>EXP(-KTG2_nan*(T_opt__nan-AP673)^2)</f>
        <v>0.87923110303503793</v>
      </c>
      <c r="AS673">
        <f>IF(AP673&lt;=T_opt__nan,AQ673,AR673)</f>
        <v>0.95800479098078573</v>
      </c>
      <c r="AT673">
        <f t="shared" si="142"/>
        <v>0.95799999999999996</v>
      </c>
      <c r="BD673">
        <f t="shared" si="143"/>
        <v>670</v>
      </c>
      <c r="BE673">
        <f t="shared" si="144"/>
        <v>16.725000000000119</v>
      </c>
      <c r="BF673">
        <f>EXP(-KTG1_pic*(BE673-T_opt_pic)^2)</f>
        <v>0.85427467791912015</v>
      </c>
      <c r="BG673">
        <f>EXP(-KTG2_pic*(T_opt_pic-BE673)^2)</f>
        <v>0.62343703832217867</v>
      </c>
      <c r="BH673">
        <f>IF(BE673&lt;=T_opt_pic,BF673,BG673)</f>
        <v>0.85427467791912015</v>
      </c>
      <c r="BI673">
        <f t="shared" si="145"/>
        <v>0.85399999999999998</v>
      </c>
      <c r="BP673">
        <f t="shared" si="146"/>
        <v>670</v>
      </c>
      <c r="BQ673">
        <f t="shared" si="147"/>
        <v>16.725000000000119</v>
      </c>
      <c r="BR673">
        <f>EXP(-KTG1_bac*(BQ673-T_opt_bac)^2)</f>
        <v>0.85427467791912015</v>
      </c>
      <c r="BS673">
        <f>EXP(-KTG2_bac * (T_opt_bac - BQ673)^2)</f>
        <v>0.62343703832217867</v>
      </c>
      <c r="BT673">
        <f>IF(BQ673&lt;=T_opt_bac,BR673,BS673)</f>
        <v>0.85427467791912015</v>
      </c>
      <c r="BU673">
        <f t="shared" si="148"/>
        <v>0.85399999999999998</v>
      </c>
      <c r="BY673"/>
      <c r="BZ673" s="3">
        <f t="shared" si="153"/>
        <v>653</v>
      </c>
      <c r="CA673" s="3">
        <f>CA672+(env_max2-env_min2)/1200</f>
        <v>16.300000000000143</v>
      </c>
      <c r="CB673" s="3">
        <f t="shared" si="152"/>
        <v>0.77200000000000002</v>
      </c>
      <c r="CC673" s="3">
        <f>ROUND((O_max_dia2-CA673)/O_range_dia2 * CB673, 3)</f>
        <v>0.53500000000000003</v>
      </c>
      <c r="CD673">
        <f>IF(CA673&lt;=delt2,CB673,CC673)</f>
        <v>0.53500000000000003</v>
      </c>
      <c r="CE673">
        <f>IF(CA673&gt;=O_max_dia2, 0, CD673)</f>
        <v>0.53500000000000003</v>
      </c>
      <c r="CG673">
        <f>CE673/$CF$21</f>
        <v>0.93695271453590201</v>
      </c>
      <c r="EM673"/>
      <c r="EN673" s="3"/>
      <c r="EP673"/>
      <c r="EQ673" s="3"/>
    </row>
    <row r="674" spans="2:147" x14ac:dyDescent="0.25">
      <c r="B674">
        <f t="shared" si="151"/>
        <v>658</v>
      </c>
      <c r="C674" s="9">
        <f t="shared" si="149"/>
        <v>16.425000000000136</v>
      </c>
      <c r="D674">
        <f>EXP(-KTG1_dia*(C674-T_opt__dia)^2)</f>
        <v>0.95404446462347359</v>
      </c>
      <c r="E674">
        <f>EXP(-KTG2_dia*(T_opt__dia-C674)^2)</f>
        <v>0.30847175368707719</v>
      </c>
      <c r="F674">
        <f>IF(C674&lt;=T_opt__dia,D674,E674)</f>
        <v>0.30847175368707719</v>
      </c>
      <c r="G674">
        <f t="shared" si="150"/>
        <v>0.308</v>
      </c>
      <c r="AO674">
        <f t="shared" si="140"/>
        <v>671</v>
      </c>
      <c r="AP674">
        <f t="shared" si="141"/>
        <v>16.750000000000117</v>
      </c>
      <c r="AQ674">
        <f>EXP(-KTG1_nan*(AP674-T_opt__nan)^2)</f>
        <v>0.95863009308952807</v>
      </c>
      <c r="AR674">
        <f>EXP(-KTG2_nan*(T_opt__nan-AP674)^2)</f>
        <v>0.88095388354053528</v>
      </c>
      <c r="AS674">
        <f>IF(AP674&lt;=T_opt__nan,AQ674,AR674)</f>
        <v>0.95863009308952807</v>
      </c>
      <c r="AT674">
        <f t="shared" si="142"/>
        <v>0.95899999999999996</v>
      </c>
      <c r="BD674">
        <f t="shared" si="143"/>
        <v>671</v>
      </c>
      <c r="BE674">
        <f t="shared" si="144"/>
        <v>16.750000000000117</v>
      </c>
      <c r="BF674">
        <f>EXP(-KTG1_pic*(BE674-T_opt_pic)^2)</f>
        <v>0.85534532730742752</v>
      </c>
      <c r="BG674">
        <f>EXP(-KTG2_pic*(T_opt_pic-BE674)^2)</f>
        <v>0.62578400960460212</v>
      </c>
      <c r="BH674">
        <f>IF(BE674&lt;=T_opt_pic,BF674,BG674)</f>
        <v>0.85534532730742752</v>
      </c>
      <c r="BI674">
        <f t="shared" si="145"/>
        <v>0.85499999999999998</v>
      </c>
      <c r="BP674">
        <f t="shared" si="146"/>
        <v>671</v>
      </c>
      <c r="BQ674">
        <f t="shared" si="147"/>
        <v>16.750000000000117</v>
      </c>
      <c r="BR674">
        <f>EXP(-KTG1_bac*(BQ674-T_opt_bac)^2)</f>
        <v>0.85534532730742752</v>
      </c>
      <c r="BS674">
        <f>EXP(-KTG2_bac * (T_opt_bac - BQ674)^2)</f>
        <v>0.62578400960460212</v>
      </c>
      <c r="BT674">
        <f>IF(BQ674&lt;=T_opt_bac,BR674,BS674)</f>
        <v>0.85534532730742752</v>
      </c>
      <c r="BU674">
        <f t="shared" si="148"/>
        <v>0.85499999999999998</v>
      </c>
      <c r="BY674"/>
      <c r="BZ674" s="3">
        <f t="shared" si="153"/>
        <v>654</v>
      </c>
      <c r="CA674" s="3">
        <f>CA673+(env_max2-env_min2)/1200</f>
        <v>16.325000000000141</v>
      </c>
      <c r="CB674" s="3">
        <f t="shared" si="152"/>
        <v>0.77300000000000002</v>
      </c>
      <c r="CC674" s="3">
        <f>ROUND((O_max_dia2-CA674)/O_range_dia2 * CB674, 3)</f>
        <v>0.53400000000000003</v>
      </c>
      <c r="CD674">
        <f>IF(CA674&lt;=delt2,CB674,CC674)</f>
        <v>0.53400000000000003</v>
      </c>
      <c r="CE674">
        <f>IF(CA674&gt;=O_max_dia2, 0, CD674)</f>
        <v>0.53400000000000003</v>
      </c>
      <c r="CG674">
        <f>CE674/$CF$21</f>
        <v>0.93520140105078819</v>
      </c>
      <c r="EM674"/>
      <c r="EN674" s="3"/>
      <c r="EP674"/>
      <c r="EQ674" s="3"/>
    </row>
    <row r="675" spans="2:147" x14ac:dyDescent="0.25">
      <c r="B675">
        <f t="shared" si="151"/>
        <v>659</v>
      </c>
      <c r="C675" s="9">
        <f t="shared" si="149"/>
        <v>16.450000000000134</v>
      </c>
      <c r="D675">
        <f>EXP(-KTG1_dia*(C675-T_opt__dia)^2)</f>
        <v>0.95311472459238367</v>
      </c>
      <c r="E675">
        <f>EXP(-KTG2_dia*(T_opt__dia-C675)^2)</f>
        <v>0.30104365244920878</v>
      </c>
      <c r="F675">
        <f>IF(C675&lt;=T_opt__dia,D675,E675)</f>
        <v>0.30104365244920878</v>
      </c>
      <c r="G675">
        <f t="shared" si="150"/>
        <v>0.30099999999999999</v>
      </c>
      <c r="AO675">
        <f t="shared" si="140"/>
        <v>672</v>
      </c>
      <c r="AP675">
        <f t="shared" si="141"/>
        <v>16.775000000000116</v>
      </c>
      <c r="AQ675">
        <f>EXP(-KTG1_nan*(AP675-T_opt__nan)^2)</f>
        <v>0.95925100707401245</v>
      </c>
      <c r="AR675">
        <f>EXP(-KTG2_nan*(T_opt__nan-AP675)^2)</f>
        <v>0.88266679959041305</v>
      </c>
      <c r="AS675">
        <f>IF(AP675&lt;=T_opt__nan,AQ675,AR675)</f>
        <v>0.95925100707401245</v>
      </c>
      <c r="AT675">
        <f t="shared" si="142"/>
        <v>0.95899999999999996</v>
      </c>
      <c r="BD675">
        <f t="shared" si="143"/>
        <v>672</v>
      </c>
      <c r="BE675">
        <f t="shared" si="144"/>
        <v>16.775000000000116</v>
      </c>
      <c r="BF675">
        <f>EXP(-KTG1_pic*(BE675-T_opt_pic)^2)</f>
        <v>0.85641303644835109</v>
      </c>
      <c r="BG675">
        <f>EXP(-KTG2_pic*(T_opt_pic-BE675)^2)</f>
        <v>0.62813039419402905</v>
      </c>
      <c r="BH675">
        <f>IF(BE675&lt;=T_opt_pic,BF675,BG675)</f>
        <v>0.85641303644835109</v>
      </c>
      <c r="BI675">
        <f t="shared" si="145"/>
        <v>0.85599999999999998</v>
      </c>
      <c r="BP675">
        <f t="shared" si="146"/>
        <v>672</v>
      </c>
      <c r="BQ675">
        <f t="shared" si="147"/>
        <v>16.775000000000116</v>
      </c>
      <c r="BR675">
        <f>EXP(-KTG1_bac*(BQ675-T_opt_bac)^2)</f>
        <v>0.85641303644835109</v>
      </c>
      <c r="BS675">
        <f>EXP(-KTG2_bac * (T_opt_bac - BQ675)^2)</f>
        <v>0.62813039419402905</v>
      </c>
      <c r="BT675">
        <f>IF(BQ675&lt;=T_opt_bac,BR675,BS675)</f>
        <v>0.85641303644835109</v>
      </c>
      <c r="BU675">
        <f t="shared" si="148"/>
        <v>0.85599999999999998</v>
      </c>
      <c r="BY675"/>
      <c r="BZ675" s="3">
        <f t="shared" si="153"/>
        <v>655</v>
      </c>
      <c r="CA675" s="3">
        <f>CA674+(env_max2-env_min2)/1200</f>
        <v>16.35000000000014</v>
      </c>
      <c r="CB675" s="3">
        <f t="shared" si="152"/>
        <v>0.77500000000000002</v>
      </c>
      <c r="CC675" s="3">
        <f>ROUND((O_max_dia2-CA675)/O_range_dia2 * CB675, 3)</f>
        <v>0.53400000000000003</v>
      </c>
      <c r="CD675">
        <f>IF(CA675&lt;=delt2,CB675,CC675)</f>
        <v>0.53400000000000003</v>
      </c>
      <c r="CE675">
        <f>IF(CA675&gt;=O_max_dia2, 0, CD675)</f>
        <v>0.53400000000000003</v>
      </c>
      <c r="CG675">
        <f>CE675/$CF$21</f>
        <v>0.93520140105078819</v>
      </c>
      <c r="EM675"/>
      <c r="EN675" s="3"/>
      <c r="EP675"/>
      <c r="EQ675" s="3"/>
    </row>
    <row r="676" spans="2:147" x14ac:dyDescent="0.25">
      <c r="B676">
        <f t="shared" si="151"/>
        <v>660</v>
      </c>
      <c r="C676" s="9">
        <f t="shared" si="149"/>
        <v>16.475000000000133</v>
      </c>
      <c r="D676">
        <f>EXP(-KTG1_dia*(C676-T_opt__dia)^2)</f>
        <v>0.95217636880475365</v>
      </c>
      <c r="E676">
        <f>EXP(-KTG2_dia*(T_opt__dia-C676)^2)</f>
        <v>0.29372098290584009</v>
      </c>
      <c r="F676">
        <f>IF(C676&lt;=T_opt__dia,D676,E676)</f>
        <v>0.29372098290584009</v>
      </c>
      <c r="G676">
        <f t="shared" si="150"/>
        <v>0.29399999999999998</v>
      </c>
      <c r="AO676">
        <f t="shared" si="140"/>
        <v>673</v>
      </c>
      <c r="AP676">
        <f t="shared" si="141"/>
        <v>16.800000000000114</v>
      </c>
      <c r="AQ676">
        <f>EXP(-KTG1_nan*(AP676-T_opt__nan)^2)</f>
        <v>0.95986752388087315</v>
      </c>
      <c r="AR676">
        <f>EXP(-KTG2_nan*(T_opt__nan-AP676)^2)</f>
        <v>0.88436978056728899</v>
      </c>
      <c r="AS676">
        <f>IF(AP676&lt;=T_opt__nan,AQ676,AR676)</f>
        <v>0.95986752388087315</v>
      </c>
      <c r="AT676">
        <f t="shared" si="142"/>
        <v>0.96</v>
      </c>
      <c r="BD676">
        <f t="shared" si="143"/>
        <v>673</v>
      </c>
      <c r="BE676">
        <f t="shared" si="144"/>
        <v>16.800000000000114</v>
      </c>
      <c r="BF676">
        <f>EXP(-KTG1_pic*(BE676-T_opt_pic)^2)</f>
        <v>0.85747779098791455</v>
      </c>
      <c r="BG676">
        <f>EXP(-KTG2_pic*(T_opt_pic-BE676)^2)</f>
        <v>0.63047611936767112</v>
      </c>
      <c r="BH676">
        <f>IF(BE676&lt;=T_opt_pic,BF676,BG676)</f>
        <v>0.85747779098791455</v>
      </c>
      <c r="BI676">
        <f t="shared" si="145"/>
        <v>0.85699999999999998</v>
      </c>
      <c r="BP676">
        <f t="shared" si="146"/>
        <v>673</v>
      </c>
      <c r="BQ676">
        <f t="shared" si="147"/>
        <v>16.800000000000114</v>
      </c>
      <c r="BR676">
        <f>EXP(-KTG1_bac*(BQ676-T_opt_bac)^2)</f>
        <v>0.85747779098791455</v>
      </c>
      <c r="BS676">
        <f>EXP(-KTG2_bac * (T_opt_bac - BQ676)^2)</f>
        <v>0.63047611936767112</v>
      </c>
      <c r="BT676">
        <f>IF(BQ676&lt;=T_opt_bac,BR676,BS676)</f>
        <v>0.85747779098791455</v>
      </c>
      <c r="BU676">
        <f t="shared" si="148"/>
        <v>0.85699999999999998</v>
      </c>
      <c r="BY676"/>
      <c r="BZ676" s="3">
        <f t="shared" si="153"/>
        <v>656</v>
      </c>
      <c r="CA676" s="3">
        <f>CA675+(env_max2-env_min2)/1200</f>
        <v>16.375000000000139</v>
      </c>
      <c r="CB676" s="3">
        <f t="shared" si="152"/>
        <v>0.77600000000000002</v>
      </c>
      <c r="CC676" s="3">
        <f>ROUND((O_max_dia2-CA676)/O_range_dia2 * CB676, 3)</f>
        <v>0.53300000000000003</v>
      </c>
      <c r="CD676">
        <f>IF(CA676&lt;=delt2,CB676,CC676)</f>
        <v>0.53300000000000003</v>
      </c>
      <c r="CE676">
        <f>IF(CA676&gt;=O_max_dia2, 0, CD676)</f>
        <v>0.53300000000000003</v>
      </c>
      <c r="CG676">
        <f>CE676/$CF$21</f>
        <v>0.93345008756567438</v>
      </c>
      <c r="EM676"/>
      <c r="EN676" s="3"/>
      <c r="EP676"/>
      <c r="EQ676" s="3"/>
    </row>
    <row r="677" spans="2:147" x14ac:dyDescent="0.25">
      <c r="B677">
        <f t="shared" si="151"/>
        <v>661</v>
      </c>
      <c r="C677" s="9">
        <f t="shared" si="149"/>
        <v>16.500000000000131</v>
      </c>
      <c r="D677">
        <f>EXP(-KTG1_dia*(C677-T_opt__dia)^2)</f>
        <v>0.95122942450070902</v>
      </c>
      <c r="E677">
        <f>EXP(-KTG2_dia*(T_opt__dia-C677)^2)</f>
        <v>0.28650479686015246</v>
      </c>
      <c r="F677">
        <f>IF(C677&lt;=T_opt__dia,D677,E677)</f>
        <v>0.28650479686015246</v>
      </c>
      <c r="G677">
        <f t="shared" si="150"/>
        <v>0.28699999999999998</v>
      </c>
      <c r="AO677">
        <f t="shared" si="140"/>
        <v>674</v>
      </c>
      <c r="AP677">
        <f t="shared" si="141"/>
        <v>16.825000000000113</v>
      </c>
      <c r="AQ677">
        <f>EXP(-KTG1_nan*(AP677-T_opt__nan)^2)</f>
        <v>0.9604796345168819</v>
      </c>
      <c r="AR677">
        <f>EXP(-KTG2_nan*(T_opt__nan-AP677)^2)</f>
        <v>0.8860627561645118</v>
      </c>
      <c r="AS677">
        <f>IF(AP677&lt;=T_opt__nan,AQ677,AR677)</f>
        <v>0.9604796345168819</v>
      </c>
      <c r="AT677">
        <f t="shared" si="142"/>
        <v>0.96</v>
      </c>
      <c r="BD677">
        <f t="shared" si="143"/>
        <v>674</v>
      </c>
      <c r="BE677">
        <f t="shared" si="144"/>
        <v>16.825000000000113</v>
      </c>
      <c r="BF677">
        <f>EXP(-KTG1_pic*(BE677-T_opt_pic)^2)</f>
        <v>0.85853957659860658</v>
      </c>
      <c r="BG677">
        <f>EXP(-KTG2_pic*(T_opt_pic-BE677)^2)</f>
        <v>0.63282111216034309</v>
      </c>
      <c r="BH677">
        <f>IF(BE677&lt;=T_opt_pic,BF677,BG677)</f>
        <v>0.85853957659860658</v>
      </c>
      <c r="BI677">
        <f t="shared" si="145"/>
        <v>0.85899999999999999</v>
      </c>
      <c r="BP677">
        <f t="shared" si="146"/>
        <v>674</v>
      </c>
      <c r="BQ677">
        <f t="shared" si="147"/>
        <v>16.825000000000113</v>
      </c>
      <c r="BR677">
        <f>EXP(-KTG1_bac*(BQ677-T_opt_bac)^2)</f>
        <v>0.85853957659860658</v>
      </c>
      <c r="BS677">
        <f>EXP(-KTG2_bac * (T_opt_bac - BQ677)^2)</f>
        <v>0.63282111216034309</v>
      </c>
      <c r="BT677">
        <f>IF(BQ677&lt;=T_opt_bac,BR677,BS677)</f>
        <v>0.85853957659860658</v>
      </c>
      <c r="BU677">
        <f t="shared" si="148"/>
        <v>0.85899999999999999</v>
      </c>
      <c r="BY677"/>
      <c r="BZ677" s="3">
        <f t="shared" si="153"/>
        <v>657</v>
      </c>
      <c r="CA677" s="3">
        <f>CA676+(env_max2-env_min2)/1200</f>
        <v>16.400000000000137</v>
      </c>
      <c r="CB677" s="3">
        <f t="shared" si="152"/>
        <v>0.77700000000000002</v>
      </c>
      <c r="CC677" s="3">
        <f>ROUND((O_max_dia2-CA677)/O_range_dia2 * CB677, 3)</f>
        <v>0.53300000000000003</v>
      </c>
      <c r="CD677">
        <f>IF(CA677&lt;=delt2,CB677,CC677)</f>
        <v>0.53300000000000003</v>
      </c>
      <c r="CE677">
        <f>IF(CA677&gt;=O_max_dia2, 0, CD677)</f>
        <v>0.53300000000000003</v>
      </c>
      <c r="CG677">
        <f>CE677/$CF$21</f>
        <v>0.93345008756567438</v>
      </c>
      <c r="EM677"/>
      <c r="EN677" s="3"/>
      <c r="EP677"/>
      <c r="EQ677" s="3"/>
    </row>
    <row r="678" spans="2:147" x14ac:dyDescent="0.25">
      <c r="B678">
        <f t="shared" si="151"/>
        <v>662</v>
      </c>
      <c r="C678" s="9">
        <f t="shared" si="149"/>
        <v>16.52500000000013</v>
      </c>
      <c r="D678">
        <f>EXP(-KTG1_dia*(C678-T_opt__dia)^2)</f>
        <v>0.95027391915094772</v>
      </c>
      <c r="E678">
        <f>EXP(-KTG2_dia*(T_opt__dia-C678)^2)</f>
        <v>0.27939604153330638</v>
      </c>
      <c r="F678">
        <f>IF(C678&lt;=T_opt__dia,D678,E678)</f>
        <v>0.27939604153330638</v>
      </c>
      <c r="G678">
        <f t="shared" si="150"/>
        <v>0.27900000000000003</v>
      </c>
      <c r="AO678">
        <f t="shared" si="140"/>
        <v>675</v>
      </c>
      <c r="AP678">
        <f t="shared" si="141"/>
        <v>16.850000000000112</v>
      </c>
      <c r="AQ678">
        <f>EXP(-KTG1_nan*(AP678-T_opt__nan)^2)</f>
        <v>0.96108733004916658</v>
      </c>
      <c r="AR678">
        <f>EXP(-KTG2_nan*(T_opt__nan-AP678)^2)</f>
        <v>0.88774565639098257</v>
      </c>
      <c r="AS678">
        <f>IF(AP678&lt;=T_opt__nan,AQ678,AR678)</f>
        <v>0.96108733004916658</v>
      </c>
      <c r="AT678">
        <f t="shared" si="142"/>
        <v>0.96099999999999997</v>
      </c>
      <c r="BD678">
        <f t="shared" si="143"/>
        <v>675</v>
      </c>
      <c r="BE678">
        <f t="shared" si="144"/>
        <v>16.850000000000112</v>
      </c>
      <c r="BF678">
        <f>EXP(-KTG1_pic*(BE678-T_opt_pic)^2)</f>
        <v>0.85959837897969993</v>
      </c>
      <c r="BG678">
        <f>EXP(-KTG2_pic*(T_opt_pic-BE678)^2)</f>
        <v>0.63516529936794219</v>
      </c>
      <c r="BH678">
        <f>IF(BE678&lt;=T_opt_pic,BF678,BG678)</f>
        <v>0.85959837897969993</v>
      </c>
      <c r="BI678">
        <f t="shared" si="145"/>
        <v>0.86</v>
      </c>
      <c r="BP678">
        <f t="shared" si="146"/>
        <v>675</v>
      </c>
      <c r="BQ678">
        <f t="shared" si="147"/>
        <v>16.850000000000112</v>
      </c>
      <c r="BR678">
        <f>EXP(-KTG1_bac*(BQ678-T_opt_bac)^2)</f>
        <v>0.85959837897969993</v>
      </c>
      <c r="BS678">
        <f>EXP(-KTG2_bac * (T_opt_bac - BQ678)^2)</f>
        <v>0.63516529936794219</v>
      </c>
      <c r="BT678">
        <f>IF(BQ678&lt;=T_opt_bac,BR678,BS678)</f>
        <v>0.85959837897969993</v>
      </c>
      <c r="BU678">
        <f t="shared" si="148"/>
        <v>0.86</v>
      </c>
      <c r="BY678"/>
      <c r="BZ678" s="3">
        <f t="shared" si="153"/>
        <v>658</v>
      </c>
      <c r="CA678" s="3">
        <f>CA677+(env_max2-env_min2)/1200</f>
        <v>16.425000000000136</v>
      </c>
      <c r="CB678" s="3">
        <f t="shared" si="152"/>
        <v>0.77900000000000003</v>
      </c>
      <c r="CC678" s="3">
        <f>ROUND((O_max_dia2-CA678)/O_range_dia2 * CB678, 3)</f>
        <v>0.53300000000000003</v>
      </c>
      <c r="CD678">
        <f>IF(CA678&lt;=delt2,CB678,CC678)</f>
        <v>0.53300000000000003</v>
      </c>
      <c r="CE678">
        <f>IF(CA678&gt;=O_max_dia2, 0, CD678)</f>
        <v>0.53300000000000003</v>
      </c>
      <c r="CG678">
        <f>CE678/$CF$21</f>
        <v>0.93345008756567438</v>
      </c>
      <c r="EM678"/>
      <c r="EN678" s="3"/>
      <c r="EP678"/>
      <c r="EQ678" s="3"/>
    </row>
    <row r="679" spans="2:147" x14ac:dyDescent="0.25">
      <c r="B679">
        <f t="shared" si="151"/>
        <v>663</v>
      </c>
      <c r="C679" s="9">
        <f t="shared" si="149"/>
        <v>16.550000000000129</v>
      </c>
      <c r="D679">
        <f>EXP(-KTG1_dia*(C679-T_opt__dia)^2)</f>
        <v>0.9493098804554122</v>
      </c>
      <c r="E679">
        <f>EXP(-KTG2_dia*(T_opt__dia-C679)^2)</f>
        <v>0.27239556119825692</v>
      </c>
      <c r="F679">
        <f>IF(C679&lt;=T_opt__dia,D679,E679)</f>
        <v>0.27239556119825692</v>
      </c>
      <c r="G679">
        <f t="shared" si="150"/>
        <v>0.27200000000000002</v>
      </c>
      <c r="AO679">
        <f t="shared" si="140"/>
        <v>676</v>
      </c>
      <c r="AP679">
        <f t="shared" si="141"/>
        <v>16.87500000000011</v>
      </c>
      <c r="AQ679">
        <f>EXP(-KTG1_nan*(AP679-T_opt__nan)^2)</f>
        <v>0.96169060160542796</v>
      </c>
      <c r="AR679">
        <f>EXP(-KTG2_nan*(T_opt__nan-AP679)^2)</f>
        <v>0.88941841157596302</v>
      </c>
      <c r="AS679">
        <f>IF(AP679&lt;=T_opt__nan,AQ679,AR679)</f>
        <v>0.96169060160542796</v>
      </c>
      <c r="AT679">
        <f t="shared" si="142"/>
        <v>0.96199999999999997</v>
      </c>
      <c r="BD679">
        <f t="shared" si="143"/>
        <v>676</v>
      </c>
      <c r="BE679">
        <f t="shared" si="144"/>
        <v>16.87500000000011</v>
      </c>
      <c r="BF679">
        <f>EXP(-KTG1_pic*(BE679-T_opt_pic)^2)</f>
        <v>0.86065418385757109</v>
      </c>
      <c r="BG679">
        <f>EXP(-KTG2_pic*(T_opt_pic-BE679)^2)</f>
        <v>0.63750860755096139</v>
      </c>
      <c r="BH679">
        <f>IF(BE679&lt;=T_opt_pic,BF679,BG679)</f>
        <v>0.86065418385757109</v>
      </c>
      <c r="BI679">
        <f t="shared" si="145"/>
        <v>0.86099999999999999</v>
      </c>
      <c r="BP679">
        <f t="shared" si="146"/>
        <v>676</v>
      </c>
      <c r="BQ679">
        <f t="shared" si="147"/>
        <v>16.87500000000011</v>
      </c>
      <c r="BR679">
        <f>EXP(-KTG1_bac*(BQ679-T_opt_bac)^2)</f>
        <v>0.86065418385757109</v>
      </c>
      <c r="BS679">
        <f>EXP(-KTG2_bac * (T_opt_bac - BQ679)^2)</f>
        <v>0.63750860755096139</v>
      </c>
      <c r="BT679">
        <f>IF(BQ679&lt;=T_opt_bac,BR679,BS679)</f>
        <v>0.86065418385757109</v>
      </c>
      <c r="BU679">
        <f t="shared" si="148"/>
        <v>0.86099999999999999</v>
      </c>
      <c r="BY679"/>
      <c r="BZ679" s="3">
        <f t="shared" si="153"/>
        <v>659</v>
      </c>
      <c r="CA679" s="3">
        <f>CA678+(env_max2-env_min2)/1200</f>
        <v>16.450000000000134</v>
      </c>
      <c r="CB679" s="3">
        <f t="shared" si="152"/>
        <v>0.78</v>
      </c>
      <c r="CC679" s="3">
        <f>ROUND((O_max_dia2-CA679)/O_range_dia2 * CB679, 3)</f>
        <v>0.53200000000000003</v>
      </c>
      <c r="CD679">
        <f>IF(CA679&lt;=delt2,CB679,CC679)</f>
        <v>0.53200000000000003</v>
      </c>
      <c r="CE679">
        <f>IF(CA679&gt;=O_max_dia2, 0, CD679)</f>
        <v>0.53200000000000003</v>
      </c>
      <c r="CG679">
        <f>CE679/$CF$21</f>
        <v>0.93169877408056057</v>
      </c>
      <c r="EM679"/>
      <c r="EN679" s="3"/>
      <c r="EP679"/>
      <c r="EQ679" s="3"/>
    </row>
    <row r="680" spans="2:147" x14ac:dyDescent="0.25">
      <c r="B680">
        <f t="shared" si="151"/>
        <v>664</v>
      </c>
      <c r="C680" s="9">
        <f t="shared" si="149"/>
        <v>16.575000000000127</v>
      </c>
      <c r="D680">
        <f>EXP(-KTG1_dia*(C680-T_opt__dia)^2)</f>
        <v>0.94833733634195183</v>
      </c>
      <c r="E680">
        <f>EXP(-KTG2_dia*(T_opt__dia-C680)^2)</f>
        <v>0.26550409890029325</v>
      </c>
      <c r="F680">
        <f>IF(C680&lt;=T_opt__dia,D680,E680)</f>
        <v>0.26550409890029325</v>
      </c>
      <c r="G680">
        <f t="shared" si="150"/>
        <v>0.26600000000000001</v>
      </c>
      <c r="AO680">
        <f t="shared" si="140"/>
        <v>677</v>
      </c>
      <c r="AP680">
        <f t="shared" si="141"/>
        <v>16.900000000000109</v>
      </c>
      <c r="AQ680">
        <f>EXP(-KTG1_nan*(AP680-T_opt__nan)^2)</f>
        <v>0.9622894403741562</v>
      </c>
      <c r="AR680">
        <f>EXP(-KTG2_nan*(T_opt__nan-AP680)^2)</f>
        <v>0.89108095237386731</v>
      </c>
      <c r="AS680">
        <f>IF(AP680&lt;=T_opt__nan,AQ680,AR680)</f>
        <v>0.9622894403741562</v>
      </c>
      <c r="AT680">
        <f t="shared" si="142"/>
        <v>0.96199999999999997</v>
      </c>
      <c r="BD680">
        <f t="shared" si="143"/>
        <v>677</v>
      </c>
      <c r="BE680">
        <f t="shared" si="144"/>
        <v>16.900000000000109</v>
      </c>
      <c r="BF680">
        <f>EXP(-KTG1_pic*(BE680-T_opt_pic)^2)</f>
        <v>0.8617069769860195</v>
      </c>
      <c r="BG680">
        <f>EXP(-KTG2_pic*(T_opt_pic-BE680)^2)</f>
        <v>0.63985096303803068</v>
      </c>
      <c r="BH680">
        <f>IF(BE680&lt;=T_opt_pic,BF680,BG680)</f>
        <v>0.8617069769860195</v>
      </c>
      <c r="BI680">
        <f t="shared" si="145"/>
        <v>0.86199999999999999</v>
      </c>
      <c r="BP680">
        <f t="shared" si="146"/>
        <v>677</v>
      </c>
      <c r="BQ680">
        <f t="shared" si="147"/>
        <v>16.900000000000109</v>
      </c>
      <c r="BR680">
        <f>EXP(-KTG1_bac*(BQ680-T_opt_bac)^2)</f>
        <v>0.8617069769860195</v>
      </c>
      <c r="BS680">
        <f>EXP(-KTG2_bac * (T_opt_bac - BQ680)^2)</f>
        <v>0.63985096303803068</v>
      </c>
      <c r="BT680">
        <f>IF(BQ680&lt;=T_opt_bac,BR680,BS680)</f>
        <v>0.8617069769860195</v>
      </c>
      <c r="BU680">
        <f t="shared" si="148"/>
        <v>0.86199999999999999</v>
      </c>
      <c r="BY680"/>
      <c r="BZ680" s="3">
        <f t="shared" si="153"/>
        <v>660</v>
      </c>
      <c r="CA680" s="3">
        <f>CA679+(env_max2-env_min2)/1200</f>
        <v>16.475000000000133</v>
      </c>
      <c r="CB680" s="3">
        <f t="shared" si="152"/>
        <v>0.78100000000000003</v>
      </c>
      <c r="CC680" s="3">
        <f>ROUND((O_max_dia2-CA680)/O_range_dia2 * CB680, 3)</f>
        <v>0.53100000000000003</v>
      </c>
      <c r="CD680">
        <f>IF(CA680&lt;=delt2,CB680,CC680)</f>
        <v>0.53100000000000003</v>
      </c>
      <c r="CE680">
        <f>IF(CA680&gt;=O_max_dia2, 0, CD680)</f>
        <v>0.53100000000000003</v>
      </c>
      <c r="CG680">
        <f>CE680/$CF$21</f>
        <v>0.92994746059544675</v>
      </c>
      <c r="EM680"/>
      <c r="EN680" s="3"/>
      <c r="EP680"/>
      <c r="EQ680" s="3"/>
    </row>
    <row r="681" spans="2:147" x14ac:dyDescent="0.25">
      <c r="B681">
        <f t="shared" si="151"/>
        <v>665</v>
      </c>
      <c r="C681" s="9">
        <f t="shared" si="149"/>
        <v>16.600000000000126</v>
      </c>
      <c r="D681">
        <f>EXP(-KTG1_dia*(C681-T_opt__dia)^2)</f>
        <v>0.94735631496497508</v>
      </c>
      <c r="E681">
        <f>EXP(-KTG2_dia*(T_opt__dia-C681)^2)</f>
        <v>0.25872229825960624</v>
      </c>
      <c r="F681">
        <f>IF(C681&lt;=T_opt__dia,D681,E681)</f>
        <v>0.25872229825960624</v>
      </c>
      <c r="G681">
        <f t="shared" si="150"/>
        <v>0.25900000000000001</v>
      </c>
      <c r="AO681">
        <f t="shared" si="140"/>
        <v>678</v>
      </c>
      <c r="AP681">
        <f t="shared" si="141"/>
        <v>16.925000000000107</v>
      </c>
      <c r="AQ681">
        <f>EXP(-KTG1_nan*(AP681-T_opt__nan)^2)</f>
        <v>0.96288383760484486</v>
      </c>
      <c r="AR681">
        <f>EXP(-KTG2_nan*(T_opt__nan-AP681)^2)</f>
        <v>0.89273320976904003</v>
      </c>
      <c r="AS681">
        <f>IF(AP681&lt;=T_opt__nan,AQ681,AR681)</f>
        <v>0.96288383760484486</v>
      </c>
      <c r="AT681">
        <f t="shared" si="142"/>
        <v>0.96299999999999997</v>
      </c>
      <c r="BD681">
        <f t="shared" si="143"/>
        <v>678</v>
      </c>
      <c r="BE681">
        <f t="shared" si="144"/>
        <v>16.925000000000107</v>
      </c>
      <c r="BF681">
        <f>EXP(-KTG1_pic*(BE681-T_opt_pic)^2)</f>
        <v>0.86275674414658587</v>
      </c>
      <c r="BG681">
        <f>EXP(-KTG2_pic*(T_opt_pic-BE681)^2)</f>
        <v>0.64219229192949068</v>
      </c>
      <c r="BH681">
        <f>IF(BE681&lt;=T_opt_pic,BF681,BG681)</f>
        <v>0.86275674414658587</v>
      </c>
      <c r="BI681">
        <f t="shared" si="145"/>
        <v>0.86299999999999999</v>
      </c>
      <c r="BP681">
        <f t="shared" si="146"/>
        <v>678</v>
      </c>
      <c r="BQ681">
        <f t="shared" si="147"/>
        <v>16.925000000000107</v>
      </c>
      <c r="BR681">
        <f>EXP(-KTG1_bac*(BQ681-T_opt_bac)^2)</f>
        <v>0.86275674414658587</v>
      </c>
      <c r="BS681">
        <f>EXP(-KTG2_bac * (T_opt_bac - BQ681)^2)</f>
        <v>0.64219229192949068</v>
      </c>
      <c r="BT681">
        <f>IF(BQ681&lt;=T_opt_bac,BR681,BS681)</f>
        <v>0.86275674414658587</v>
      </c>
      <c r="BU681">
        <f t="shared" si="148"/>
        <v>0.86299999999999999</v>
      </c>
      <c r="BY681"/>
      <c r="BZ681" s="3">
        <f t="shared" si="153"/>
        <v>661</v>
      </c>
      <c r="CA681" s="3">
        <f>CA680+(env_max2-env_min2)/1200</f>
        <v>16.500000000000131</v>
      </c>
      <c r="CB681" s="3">
        <f t="shared" si="152"/>
        <v>0.78300000000000003</v>
      </c>
      <c r="CC681" s="3">
        <f>ROUND((O_max_dia2-CA681)/O_range_dia2 * CB681, 3)</f>
        <v>0.53100000000000003</v>
      </c>
      <c r="CD681">
        <f>IF(CA681&lt;=delt2,CB681,CC681)</f>
        <v>0.53100000000000003</v>
      </c>
      <c r="CE681">
        <f>IF(CA681&gt;=O_max_dia2, 0, CD681)</f>
        <v>0.53100000000000003</v>
      </c>
      <c r="CG681">
        <f>CE681/$CF$21</f>
        <v>0.92994746059544675</v>
      </c>
      <c r="EM681"/>
      <c r="EN681" s="3"/>
      <c r="EP681"/>
      <c r="EQ681" s="3"/>
    </row>
    <row r="682" spans="2:147" x14ac:dyDescent="0.25">
      <c r="B682">
        <f t="shared" si="151"/>
        <v>666</v>
      </c>
      <c r="C682" s="9">
        <f t="shared" si="149"/>
        <v>16.625000000000124</v>
      </c>
      <c r="D682">
        <f>EXP(-KTG1_dia*(C682-T_opt__dia)^2)</f>
        <v>0.94636684470409183</v>
      </c>
      <c r="E682">
        <f>EXP(-KTG2_dia*(T_opt__dia-C682)^2)</f>
        <v>0.25205070535115798</v>
      </c>
      <c r="F682">
        <f>IF(C682&lt;=T_opt__dia,D682,E682)</f>
        <v>0.25205070535115798</v>
      </c>
      <c r="G682">
        <f t="shared" si="150"/>
        <v>0.252</v>
      </c>
      <c r="AO682">
        <f t="shared" si="140"/>
        <v>679</v>
      </c>
      <c r="AP682">
        <f t="shared" si="141"/>
        <v>16.950000000000106</v>
      </c>
      <c r="AQ682">
        <f>EXP(-KTG1_nan*(AP682-T_opt__nan)^2)</f>
        <v>0.9634737846082041</v>
      </c>
      <c r="AR682">
        <f>EXP(-KTG2_nan*(T_opt__nan-AP682)^2)</f>
        <v>0.89437511508051715</v>
      </c>
      <c r="AS682">
        <f>IF(AP682&lt;=T_opt__nan,AQ682,AR682)</f>
        <v>0.9634737846082041</v>
      </c>
      <c r="AT682">
        <f t="shared" si="142"/>
        <v>0.96299999999999997</v>
      </c>
      <c r="BD682">
        <f t="shared" si="143"/>
        <v>679</v>
      </c>
      <c r="BE682">
        <f t="shared" si="144"/>
        <v>16.950000000000106</v>
      </c>
      <c r="BF682">
        <f>EXP(-KTG1_pic*(BE682-T_opt_pic)^2)</f>
        <v>0.86380347114887102</v>
      </c>
      <c r="BG682">
        <f>EXP(-KTG2_pic*(T_opt_pic-BE682)^2)</f>
        <v>0.64453252010099571</v>
      </c>
      <c r="BH682">
        <f>IF(BE682&lt;=T_opt_pic,BF682,BG682)</f>
        <v>0.86380347114887102</v>
      </c>
      <c r="BI682">
        <f t="shared" si="145"/>
        <v>0.86399999999999999</v>
      </c>
      <c r="BP682">
        <f t="shared" si="146"/>
        <v>679</v>
      </c>
      <c r="BQ682">
        <f t="shared" si="147"/>
        <v>16.950000000000106</v>
      </c>
      <c r="BR682">
        <f>EXP(-KTG1_bac*(BQ682-T_opt_bac)^2)</f>
        <v>0.86380347114887102</v>
      </c>
      <c r="BS682">
        <f>EXP(-KTG2_bac * (T_opt_bac - BQ682)^2)</f>
        <v>0.64453252010099571</v>
      </c>
      <c r="BT682">
        <f>IF(BQ682&lt;=T_opt_bac,BR682,BS682)</f>
        <v>0.86380347114887102</v>
      </c>
      <c r="BU682">
        <f t="shared" si="148"/>
        <v>0.86399999999999999</v>
      </c>
      <c r="BY682"/>
      <c r="BZ682" s="3">
        <f t="shared" si="153"/>
        <v>662</v>
      </c>
      <c r="CA682" s="3">
        <f>CA681+(env_max2-env_min2)/1200</f>
        <v>16.52500000000013</v>
      </c>
      <c r="CB682" s="3">
        <f t="shared" si="152"/>
        <v>0.78400000000000003</v>
      </c>
      <c r="CC682" s="3">
        <f>ROUND((O_max_dia2-CA682)/O_range_dia2 * CB682, 3)</f>
        <v>0.53100000000000003</v>
      </c>
      <c r="CD682">
        <f>IF(CA682&lt;=delt2,CB682,CC682)</f>
        <v>0.53100000000000003</v>
      </c>
      <c r="CE682">
        <f>IF(CA682&gt;=O_max_dia2, 0, CD682)</f>
        <v>0.53100000000000003</v>
      </c>
      <c r="CG682">
        <f>CE682/$CF$21</f>
        <v>0.92994746059544675</v>
      </c>
      <c r="EM682"/>
      <c r="EN682" s="3"/>
      <c r="EP682"/>
      <c r="EQ682" s="3"/>
    </row>
    <row r="683" spans="2:147" x14ac:dyDescent="0.25">
      <c r="B683">
        <f t="shared" si="151"/>
        <v>667</v>
      </c>
      <c r="C683" s="9">
        <f t="shared" si="149"/>
        <v>16.650000000000123</v>
      </c>
      <c r="D683">
        <f>EXP(-KTG1_dia*(C683-T_opt__dia)^2)</f>
        <v>0.94536895416274602</v>
      </c>
      <c r="E683">
        <f>EXP(-KTG2_dia*(T_opt__dia-C683)^2)</f>
        <v>0.2454897706571153</v>
      </c>
      <c r="F683">
        <f>IF(C683&lt;=T_opt__dia,D683,E683)</f>
        <v>0.2454897706571153</v>
      </c>
      <c r="G683">
        <f t="shared" si="150"/>
        <v>0.245</v>
      </c>
      <c r="AO683">
        <f t="shared" ref="AO683:AO689" si="154">B696</f>
        <v>680</v>
      </c>
      <c r="AP683">
        <f t="shared" si="141"/>
        <v>16.975000000000104</v>
      </c>
      <c r="AQ683">
        <f>EXP(-KTG1_nan*(AP683-T_opt__nan)^2)</f>
        <v>0.96405927275637204</v>
      </c>
      <c r="AR683">
        <f>EXP(-KTG2_nan*(T_opt__nan-AP683)^2)</f>
        <v>0.89600659996677157</v>
      </c>
      <c r="AS683">
        <f>IF(AP683&lt;=T_opt__nan,AQ683,AR683)</f>
        <v>0.96405927275637204</v>
      </c>
      <c r="AT683">
        <f t="shared" si="142"/>
        <v>0.96399999999999997</v>
      </c>
      <c r="BD683">
        <f t="shared" si="143"/>
        <v>680</v>
      </c>
      <c r="BE683">
        <f t="shared" si="144"/>
        <v>16.975000000000104</v>
      </c>
      <c r="BF683">
        <f>EXP(-KTG1_pic*(BE683-T_opt_pic)^2)</f>
        <v>0.86484714383085382</v>
      </c>
      <c r="BG683">
        <f>EXP(-KTG2_pic*(T_opt_pic-BE683)^2)</f>
        <v>0.64687157320714728</v>
      </c>
      <c r="BH683">
        <f>IF(BE683&lt;=T_opt_pic,BF683,BG683)</f>
        <v>0.86484714383085382</v>
      </c>
      <c r="BI683">
        <f t="shared" si="145"/>
        <v>0.86499999999999999</v>
      </c>
      <c r="BP683">
        <f t="shared" si="146"/>
        <v>680</v>
      </c>
      <c r="BQ683">
        <f t="shared" si="147"/>
        <v>16.975000000000104</v>
      </c>
      <c r="BR683">
        <f>EXP(-KTG1_bac*(BQ683-T_opt_bac)^2)</f>
        <v>0.86484714383085382</v>
      </c>
      <c r="BS683">
        <f>EXP(-KTG2_bac * (T_opt_bac - BQ683)^2)</f>
        <v>0.64687157320714728</v>
      </c>
      <c r="BT683">
        <f>IF(BQ683&lt;=T_opt_bac,BR683,BS683)</f>
        <v>0.86484714383085382</v>
      </c>
      <c r="BU683">
        <f t="shared" si="148"/>
        <v>0.86499999999999999</v>
      </c>
      <c r="BY683"/>
      <c r="BZ683" s="3">
        <f t="shared" si="153"/>
        <v>663</v>
      </c>
      <c r="CA683" s="3">
        <f>CA682+(env_max2-env_min2)/1200</f>
        <v>16.550000000000129</v>
      </c>
      <c r="CB683" s="3">
        <f t="shared" si="152"/>
        <v>0.78500000000000003</v>
      </c>
      <c r="CC683" s="3">
        <f>ROUND((O_max_dia2-CA683)/O_range_dia2 * CB683, 3)</f>
        <v>0.53</v>
      </c>
      <c r="CD683">
        <f>IF(CA683&lt;=delt2,CB683,CC683)</f>
        <v>0.53</v>
      </c>
      <c r="CE683">
        <f>IF(CA683&gt;=O_max_dia2, 0, CD683)</f>
        <v>0.53</v>
      </c>
      <c r="CG683">
        <f>CE683/$CF$21</f>
        <v>0.92819614711033283</v>
      </c>
      <c r="EM683"/>
      <c r="EN683" s="3"/>
      <c r="EP683"/>
      <c r="EQ683" s="3"/>
    </row>
    <row r="684" spans="2:147" x14ac:dyDescent="0.25">
      <c r="B684">
        <f t="shared" si="151"/>
        <v>668</v>
      </c>
      <c r="C684" s="9">
        <f t="shared" si="149"/>
        <v>16.675000000000122</v>
      </c>
      <c r="D684">
        <f>EXP(-KTG1_dia*(C684-T_opt__dia)^2)</f>
        <v>0.94436267216683811</v>
      </c>
      <c r="E684">
        <f>EXP(-KTG2_dia*(T_opt__dia-C684)^2)</f>
        <v>0.23903985108710341</v>
      </c>
      <c r="F684">
        <f>IF(C684&lt;=T_opt__dia,D684,E684)</f>
        <v>0.23903985108710341</v>
      </c>
      <c r="G684">
        <f t="shared" si="150"/>
        <v>0.23899999999999999</v>
      </c>
      <c r="AO684">
        <f t="shared" si="154"/>
        <v>681</v>
      </c>
      <c r="AP684">
        <f t="shared" si="141"/>
        <v>17.000000000000103</v>
      </c>
      <c r="AQ684">
        <f>EXP(-KTG1_nan*(AP684-T_opt__nan)^2)</f>
        <v>0.96464029348312541</v>
      </c>
      <c r="AR684">
        <f>EXP(-KTG2_nan*(T_opt__nan-AP684)^2)</f>
        <v>0.89762759643044154</v>
      </c>
      <c r="AS684">
        <f>IF(AP684&lt;=T_opt__nan,AQ684,AR684)</f>
        <v>0.96464029348312541</v>
      </c>
      <c r="AT684">
        <f t="shared" si="142"/>
        <v>0.96499999999999997</v>
      </c>
      <c r="BD684">
        <f t="shared" si="143"/>
        <v>681</v>
      </c>
      <c r="BE684">
        <f t="shared" si="144"/>
        <v>17.000000000000103</v>
      </c>
      <c r="BF684">
        <f>EXP(-KTG1_pic*(BE684-T_opt_pic)^2)</f>
        <v>0.86588774805920932</v>
      </c>
      <c r="BG684">
        <f>EXP(-KTG2_pic*(T_opt_pic-BE684)^2)</f>
        <v>0.64920937668515699</v>
      </c>
      <c r="BH684">
        <f>IF(BE684&lt;=T_opt_pic,BF684,BG684)</f>
        <v>0.86588774805920932</v>
      </c>
      <c r="BI684">
        <f t="shared" si="145"/>
        <v>0.86599999999999999</v>
      </c>
      <c r="BP684">
        <f t="shared" si="146"/>
        <v>681</v>
      </c>
      <c r="BQ684">
        <f t="shared" si="147"/>
        <v>17.000000000000103</v>
      </c>
      <c r="BR684">
        <f>EXP(-KTG1_bac*(BQ684-T_opt_bac)^2)</f>
        <v>0.86588774805920932</v>
      </c>
      <c r="BS684">
        <f>EXP(-KTG2_bac * (T_opt_bac - BQ684)^2)</f>
        <v>0.64920937668515699</v>
      </c>
      <c r="BT684">
        <f>IF(BQ684&lt;=T_opt_bac,BR684,BS684)</f>
        <v>0.86588774805920932</v>
      </c>
      <c r="BU684">
        <f t="shared" si="148"/>
        <v>0.86599999999999999</v>
      </c>
      <c r="BY684"/>
      <c r="BZ684" s="3">
        <f t="shared" si="153"/>
        <v>664</v>
      </c>
      <c r="CA684" s="3">
        <f>CA683+(env_max2-env_min2)/1200</f>
        <v>16.575000000000127</v>
      </c>
      <c r="CB684" s="3">
        <f t="shared" si="152"/>
        <v>0.78700000000000003</v>
      </c>
      <c r="CC684" s="3">
        <f>ROUND((O_max_dia2-CA684)/O_range_dia2 * CB684, 3)</f>
        <v>0.53</v>
      </c>
      <c r="CD684">
        <f>IF(CA684&lt;=delt2,CB684,CC684)</f>
        <v>0.53</v>
      </c>
      <c r="CE684">
        <f>IF(CA684&gt;=O_max_dia2, 0, CD684)</f>
        <v>0.53</v>
      </c>
      <c r="CG684">
        <f>CE684/$CF$21</f>
        <v>0.92819614711033283</v>
      </c>
      <c r="EM684"/>
      <c r="EN684" s="3"/>
      <c r="EP684"/>
      <c r="EQ684" s="3"/>
    </row>
    <row r="685" spans="2:147" x14ac:dyDescent="0.25">
      <c r="B685">
        <f t="shared" si="151"/>
        <v>669</v>
      </c>
      <c r="C685" s="9">
        <f t="shared" si="149"/>
        <v>16.70000000000012</v>
      </c>
      <c r="D685">
        <f>EXP(-KTG1_dia*(C685-T_opt__dia)^2)</f>
        <v>0.94334802776333793</v>
      </c>
      <c r="E685">
        <f>EXP(-KTG2_dia*(T_opt__dia-C685)^2)</f>
        <v>0.23270121206154082</v>
      </c>
      <c r="F685">
        <f>IF(C685&lt;=T_opt__dia,D685,E685)</f>
        <v>0.23270121206154082</v>
      </c>
      <c r="G685">
        <f t="shared" si="150"/>
        <v>0.23300000000000001</v>
      </c>
      <c r="AO685">
        <f t="shared" si="154"/>
        <v>682</v>
      </c>
      <c r="AP685">
        <f t="shared" si="141"/>
        <v>17.025000000000102</v>
      </c>
      <c r="AQ685">
        <f>EXP(-KTG1_nan*(AP685-T_opt__nan)^2)</f>
        <v>0.96521683828408833</v>
      </c>
      <c r="AR685">
        <f>EXP(-KTG2_nan*(T_opt__nan-AP685)^2)</f>
        <v>0.89923803682304193</v>
      </c>
      <c r="AS685">
        <f>IF(AP685&lt;=T_opt__nan,AQ685,AR685)</f>
        <v>0.96521683828408833</v>
      </c>
      <c r="AT685">
        <f t="shared" si="142"/>
        <v>0.96499999999999997</v>
      </c>
      <c r="BD685">
        <f t="shared" si="143"/>
        <v>682</v>
      </c>
      <c r="BE685">
        <f t="shared" si="144"/>
        <v>17.025000000000102</v>
      </c>
      <c r="BF685">
        <f>EXP(-KTG1_pic*(BE685-T_opt_pic)^2)</f>
        <v>0.86692526972962591</v>
      </c>
      <c r="BG685">
        <f>EXP(-KTG2_pic*(T_opt_pic-BE685)^2)</f>
        <v>0.65154585575854018</v>
      </c>
      <c r="BH685">
        <f>IF(BE685&lt;=T_opt_pic,BF685,BG685)</f>
        <v>0.86692526972962591</v>
      </c>
      <c r="BI685">
        <f t="shared" si="145"/>
        <v>0.86699999999999999</v>
      </c>
      <c r="BP685">
        <f t="shared" si="146"/>
        <v>682</v>
      </c>
      <c r="BQ685">
        <f t="shared" si="147"/>
        <v>17.025000000000102</v>
      </c>
      <c r="BR685">
        <f>EXP(-KTG1_bac*(BQ685-T_opt_bac)^2)</f>
        <v>0.86692526972962591</v>
      </c>
      <c r="BS685">
        <f>EXP(-KTG2_bac * (T_opt_bac - BQ685)^2)</f>
        <v>0.65154585575854018</v>
      </c>
      <c r="BT685">
        <f>IF(BQ685&lt;=T_opt_bac,BR685,BS685)</f>
        <v>0.86692526972962591</v>
      </c>
      <c r="BU685">
        <f t="shared" si="148"/>
        <v>0.86699999999999999</v>
      </c>
      <c r="BY685"/>
      <c r="BZ685" s="3">
        <f t="shared" si="153"/>
        <v>665</v>
      </c>
      <c r="CA685" s="3">
        <f>CA684+(env_max2-env_min2)/1200</f>
        <v>16.600000000000126</v>
      </c>
      <c r="CB685" s="3">
        <f t="shared" si="152"/>
        <v>0.78800000000000003</v>
      </c>
      <c r="CC685" s="3">
        <f>ROUND((O_max_dia2-CA685)/O_range_dia2 * CB685, 3)</f>
        <v>0.52900000000000003</v>
      </c>
      <c r="CD685">
        <f>IF(CA685&lt;=delt2,CB685,CC685)</f>
        <v>0.52900000000000003</v>
      </c>
      <c r="CE685">
        <f>IF(CA685&gt;=O_max_dia2, 0, CD685)</f>
        <v>0.52900000000000003</v>
      </c>
      <c r="CG685">
        <f>CE685/$CF$21</f>
        <v>0.92644483362521901</v>
      </c>
      <c r="EM685"/>
      <c r="EN685" s="3"/>
      <c r="EP685"/>
      <c r="EQ685" s="3"/>
    </row>
    <row r="686" spans="2:147" x14ac:dyDescent="0.25">
      <c r="B686">
        <f t="shared" si="151"/>
        <v>670</v>
      </c>
      <c r="C686" s="9">
        <f t="shared" si="149"/>
        <v>16.725000000000119</v>
      </c>
      <c r="D686">
        <f>EXP(-KTG1_dia*(C686-T_opt__dia)^2)</f>
        <v>0.9423250502188889</v>
      </c>
      <c r="E686">
        <f>EXP(-KTG2_dia*(T_opt__dia-C686)^2)</f>
        <v>0.22647402965333069</v>
      </c>
      <c r="F686">
        <f>IF(C686&lt;=T_opt__dia,D686,E686)</f>
        <v>0.22647402965333069</v>
      </c>
      <c r="G686">
        <f t="shared" si="150"/>
        <v>0.22600000000000001</v>
      </c>
      <c r="AO686">
        <f t="shared" si="154"/>
        <v>683</v>
      </c>
      <c r="AP686">
        <f t="shared" si="141"/>
        <v>17.0500000000001</v>
      </c>
      <c r="AQ686">
        <f>EXP(-KTG1_nan*(AP686-T_opt__nan)^2)</f>
        <v>0.9657888987169394</v>
      </c>
      <c r="AR686">
        <f>EXP(-KTG2_nan*(T_opt__nan-AP686)^2)</f>
        <v>0.90083785384965775</v>
      </c>
      <c r="AS686">
        <f>IF(AP686&lt;=T_opt__nan,AQ686,AR686)</f>
        <v>0.9657888987169394</v>
      </c>
      <c r="AT686">
        <f t="shared" si="142"/>
        <v>0.96599999999999997</v>
      </c>
      <c r="BD686">
        <f t="shared" si="143"/>
        <v>683</v>
      </c>
      <c r="BE686">
        <f t="shared" si="144"/>
        <v>17.0500000000001</v>
      </c>
      <c r="BF686">
        <f>EXP(-KTG1_pic*(BE686-T_opt_pic)^2)</f>
        <v>0.86795969476712276</v>
      </c>
      <c r="BG686">
        <f>EXP(-KTG2_pic*(T_opt_pic-BE686)^2)</f>
        <v>0.65388093544083747</v>
      </c>
      <c r="BH686">
        <f>IF(BE686&lt;=T_opt_pic,BF686,BG686)</f>
        <v>0.86795969476712276</v>
      </c>
      <c r="BI686">
        <f t="shared" si="145"/>
        <v>0.86799999999999999</v>
      </c>
      <c r="BP686">
        <f t="shared" si="146"/>
        <v>683</v>
      </c>
      <c r="BQ686">
        <f t="shared" si="147"/>
        <v>17.0500000000001</v>
      </c>
      <c r="BR686">
        <f>EXP(-KTG1_bac*(BQ686-T_opt_bac)^2)</f>
        <v>0.86795969476712276</v>
      </c>
      <c r="BS686">
        <f>EXP(-KTG2_bac * (T_opt_bac - BQ686)^2)</f>
        <v>0.65388093544083747</v>
      </c>
      <c r="BT686">
        <f>IF(BQ686&lt;=T_opt_bac,BR686,BS686)</f>
        <v>0.86795969476712276</v>
      </c>
      <c r="BU686">
        <f t="shared" si="148"/>
        <v>0.86799999999999999</v>
      </c>
      <c r="BY686"/>
      <c r="BZ686" s="3">
        <f t="shared" si="153"/>
        <v>666</v>
      </c>
      <c r="CA686" s="3">
        <f>CA685+(env_max2-env_min2)/1200</f>
        <v>16.625000000000124</v>
      </c>
      <c r="CB686" s="3">
        <f t="shared" si="152"/>
        <v>0.79</v>
      </c>
      <c r="CC686" s="3">
        <f>ROUND((O_max_dia2-CA686)/O_range_dia2 * CB686, 3)</f>
        <v>0.52900000000000003</v>
      </c>
      <c r="CD686">
        <f>IF(CA686&lt;=delt2,CB686,CC686)</f>
        <v>0.52900000000000003</v>
      </c>
      <c r="CE686">
        <f>IF(CA686&gt;=O_max_dia2, 0, CD686)</f>
        <v>0.52900000000000003</v>
      </c>
      <c r="CG686">
        <f>CE686/$CF$21</f>
        <v>0.92644483362521901</v>
      </c>
      <c r="EM686"/>
      <c r="EN686" s="3"/>
      <c r="EP686"/>
      <c r="EQ686" s="3"/>
    </row>
    <row r="687" spans="2:147" x14ac:dyDescent="0.25">
      <c r="B687">
        <f t="shared" si="151"/>
        <v>671</v>
      </c>
      <c r="C687" s="9">
        <f t="shared" si="149"/>
        <v>16.750000000000117</v>
      </c>
      <c r="D687">
        <f>EXP(-KTG1_dia*(C687-T_opt__dia)^2)</f>
        <v>0.94129376901840078</v>
      </c>
      <c r="E687">
        <f>EXP(-KTG2_dia*(T_opt__dia-C687)^2)</f>
        <v>0.22035839278320543</v>
      </c>
      <c r="F687">
        <f>IF(C687&lt;=T_opt__dia,D687,E687)</f>
        <v>0.22035839278320543</v>
      </c>
      <c r="G687">
        <f t="shared" si="150"/>
        <v>0.22</v>
      </c>
      <c r="AO687">
        <f t="shared" si="154"/>
        <v>684</v>
      </c>
      <c r="AP687">
        <f t="shared" si="141"/>
        <v>17.075000000000099</v>
      </c>
      <c r="AQ687">
        <f>EXP(-KTG1_nan*(AP687-T_opt__nan)^2)</f>
        <v>0.96635646640161788</v>
      </c>
      <c r="AR687">
        <f>EXP(-KTG2_nan*(T_opt__nan-AP687)^2)</f>
        <v>0.90242698057362036</v>
      </c>
      <c r="AS687">
        <f>IF(AP687&lt;=T_opt__nan,AQ687,AR687)</f>
        <v>0.96635646640161788</v>
      </c>
      <c r="AT687">
        <f t="shared" si="142"/>
        <v>0.96599999999999997</v>
      </c>
      <c r="BD687">
        <f t="shared" si="143"/>
        <v>684</v>
      </c>
      <c r="BE687">
        <f t="shared" si="144"/>
        <v>17.075000000000099</v>
      </c>
      <c r="BF687">
        <f>EXP(-KTG1_pic*(BE687-T_opt_pic)^2)</f>
        <v>0.86899100912636662</v>
      </c>
      <c r="BG687">
        <f>EXP(-KTG2_pic*(T_opt_pic-BE687)^2)</f>
        <v>0.65621454053936668</v>
      </c>
      <c r="BH687">
        <f>IF(BE687&lt;=T_opt_pic,BF687,BG687)</f>
        <v>0.86899100912636662</v>
      </c>
      <c r="BI687">
        <f t="shared" si="145"/>
        <v>0.86899999999999999</v>
      </c>
      <c r="BP687">
        <f t="shared" si="146"/>
        <v>684</v>
      </c>
      <c r="BQ687">
        <f t="shared" si="147"/>
        <v>17.075000000000099</v>
      </c>
      <c r="BR687">
        <f>EXP(-KTG1_bac*(BQ687-T_opt_bac)^2)</f>
        <v>0.86899100912636662</v>
      </c>
      <c r="BS687">
        <f>EXP(-KTG2_bac * (T_opt_bac - BQ687)^2)</f>
        <v>0.65621454053936668</v>
      </c>
      <c r="BT687">
        <f>IF(BQ687&lt;=T_opt_bac,BR687,BS687)</f>
        <v>0.86899100912636662</v>
      </c>
      <c r="BU687">
        <f t="shared" si="148"/>
        <v>0.86899999999999999</v>
      </c>
      <c r="BY687"/>
      <c r="BZ687" s="3">
        <f t="shared" si="153"/>
        <v>667</v>
      </c>
      <c r="CA687" s="3">
        <f>CA686+(env_max2-env_min2)/1200</f>
        <v>16.650000000000123</v>
      </c>
      <c r="CB687" s="3">
        <f t="shared" si="152"/>
        <v>0.79100000000000004</v>
      </c>
      <c r="CC687" s="3">
        <f>ROUND((O_max_dia2-CA687)/O_range_dia2 * CB687, 3)</f>
        <v>0.52800000000000002</v>
      </c>
      <c r="CD687">
        <f>IF(CA687&lt;=delt2,CB687,CC687)</f>
        <v>0.52800000000000002</v>
      </c>
      <c r="CE687">
        <f>IF(CA687&gt;=O_max_dia2, 0, CD687)</f>
        <v>0.52800000000000002</v>
      </c>
      <c r="CG687">
        <f>CE687/$CF$21</f>
        <v>0.9246935201401052</v>
      </c>
      <c r="EM687"/>
      <c r="EN687" s="3"/>
      <c r="EP687"/>
      <c r="EQ687" s="3"/>
    </row>
    <row r="688" spans="2:147" x14ac:dyDescent="0.25">
      <c r="B688">
        <f t="shared" si="151"/>
        <v>672</v>
      </c>
      <c r="C688" s="9">
        <f t="shared" si="149"/>
        <v>16.775000000000116</v>
      </c>
      <c r="D688">
        <f>EXP(-KTG1_dia*(C688-T_opt__dia)^2)</f>
        <v>0.94025421386363539</v>
      </c>
      <c r="E688">
        <f>EXP(-KTG2_dia*(T_opt__dia-C688)^2)</f>
        <v>0.2143543054640546</v>
      </c>
      <c r="F688">
        <f>IF(C688&lt;=T_opt__dia,D688,E688)</f>
        <v>0.2143543054640546</v>
      </c>
      <c r="G688">
        <f t="shared" si="150"/>
        <v>0.214</v>
      </c>
      <c r="AO688">
        <f t="shared" si="154"/>
        <v>685</v>
      </c>
      <c r="AP688">
        <f t="shared" si="141"/>
        <v>17.100000000000097</v>
      </c>
      <c r="AQ688">
        <f>EXP(-KTG1_nan*(AP688-T_opt__nan)^2)</f>
        <v>0.96691953302052858</v>
      </c>
      <c r="AR688">
        <f>EXP(-KTG2_nan*(T_opt__nan-AP688)^2)</f>
        <v>0.90400535042116392</v>
      </c>
      <c r="AS688">
        <f>IF(AP688&lt;=T_opt__nan,AQ688,AR688)</f>
        <v>0.96691953302052858</v>
      </c>
      <c r="AT688">
        <f t="shared" si="142"/>
        <v>0.96699999999999997</v>
      </c>
      <c r="BD688">
        <f t="shared" si="143"/>
        <v>685</v>
      </c>
      <c r="BE688">
        <f t="shared" si="144"/>
        <v>17.100000000000097</v>
      </c>
      <c r="BF688">
        <f>EXP(-KTG1_pic*(BE688-T_opt_pic)^2)</f>
        <v>0.87001919879198797</v>
      </c>
      <c r="BG688">
        <f>EXP(-KTG2_pic*(T_opt_pic-BE688)^2)</f>
        <v>0.65854659565900342</v>
      </c>
      <c r="BH688">
        <f>IF(BE688&lt;=T_opt_pic,BF688,BG688)</f>
        <v>0.87001919879198797</v>
      </c>
      <c r="BI688">
        <f t="shared" si="145"/>
        <v>0.87</v>
      </c>
      <c r="BP688">
        <f t="shared" si="146"/>
        <v>685</v>
      </c>
      <c r="BQ688">
        <f t="shared" si="147"/>
        <v>17.100000000000097</v>
      </c>
      <c r="BR688">
        <f>EXP(-KTG1_bac*(BQ688-T_opt_bac)^2)</f>
        <v>0.87001919879198797</v>
      </c>
      <c r="BS688">
        <f>EXP(-KTG2_bac * (T_opt_bac - BQ688)^2)</f>
        <v>0.65854659565900342</v>
      </c>
      <c r="BT688">
        <f>IF(BQ688&lt;=T_opt_bac,BR688,BS688)</f>
        <v>0.87001919879198797</v>
      </c>
      <c r="BU688">
        <f t="shared" si="148"/>
        <v>0.87</v>
      </c>
      <c r="BY688"/>
      <c r="BZ688" s="3">
        <f t="shared" si="153"/>
        <v>668</v>
      </c>
      <c r="CA688" s="3">
        <f>CA687+(env_max2-env_min2)/1200</f>
        <v>16.675000000000122</v>
      </c>
      <c r="CB688" s="3">
        <f t="shared" si="152"/>
        <v>0.79200000000000004</v>
      </c>
      <c r="CC688" s="3">
        <f>ROUND((O_max_dia2-CA688)/O_range_dia2 * CB688, 3)</f>
        <v>0.52800000000000002</v>
      </c>
      <c r="CD688">
        <f>IF(CA688&lt;=delt2,CB688,CC688)</f>
        <v>0.52800000000000002</v>
      </c>
      <c r="CE688">
        <f>IF(CA688&gt;=O_max_dia2, 0, CD688)</f>
        <v>0.52800000000000002</v>
      </c>
      <c r="CG688">
        <f>CE688/$CF$21</f>
        <v>0.9246935201401052</v>
      </c>
      <c r="EM688"/>
      <c r="EN688" s="3"/>
      <c r="EP688"/>
      <c r="EQ688" s="3"/>
    </row>
    <row r="689" spans="2:147" x14ac:dyDescent="0.25">
      <c r="B689">
        <f t="shared" si="151"/>
        <v>673</v>
      </c>
      <c r="C689" s="9">
        <f t="shared" si="149"/>
        <v>16.800000000000114</v>
      </c>
      <c r="D689">
        <f>EXP(-KTG1_dia*(C689-T_opt__dia)^2)</f>
        <v>0.93920641467178112</v>
      </c>
      <c r="E689">
        <f>EXP(-KTG2_dia*(T_opt__dia-C689)^2)</f>
        <v>0.20846168908960483</v>
      </c>
      <c r="F689">
        <f>IF(C689&lt;=T_opt__dia,D689,E689)</f>
        <v>0.20846168908960483</v>
      </c>
      <c r="G689">
        <f t="shared" si="150"/>
        <v>0.20799999999999999</v>
      </c>
      <c r="AO689">
        <f t="shared" si="154"/>
        <v>686</v>
      </c>
      <c r="AP689">
        <f t="shared" si="141"/>
        <v>17.125000000000096</v>
      </c>
      <c r="AQ689">
        <f>EXP(-KTG1_nan*(AP689-T_opt__nan)^2)</f>
        <v>0.96747809031874421</v>
      </c>
      <c r="AR689">
        <f>EXP(-KTG2_nan*(T_opt__nan-AP689)^2)</f>
        <v>0.9055728971860636</v>
      </c>
      <c r="AS689">
        <f>IF(AP689&lt;=T_opt__nan,AQ689,AR689)</f>
        <v>0.96747809031874421</v>
      </c>
      <c r="AT689">
        <f t="shared" si="142"/>
        <v>0.96699999999999997</v>
      </c>
      <c r="BD689">
        <f t="shared" si="143"/>
        <v>686</v>
      </c>
      <c r="BE689">
        <f t="shared" si="144"/>
        <v>17.125000000000096</v>
      </c>
      <c r="BF689">
        <f>EXP(-KTG1_pic*(BE689-T_opt_pic)^2)</f>
        <v>0.87104424977889738</v>
      </c>
      <c r="BG689">
        <f>EXP(-KTG2_pic*(T_opt_pic-BE689)^2)</f>
        <v>0.66087702520599023</v>
      </c>
      <c r="BH689">
        <f>IF(BE689&lt;=T_opt_pic,BF689,BG689)</f>
        <v>0.87104424977889738</v>
      </c>
      <c r="BI689">
        <f t="shared" si="145"/>
        <v>0.871</v>
      </c>
      <c r="BP689">
        <f t="shared" si="146"/>
        <v>686</v>
      </c>
      <c r="BQ689">
        <f t="shared" si="147"/>
        <v>17.125000000000096</v>
      </c>
      <c r="BR689">
        <f>EXP(-KTG1_bac*(BQ689-T_opt_bac)^2)</f>
        <v>0.87104424977889738</v>
      </c>
      <c r="BS689">
        <f>EXP(-KTG2_bac * (T_opt_bac - BQ689)^2)</f>
        <v>0.66087702520599023</v>
      </c>
      <c r="BT689">
        <f>IF(BQ689&lt;=T_opt_bac,BR689,BS689)</f>
        <v>0.87104424977889738</v>
      </c>
      <c r="BU689">
        <f t="shared" si="148"/>
        <v>0.871</v>
      </c>
      <c r="BY689"/>
      <c r="BZ689" s="3">
        <f t="shared" si="153"/>
        <v>669</v>
      </c>
      <c r="CA689" s="3">
        <f>CA688+(env_max2-env_min2)/1200</f>
        <v>16.70000000000012</v>
      </c>
      <c r="CB689" s="3">
        <f t="shared" si="152"/>
        <v>0.79400000000000004</v>
      </c>
      <c r="CC689" s="3">
        <f>ROUND((O_max_dia2-CA689)/O_range_dia2 * CB689, 3)</f>
        <v>0.52700000000000002</v>
      </c>
      <c r="CD689">
        <f>IF(CA689&lt;=delt2,CB689,CC689)</f>
        <v>0.52700000000000002</v>
      </c>
      <c r="CE689">
        <f>IF(CA689&gt;=O_max_dia2, 0, CD689)</f>
        <v>0.52700000000000002</v>
      </c>
      <c r="CG689">
        <f>CE689/$CF$21</f>
        <v>0.92294220665499138</v>
      </c>
      <c r="EM689"/>
      <c r="EN689" s="3"/>
      <c r="EP689"/>
      <c r="EQ689" s="3"/>
    </row>
    <row r="690" spans="2:147" x14ac:dyDescent="0.25">
      <c r="B690">
        <f t="shared" si="151"/>
        <v>674</v>
      </c>
      <c r="C690" s="9">
        <f t="shared" si="149"/>
        <v>16.825000000000113</v>
      </c>
      <c r="D690">
        <f>EXP(-KTG1_dia*(C690-T_opt__dia)^2)</f>
        <v>0.93815040157401919</v>
      </c>
      <c r="E690">
        <f>EXP(-KTG2_dia*(T_opt__dia-C690)^2)</f>
        <v>0.2026803847628684</v>
      </c>
      <c r="F690">
        <f>IF(C690&lt;=T_opt__dia,D690,E690)</f>
        <v>0.2026803847628684</v>
      </c>
      <c r="G690">
        <f t="shared" si="150"/>
        <v>0.20300000000000001</v>
      </c>
      <c r="AO690">
        <f>B703</f>
        <v>687</v>
      </c>
      <c r="AP690">
        <f t="shared" si="141"/>
        <v>17.150000000000095</v>
      </c>
      <c r="AQ690">
        <f>EXP(-KTG1_nan*(AP690-T_opt__nan)^2)</f>
        <v>0.96803213010420774</v>
      </c>
      <c r="AR690">
        <f>EXP(-KTG2_nan*(T_opt__nan-AP690)^2)</f>
        <v>0.90712955503425441</v>
      </c>
      <c r="AS690">
        <f>IF(AP690&lt;=T_opt__nan,AQ690,AR690)</f>
        <v>0.96803213010420774</v>
      </c>
      <c r="AT690">
        <f t="shared" si="142"/>
        <v>0.96799999999999997</v>
      </c>
      <c r="BD690">
        <f t="shared" si="143"/>
        <v>687</v>
      </c>
      <c r="BE690">
        <f t="shared" si="144"/>
        <v>17.150000000000095</v>
      </c>
      <c r="BF690">
        <f>EXP(-KTG1_pic*(BE690-T_opt_pic)^2)</f>
        <v>0.87206614813260108</v>
      </c>
      <c r="BG690">
        <f>EXP(-KTG2_pic*(T_opt_pic-BE690)^2)</f>
        <v>0.66320575339177412</v>
      </c>
      <c r="BH690">
        <f>IF(BE690&lt;=T_opt_pic,BF690,BG690)</f>
        <v>0.87206614813260108</v>
      </c>
      <c r="BI690">
        <f t="shared" si="145"/>
        <v>0.872</v>
      </c>
      <c r="BP690">
        <f t="shared" si="146"/>
        <v>687</v>
      </c>
      <c r="BQ690">
        <f t="shared" si="147"/>
        <v>17.150000000000095</v>
      </c>
      <c r="BR690">
        <f>EXP(-KTG1_bac*(BQ690-T_opt_bac)^2)</f>
        <v>0.87206614813260108</v>
      </c>
      <c r="BS690">
        <f>EXP(-KTG2_bac * (T_opt_bac - BQ690)^2)</f>
        <v>0.66320575339177412</v>
      </c>
      <c r="BT690">
        <f>IF(BQ690&lt;=T_opt_bac,BR690,BS690)</f>
        <v>0.87206614813260108</v>
      </c>
      <c r="BU690">
        <f t="shared" si="148"/>
        <v>0.872</v>
      </c>
      <c r="BY690"/>
      <c r="BZ690" s="3">
        <f t="shared" si="153"/>
        <v>670</v>
      </c>
      <c r="CA690" s="3">
        <f>CA689+(env_max2-env_min2)/1200</f>
        <v>16.725000000000119</v>
      </c>
      <c r="CB690" s="3">
        <f t="shared" si="152"/>
        <v>0.79500000000000004</v>
      </c>
      <c r="CC690" s="3">
        <f>ROUND((O_max_dia2-CA690)/O_range_dia2 * CB690, 3)</f>
        <v>0.52700000000000002</v>
      </c>
      <c r="CD690">
        <f>IF(CA690&lt;=delt2,CB690,CC690)</f>
        <v>0.52700000000000002</v>
      </c>
      <c r="CE690">
        <f>IF(CA690&gt;=O_max_dia2, 0, CD690)</f>
        <v>0.52700000000000002</v>
      </c>
      <c r="CG690">
        <f>CE690/$CF$21</f>
        <v>0.92294220665499138</v>
      </c>
      <c r="EM690"/>
      <c r="EN690" s="3"/>
      <c r="EP690"/>
      <c r="EQ690" s="3"/>
    </row>
    <row r="691" spans="2:147" x14ac:dyDescent="0.25">
      <c r="B691">
        <f t="shared" si="151"/>
        <v>675</v>
      </c>
      <c r="C691" s="9">
        <f t="shared" si="149"/>
        <v>16.850000000000112</v>
      </c>
      <c r="D691">
        <f>EXP(-KTG1_dia*(C691-T_opt__dia)^2)</f>
        <v>0.9370862049140809</v>
      </c>
      <c r="E691">
        <f>EXP(-KTG2_dia*(T_opt__dia-C691)^2)</f>
        <v>0.19701015565983332</v>
      </c>
      <c r="F691">
        <f>IF(C691&lt;=T_opt__dia,D691,E691)</f>
        <v>0.19701015565983332</v>
      </c>
      <c r="G691">
        <f t="shared" si="150"/>
        <v>0.19700000000000001</v>
      </c>
      <c r="AO691">
        <f t="shared" ref="AO691:AO754" si="155">B704</f>
        <v>688</v>
      </c>
      <c r="AP691">
        <f t="shared" si="141"/>
        <v>17.175000000000093</v>
      </c>
      <c r="AQ691">
        <f>EXP(-KTG1_nan*(AP691-T_opt__nan)^2)</f>
        <v>0.96858164424793225</v>
      </c>
      <c r="AR691">
        <f>EXP(-KTG2_nan*(T_opt__nan-AP691)^2)</f>
        <v>0.90867525850842989</v>
      </c>
      <c r="AS691">
        <f>IF(AP691&lt;=T_opt__nan,AQ691,AR691)</f>
        <v>0.96858164424793225</v>
      </c>
      <c r="AT691">
        <f t="shared" si="142"/>
        <v>0.96899999999999997</v>
      </c>
      <c r="BD691">
        <f t="shared" si="143"/>
        <v>688</v>
      </c>
      <c r="BE691">
        <f t="shared" si="144"/>
        <v>17.175000000000093</v>
      </c>
      <c r="BF691">
        <f>EXP(-KTG1_pic*(BE691-T_opt_pic)^2)</f>
        <v>0.87308487992951656</v>
      </c>
      <c r="BG691">
        <f>EXP(-KTG2_pic*(T_opt_pic-BE691)^2)</f>
        <v>0.66553270423687294</v>
      </c>
      <c r="BH691">
        <f>IF(BE691&lt;=T_opt_pic,BF691,BG691)</f>
        <v>0.87308487992951656</v>
      </c>
      <c r="BI691">
        <f t="shared" si="145"/>
        <v>0.873</v>
      </c>
      <c r="BP691">
        <f t="shared" si="146"/>
        <v>688</v>
      </c>
      <c r="BQ691">
        <f t="shared" si="147"/>
        <v>17.175000000000093</v>
      </c>
      <c r="BR691">
        <f>EXP(-KTG1_bac*(BQ691-T_opt_bac)^2)</f>
        <v>0.87308487992951656</v>
      </c>
      <c r="BS691">
        <f>EXP(-KTG2_bac * (T_opt_bac - BQ691)^2)</f>
        <v>0.66553270423687294</v>
      </c>
      <c r="BT691">
        <f>IF(BQ691&lt;=T_opt_bac,BR691,BS691)</f>
        <v>0.87308487992951656</v>
      </c>
      <c r="BU691">
        <f t="shared" si="148"/>
        <v>0.873</v>
      </c>
      <c r="BY691"/>
      <c r="BZ691" s="3">
        <f t="shared" si="153"/>
        <v>671</v>
      </c>
      <c r="CA691" s="3">
        <f>CA690+(env_max2-env_min2)/1200</f>
        <v>16.750000000000117</v>
      </c>
      <c r="CB691" s="3">
        <f t="shared" si="152"/>
        <v>0.79700000000000004</v>
      </c>
      <c r="CC691" s="3">
        <f>ROUND((O_max_dia2-CA691)/O_range_dia2 * CB691, 3)</f>
        <v>0.52700000000000002</v>
      </c>
      <c r="CD691">
        <f>IF(CA691&lt;=delt2,CB691,CC691)</f>
        <v>0.52700000000000002</v>
      </c>
      <c r="CE691">
        <f>IF(CA691&gt;=O_max_dia2, 0, CD691)</f>
        <v>0.52700000000000002</v>
      </c>
      <c r="CG691">
        <f>CE691/$CF$21</f>
        <v>0.92294220665499138</v>
      </c>
      <c r="EM691"/>
      <c r="EN691" s="3"/>
      <c r="EP691"/>
      <c r="EQ691" s="3"/>
    </row>
    <row r="692" spans="2:147" x14ac:dyDescent="0.25">
      <c r="B692">
        <f t="shared" si="151"/>
        <v>676</v>
      </c>
      <c r="C692" s="9">
        <f t="shared" si="149"/>
        <v>16.87500000000011</v>
      </c>
      <c r="D692">
        <f>EXP(-KTG1_dia*(C692-T_opt__dia)^2)</f>
        <v>0.93601385524679537</v>
      </c>
      <c r="E692">
        <f>EXP(-KTG2_dia*(T_opt__dia-C692)^2)</f>
        <v>0.19145068942393079</v>
      </c>
      <c r="F692">
        <f>IF(C692&lt;=T_opt__dia,D692,E692)</f>
        <v>0.19145068942393079</v>
      </c>
      <c r="G692">
        <f t="shared" si="150"/>
        <v>0.191</v>
      </c>
      <c r="AO692">
        <f t="shared" si="155"/>
        <v>689</v>
      </c>
      <c r="AP692">
        <f t="shared" si="141"/>
        <v>17.200000000000092</v>
      </c>
      <c r="AQ692">
        <f>EXP(-KTG1_nan*(AP692-T_opt__nan)^2)</f>
        <v>0.96912662468419974</v>
      </c>
      <c r="AR692">
        <f>EXP(-KTG2_nan*(T_opt__nan-AP692)^2)</f>
        <v>0.91020994253262044</v>
      </c>
      <c r="AS692">
        <f>IF(AP692&lt;=T_opt__nan,AQ692,AR692)</f>
        <v>0.96912662468419974</v>
      </c>
      <c r="AT692">
        <f t="shared" si="142"/>
        <v>0.96899999999999997</v>
      </c>
      <c r="BD692">
        <f t="shared" si="143"/>
        <v>689</v>
      </c>
      <c r="BE692">
        <f t="shared" si="144"/>
        <v>17.200000000000092</v>
      </c>
      <c r="BF692">
        <f>EXP(-KTG1_pic*(BE692-T_opt_pic)^2)</f>
        <v>0.87410043127728698</v>
      </c>
      <c r="BG692">
        <f>EXP(-KTG2_pic*(T_opt_pic-BE692)^2)</f>
        <v>0.66785780157476904</v>
      </c>
      <c r="BH692">
        <f>IF(BE692&lt;=T_opt_pic,BF692,BG692)</f>
        <v>0.87410043127728698</v>
      </c>
      <c r="BI692">
        <f t="shared" si="145"/>
        <v>0.874</v>
      </c>
      <c r="BP692">
        <f t="shared" si="146"/>
        <v>689</v>
      </c>
      <c r="BQ692">
        <f t="shared" si="147"/>
        <v>17.200000000000092</v>
      </c>
      <c r="BR692">
        <f>EXP(-KTG1_bac*(BQ692-T_opt_bac)^2)</f>
        <v>0.87410043127728698</v>
      </c>
      <c r="BS692">
        <f>EXP(-KTG2_bac * (T_opt_bac - BQ692)^2)</f>
        <v>0.66785780157476904</v>
      </c>
      <c r="BT692">
        <f>IF(BQ692&lt;=T_opt_bac,BR692,BS692)</f>
        <v>0.87410043127728698</v>
      </c>
      <c r="BU692">
        <f t="shared" si="148"/>
        <v>0.874</v>
      </c>
      <c r="BY692"/>
      <c r="BZ692" s="3">
        <f t="shared" si="153"/>
        <v>672</v>
      </c>
      <c r="CA692" s="3">
        <f>CA691+(env_max2-env_min2)/1200</f>
        <v>16.775000000000116</v>
      </c>
      <c r="CB692" s="3">
        <f t="shared" si="152"/>
        <v>0.79800000000000004</v>
      </c>
      <c r="CC692" s="3">
        <f>ROUND((O_max_dia2-CA692)/O_range_dia2 * CB692, 3)</f>
        <v>0.52600000000000002</v>
      </c>
      <c r="CD692">
        <f>IF(CA692&lt;=delt2,CB692,CC692)</f>
        <v>0.52600000000000002</v>
      </c>
      <c r="CE692">
        <f>IF(CA692&gt;=O_max_dia2, 0, CD692)</f>
        <v>0.52600000000000002</v>
      </c>
      <c r="CG692">
        <f>CE692/$CF$21</f>
        <v>0.92119089316987757</v>
      </c>
      <c r="EM692"/>
      <c r="EN692" s="3"/>
      <c r="EP692"/>
      <c r="EQ692" s="3"/>
    </row>
    <row r="693" spans="2:147" x14ac:dyDescent="0.25">
      <c r="B693">
        <f t="shared" si="151"/>
        <v>677</v>
      </c>
      <c r="C693" s="9">
        <f t="shared" si="149"/>
        <v>16.900000000000109</v>
      </c>
      <c r="D693">
        <f>EXP(-KTG1_dia*(C693-T_opt__dia)^2)</f>
        <v>0.93493338333662812</v>
      </c>
      <c r="E693">
        <f>EXP(-KTG2_dia*(T_opt__dia-C693)^2)</f>
        <v>0.18600160058688531</v>
      </c>
      <c r="F693">
        <f>IF(C693&lt;=T_opt__dia,D693,E693)</f>
        <v>0.18600160058688531</v>
      </c>
      <c r="G693">
        <f t="shared" si="150"/>
        <v>0.186</v>
      </c>
      <c r="AO693">
        <f t="shared" si="155"/>
        <v>690</v>
      </c>
      <c r="AP693">
        <f t="shared" si="141"/>
        <v>17.22500000000009</v>
      </c>
      <c r="AQ693">
        <f>EXP(-KTG1_nan*(AP693-T_opt__nan)^2)</f>
        <v>0.96966706341075848</v>
      </c>
      <c r="AR693">
        <f>EXP(-KTG2_nan*(T_opt__nan-AP693)^2)</f>
        <v>0.91173354241675097</v>
      </c>
      <c r="AS693">
        <f>IF(AP693&lt;=T_opt__nan,AQ693,AR693)</f>
        <v>0.96966706341075848</v>
      </c>
      <c r="AT693">
        <f t="shared" si="142"/>
        <v>0.97</v>
      </c>
      <c r="BD693">
        <f t="shared" si="143"/>
        <v>690</v>
      </c>
      <c r="BE693">
        <f t="shared" si="144"/>
        <v>17.22500000000009</v>
      </c>
      <c r="BF693">
        <f>EXP(-KTG1_pic*(BE693-T_opt_pic)^2)</f>
        <v>0.87511278831509576</v>
      </c>
      <c r="BG693">
        <f>EXP(-KTG2_pic*(T_opt_pic-BE693)^2)</f>
        <v>0.67018096905583091</v>
      </c>
      <c r="BH693">
        <f>IF(BE693&lt;=T_opt_pic,BF693,BG693)</f>
        <v>0.87511278831509576</v>
      </c>
      <c r="BI693">
        <f t="shared" si="145"/>
        <v>0.875</v>
      </c>
      <c r="BP693">
        <f t="shared" si="146"/>
        <v>690</v>
      </c>
      <c r="BQ693">
        <f t="shared" si="147"/>
        <v>17.22500000000009</v>
      </c>
      <c r="BR693">
        <f>EXP(-KTG1_bac*(BQ693-T_opt_bac)^2)</f>
        <v>0.87511278831509576</v>
      </c>
      <c r="BS693">
        <f>EXP(-KTG2_bac * (T_opt_bac - BQ693)^2)</f>
        <v>0.67018096905583091</v>
      </c>
      <c r="BT693">
        <f>IF(BQ693&lt;=T_opt_bac,BR693,BS693)</f>
        <v>0.87511278831509576</v>
      </c>
      <c r="BU693">
        <f t="shared" si="148"/>
        <v>0.875</v>
      </c>
      <c r="BY693"/>
      <c r="BZ693" s="3">
        <f t="shared" si="153"/>
        <v>673</v>
      </c>
      <c r="CA693" s="3">
        <f>CA692+(env_max2-env_min2)/1200</f>
        <v>16.800000000000114</v>
      </c>
      <c r="CB693" s="3">
        <f t="shared" si="152"/>
        <v>0.79900000000000004</v>
      </c>
      <c r="CC693" s="3">
        <f>ROUND((O_max_dia2-CA693)/O_range_dia2 * CB693, 3)</f>
        <v>0.52500000000000002</v>
      </c>
      <c r="CD693">
        <f>IF(CA693&lt;=delt2,CB693,CC693)</f>
        <v>0.52500000000000002</v>
      </c>
      <c r="CE693">
        <f>IF(CA693&gt;=O_max_dia2, 0, CD693)</f>
        <v>0.52500000000000002</v>
      </c>
      <c r="CG693">
        <f>CE693/$CF$21</f>
        <v>0.91943957968476364</v>
      </c>
      <c r="EM693"/>
      <c r="EN693" s="3"/>
      <c r="EP693"/>
      <c r="EQ693" s="3"/>
    </row>
    <row r="694" spans="2:147" x14ac:dyDescent="0.25">
      <c r="B694">
        <f t="shared" si="151"/>
        <v>678</v>
      </c>
      <c r="C694" s="9">
        <f t="shared" si="149"/>
        <v>16.925000000000107</v>
      </c>
      <c r="D694">
        <f>EXP(-KTG1_dia*(C694-T_opt__dia)^2)</f>
        <v>0.93384482015621229</v>
      </c>
      <c r="E694">
        <f>EXP(-KTG2_dia*(T_opt__dia-C694)^2)</f>
        <v>0.18066243301163126</v>
      </c>
      <c r="F694">
        <f>IF(C694&lt;=T_opt__dia,D694,E694)</f>
        <v>0.18066243301163126</v>
      </c>
      <c r="G694">
        <f t="shared" si="150"/>
        <v>0.18099999999999999</v>
      </c>
      <c r="AO694">
        <f t="shared" si="155"/>
        <v>691</v>
      </c>
      <c r="AP694">
        <f t="shared" si="141"/>
        <v>17.250000000000089</v>
      </c>
      <c r="AQ694">
        <f>EXP(-KTG1_nan*(AP694-T_opt__nan)^2)</f>
        <v>0.97020295248901878</v>
      </c>
      <c r="AR694">
        <f>EXP(-KTG2_nan*(T_opt__nan-AP694)^2)</f>
        <v>0.91324599386117722</v>
      </c>
      <c r="AS694">
        <f>IF(AP694&lt;=T_opt__nan,AQ694,AR694)</f>
        <v>0.97020295248901878</v>
      </c>
      <c r="AT694">
        <f t="shared" si="142"/>
        <v>0.97</v>
      </c>
      <c r="BD694">
        <f t="shared" si="143"/>
        <v>691</v>
      </c>
      <c r="BE694">
        <f t="shared" si="144"/>
        <v>17.250000000000089</v>
      </c>
      <c r="BF694">
        <f>EXP(-KTG1_pic*(BE694-T_opt_pic)^2)</f>
        <v>0.87612193721398113</v>
      </c>
      <c r="BG694">
        <f>EXP(-KTG2_pic*(T_opt_pic-BE694)^2)</f>
        <v>0.67250213015126292</v>
      </c>
      <c r="BH694">
        <f>IF(BE694&lt;=T_opt_pic,BF694,BG694)</f>
        <v>0.87612193721398113</v>
      </c>
      <c r="BI694">
        <f t="shared" si="145"/>
        <v>0.876</v>
      </c>
      <c r="BP694">
        <f t="shared" si="146"/>
        <v>691</v>
      </c>
      <c r="BQ694">
        <f t="shared" si="147"/>
        <v>17.250000000000089</v>
      </c>
      <c r="BR694">
        <f>EXP(-KTG1_bac*(BQ694-T_opt_bac)^2)</f>
        <v>0.87612193721398113</v>
      </c>
      <c r="BS694">
        <f>EXP(-KTG2_bac * (T_opt_bac - BQ694)^2)</f>
        <v>0.67250213015126292</v>
      </c>
      <c r="BT694">
        <f>IF(BQ694&lt;=T_opt_bac,BR694,BS694)</f>
        <v>0.87612193721398113</v>
      </c>
      <c r="BU694">
        <f t="shared" si="148"/>
        <v>0.876</v>
      </c>
      <c r="BY694"/>
      <c r="BZ694" s="3">
        <f t="shared" si="153"/>
        <v>674</v>
      </c>
      <c r="CA694" s="3">
        <f>CA693+(env_max2-env_min2)/1200</f>
        <v>16.825000000000113</v>
      </c>
      <c r="CB694" s="3">
        <f t="shared" si="152"/>
        <v>0.80100000000000005</v>
      </c>
      <c r="CC694" s="3">
        <f>ROUND((O_max_dia2-CA694)/O_range_dia2 * CB694, 3)</f>
        <v>0.52500000000000002</v>
      </c>
      <c r="CD694">
        <f>IF(CA694&lt;=delt2,CB694,CC694)</f>
        <v>0.52500000000000002</v>
      </c>
      <c r="CE694">
        <f>IF(CA694&gt;=O_max_dia2, 0, CD694)</f>
        <v>0.52500000000000002</v>
      </c>
      <c r="CG694">
        <f>CE694/$CF$21</f>
        <v>0.91943957968476364</v>
      </c>
      <c r="EM694"/>
      <c r="EN694" s="3"/>
      <c r="EP694"/>
      <c r="EQ694" s="3"/>
    </row>
    <row r="695" spans="2:147" x14ac:dyDescent="0.25">
      <c r="B695">
        <f t="shared" si="151"/>
        <v>679</v>
      </c>
      <c r="C695" s="9">
        <f t="shared" si="149"/>
        <v>16.950000000000106</v>
      </c>
      <c r="D695">
        <f>EXP(-KTG1_dia*(C695-T_opt__dia)^2)</f>
        <v>0.93274819688486954</v>
      </c>
      <c r="E695">
        <f>EXP(-KTG2_dia*(T_opt__dia-C695)^2)</f>
        <v>0.17543266235306032</v>
      </c>
      <c r="F695">
        <f>IF(C695&lt;=T_opt__dia,D695,E695)</f>
        <v>0.17543266235306032</v>
      </c>
      <c r="G695">
        <f t="shared" si="150"/>
        <v>0.17499999999999999</v>
      </c>
      <c r="AO695">
        <f t="shared" si="155"/>
        <v>692</v>
      </c>
      <c r="AP695">
        <f t="shared" si="141"/>
        <v>17.275000000000087</v>
      </c>
      <c r="AQ695">
        <f>EXP(-KTG1_nan*(AP695-T_opt__nan)^2)</f>
        <v>0.97073428404424722</v>
      </c>
      <c r="AR695">
        <f>EXP(-KTG2_nan*(T_opt__nan-AP695)^2)</f>
        <v>0.91474723296120064</v>
      </c>
      <c r="AS695">
        <f>IF(AP695&lt;=T_opt__nan,AQ695,AR695)</f>
        <v>0.97073428404424722</v>
      </c>
      <c r="AT695">
        <f t="shared" si="142"/>
        <v>0.97099999999999997</v>
      </c>
      <c r="BD695">
        <f t="shared" si="143"/>
        <v>692</v>
      </c>
      <c r="BE695">
        <f t="shared" si="144"/>
        <v>17.275000000000087</v>
      </c>
      <c r="BF695">
        <f>EXP(-KTG1_pic*(BE695-T_opt_pic)^2)</f>
        <v>0.87712786417714916</v>
      </c>
      <c r="BG695">
        <f>EXP(-KTG2_pic*(T_opt_pic-BE695)^2)</f>
        <v>0.67482120815708113</v>
      </c>
      <c r="BH695">
        <f>IF(BE695&lt;=T_opt_pic,BF695,BG695)</f>
        <v>0.87712786417714916</v>
      </c>
      <c r="BI695">
        <f t="shared" si="145"/>
        <v>0.877</v>
      </c>
      <c r="BP695">
        <f t="shared" si="146"/>
        <v>692</v>
      </c>
      <c r="BQ695">
        <f t="shared" si="147"/>
        <v>17.275000000000087</v>
      </c>
      <c r="BR695">
        <f>EXP(-KTG1_bac*(BQ695-T_opt_bac)^2)</f>
        <v>0.87712786417714916</v>
      </c>
      <c r="BS695">
        <f>EXP(-KTG2_bac * (T_opt_bac - BQ695)^2)</f>
        <v>0.67482120815708113</v>
      </c>
      <c r="BT695">
        <f>IF(BQ695&lt;=T_opt_bac,BR695,BS695)</f>
        <v>0.87712786417714916</v>
      </c>
      <c r="BU695">
        <f t="shared" si="148"/>
        <v>0.877</v>
      </c>
      <c r="BY695"/>
      <c r="BZ695" s="3">
        <f t="shared" si="153"/>
        <v>675</v>
      </c>
      <c r="CA695" s="3">
        <f>CA694+(env_max2-env_min2)/1200</f>
        <v>16.850000000000112</v>
      </c>
      <c r="CB695" s="3">
        <f t="shared" si="152"/>
        <v>0.80200000000000005</v>
      </c>
      <c r="CC695" s="3">
        <f>ROUND((O_max_dia2-CA695)/O_range_dia2 * CB695, 3)</f>
        <v>0.52400000000000002</v>
      </c>
      <c r="CD695">
        <f>IF(CA695&lt;=delt2,CB695,CC695)</f>
        <v>0.52400000000000002</v>
      </c>
      <c r="CE695">
        <f>IF(CA695&gt;=O_max_dia2, 0, CD695)</f>
        <v>0.52400000000000002</v>
      </c>
      <c r="CG695">
        <f>CE695/$CF$21</f>
        <v>0.91768826619964983</v>
      </c>
      <c r="EM695"/>
      <c r="EN695" s="3"/>
      <c r="EP695"/>
      <c r="EQ695" s="3"/>
    </row>
    <row r="696" spans="2:147" x14ac:dyDescent="0.25">
      <c r="B696">
        <f t="shared" si="151"/>
        <v>680</v>
      </c>
      <c r="C696" s="9">
        <f t="shared" si="149"/>
        <v>16.975000000000104</v>
      </c>
      <c r="D696">
        <f>EXP(-KTG1_dia*(C696-T_opt__dia)^2)</f>
        <v>0.93164354490712276</v>
      </c>
      <c r="E696">
        <f>EXP(-KTG2_dia*(T_opt__dia-C696)^2)</f>
        <v>0.17031169853245612</v>
      </c>
      <c r="F696">
        <f>IF(C696&lt;=T_opt__dia,D696,E696)</f>
        <v>0.17031169853245612</v>
      </c>
      <c r="G696">
        <f t="shared" si="150"/>
        <v>0.17</v>
      </c>
      <c r="AO696">
        <f t="shared" si="155"/>
        <v>693</v>
      </c>
      <c r="AP696">
        <f t="shared" si="141"/>
        <v>17.300000000000086</v>
      </c>
      <c r="AQ696">
        <f>EXP(-KTG1_nan*(AP696-T_opt__nan)^2)</f>
        <v>0.9712610502657596</v>
      </c>
      <c r="AR696">
        <f>EXP(-KTG2_nan*(T_opt__nan-AP696)^2)</f>
        <v>0.91623719621156074</v>
      </c>
      <c r="AS696">
        <f>IF(AP696&lt;=T_opt__nan,AQ696,AR696)</f>
        <v>0.9712610502657596</v>
      </c>
      <c r="AT696">
        <f t="shared" si="142"/>
        <v>0.97099999999999997</v>
      </c>
      <c r="BD696">
        <f t="shared" si="143"/>
        <v>693</v>
      </c>
      <c r="BE696">
        <f t="shared" si="144"/>
        <v>17.300000000000086</v>
      </c>
      <c r="BF696">
        <f>EXP(-KTG1_pic*(BE696-T_opt_pic)^2)</f>
        <v>0.87813055544028729</v>
      </c>
      <c r="BG696">
        <f>EXP(-KTG2_pic*(T_opt_pic-BE696)^2)</f>
        <v>0.67713812619811686</v>
      </c>
      <c r="BH696">
        <f>IF(BE696&lt;=T_opt_pic,BF696,BG696)</f>
        <v>0.87813055544028729</v>
      </c>
      <c r="BI696">
        <f t="shared" si="145"/>
        <v>0.878</v>
      </c>
      <c r="BP696">
        <f t="shared" si="146"/>
        <v>693</v>
      </c>
      <c r="BQ696">
        <f t="shared" si="147"/>
        <v>17.300000000000086</v>
      </c>
      <c r="BR696">
        <f>EXP(-KTG1_bac*(BQ696-T_opt_bac)^2)</f>
        <v>0.87813055544028729</v>
      </c>
      <c r="BS696">
        <f>EXP(-KTG2_bac * (T_opt_bac - BQ696)^2)</f>
        <v>0.67713812619811686</v>
      </c>
      <c r="BT696">
        <f>IF(BQ696&lt;=T_opt_bac,BR696,BS696)</f>
        <v>0.87813055544028729</v>
      </c>
      <c r="BU696">
        <f t="shared" si="148"/>
        <v>0.878</v>
      </c>
      <c r="BY696"/>
      <c r="BZ696" s="3">
        <f t="shared" si="153"/>
        <v>676</v>
      </c>
      <c r="CA696" s="3">
        <f>CA695+(env_max2-env_min2)/1200</f>
        <v>16.87500000000011</v>
      </c>
      <c r="CB696" s="3">
        <f t="shared" si="152"/>
        <v>0.80400000000000005</v>
      </c>
      <c r="CC696" s="3">
        <f>ROUND((O_max_dia2-CA696)/O_range_dia2 * CB696, 3)</f>
        <v>0.52400000000000002</v>
      </c>
      <c r="CD696">
        <f>IF(CA696&lt;=delt2,CB696,CC696)</f>
        <v>0.52400000000000002</v>
      </c>
      <c r="CE696">
        <f>IF(CA696&gt;=O_max_dia2, 0, CD696)</f>
        <v>0.52400000000000002</v>
      </c>
      <c r="CG696">
        <f>CE696/$CF$21</f>
        <v>0.91768826619964983</v>
      </c>
      <c r="EM696"/>
      <c r="EN696" s="3"/>
      <c r="EP696"/>
      <c r="EQ696" s="3"/>
    </row>
    <row r="697" spans="2:147" x14ac:dyDescent="0.25">
      <c r="B697">
        <f t="shared" si="151"/>
        <v>681</v>
      </c>
      <c r="C697" s="9">
        <f t="shared" si="149"/>
        <v>17.000000000000103</v>
      </c>
      <c r="D697">
        <f>EXP(-KTG1_dia*(C697-T_opt__dia)^2)</f>
        <v>0.93053089581120108</v>
      </c>
      <c r="E697">
        <f>EXP(-KTG2_dia*(T_opt__dia-C697)^2)</f>
        <v>0.16529888822156608</v>
      </c>
      <c r="F697">
        <f>IF(C697&lt;=T_opt__dia,D697,E697)</f>
        <v>0.16529888822156608</v>
      </c>
      <c r="G697">
        <f t="shared" si="150"/>
        <v>0.16500000000000001</v>
      </c>
      <c r="AO697">
        <f t="shared" si="155"/>
        <v>694</v>
      </c>
      <c r="AP697">
        <f t="shared" si="141"/>
        <v>17.325000000000085</v>
      </c>
      <c r="AQ697">
        <f>EXP(-KTG1_nan*(AP697-T_opt__nan)^2)</f>
        <v>0.97178324340711209</v>
      </c>
      <c r="AR697">
        <f>EXP(-KTG2_nan*(T_opt__nan-AP697)^2)</f>
        <v>0.91771582051090528</v>
      </c>
      <c r="AS697">
        <f>IF(AP697&lt;=T_opt__nan,AQ697,AR697)</f>
        <v>0.97178324340711209</v>
      </c>
      <c r="AT697">
        <f t="shared" si="142"/>
        <v>0.97199999999999998</v>
      </c>
      <c r="BD697">
        <f t="shared" si="143"/>
        <v>694</v>
      </c>
      <c r="BE697">
        <f t="shared" si="144"/>
        <v>17.325000000000085</v>
      </c>
      <c r="BF697">
        <f>EXP(-KTG1_pic*(BE697-T_opt_pic)^2)</f>
        <v>0.87912999727187691</v>
      </c>
      <c r="BG697">
        <f>EXP(-KTG2_pic*(T_opt_pic-BE697)^2)</f>
        <v>0.67945280723204726</v>
      </c>
      <c r="BH697">
        <f>IF(BE697&lt;=T_opt_pic,BF697,BG697)</f>
        <v>0.87912999727187691</v>
      </c>
      <c r="BI697">
        <f t="shared" si="145"/>
        <v>0.879</v>
      </c>
      <c r="BP697">
        <f t="shared" si="146"/>
        <v>694</v>
      </c>
      <c r="BQ697">
        <f t="shared" si="147"/>
        <v>17.325000000000085</v>
      </c>
      <c r="BR697">
        <f>EXP(-KTG1_bac*(BQ697-T_opt_bac)^2)</f>
        <v>0.87912999727187691</v>
      </c>
      <c r="BS697">
        <f>EXP(-KTG2_bac * (T_opt_bac - BQ697)^2)</f>
        <v>0.67945280723204726</v>
      </c>
      <c r="BT697">
        <f>IF(BQ697&lt;=T_opt_bac,BR697,BS697)</f>
        <v>0.87912999727187691</v>
      </c>
      <c r="BU697">
        <f t="shared" si="148"/>
        <v>0.879</v>
      </c>
      <c r="BY697"/>
      <c r="BZ697" s="3">
        <f t="shared" si="153"/>
        <v>677</v>
      </c>
      <c r="CA697" s="3">
        <f>CA696+(env_max2-env_min2)/1200</f>
        <v>16.900000000000109</v>
      </c>
      <c r="CB697" s="3">
        <f t="shared" si="152"/>
        <v>0.80500000000000005</v>
      </c>
      <c r="CC697" s="3">
        <f>ROUND((O_max_dia2-CA697)/O_range_dia2 * CB697, 3)</f>
        <v>0.52300000000000002</v>
      </c>
      <c r="CD697">
        <f>IF(CA697&lt;=delt2,CB697,CC697)</f>
        <v>0.52300000000000002</v>
      </c>
      <c r="CE697">
        <f>IF(CA697&gt;=O_max_dia2, 0, CD697)</f>
        <v>0.52300000000000002</v>
      </c>
      <c r="CG697">
        <f>CE697/$CF$21</f>
        <v>0.91593695271453601</v>
      </c>
      <c r="EM697"/>
      <c r="EN697" s="3"/>
      <c r="EP697"/>
      <c r="EQ697" s="3"/>
    </row>
    <row r="698" spans="2:147" x14ac:dyDescent="0.25">
      <c r="B698">
        <f t="shared" si="151"/>
        <v>682</v>
      </c>
      <c r="C698" s="9">
        <f t="shared" si="149"/>
        <v>17.025000000000102</v>
      </c>
      <c r="D698">
        <f>EXP(-KTG1_dia*(C698-T_opt__dia)^2)</f>
        <v>0.92941028138753556</v>
      </c>
      <c r="E698">
        <f>EXP(-KTG2_dia*(T_opt__dia-C698)^2)</f>
        <v>0.1603935173323599</v>
      </c>
      <c r="F698">
        <f>IF(C698&lt;=T_opt__dia,D698,E698)</f>
        <v>0.1603935173323599</v>
      </c>
      <c r="G698">
        <f t="shared" si="150"/>
        <v>0.16</v>
      </c>
      <c r="AO698">
        <f t="shared" si="155"/>
        <v>695</v>
      </c>
      <c r="AP698">
        <f t="shared" si="141"/>
        <v>17.350000000000083</v>
      </c>
      <c r="AQ698">
        <f>EXP(-KTG1_nan*(AP698-T_opt__nan)^2)</f>
        <v>0.97230085578629122</v>
      </c>
      <c r="AR698">
        <f>EXP(-KTG2_nan*(T_opt__nan-AP698)^2)</f>
        <v>0.91918304316623711</v>
      </c>
      <c r="AS698">
        <f>IF(AP698&lt;=T_opt__nan,AQ698,AR698)</f>
        <v>0.97230085578629122</v>
      </c>
      <c r="AT698">
        <f t="shared" si="142"/>
        <v>0.97199999999999998</v>
      </c>
      <c r="BD698">
        <f t="shared" si="143"/>
        <v>695</v>
      </c>
      <c r="BE698">
        <f t="shared" si="144"/>
        <v>17.350000000000083</v>
      </c>
      <c r="BF698">
        <f>EXP(-KTG1_pic*(BE698-T_opt_pic)^2)</f>
        <v>0.88012617597350584</v>
      </c>
      <c r="BG698">
        <f>EXP(-KTG2_pic*(T_opt_pic-BE698)^2)</f>
        <v>0.68176517405345083</v>
      </c>
      <c r="BH698">
        <f>IF(BE698&lt;=T_opt_pic,BF698,BG698)</f>
        <v>0.88012617597350584</v>
      </c>
      <c r="BI698">
        <f t="shared" si="145"/>
        <v>0.88</v>
      </c>
      <c r="BP698">
        <f t="shared" si="146"/>
        <v>695</v>
      </c>
      <c r="BQ698">
        <f t="shared" si="147"/>
        <v>17.350000000000083</v>
      </c>
      <c r="BR698">
        <f>EXP(-KTG1_bac*(BQ698-T_opt_bac)^2)</f>
        <v>0.88012617597350584</v>
      </c>
      <c r="BS698">
        <f>EXP(-KTG2_bac * (T_opt_bac - BQ698)^2)</f>
        <v>0.68176517405345083</v>
      </c>
      <c r="BT698">
        <f>IF(BQ698&lt;=T_opt_bac,BR698,BS698)</f>
        <v>0.88012617597350584</v>
      </c>
      <c r="BU698">
        <f t="shared" si="148"/>
        <v>0.88</v>
      </c>
      <c r="BY698"/>
      <c r="BZ698" s="3">
        <f t="shared" si="153"/>
        <v>678</v>
      </c>
      <c r="CA698" s="3">
        <f>CA697+(env_max2-env_min2)/1200</f>
        <v>16.925000000000107</v>
      </c>
      <c r="CB698" s="3">
        <f t="shared" si="152"/>
        <v>0.80600000000000005</v>
      </c>
      <c r="CC698" s="3">
        <f>ROUND((O_max_dia2-CA698)/O_range_dia2 * CB698, 3)</f>
        <v>0.52200000000000002</v>
      </c>
      <c r="CD698">
        <f>IF(CA698&lt;=delt2,CB698,CC698)</f>
        <v>0.52200000000000002</v>
      </c>
      <c r="CE698">
        <f>IF(CA698&gt;=O_max_dia2, 0, CD698)</f>
        <v>0.52200000000000002</v>
      </c>
      <c r="CG698">
        <f>CE698/$CF$21</f>
        <v>0.9141856392294222</v>
      </c>
      <c r="EM698"/>
      <c r="EN698" s="3"/>
      <c r="EP698"/>
      <c r="EQ698" s="3"/>
    </row>
    <row r="699" spans="2:147" x14ac:dyDescent="0.25">
      <c r="B699">
        <f t="shared" si="151"/>
        <v>683</v>
      </c>
      <c r="C699" s="9">
        <f t="shared" si="149"/>
        <v>17.0500000000001</v>
      </c>
      <c r="D699">
        <f>EXP(-KTG1_dia*(C699-T_opt__dia)^2)</f>
        <v>0.92828173362724664</v>
      </c>
      <c r="E699">
        <f>EXP(-KTG2_dia*(T_opt__dia-C699)^2)</f>
        <v>0.15559481350863028</v>
      </c>
      <c r="F699">
        <f>IF(C699&lt;=T_opt__dia,D699,E699)</f>
        <v>0.15559481350863028</v>
      </c>
      <c r="G699">
        <f t="shared" si="150"/>
        <v>0.156</v>
      </c>
      <c r="AO699">
        <f t="shared" si="155"/>
        <v>696</v>
      </c>
      <c r="AP699">
        <f t="shared" si="141"/>
        <v>17.375000000000082</v>
      </c>
      <c r="AQ699">
        <f>EXP(-KTG1_nan*(AP699-T_opt__nan)^2)</f>
        <v>0.97281387978590239</v>
      </c>
      <c r="AR699">
        <f>EXP(-KTG2_nan*(T_opt__nan-AP699)^2)</f>
        <v>0.92063880189733815</v>
      </c>
      <c r="AS699">
        <f>IF(AP699&lt;=T_opt__nan,AQ699,AR699)</f>
        <v>0.97281387978590239</v>
      </c>
      <c r="AT699">
        <f t="shared" si="142"/>
        <v>0.97299999999999998</v>
      </c>
      <c r="BD699">
        <f t="shared" si="143"/>
        <v>696</v>
      </c>
      <c r="BE699">
        <f t="shared" si="144"/>
        <v>17.375000000000082</v>
      </c>
      <c r="BF699">
        <f>EXP(-KTG1_pic*(BE699-T_opt_pic)^2)</f>
        <v>0.88111907788017962</v>
      </c>
      <c r="BG699">
        <f>EXP(-KTG2_pic*(T_opt_pic-BE699)^2)</f>
        <v>0.68407514929789126</v>
      </c>
      <c r="BH699">
        <f>IF(BE699&lt;=T_opt_pic,BF699,BG699)</f>
        <v>0.88111907788017962</v>
      </c>
      <c r="BI699">
        <f t="shared" si="145"/>
        <v>0.88100000000000001</v>
      </c>
      <c r="BP699">
        <f t="shared" si="146"/>
        <v>696</v>
      </c>
      <c r="BQ699">
        <f t="shared" si="147"/>
        <v>17.375000000000082</v>
      </c>
      <c r="BR699">
        <f>EXP(-KTG1_bac*(BQ699-T_opt_bac)^2)</f>
        <v>0.88111907788017962</v>
      </c>
      <c r="BS699">
        <f>EXP(-KTG2_bac * (T_opt_bac - BQ699)^2)</f>
        <v>0.68407514929789126</v>
      </c>
      <c r="BT699">
        <f>IF(BQ699&lt;=T_opt_bac,BR699,BS699)</f>
        <v>0.88111907788017962</v>
      </c>
      <c r="BU699">
        <f t="shared" si="148"/>
        <v>0.88100000000000001</v>
      </c>
      <c r="BY699"/>
      <c r="BZ699" s="3">
        <f t="shared" si="153"/>
        <v>679</v>
      </c>
      <c r="CA699" s="3">
        <f>CA698+(env_max2-env_min2)/1200</f>
        <v>16.950000000000106</v>
      </c>
      <c r="CB699" s="3">
        <f t="shared" si="152"/>
        <v>0.80800000000000005</v>
      </c>
      <c r="CC699" s="3">
        <f>ROUND((O_max_dia2-CA699)/O_range_dia2 * CB699, 3)</f>
        <v>0.52200000000000002</v>
      </c>
      <c r="CD699">
        <f>IF(CA699&lt;=delt2,CB699,CC699)</f>
        <v>0.52200000000000002</v>
      </c>
      <c r="CE699">
        <f>IF(CA699&gt;=O_max_dia2, 0, CD699)</f>
        <v>0.52200000000000002</v>
      </c>
      <c r="CG699">
        <f>CE699/$CF$21</f>
        <v>0.9141856392294222</v>
      </c>
      <c r="EM699"/>
      <c r="EN699" s="3"/>
      <c r="EP699"/>
      <c r="EQ699" s="3"/>
    </row>
    <row r="700" spans="2:147" x14ac:dyDescent="0.25">
      <c r="B700">
        <f t="shared" si="151"/>
        <v>684</v>
      </c>
      <c r="C700" s="9">
        <f t="shared" si="149"/>
        <v>17.075000000000099</v>
      </c>
      <c r="D700">
        <f>EXP(-KTG1_dia*(C700-T_opt__dia)^2)</f>
        <v>0.92714528472062396</v>
      </c>
      <c r="E700">
        <f>EXP(-KTG2_dia*(T_opt__dia-C700)^2)</f>
        <v>0.15090194861570067</v>
      </c>
      <c r="F700">
        <f>IF(C700&lt;=T_opt__dia,D700,E700)</f>
        <v>0.15090194861570067</v>
      </c>
      <c r="G700">
        <f t="shared" si="150"/>
        <v>0.151</v>
      </c>
      <c r="AO700">
        <f t="shared" si="155"/>
        <v>697</v>
      </c>
      <c r="AP700">
        <f t="shared" si="141"/>
        <v>17.40000000000008</v>
      </c>
      <c r="AQ700">
        <f>EXP(-KTG1_nan*(AP700-T_opt__nan)^2)</f>
        <v>0.97332230785335605</v>
      </c>
      <c r="AR700">
        <f>EXP(-KTG2_nan*(T_opt__nan-AP700)^2)</f>
        <v>0.92208303484116838</v>
      </c>
      <c r="AS700">
        <f>IF(AP700&lt;=T_opt__nan,AQ700,AR700)</f>
        <v>0.97332230785335605</v>
      </c>
      <c r="AT700">
        <f t="shared" si="142"/>
        <v>0.97299999999999998</v>
      </c>
      <c r="BD700">
        <f t="shared" si="143"/>
        <v>697</v>
      </c>
      <c r="BE700">
        <f t="shared" si="144"/>
        <v>17.40000000000008</v>
      </c>
      <c r="BF700">
        <f>EXP(-KTG1_pic*(BE700-T_opt_pic)^2)</f>
        <v>0.8821086893606338</v>
      </c>
      <c r="BG700">
        <f>EXP(-KTG2_pic*(T_opt_pic-BE700)^2)</f>
        <v>0.68638265544602484</v>
      </c>
      <c r="BH700">
        <f>IF(BE700&lt;=T_opt_pic,BF700,BG700)</f>
        <v>0.8821086893606338</v>
      </c>
      <c r="BI700">
        <f t="shared" si="145"/>
        <v>0.88200000000000001</v>
      </c>
      <c r="BP700">
        <f t="shared" si="146"/>
        <v>697</v>
      </c>
      <c r="BQ700">
        <f t="shared" si="147"/>
        <v>17.40000000000008</v>
      </c>
      <c r="BR700">
        <f>EXP(-KTG1_bac*(BQ700-T_opt_bac)^2)</f>
        <v>0.8821086893606338</v>
      </c>
      <c r="BS700">
        <f>EXP(-KTG2_bac * (T_opt_bac - BQ700)^2)</f>
        <v>0.68638265544602484</v>
      </c>
      <c r="BT700">
        <f>IF(BQ700&lt;=T_opt_bac,BR700,BS700)</f>
        <v>0.8821086893606338</v>
      </c>
      <c r="BU700">
        <f t="shared" si="148"/>
        <v>0.88200000000000001</v>
      </c>
      <c r="BY700"/>
      <c r="BZ700" s="3">
        <f t="shared" si="153"/>
        <v>680</v>
      </c>
      <c r="CA700" s="3">
        <f>CA699+(env_max2-env_min2)/1200</f>
        <v>16.975000000000104</v>
      </c>
      <c r="CB700" s="3">
        <f t="shared" si="152"/>
        <v>0.80900000000000005</v>
      </c>
      <c r="CC700" s="3">
        <f>ROUND((O_max_dia2-CA700)/O_range_dia2 * CB700, 3)</f>
        <v>0.52200000000000002</v>
      </c>
      <c r="CD700">
        <f>IF(CA700&lt;=delt2,CB700,CC700)</f>
        <v>0.52200000000000002</v>
      </c>
      <c r="CE700">
        <f>IF(CA700&gt;=O_max_dia2, 0, CD700)</f>
        <v>0.52200000000000002</v>
      </c>
      <c r="CG700">
        <f>CE700/$CF$21</f>
        <v>0.9141856392294222</v>
      </c>
      <c r="EM700"/>
      <c r="EN700" s="3"/>
      <c r="EP700"/>
      <c r="EQ700" s="3"/>
    </row>
    <row r="701" spans="2:147" x14ac:dyDescent="0.25">
      <c r="B701">
        <f t="shared" si="151"/>
        <v>685</v>
      </c>
      <c r="C701" s="9">
        <f t="shared" si="149"/>
        <v>17.100000000000097</v>
      </c>
      <c r="D701">
        <f>EXP(-KTG1_dia*(C701-T_opt__dia)^2)</f>
        <v>0.92600096705559731</v>
      </c>
      <c r="E701">
        <f>EXP(-KTG2_dia*(T_opt__dia-C701)^2)</f>
        <v>0.14631404122461777</v>
      </c>
      <c r="F701">
        <f>IF(C701&lt;=T_opt__dia,D701,E701)</f>
        <v>0.14631404122461777</v>
      </c>
      <c r="G701">
        <f t="shared" si="150"/>
        <v>0.14599999999999999</v>
      </c>
      <c r="AO701">
        <f t="shared" si="155"/>
        <v>698</v>
      </c>
      <c r="AP701">
        <f t="shared" si="141"/>
        <v>17.425000000000079</v>
      </c>
      <c r="AQ701">
        <f>EXP(-KTG1_nan*(AP701-T_opt__nan)^2)</f>
        <v>0.97382613250105377</v>
      </c>
      <c r="AR701">
        <f>EXP(-KTG2_nan*(T_opt__nan-AP701)^2)</f>
        <v>0.92351568055624189</v>
      </c>
      <c r="AS701">
        <f>IF(AP701&lt;=T_opt__nan,AQ701,AR701)</f>
        <v>0.97382613250105377</v>
      </c>
      <c r="AT701">
        <f t="shared" si="142"/>
        <v>0.97399999999999998</v>
      </c>
      <c r="BD701">
        <f t="shared" si="143"/>
        <v>698</v>
      </c>
      <c r="BE701">
        <f t="shared" si="144"/>
        <v>17.425000000000079</v>
      </c>
      <c r="BF701">
        <f>EXP(-KTG1_pic*(BE701-T_opt_pic)^2)</f>
        <v>0.88309499681764358</v>
      </c>
      <c r="BG701">
        <f>EXP(-KTG2_pic*(T_opt_pic-BE701)^2)</f>
        <v>0.68868761482773577</v>
      </c>
      <c r="BH701">
        <f>IF(BE701&lt;=T_opt_pic,BF701,BG701)</f>
        <v>0.88309499681764358</v>
      </c>
      <c r="BI701">
        <f t="shared" si="145"/>
        <v>0.88300000000000001</v>
      </c>
      <c r="BP701">
        <f t="shared" si="146"/>
        <v>698</v>
      </c>
      <c r="BQ701">
        <f t="shared" si="147"/>
        <v>17.425000000000079</v>
      </c>
      <c r="BR701">
        <f>EXP(-KTG1_bac*(BQ701-T_opt_bac)^2)</f>
        <v>0.88309499681764358</v>
      </c>
      <c r="BS701">
        <f>EXP(-KTG2_bac * (T_opt_bac - BQ701)^2)</f>
        <v>0.68868761482773577</v>
      </c>
      <c r="BT701">
        <f>IF(BQ701&lt;=T_opt_bac,BR701,BS701)</f>
        <v>0.88309499681764358</v>
      </c>
      <c r="BU701">
        <f t="shared" si="148"/>
        <v>0.88300000000000001</v>
      </c>
      <c r="BY701"/>
      <c r="BZ701" s="3">
        <f t="shared" si="153"/>
        <v>681</v>
      </c>
      <c r="CA701" s="3">
        <f>CA700+(env_max2-env_min2)/1200</f>
        <v>17.000000000000103</v>
      </c>
      <c r="CB701" s="3">
        <f t="shared" si="152"/>
        <v>0.81100000000000005</v>
      </c>
      <c r="CC701" s="3">
        <f>ROUND((O_max_dia2-CA701)/O_range_dia2 * CB701, 3)</f>
        <v>0.52100000000000002</v>
      </c>
      <c r="CD701">
        <f>IF(CA701&lt;=delt2,CB701,CC701)</f>
        <v>0.52100000000000002</v>
      </c>
      <c r="CE701">
        <f>IF(CA701&gt;=O_max_dia2, 0, CD701)</f>
        <v>0.52100000000000002</v>
      </c>
      <c r="CG701">
        <f>CE701/$CF$21</f>
        <v>0.91243432574430838</v>
      </c>
      <c r="EM701"/>
      <c r="EN701" s="3"/>
      <c r="EP701"/>
      <c r="EQ701" s="3"/>
    </row>
    <row r="702" spans="2:147" x14ac:dyDescent="0.25">
      <c r="B702">
        <f t="shared" si="151"/>
        <v>686</v>
      </c>
      <c r="C702" s="9">
        <f t="shared" si="149"/>
        <v>17.125000000000096</v>
      </c>
      <c r="D702">
        <f>EXP(-KTG1_dia*(C702-T_opt__dia)^2)</f>
        <v>0.92484881321620038</v>
      </c>
      <c r="E702">
        <f>EXP(-KTG2_dia*(T_opt__dia-C702)^2)</f>
        <v>0.14183015908732549</v>
      </c>
      <c r="F702">
        <f>IF(C702&lt;=T_opt__dia,D702,E702)</f>
        <v>0.14183015908732549</v>
      </c>
      <c r="G702">
        <f t="shared" si="150"/>
        <v>0.14199999999999999</v>
      </c>
      <c r="AO702">
        <f t="shared" si="155"/>
        <v>699</v>
      </c>
      <c r="AP702">
        <f t="shared" si="141"/>
        <v>17.450000000000077</v>
      </c>
      <c r="AQ702">
        <f>EXP(-KTG1_nan*(AP702-T_opt__nan)^2)</f>
        <v>0.97432534630657142</v>
      </c>
      <c r="AR702">
        <f>EXP(-KTG2_nan*(T_opt__nan-AP702)^2)</f>
        <v>0.92493667802697721</v>
      </c>
      <c r="AS702">
        <f>IF(AP702&lt;=T_opt__nan,AQ702,AR702)</f>
        <v>0.97432534630657142</v>
      </c>
      <c r="AT702">
        <f t="shared" si="142"/>
        <v>0.97399999999999998</v>
      </c>
      <c r="BD702">
        <f t="shared" si="143"/>
        <v>699</v>
      </c>
      <c r="BE702">
        <f t="shared" si="144"/>
        <v>17.450000000000077</v>
      </c>
      <c r="BF702">
        <f>EXP(-KTG1_pic*(BE702-T_opt_pic)^2)</f>
        <v>0.88407798668833515</v>
      </c>
      <c r="BG702">
        <f>EXP(-KTG2_pic*(T_opt_pic-BE702)^2)</f>
        <v>0.69098994962629434</v>
      </c>
      <c r="BH702">
        <f>IF(BE702&lt;=T_opt_pic,BF702,BG702)</f>
        <v>0.88407798668833515</v>
      </c>
      <c r="BI702">
        <f t="shared" si="145"/>
        <v>0.88400000000000001</v>
      </c>
      <c r="BP702">
        <f t="shared" si="146"/>
        <v>699</v>
      </c>
      <c r="BQ702">
        <f t="shared" si="147"/>
        <v>17.450000000000077</v>
      </c>
      <c r="BR702">
        <f>EXP(-KTG1_bac*(BQ702-T_opt_bac)^2)</f>
        <v>0.88407798668833515</v>
      </c>
      <c r="BS702">
        <f>EXP(-KTG2_bac * (T_opt_bac - BQ702)^2)</f>
        <v>0.69098994962629434</v>
      </c>
      <c r="BT702">
        <f>IF(BQ702&lt;=T_opt_bac,BR702,BS702)</f>
        <v>0.88407798668833515</v>
      </c>
      <c r="BU702">
        <f t="shared" si="148"/>
        <v>0.88400000000000001</v>
      </c>
      <c r="BY702"/>
      <c r="BZ702" s="3">
        <f t="shared" si="153"/>
        <v>682</v>
      </c>
      <c r="CA702" s="3">
        <f>CA701+(env_max2-env_min2)/1200</f>
        <v>17.025000000000102</v>
      </c>
      <c r="CB702" s="3">
        <f t="shared" si="152"/>
        <v>0.81200000000000006</v>
      </c>
      <c r="CC702" s="3">
        <f>ROUND((O_max_dia2-CA702)/O_range_dia2 * CB702, 3)</f>
        <v>0.52100000000000002</v>
      </c>
      <c r="CD702">
        <f>IF(CA702&lt;=delt2,CB702,CC702)</f>
        <v>0.52100000000000002</v>
      </c>
      <c r="CE702">
        <f>IF(CA702&gt;=O_max_dia2, 0, CD702)</f>
        <v>0.52100000000000002</v>
      </c>
      <c r="CG702">
        <f>CE702/$CF$21</f>
        <v>0.91243432574430838</v>
      </c>
      <c r="EM702"/>
      <c r="EN702" s="3"/>
      <c r="EP702"/>
      <c r="EQ702" s="3"/>
    </row>
    <row r="703" spans="2:147" x14ac:dyDescent="0.25">
      <c r="B703">
        <f t="shared" si="151"/>
        <v>687</v>
      </c>
      <c r="C703" s="9">
        <f t="shared" si="149"/>
        <v>17.150000000000095</v>
      </c>
      <c r="D703">
        <f>EXP(-KTG1_dia*(C703-T_opt__dia)^2)</f>
        <v>0.92368885598102601</v>
      </c>
      <c r="E703">
        <f>EXP(-KTG2_dia*(T_opt__dia-C703)^2)</f>
        <v>0.1374493215994356</v>
      </c>
      <c r="F703">
        <f>IF(C703&lt;=T_opt__dia,D703,E703)</f>
        <v>0.1374493215994356</v>
      </c>
      <c r="G703">
        <f t="shared" si="150"/>
        <v>0.13700000000000001</v>
      </c>
      <c r="AO703">
        <f t="shared" si="155"/>
        <v>700</v>
      </c>
      <c r="AP703">
        <f t="shared" si="141"/>
        <v>17.475000000000076</v>
      </c>
      <c r="AQ703">
        <f>EXP(-KTG1_nan*(AP703-T_opt__nan)^2)</f>
        <v>0.97481994191284149</v>
      </c>
      <c r="AR703">
        <f>EXP(-KTG2_nan*(T_opt__nan-AP703)^2)</f>
        <v>0.92634596666802282</v>
      </c>
      <c r="AS703">
        <f>IF(AP703&lt;=T_opt__nan,AQ703,AR703)</f>
        <v>0.97481994191284149</v>
      </c>
      <c r="AT703">
        <f t="shared" si="142"/>
        <v>0.97499999999999998</v>
      </c>
      <c r="BD703">
        <f t="shared" si="143"/>
        <v>700</v>
      </c>
      <c r="BE703">
        <f t="shared" si="144"/>
        <v>17.475000000000076</v>
      </c>
      <c r="BF703">
        <f>EXP(-KTG1_pic*(BE703-T_opt_pic)^2)</f>
        <v>0.88505764544449472</v>
      </c>
      <c r="BG703">
        <f>EXP(-KTG2_pic*(T_opt_pic-BE703)^2)</f>
        <v>0.69328958188254242</v>
      </c>
      <c r="BH703">
        <f>IF(BE703&lt;=T_opt_pic,BF703,BG703)</f>
        <v>0.88505764544449472</v>
      </c>
      <c r="BI703">
        <f t="shared" si="145"/>
        <v>0.88500000000000001</v>
      </c>
      <c r="BP703">
        <f t="shared" si="146"/>
        <v>700</v>
      </c>
      <c r="BQ703">
        <f t="shared" si="147"/>
        <v>17.475000000000076</v>
      </c>
      <c r="BR703">
        <f>EXP(-KTG1_bac*(BQ703-T_opt_bac)^2)</f>
        <v>0.88505764544449472</v>
      </c>
      <c r="BS703">
        <f>EXP(-KTG2_bac * (T_opt_bac - BQ703)^2)</f>
        <v>0.69328958188254242</v>
      </c>
      <c r="BT703">
        <f>IF(BQ703&lt;=T_opt_bac,BR703,BS703)</f>
        <v>0.88505764544449472</v>
      </c>
      <c r="BU703">
        <f t="shared" si="148"/>
        <v>0.88500000000000001</v>
      </c>
      <c r="BY703"/>
      <c r="BZ703" s="3">
        <f t="shared" si="153"/>
        <v>683</v>
      </c>
      <c r="CA703" s="3">
        <f>CA702+(env_max2-env_min2)/1200</f>
        <v>17.0500000000001</v>
      </c>
      <c r="CB703" s="3">
        <f t="shared" si="152"/>
        <v>0.81299999999999994</v>
      </c>
      <c r="CC703" s="3">
        <f>ROUND((O_max_dia2-CA703)/O_range_dia2 * CB703, 3)</f>
        <v>0.52</v>
      </c>
      <c r="CD703">
        <f>IF(CA703&lt;=delt2,CB703,CC703)</f>
        <v>0.52</v>
      </c>
      <c r="CE703">
        <f>IF(CA703&gt;=O_max_dia2, 0, CD703)</f>
        <v>0.52</v>
      </c>
      <c r="CG703">
        <f>CE703/$CF$21</f>
        <v>0.91068301225919446</v>
      </c>
      <c r="EM703"/>
      <c r="EN703" s="3"/>
      <c r="EP703"/>
      <c r="EQ703" s="3"/>
    </row>
    <row r="704" spans="2:147" x14ac:dyDescent="0.25">
      <c r="B704">
        <f t="shared" si="151"/>
        <v>688</v>
      </c>
      <c r="C704" s="9">
        <f t="shared" si="149"/>
        <v>17.175000000000093</v>
      </c>
      <c r="D704">
        <f>EXP(-KTG1_dia*(C704-T_opt__dia)^2)</f>
        <v>0.92252112832167343</v>
      </c>
      <c r="E704">
        <f>EXP(-KTG2_dia*(T_opt__dia-C704)^2)</f>
        <v>0.13317050224733604</v>
      </c>
      <c r="F704">
        <f>IF(C704&lt;=T_opt__dia,D704,E704)</f>
        <v>0.13317050224733604</v>
      </c>
      <c r="G704">
        <f t="shared" si="150"/>
        <v>0.13300000000000001</v>
      </c>
      <c r="AO704">
        <f t="shared" si="155"/>
        <v>701</v>
      </c>
      <c r="AP704">
        <f t="shared" si="141"/>
        <v>17.500000000000075</v>
      </c>
      <c r="AQ704">
        <f>EXP(-KTG1_nan*(AP704-T_opt__nan)^2)</f>
        <v>0.97530991202833417</v>
      </c>
      <c r="AR704">
        <f>EXP(-KTG2_nan*(T_opt__nan-AP704)^2)</f>
        <v>0.92774348632855708</v>
      </c>
      <c r="AS704">
        <f>IF(AP704&lt;=T_opt__nan,AQ704,AR704)</f>
        <v>0.97530991202833417</v>
      </c>
      <c r="AT704">
        <f t="shared" si="142"/>
        <v>0.97499999999999998</v>
      </c>
      <c r="BD704">
        <f t="shared" si="143"/>
        <v>701</v>
      </c>
      <c r="BE704">
        <f t="shared" si="144"/>
        <v>17.500000000000075</v>
      </c>
      <c r="BF704">
        <f>EXP(-KTG1_pic*(BE704-T_opt_pic)^2)</f>
        <v>0.88603395959287845</v>
      </c>
      <c r="BG704">
        <f>EXP(-KTG2_pic*(T_opt_pic-BE704)^2)</f>
        <v>0.69558643349910187</v>
      </c>
      <c r="BH704">
        <f>IF(BE704&lt;=T_opt_pic,BF704,BG704)</f>
        <v>0.88603395959287845</v>
      </c>
      <c r="BI704">
        <f t="shared" si="145"/>
        <v>0.88600000000000001</v>
      </c>
      <c r="BP704">
        <f t="shared" si="146"/>
        <v>701</v>
      </c>
      <c r="BQ704">
        <f t="shared" si="147"/>
        <v>17.500000000000075</v>
      </c>
      <c r="BR704">
        <f>EXP(-KTG1_bac*(BQ704-T_opt_bac)^2)</f>
        <v>0.88603395959287845</v>
      </c>
      <c r="BS704">
        <f>EXP(-KTG2_bac * (T_opt_bac - BQ704)^2)</f>
        <v>0.69558643349910187</v>
      </c>
      <c r="BT704">
        <f>IF(BQ704&lt;=T_opt_bac,BR704,BS704)</f>
        <v>0.88603395959287845</v>
      </c>
      <c r="BU704">
        <f t="shared" si="148"/>
        <v>0.88600000000000001</v>
      </c>
      <c r="BY704"/>
      <c r="BZ704" s="3">
        <f t="shared" si="153"/>
        <v>684</v>
      </c>
      <c r="CA704" s="3">
        <f>CA703+(env_max2-env_min2)/1200</f>
        <v>17.075000000000099</v>
      </c>
      <c r="CB704" s="3">
        <f t="shared" si="152"/>
        <v>0.81499999999999995</v>
      </c>
      <c r="CC704" s="3">
        <f>ROUND((O_max_dia2-CA704)/O_range_dia2 * CB704, 3)</f>
        <v>0.52</v>
      </c>
      <c r="CD704">
        <f>IF(CA704&lt;=delt2,CB704,CC704)</f>
        <v>0.52</v>
      </c>
      <c r="CE704">
        <f>IF(CA704&gt;=O_max_dia2, 0, CD704)</f>
        <v>0.52</v>
      </c>
      <c r="CG704">
        <f>CE704/$CF$21</f>
        <v>0.91068301225919446</v>
      </c>
      <c r="EM704"/>
      <c r="EN704" s="3"/>
      <c r="EP704"/>
      <c r="EQ704" s="3"/>
    </row>
    <row r="705" spans="2:147" x14ac:dyDescent="0.25">
      <c r="B705">
        <f t="shared" si="151"/>
        <v>689</v>
      </c>
      <c r="C705" s="9">
        <f t="shared" si="149"/>
        <v>17.200000000000092</v>
      </c>
      <c r="D705">
        <f>EXP(-KTG1_dia*(C705-T_opt__dia)^2)</f>
        <v>0.92134566340118895</v>
      </c>
      <c r="E705">
        <f>EXP(-KTG2_dia*(T_opt__dia-C705)^2)</f>
        <v>0.12899263103650427</v>
      </c>
      <c r="F705">
        <f>IF(C705&lt;=T_opt__dia,D705,E705)</f>
        <v>0.12899263103650427</v>
      </c>
      <c r="G705">
        <f t="shared" si="150"/>
        <v>0.129</v>
      </c>
      <c r="AO705">
        <f t="shared" si="155"/>
        <v>702</v>
      </c>
      <c r="AP705">
        <f t="shared" si="141"/>
        <v>17.525000000000073</v>
      </c>
      <c r="AQ705">
        <f>EXP(-KTG1_nan*(AP705-T_opt__nan)^2)</f>
        <v>0.97579524942723583</v>
      </c>
      <c r="AR705">
        <f>EXP(-KTG2_nan*(T_opt__nan-AP705)^2)</f>
        <v>0.92912917729656175</v>
      </c>
      <c r="AS705">
        <f>IF(AP705&lt;=T_opt__nan,AQ705,AR705)</f>
        <v>0.97579524942723583</v>
      </c>
      <c r="AT705">
        <f t="shared" si="142"/>
        <v>0.97599999999999998</v>
      </c>
      <c r="BD705">
        <f t="shared" si="143"/>
        <v>702</v>
      </c>
      <c r="BE705">
        <f t="shared" si="144"/>
        <v>17.525000000000073</v>
      </c>
      <c r="BF705">
        <f>EXP(-KTG1_pic*(BE705-T_opt_pic)^2)</f>
        <v>0.88700691567552103</v>
      </c>
      <c r="BG705">
        <f>EXP(-KTG2_pic*(T_opt_pic-BE705)^2)</f>
        <v>0.69788042624460878</v>
      </c>
      <c r="BH705">
        <f>IF(BE705&lt;=T_opt_pic,BF705,BG705)</f>
        <v>0.88700691567552103</v>
      </c>
      <c r="BI705">
        <f t="shared" si="145"/>
        <v>0.88700000000000001</v>
      </c>
      <c r="BP705">
        <f t="shared" si="146"/>
        <v>702</v>
      </c>
      <c r="BQ705">
        <f t="shared" si="147"/>
        <v>17.525000000000073</v>
      </c>
      <c r="BR705">
        <f>EXP(-KTG1_bac*(BQ705-T_opt_bac)^2)</f>
        <v>0.88700691567552103</v>
      </c>
      <c r="BS705">
        <f>EXP(-KTG2_bac * (T_opt_bac - BQ705)^2)</f>
        <v>0.69788042624460878</v>
      </c>
      <c r="BT705">
        <f>IF(BQ705&lt;=T_opt_bac,BR705,BS705)</f>
        <v>0.88700691567552103</v>
      </c>
      <c r="BU705">
        <f t="shared" si="148"/>
        <v>0.88700000000000001</v>
      </c>
      <c r="BY705"/>
      <c r="BZ705" s="3">
        <f t="shared" si="153"/>
        <v>685</v>
      </c>
      <c r="CA705" s="3">
        <f>CA704+(env_max2-env_min2)/1200</f>
        <v>17.100000000000097</v>
      </c>
      <c r="CB705" s="3">
        <f t="shared" si="152"/>
        <v>0.81599999999999995</v>
      </c>
      <c r="CC705" s="3">
        <f>ROUND((O_max_dia2-CA705)/O_range_dia2 * CB705, 3)</f>
        <v>0.51900000000000002</v>
      </c>
      <c r="CD705">
        <f>IF(CA705&lt;=delt2,CB705,CC705)</f>
        <v>0.51900000000000002</v>
      </c>
      <c r="CE705">
        <f>IF(CA705&gt;=O_max_dia2, 0, CD705)</f>
        <v>0.51900000000000002</v>
      </c>
      <c r="CG705">
        <f>CE705/$CF$21</f>
        <v>0.90893169877408064</v>
      </c>
      <c r="EM705"/>
      <c r="EN705" s="3"/>
      <c r="EP705"/>
      <c r="EQ705" s="3"/>
    </row>
    <row r="706" spans="2:147" x14ac:dyDescent="0.25">
      <c r="B706">
        <f t="shared" si="151"/>
        <v>690</v>
      </c>
      <c r="C706" s="9">
        <f t="shared" si="149"/>
        <v>17.22500000000009</v>
      </c>
      <c r="D706">
        <f>EXP(-KTG1_dia*(C706-T_opt__dia)^2)</f>
        <v>0.92016249457249732</v>
      </c>
      <c r="E706">
        <f>EXP(-KTG2_dia*(T_opt__dia-C706)^2)</f>
        <v>0.12491459689801966</v>
      </c>
      <c r="F706">
        <f>IF(C706&lt;=T_opt__dia,D706,E706)</f>
        <v>0.12491459689801966</v>
      </c>
      <c r="G706">
        <f t="shared" si="150"/>
        <v>0.125</v>
      </c>
      <c r="AO706">
        <f t="shared" si="155"/>
        <v>703</v>
      </c>
      <c r="AP706">
        <f t="shared" si="141"/>
        <v>17.550000000000072</v>
      </c>
      <c r="AQ706">
        <f>EXP(-KTG1_nan*(AP706-T_opt__nan)^2)</f>
        <v>0.97627594694962727</v>
      </c>
      <c r="AR706">
        <f>EXP(-KTG2_nan*(T_opt__nan-AP706)^2)</f>
        <v>0.93050298030306999</v>
      </c>
      <c r="AS706">
        <f>IF(AP706&lt;=T_opt__nan,AQ706,AR706)</f>
        <v>0.97627594694962727</v>
      </c>
      <c r="AT706">
        <f t="shared" si="142"/>
        <v>0.97599999999999998</v>
      </c>
      <c r="BD706">
        <f t="shared" si="143"/>
        <v>703</v>
      </c>
      <c r="BE706">
        <f t="shared" si="144"/>
        <v>17.550000000000072</v>
      </c>
      <c r="BF706">
        <f>EXP(-KTG1_pic*(BE706-T_opt_pic)^2)</f>
        <v>0.88797650027004338</v>
      </c>
      <c r="BG706">
        <f>EXP(-KTG2_pic*(T_opt_pic-BE706)^2)</f>
        <v>0.7001714817579705</v>
      </c>
      <c r="BH706">
        <f>IF(BE706&lt;=T_opt_pic,BF706,BG706)</f>
        <v>0.88797650027004338</v>
      </c>
      <c r="BI706">
        <f t="shared" si="145"/>
        <v>0.88800000000000001</v>
      </c>
      <c r="BP706">
        <f t="shared" si="146"/>
        <v>703</v>
      </c>
      <c r="BQ706">
        <f t="shared" si="147"/>
        <v>17.550000000000072</v>
      </c>
      <c r="BR706">
        <f>EXP(-KTG1_bac*(BQ706-T_opt_bac)^2)</f>
        <v>0.88797650027004338</v>
      </c>
      <c r="BS706">
        <f>EXP(-KTG2_bac * (T_opt_bac - BQ706)^2)</f>
        <v>0.7001714817579705</v>
      </c>
      <c r="BT706">
        <f>IF(BQ706&lt;=T_opt_bac,BR706,BS706)</f>
        <v>0.88797650027004338</v>
      </c>
      <c r="BU706">
        <f t="shared" si="148"/>
        <v>0.88800000000000001</v>
      </c>
      <c r="BY706"/>
      <c r="BZ706" s="3">
        <f t="shared" si="153"/>
        <v>686</v>
      </c>
      <c r="CA706" s="3">
        <f>CA705+(env_max2-env_min2)/1200</f>
        <v>17.125000000000096</v>
      </c>
      <c r="CB706" s="3">
        <f t="shared" si="152"/>
        <v>0.81799999999999995</v>
      </c>
      <c r="CC706" s="3">
        <f>ROUND((O_max_dia2-CA706)/O_range_dia2 * CB706, 3)</f>
        <v>0.51900000000000002</v>
      </c>
      <c r="CD706">
        <f>IF(CA706&lt;=delt2,CB706,CC706)</f>
        <v>0.51900000000000002</v>
      </c>
      <c r="CE706">
        <f>IF(CA706&gt;=O_max_dia2, 0, CD706)</f>
        <v>0.51900000000000002</v>
      </c>
      <c r="CG706">
        <f>CE706/$CF$21</f>
        <v>0.90893169877408064</v>
      </c>
      <c r="EM706"/>
      <c r="EN706" s="3"/>
      <c r="EP706"/>
      <c r="EQ706" s="3"/>
    </row>
    <row r="707" spans="2:147" x14ac:dyDescent="0.25">
      <c r="B707">
        <f t="shared" si="151"/>
        <v>691</v>
      </c>
      <c r="C707" s="9">
        <f t="shared" si="149"/>
        <v>17.250000000000089</v>
      </c>
      <c r="D707">
        <f>EXP(-KTG1_dia*(C707-T_opt__dia)^2)</f>
        <v>0.91897165537682746</v>
      </c>
      <c r="E707">
        <f>EXP(-KTG2_dia*(T_opt__dia-C707)^2)</f>
        <v>0.12093525007040268</v>
      </c>
      <c r="F707">
        <f>IF(C707&lt;=T_opt__dia,D707,E707)</f>
        <v>0.12093525007040268</v>
      </c>
      <c r="G707">
        <f t="shared" si="150"/>
        <v>0.121</v>
      </c>
      <c r="AO707">
        <f t="shared" si="155"/>
        <v>704</v>
      </c>
      <c r="AP707">
        <f t="shared" si="141"/>
        <v>17.57500000000007</v>
      </c>
      <c r="AQ707">
        <f>EXP(-KTG1_nan*(AP707-T_opt__nan)^2)</f>
        <v>0.9767519975016592</v>
      </c>
      <c r="AR707">
        <f>EXP(-KTG2_nan*(T_opt__nan-AP707)^2)</f>
        <v>0.93186483652638619</v>
      </c>
      <c r="AS707">
        <f>IF(AP707&lt;=T_opt__nan,AQ707,AR707)</f>
        <v>0.9767519975016592</v>
      </c>
      <c r="AT707">
        <f t="shared" si="142"/>
        <v>0.97699999999999998</v>
      </c>
      <c r="BD707">
        <f t="shared" si="143"/>
        <v>704</v>
      </c>
      <c r="BE707">
        <f t="shared" si="144"/>
        <v>17.57500000000007</v>
      </c>
      <c r="BF707">
        <f>EXP(-KTG1_pic*(BE707-T_opt_pic)^2)</f>
        <v>0.88894269998996123</v>
      </c>
      <c r="BG707">
        <f>EXP(-KTG2_pic*(T_opt_pic-BE707)^2)</f>
        <v>0.70245952155264768</v>
      </c>
      <c r="BH707">
        <f>IF(BE707&lt;=T_opt_pic,BF707,BG707)</f>
        <v>0.88894269998996123</v>
      </c>
      <c r="BI707">
        <f t="shared" si="145"/>
        <v>0.88900000000000001</v>
      </c>
      <c r="BP707">
        <f t="shared" si="146"/>
        <v>704</v>
      </c>
      <c r="BQ707">
        <f t="shared" si="147"/>
        <v>17.57500000000007</v>
      </c>
      <c r="BR707">
        <f>EXP(-KTG1_bac*(BQ707-T_opt_bac)^2)</f>
        <v>0.88894269998996123</v>
      </c>
      <c r="BS707">
        <f>EXP(-KTG2_bac * (T_opt_bac - BQ707)^2)</f>
        <v>0.70245952155264768</v>
      </c>
      <c r="BT707">
        <f>IF(BQ707&lt;=T_opt_bac,BR707,BS707)</f>
        <v>0.88894269998996123</v>
      </c>
      <c r="BU707">
        <f t="shared" si="148"/>
        <v>0.88900000000000001</v>
      </c>
      <c r="BY707"/>
      <c r="BZ707" s="3">
        <f t="shared" si="153"/>
        <v>687</v>
      </c>
      <c r="CA707" s="3">
        <f>CA706+(env_max2-env_min2)/1200</f>
        <v>17.150000000000095</v>
      </c>
      <c r="CB707" s="3">
        <f t="shared" si="152"/>
        <v>0.81899999999999995</v>
      </c>
      <c r="CC707" s="3">
        <f>ROUND((O_max_dia2-CA707)/O_range_dia2 * CB707, 3)</f>
        <v>0.51800000000000002</v>
      </c>
      <c r="CD707">
        <f>IF(CA707&lt;=delt2,CB707,CC707)</f>
        <v>0.51800000000000002</v>
      </c>
      <c r="CE707">
        <f>IF(CA707&gt;=O_max_dia2, 0, CD707)</f>
        <v>0.51800000000000002</v>
      </c>
      <c r="CG707">
        <f>CE707/$CF$21</f>
        <v>0.90718038528896683</v>
      </c>
      <c r="EM707"/>
      <c r="EN707" s="3"/>
      <c r="EP707"/>
      <c r="EQ707" s="3"/>
    </row>
    <row r="708" spans="2:147" x14ac:dyDescent="0.25">
      <c r="B708">
        <f t="shared" si="151"/>
        <v>692</v>
      </c>
      <c r="C708" s="9">
        <f t="shared" si="149"/>
        <v>17.275000000000087</v>
      </c>
      <c r="D708">
        <f>EXP(-KTG1_dia*(C708-T_opt__dia)^2)</f>
        <v>0.917773179542129</v>
      </c>
      <c r="E708">
        <f>EXP(-KTG2_dia*(T_opt__dia-C708)^2)</f>
        <v>0.11705340445403836</v>
      </c>
      <c r="F708">
        <f>IF(C708&lt;=T_opt__dia,D708,E708)</f>
        <v>0.11705340445403836</v>
      </c>
      <c r="G708">
        <f t="shared" si="150"/>
        <v>0.11700000000000001</v>
      </c>
      <c r="AO708">
        <f t="shared" si="155"/>
        <v>705</v>
      </c>
      <c r="AP708">
        <f t="shared" si="141"/>
        <v>17.600000000000069</v>
      </c>
      <c r="AQ708">
        <f>EXP(-KTG1_nan*(AP708-T_opt__nan)^2)</f>
        <v>0.977223394055727</v>
      </c>
      <c r="AR708">
        <f>EXP(-KTG2_nan*(T_opt__nan-AP708)^2)</f>
        <v>0.93321468759627957</v>
      </c>
      <c r="AS708">
        <f>IF(AP708&lt;=T_opt__nan,AQ708,AR708)</f>
        <v>0.977223394055727</v>
      </c>
      <c r="AT708">
        <f t="shared" si="142"/>
        <v>0.97699999999999998</v>
      </c>
      <c r="BD708">
        <f t="shared" si="143"/>
        <v>705</v>
      </c>
      <c r="BE708">
        <f t="shared" si="144"/>
        <v>17.600000000000069</v>
      </c>
      <c r="BF708">
        <f>EXP(-KTG1_pic*(BE708-T_opt_pic)^2)</f>
        <v>0.88990550148499137</v>
      </c>
      <c r="BG708">
        <f>EXP(-KTG2_pic*(T_opt_pic-BE708)^2)</f>
        <v>0.70474446702095928</v>
      </c>
      <c r="BH708">
        <f>IF(BE708&lt;=T_opt_pic,BF708,BG708)</f>
        <v>0.88990550148499137</v>
      </c>
      <c r="BI708">
        <f t="shared" si="145"/>
        <v>0.89</v>
      </c>
      <c r="BP708">
        <f t="shared" si="146"/>
        <v>705</v>
      </c>
      <c r="BQ708">
        <f t="shared" si="147"/>
        <v>17.600000000000069</v>
      </c>
      <c r="BR708">
        <f>EXP(-KTG1_bac*(BQ708-T_opt_bac)^2)</f>
        <v>0.88990550148499137</v>
      </c>
      <c r="BS708">
        <f>EXP(-KTG2_bac * (T_opt_bac - BQ708)^2)</f>
        <v>0.70474446702095928</v>
      </c>
      <c r="BT708">
        <f>IF(BQ708&lt;=T_opt_bac,BR708,BS708)</f>
        <v>0.88990550148499137</v>
      </c>
      <c r="BU708">
        <f t="shared" si="148"/>
        <v>0.89</v>
      </c>
      <c r="BY708"/>
      <c r="BZ708" s="3">
        <f t="shared" si="153"/>
        <v>688</v>
      </c>
      <c r="CA708" s="3">
        <f>CA707+(env_max2-env_min2)/1200</f>
        <v>17.175000000000093</v>
      </c>
      <c r="CB708" s="3">
        <f t="shared" si="152"/>
        <v>0.82099999999999995</v>
      </c>
      <c r="CC708" s="3">
        <f>ROUND((O_max_dia2-CA708)/O_range_dia2 * CB708, 3)</f>
        <v>0.51800000000000002</v>
      </c>
      <c r="CD708">
        <f>IF(CA708&lt;=delt2,CB708,CC708)</f>
        <v>0.51800000000000002</v>
      </c>
      <c r="CE708">
        <f>IF(CA708&gt;=O_max_dia2, 0, CD708)</f>
        <v>0.51800000000000002</v>
      </c>
      <c r="CG708">
        <f>CE708/$CF$21</f>
        <v>0.90718038528896683</v>
      </c>
      <c r="EM708"/>
      <c r="EN708" s="3"/>
      <c r="EP708"/>
      <c r="EQ708" s="3"/>
    </row>
    <row r="709" spans="2:147" x14ac:dyDescent="0.25">
      <c r="B709">
        <f t="shared" si="151"/>
        <v>693</v>
      </c>
      <c r="C709" s="9">
        <f t="shared" si="149"/>
        <v>17.300000000000086</v>
      </c>
      <c r="D709">
        <f>EXP(-KTG1_dia*(C709-T_opt__dia)^2)</f>
        <v>0.9165671009814832</v>
      </c>
      <c r="E709">
        <f>EXP(-KTG2_dia*(T_opt__dia-C709)^2)</f>
        <v>0.11326783993557661</v>
      </c>
      <c r="F709">
        <f>IF(C709&lt;=T_opt__dia,D709,E709)</f>
        <v>0.11326783993557661</v>
      </c>
      <c r="G709">
        <f t="shared" si="150"/>
        <v>0.113</v>
      </c>
      <c r="AO709">
        <f t="shared" si="155"/>
        <v>706</v>
      </c>
      <c r="AP709">
        <f t="shared" ref="AP709:AP772" si="156">C722</f>
        <v>17.625000000000068</v>
      </c>
      <c r="AQ709">
        <f>EXP(-KTG1_nan*(AP709-T_opt__nan)^2)</f>
        <v>0.97769012965064361</v>
      </c>
      <c r="AR709">
        <f>EXP(-KTG2_nan*(T_opt__nan-AP709)^2)</f>
        <v>0.93455247559814947</v>
      </c>
      <c r="AS709">
        <f>IF(AP709&lt;=T_opt__nan,AQ709,AR709)</f>
        <v>0.97769012965064361</v>
      </c>
      <c r="AT709">
        <f t="shared" ref="AT709:AT772" si="157">ROUND(AS709,3)</f>
        <v>0.97799999999999998</v>
      </c>
      <c r="BD709">
        <f t="shared" ref="BD709:BD772" si="158">B722</f>
        <v>706</v>
      </c>
      <c r="BE709">
        <f t="shared" ref="BE709:BE772" si="159">C722</f>
        <v>17.625000000000068</v>
      </c>
      <c r="BF709">
        <f>EXP(-KTG1_pic*(BE709-T_opt_pic)^2)</f>
        <v>0.89086489144135894</v>
      </c>
      <c r="BG709">
        <f>EXP(-KTG2_pic*(T_opt_pic-BE709)^2)</f>
        <v>0.70702623943841036</v>
      </c>
      <c r="BH709">
        <f>IF(BE709&lt;=T_opt_pic,BF709,BG709)</f>
        <v>0.89086489144135894</v>
      </c>
      <c r="BI709">
        <f t="shared" ref="BI709:BI772" si="160">ROUND(BH709,3)</f>
        <v>0.89100000000000001</v>
      </c>
      <c r="BP709">
        <f t="shared" ref="BP709:BP772" si="161">BD709</f>
        <v>706</v>
      </c>
      <c r="BQ709">
        <f t="shared" ref="BQ709:BQ772" si="162">BE709</f>
        <v>17.625000000000068</v>
      </c>
      <c r="BR709">
        <f>EXP(-KTG1_bac*(BQ709-T_opt_bac)^2)</f>
        <v>0.89086489144135894</v>
      </c>
      <c r="BS709">
        <f>EXP(-KTG2_bac * (T_opt_bac - BQ709)^2)</f>
        <v>0.70702623943841036</v>
      </c>
      <c r="BT709">
        <f>IF(BQ709&lt;=T_opt_bac,BR709,BS709)</f>
        <v>0.89086489144135894</v>
      </c>
      <c r="BU709">
        <f t="shared" ref="BU709:BU772" si="163">ROUND(BT709,3)</f>
        <v>0.89100000000000001</v>
      </c>
      <c r="BY709"/>
      <c r="BZ709" s="3">
        <f t="shared" si="153"/>
        <v>689</v>
      </c>
      <c r="CA709" s="3">
        <f>CA708+(env_max2-env_min2)/1200</f>
        <v>17.200000000000092</v>
      </c>
      <c r="CB709" s="3">
        <f t="shared" si="152"/>
        <v>0.82199999999999995</v>
      </c>
      <c r="CC709" s="3">
        <f>ROUND((O_max_dia2-CA709)/O_range_dia2 * CB709, 3)</f>
        <v>0.51700000000000002</v>
      </c>
      <c r="CD709">
        <f>IF(CA709&lt;=delt2,CB709,CC709)</f>
        <v>0.51700000000000002</v>
      </c>
      <c r="CE709">
        <f>IF(CA709&gt;=O_max_dia2, 0, CD709)</f>
        <v>0.51700000000000002</v>
      </c>
      <c r="CG709">
        <f>CE709/$CF$21</f>
        <v>0.90542907180385301</v>
      </c>
      <c r="EM709"/>
      <c r="EN709" s="3"/>
      <c r="EP709"/>
      <c r="EQ709" s="3"/>
    </row>
    <row r="710" spans="2:147" x14ac:dyDescent="0.25">
      <c r="B710">
        <f t="shared" si="151"/>
        <v>694</v>
      </c>
      <c r="C710" s="9">
        <f t="shared" si="149"/>
        <v>17.325000000000085</v>
      </c>
      <c r="D710">
        <f>EXP(-KTG1_dia*(C710-T_opt__dia)^2)</f>
        <v>0.91535345379150523</v>
      </c>
      <c r="E710">
        <f>EXP(-KTG2_dia*(T_opt__dia-C710)^2)</f>
        <v>0.10957730467983562</v>
      </c>
      <c r="F710">
        <f>IF(C710&lt;=T_opt__dia,D710,E710)</f>
        <v>0.10957730467983562</v>
      </c>
      <c r="G710">
        <f t="shared" si="150"/>
        <v>0.11</v>
      </c>
      <c r="AO710">
        <f t="shared" si="155"/>
        <v>707</v>
      </c>
      <c r="AP710">
        <f t="shared" si="156"/>
        <v>17.650000000000066</v>
      </c>
      <c r="AQ710">
        <f>EXP(-KTG1_nan*(AP710-T_opt__nan)^2)</f>
        <v>0.9781521973918107</v>
      </c>
      <c r="AR710">
        <f>EXP(-KTG2_nan*(T_opt__nan-AP710)^2)</f>
        <v>0.93587814307716277</v>
      </c>
      <c r="AS710">
        <f>IF(AP710&lt;=T_opt__nan,AQ710,AR710)</f>
        <v>0.9781521973918107</v>
      </c>
      <c r="AT710">
        <f t="shared" si="157"/>
        <v>0.97799999999999998</v>
      </c>
      <c r="BD710">
        <f t="shared" si="158"/>
        <v>707</v>
      </c>
      <c r="BE710">
        <f t="shared" si="159"/>
        <v>17.650000000000066</v>
      </c>
      <c r="BF710">
        <f>EXP(-KTG1_pic*(BE710-T_opt_pic)^2)</f>
        <v>0.89182085658210264</v>
      </c>
      <c r="BG710">
        <f>EXP(-KTG2_pic*(T_opt_pic-BE710)^2)</f>
        <v>0.70930475996804387</v>
      </c>
      <c r="BH710">
        <f>IF(BE710&lt;=T_opt_pic,BF710,BG710)</f>
        <v>0.89182085658210264</v>
      </c>
      <c r="BI710">
        <f t="shared" si="160"/>
        <v>0.89200000000000002</v>
      </c>
      <c r="BP710">
        <f t="shared" si="161"/>
        <v>707</v>
      </c>
      <c r="BQ710">
        <f t="shared" si="162"/>
        <v>17.650000000000066</v>
      </c>
      <c r="BR710">
        <f>EXP(-KTG1_bac*(BQ710-T_opt_bac)^2)</f>
        <v>0.89182085658210264</v>
      </c>
      <c r="BS710">
        <f>EXP(-KTG2_bac * (T_opt_bac - BQ710)^2)</f>
        <v>0.70930475996804387</v>
      </c>
      <c r="BT710">
        <f>IF(BQ710&lt;=T_opt_bac,BR710,BS710)</f>
        <v>0.89182085658210264</v>
      </c>
      <c r="BU710">
        <f t="shared" si="163"/>
        <v>0.89200000000000002</v>
      </c>
      <c r="BY710"/>
      <c r="BZ710" s="3">
        <f t="shared" si="153"/>
        <v>690</v>
      </c>
      <c r="CA710" s="3">
        <f>CA709+(env_max2-env_min2)/1200</f>
        <v>17.22500000000009</v>
      </c>
      <c r="CB710" s="3">
        <f t="shared" si="152"/>
        <v>0.82299999999999995</v>
      </c>
      <c r="CC710" s="3">
        <f>ROUND((O_max_dia2-CA710)/O_range_dia2 * CB710, 3)</f>
        <v>0.51600000000000001</v>
      </c>
      <c r="CD710">
        <f>IF(CA710&lt;=delt2,CB710,CC710)</f>
        <v>0.51600000000000001</v>
      </c>
      <c r="CE710">
        <f>IF(CA710&gt;=O_max_dia2, 0, CD710)</f>
        <v>0.51600000000000001</v>
      </c>
      <c r="CG710">
        <f>CE710/$CF$21</f>
        <v>0.9036777583187392</v>
      </c>
      <c r="EM710"/>
      <c r="EN710" s="3"/>
      <c r="EP710"/>
      <c r="EQ710" s="3"/>
    </row>
    <row r="711" spans="2:147" x14ac:dyDescent="0.25">
      <c r="B711">
        <f t="shared" si="151"/>
        <v>695</v>
      </c>
      <c r="C711" s="9">
        <f t="shared" si="149"/>
        <v>17.350000000000083</v>
      </c>
      <c r="D711">
        <f>EXP(-KTG1_dia*(C711-T_opt__dia)^2)</f>
        <v>0.91413227225074045</v>
      </c>
      <c r="E711">
        <f>EXP(-KTG2_dia*(T_opt__dia-C711)^2)</f>
        <v>0.10598051738686999</v>
      </c>
      <c r="F711">
        <f>IF(C711&lt;=T_opt__dia,D711,E711)</f>
        <v>0.10598051738686999</v>
      </c>
      <c r="G711">
        <f t="shared" si="150"/>
        <v>0.106</v>
      </c>
      <c r="AO711">
        <f t="shared" si="155"/>
        <v>708</v>
      </c>
      <c r="AP711">
        <f t="shared" si="156"/>
        <v>17.675000000000065</v>
      </c>
      <c r="AQ711">
        <f>EXP(-KTG1_nan*(AP711-T_opt__nan)^2)</f>
        <v>0.97860959045138851</v>
      </c>
      <c r="AR711">
        <f>EXP(-KTG2_nan*(T_opt__nan-AP711)^2)</f>
        <v>0.93719163304236297</v>
      </c>
      <c r="AS711">
        <f>IF(AP711&lt;=T_opt__nan,AQ711,AR711)</f>
        <v>0.97860959045138851</v>
      </c>
      <c r="AT711">
        <f t="shared" si="157"/>
        <v>0.97899999999999998</v>
      </c>
      <c r="BD711">
        <f t="shared" si="158"/>
        <v>708</v>
      </c>
      <c r="BE711">
        <f t="shared" si="159"/>
        <v>17.675000000000065</v>
      </c>
      <c r="BF711">
        <f>EXP(-KTG1_pic*(BE711-T_opt_pic)^2)</f>
        <v>0.8927733836673809</v>
      </c>
      <c r="BG711">
        <f>EXP(-KTG2_pic*(T_opt_pic-BE711)^2)</f>
        <v>0.71157994966481364</v>
      </c>
      <c r="BH711">
        <f>IF(BE711&lt;=T_opt_pic,BF711,BG711)</f>
        <v>0.8927733836673809</v>
      </c>
      <c r="BI711">
        <f t="shared" si="160"/>
        <v>0.89300000000000002</v>
      </c>
      <c r="BP711">
        <f t="shared" si="161"/>
        <v>708</v>
      </c>
      <c r="BQ711">
        <f t="shared" si="162"/>
        <v>17.675000000000065</v>
      </c>
      <c r="BR711">
        <f>EXP(-KTG1_bac*(BQ711-T_opt_bac)^2)</f>
        <v>0.8927733836673809</v>
      </c>
      <c r="BS711">
        <f>EXP(-KTG2_bac * (T_opt_bac - BQ711)^2)</f>
        <v>0.71157994966481364</v>
      </c>
      <c r="BT711">
        <f>IF(BQ711&lt;=T_opt_bac,BR711,BS711)</f>
        <v>0.8927733836673809</v>
      </c>
      <c r="BU711">
        <f t="shared" si="163"/>
        <v>0.89300000000000002</v>
      </c>
      <c r="BY711"/>
      <c r="BZ711" s="3">
        <f t="shared" si="153"/>
        <v>691</v>
      </c>
      <c r="CA711" s="3">
        <f>CA710+(env_max2-env_min2)/1200</f>
        <v>17.250000000000089</v>
      </c>
      <c r="CB711" s="3">
        <f t="shared" si="152"/>
        <v>0.82499999999999996</v>
      </c>
      <c r="CC711" s="3">
        <f>ROUND((O_max_dia2-CA711)/O_range_dia2 * CB711, 3)</f>
        <v>0.51600000000000001</v>
      </c>
      <c r="CD711">
        <f>IF(CA711&lt;=delt2,CB711,CC711)</f>
        <v>0.51600000000000001</v>
      </c>
      <c r="CE711">
        <f>IF(CA711&gt;=O_max_dia2, 0, CD711)</f>
        <v>0.51600000000000001</v>
      </c>
      <c r="CG711">
        <f>CE711/$CF$21</f>
        <v>0.9036777583187392</v>
      </c>
      <c r="EM711"/>
      <c r="EN711" s="3"/>
      <c r="EP711"/>
      <c r="EQ711" s="3"/>
    </row>
    <row r="712" spans="2:147" x14ac:dyDescent="0.25">
      <c r="B712">
        <f t="shared" si="151"/>
        <v>696</v>
      </c>
      <c r="C712" s="9">
        <f t="shared" si="149"/>
        <v>17.375000000000082</v>
      </c>
      <c r="D712">
        <f>EXP(-KTG1_dia*(C712-T_opt__dia)^2)</f>
        <v>0.91290359081805306</v>
      </c>
      <c r="E712">
        <f>EXP(-KTG2_dia*(T_opt__dia-C712)^2)</f>
        <v>0.10247616951200039</v>
      </c>
      <c r="F712">
        <f>IF(C712&lt;=T_opt__dia,D712,E712)</f>
        <v>0.10247616951200039</v>
      </c>
      <c r="G712">
        <f t="shared" si="150"/>
        <v>0.10199999999999999</v>
      </c>
      <c r="AO712">
        <f t="shared" si="155"/>
        <v>709</v>
      </c>
      <c r="AP712">
        <f t="shared" si="156"/>
        <v>17.700000000000063</v>
      </c>
      <c r="AQ712">
        <f>EXP(-KTG1_nan*(AP712-T_opt__nan)^2)</f>
        <v>0.9790623020684639</v>
      </c>
      <c r="AR712">
        <f>EXP(-KTG2_nan*(T_opt__nan-AP712)^2)</f>
        <v>0.93849288897074934</v>
      </c>
      <c r="AS712">
        <f>IF(AP712&lt;=T_opt__nan,AQ712,AR712)</f>
        <v>0.9790623020684639</v>
      </c>
      <c r="AT712">
        <f t="shared" si="157"/>
        <v>0.97899999999999998</v>
      </c>
      <c r="BD712">
        <f t="shared" si="158"/>
        <v>709</v>
      </c>
      <c r="BE712">
        <f t="shared" si="159"/>
        <v>17.700000000000063</v>
      </c>
      <c r="BF712">
        <f>EXP(-KTG1_pic*(BE712-T_opt_pic)^2)</f>
        <v>0.89372245949477591</v>
      </c>
      <c r="BG712">
        <f>EXP(-KTG2_pic*(T_opt_pic-BE712)^2)</f>
        <v>0.71385172947998099</v>
      </c>
      <c r="BH712">
        <f>IF(BE712&lt;=T_opt_pic,BF712,BG712)</f>
        <v>0.89372245949477591</v>
      </c>
      <c r="BI712">
        <f t="shared" si="160"/>
        <v>0.89400000000000002</v>
      </c>
      <c r="BP712">
        <f t="shared" si="161"/>
        <v>709</v>
      </c>
      <c r="BQ712">
        <f t="shared" si="162"/>
        <v>17.700000000000063</v>
      </c>
      <c r="BR712">
        <f>EXP(-KTG1_bac*(BQ712-T_opt_bac)^2)</f>
        <v>0.89372245949477591</v>
      </c>
      <c r="BS712">
        <f>EXP(-KTG2_bac * (T_opt_bac - BQ712)^2)</f>
        <v>0.71385172947998099</v>
      </c>
      <c r="BT712">
        <f>IF(BQ712&lt;=T_opt_bac,BR712,BS712)</f>
        <v>0.89372245949477591</v>
      </c>
      <c r="BU712">
        <f t="shared" si="163"/>
        <v>0.89400000000000002</v>
      </c>
      <c r="BY712"/>
      <c r="BZ712" s="3">
        <f t="shared" si="153"/>
        <v>692</v>
      </c>
      <c r="CA712" s="3">
        <f>CA711+(env_max2-env_min2)/1200</f>
        <v>17.275000000000087</v>
      </c>
      <c r="CB712" s="3">
        <f t="shared" si="152"/>
        <v>0.82599999999999996</v>
      </c>
      <c r="CC712" s="3">
        <f>ROUND((O_max_dia2-CA712)/O_range_dia2 * CB712, 3)</f>
        <v>0.51500000000000001</v>
      </c>
      <c r="CD712">
        <f>IF(CA712&lt;=delt2,CB712,CC712)</f>
        <v>0.51500000000000001</v>
      </c>
      <c r="CE712">
        <f>IF(CA712&gt;=O_max_dia2, 0, CD712)</f>
        <v>0.51500000000000001</v>
      </c>
      <c r="CG712">
        <f>CE712/$CF$21</f>
        <v>0.90192644483362527</v>
      </c>
      <c r="EM712"/>
      <c r="EN712" s="3"/>
      <c r="EP712"/>
      <c r="EQ712" s="3"/>
    </row>
    <row r="713" spans="2:147" x14ac:dyDescent="0.25">
      <c r="B713">
        <f t="shared" si="151"/>
        <v>697</v>
      </c>
      <c r="C713" s="9">
        <f t="shared" si="149"/>
        <v>17.40000000000008</v>
      </c>
      <c r="D713">
        <f>EXP(-KTG1_dia*(C713-T_opt__dia)^2)</f>
        <v>0.91166744413100809</v>
      </c>
      <c r="E713">
        <f>EXP(-KTG2_dia*(T_opt__dia-C713)^2)</f>
        <v>9.906292744673649E-2</v>
      </c>
      <c r="F713">
        <f>IF(C713&lt;=T_opt__dia,D713,E713)</f>
        <v>9.906292744673649E-2</v>
      </c>
      <c r="G713">
        <f t="shared" si="150"/>
        <v>9.9000000000000005E-2</v>
      </c>
      <c r="AO713">
        <f t="shared" si="155"/>
        <v>710</v>
      </c>
      <c r="AP713">
        <f t="shared" si="156"/>
        <v>17.725000000000062</v>
      </c>
      <c r="AQ713">
        <f>EXP(-KTG1_nan*(AP713-T_opt__nan)^2)</f>
        <v>0.97951032554921691</v>
      </c>
      <c r="AR713">
        <f>EXP(-KTG2_nan*(T_opt__nan-AP713)^2)</f>
        <v>0.93978185481132825</v>
      </c>
      <c r="AS713">
        <f>IF(AP713&lt;=T_opt__nan,AQ713,AR713)</f>
        <v>0.97951032554921691</v>
      </c>
      <c r="AT713">
        <f t="shared" si="157"/>
        <v>0.98</v>
      </c>
      <c r="BD713">
        <f t="shared" si="158"/>
        <v>710</v>
      </c>
      <c r="BE713">
        <f t="shared" si="159"/>
        <v>17.725000000000062</v>
      </c>
      <c r="BF713">
        <f>EXP(-KTG1_pic*(BE713-T_opt_pic)^2)</f>
        <v>0.89466807089959832</v>
      </c>
      <c r="BG713">
        <f>EXP(-KTG2_pic*(T_opt_pic-BE713)^2)</f>
        <v>0.71612002026553212</v>
      </c>
      <c r="BH713">
        <f>IF(BE713&lt;=T_opt_pic,BF713,BG713)</f>
        <v>0.89466807089959832</v>
      </c>
      <c r="BI713">
        <f t="shared" si="160"/>
        <v>0.89500000000000002</v>
      </c>
      <c r="BP713">
        <f t="shared" si="161"/>
        <v>710</v>
      </c>
      <c r="BQ713">
        <f t="shared" si="162"/>
        <v>17.725000000000062</v>
      </c>
      <c r="BR713">
        <f>EXP(-KTG1_bac*(BQ713-T_opt_bac)^2)</f>
        <v>0.89466807089959832</v>
      </c>
      <c r="BS713">
        <f>EXP(-KTG2_bac * (T_opt_bac - BQ713)^2)</f>
        <v>0.71612002026553212</v>
      </c>
      <c r="BT713">
        <f>IF(BQ713&lt;=T_opt_bac,BR713,BS713)</f>
        <v>0.89466807089959832</v>
      </c>
      <c r="BU713">
        <f t="shared" si="163"/>
        <v>0.89500000000000002</v>
      </c>
      <c r="BY713"/>
      <c r="BZ713" s="3">
        <f t="shared" si="153"/>
        <v>693</v>
      </c>
      <c r="CA713" s="3">
        <f>CA712+(env_max2-env_min2)/1200</f>
        <v>17.300000000000086</v>
      </c>
      <c r="CB713" s="3">
        <f t="shared" si="152"/>
        <v>0.82799999999999996</v>
      </c>
      <c r="CC713" s="3">
        <f>ROUND((O_max_dia2-CA713)/O_range_dia2 * CB713, 3)</f>
        <v>0.51500000000000001</v>
      </c>
      <c r="CD713">
        <f>IF(CA713&lt;=delt2,CB713,CC713)</f>
        <v>0.51500000000000001</v>
      </c>
      <c r="CE713">
        <f>IF(CA713&gt;=O_max_dia2, 0, CD713)</f>
        <v>0.51500000000000001</v>
      </c>
      <c r="CG713">
        <f>CE713/$CF$21</f>
        <v>0.90192644483362527</v>
      </c>
      <c r="EM713"/>
      <c r="EN713" s="3"/>
      <c r="EP713"/>
      <c r="EQ713" s="3"/>
    </row>
    <row r="714" spans="2:147" x14ac:dyDescent="0.25">
      <c r="B714">
        <f t="shared" si="151"/>
        <v>698</v>
      </c>
      <c r="C714" s="9">
        <f t="shared" si="149"/>
        <v>17.425000000000079</v>
      </c>
      <c r="D714">
        <f>EXP(-KTG1_dia*(C714-T_opt__dia)^2)</f>
        <v>0.91042386700424693</v>
      </c>
      <c r="E714">
        <f>EXP(-KTG2_dia*(T_opt__dia-C714)^2)</f>
        <v>9.5739434658660499E-2</v>
      </c>
      <c r="F714">
        <f>IF(C714&lt;=T_opt__dia,D714,E714)</f>
        <v>9.5739434658660499E-2</v>
      </c>
      <c r="G714">
        <f t="shared" si="150"/>
        <v>9.6000000000000002E-2</v>
      </c>
      <c r="AO714">
        <f t="shared" si="155"/>
        <v>711</v>
      </c>
      <c r="AP714">
        <f t="shared" si="156"/>
        <v>17.75000000000006</v>
      </c>
      <c r="AQ714">
        <f>EXP(-KTG1_nan*(AP714-T_opt__nan)^2)</f>
        <v>0.97995365426708581</v>
      </c>
      <c r="AR714">
        <f>EXP(-KTG2_nan*(T_opt__nan-AP714)^2)</f>
        <v>0.94105847498913331</v>
      </c>
      <c r="AS714">
        <f>IF(AP714&lt;=T_opt__nan,AQ714,AR714)</f>
        <v>0.97995365426708581</v>
      </c>
      <c r="AT714">
        <f t="shared" si="157"/>
        <v>0.98</v>
      </c>
      <c r="BD714">
        <f t="shared" si="158"/>
        <v>711</v>
      </c>
      <c r="BE714">
        <f t="shared" si="159"/>
        <v>17.75000000000006</v>
      </c>
      <c r="BF714">
        <f>EXP(-KTG1_pic*(BE714-T_opt_pic)^2)</f>
        <v>0.89561020475519038</v>
      </c>
      <c r="BG714">
        <f>EXP(-KTG2_pic*(T_opt_pic-BE714)^2)</f>
        <v>0.71838474277861786</v>
      </c>
      <c r="BH714">
        <f>IF(BE714&lt;=T_opt_pic,BF714,BG714)</f>
        <v>0.89561020475519038</v>
      </c>
      <c r="BI714">
        <f t="shared" si="160"/>
        <v>0.89600000000000002</v>
      </c>
      <c r="BP714">
        <f t="shared" si="161"/>
        <v>711</v>
      </c>
      <c r="BQ714">
        <f t="shared" si="162"/>
        <v>17.75000000000006</v>
      </c>
      <c r="BR714">
        <f>EXP(-KTG1_bac*(BQ714-T_opt_bac)^2)</f>
        <v>0.89561020475519038</v>
      </c>
      <c r="BS714">
        <f>EXP(-KTG2_bac * (T_opt_bac - BQ714)^2)</f>
        <v>0.71838474277861786</v>
      </c>
      <c r="BT714">
        <f>IF(BQ714&lt;=T_opt_bac,BR714,BS714)</f>
        <v>0.89561020475519038</v>
      </c>
      <c r="BU714">
        <f t="shared" si="163"/>
        <v>0.89600000000000002</v>
      </c>
      <c r="BY714"/>
      <c r="BZ714" s="3">
        <f t="shared" si="153"/>
        <v>694</v>
      </c>
      <c r="CA714" s="3">
        <f>CA713+(env_max2-env_min2)/1200</f>
        <v>17.325000000000085</v>
      </c>
      <c r="CB714" s="3">
        <f t="shared" si="152"/>
        <v>0.82899999999999996</v>
      </c>
      <c r="CC714" s="3">
        <f>ROUND((O_max_dia2-CA714)/O_range_dia2 * CB714, 3)</f>
        <v>0.51400000000000001</v>
      </c>
      <c r="CD714">
        <f>IF(CA714&lt;=delt2,CB714,CC714)</f>
        <v>0.51400000000000001</v>
      </c>
      <c r="CE714">
        <f>IF(CA714&gt;=O_max_dia2, 0, CD714)</f>
        <v>0.51400000000000001</v>
      </c>
      <c r="CG714">
        <f>CE714/$CF$21</f>
        <v>0.90017513134851146</v>
      </c>
      <c r="EM714"/>
      <c r="EN714" s="3"/>
      <c r="EP714"/>
      <c r="EQ714" s="3"/>
    </row>
    <row r="715" spans="2:147" x14ac:dyDescent="0.25">
      <c r="B715">
        <f t="shared" si="151"/>
        <v>699</v>
      </c>
      <c r="C715" s="9">
        <f t="shared" si="149"/>
        <v>17.450000000000077</v>
      </c>
      <c r="D715">
        <f>EXP(-KTG1_dia*(C715-T_opt__dia)^2)</f>
        <v>0.90917289442785576</v>
      </c>
      <c r="E715">
        <f>EXP(-KTG2_dia*(T_opt__dia-C715)^2)</f>
        <v>9.2504313788472486E-2</v>
      </c>
      <c r="F715">
        <f>IF(C715&lt;=T_opt__dia,D715,E715)</f>
        <v>9.2504313788472486E-2</v>
      </c>
      <c r="G715">
        <f t="shared" si="150"/>
        <v>9.2999999999999999E-2</v>
      </c>
      <c r="AO715">
        <f t="shared" si="155"/>
        <v>712</v>
      </c>
      <c r="AP715">
        <f t="shared" si="156"/>
        <v>17.775000000000059</v>
      </c>
      <c r="AQ715">
        <f>EXP(-KTG1_nan*(AP715-T_opt__nan)^2)</f>
        <v>0.98039228166293024</v>
      </c>
      <c r="AR715">
        <f>EXP(-KTG2_nan*(T_opt__nan-AP715)^2)</f>
        <v>0.9423226944092159</v>
      </c>
      <c r="AS715">
        <f>IF(AP715&lt;=T_opt__nan,AQ715,AR715)</f>
        <v>0.98039228166293024</v>
      </c>
      <c r="AT715">
        <f t="shared" si="157"/>
        <v>0.98</v>
      </c>
      <c r="BD715">
        <f t="shared" si="158"/>
        <v>712</v>
      </c>
      <c r="BE715">
        <f t="shared" si="159"/>
        <v>17.775000000000059</v>
      </c>
      <c r="BF715">
        <f>EXP(-KTG1_pic*(BE715-T_opt_pic)^2)</f>
        <v>0.89654884797322909</v>
      </c>
      <c r="BG715">
        <f>EXP(-KTG2_pic*(T_opt_pic-BE715)^2)</f>
        <v>0.7206458176860141</v>
      </c>
      <c r="BH715">
        <f>IF(BE715&lt;=T_opt_pic,BF715,BG715)</f>
        <v>0.89654884797322909</v>
      </c>
      <c r="BI715">
        <f t="shared" si="160"/>
        <v>0.89700000000000002</v>
      </c>
      <c r="BP715">
        <f t="shared" si="161"/>
        <v>712</v>
      </c>
      <c r="BQ715">
        <f t="shared" si="162"/>
        <v>17.775000000000059</v>
      </c>
      <c r="BR715">
        <f>EXP(-KTG1_bac*(BQ715-T_opt_bac)^2)</f>
        <v>0.89654884797322909</v>
      </c>
      <c r="BS715">
        <f>EXP(-KTG2_bac * (T_opt_bac - BQ715)^2)</f>
        <v>0.7206458176860141</v>
      </c>
      <c r="BT715">
        <f>IF(BQ715&lt;=T_opt_bac,BR715,BS715)</f>
        <v>0.89654884797322909</v>
      </c>
      <c r="BU715">
        <f t="shared" si="163"/>
        <v>0.89700000000000002</v>
      </c>
      <c r="BY715"/>
      <c r="BZ715" s="3">
        <f t="shared" si="153"/>
        <v>695</v>
      </c>
      <c r="CA715" s="3">
        <f>CA714+(env_max2-env_min2)/1200</f>
        <v>17.350000000000083</v>
      </c>
      <c r="CB715" s="3">
        <f t="shared" si="152"/>
        <v>0.83099999999999996</v>
      </c>
      <c r="CC715" s="3">
        <f>ROUND((O_max_dia2-CA715)/O_range_dia2 * CB715, 3)</f>
        <v>0.51300000000000001</v>
      </c>
      <c r="CD715">
        <f>IF(CA715&lt;=delt2,CB715,CC715)</f>
        <v>0.51300000000000001</v>
      </c>
      <c r="CE715">
        <f>IF(CA715&gt;=O_max_dia2, 0, CD715)</f>
        <v>0.51300000000000001</v>
      </c>
      <c r="CG715">
        <f>CE715/$CF$21</f>
        <v>0.89842381786339764</v>
      </c>
      <c r="EM715"/>
      <c r="EN715" s="3"/>
      <c r="EP715"/>
      <c r="EQ715" s="3"/>
    </row>
    <row r="716" spans="2:147" x14ac:dyDescent="0.25">
      <c r="B716">
        <f t="shared" si="151"/>
        <v>700</v>
      </c>
      <c r="C716" s="9">
        <f t="shared" si="149"/>
        <v>17.475000000000076</v>
      </c>
      <c r="D716">
        <f>EXP(-KTG1_dia*(C716-T_opt__dia)^2)</f>
        <v>0.90791456156572736</v>
      </c>
      <c r="E716">
        <f>EXP(-KTG2_dia*(T_opt__dia-C716)^2)</f>
        <v>8.9356168702531755E-2</v>
      </c>
      <c r="F716">
        <f>IF(C716&lt;=T_opt__dia,D716,E716)</f>
        <v>8.9356168702531755E-2</v>
      </c>
      <c r="G716">
        <f t="shared" si="150"/>
        <v>8.8999999999999996E-2</v>
      </c>
      <c r="AO716">
        <f t="shared" si="155"/>
        <v>713</v>
      </c>
      <c r="AP716">
        <f t="shared" si="156"/>
        <v>17.800000000000058</v>
      </c>
      <c r="AQ716">
        <f>EXP(-KTG1_nan*(AP716-T_opt__nan)^2)</f>
        <v>0.98082620124519326</v>
      </c>
      <c r="AR716">
        <f>EXP(-KTG2_nan*(T_opt__nan-AP716)^2)</f>
        <v>0.94357445846060573</v>
      </c>
      <c r="AS716">
        <f>IF(AP716&lt;=T_opt__nan,AQ716,AR716)</f>
        <v>0.98082620124519326</v>
      </c>
      <c r="AT716">
        <f t="shared" si="157"/>
        <v>0.98099999999999998</v>
      </c>
      <c r="BD716">
        <f t="shared" si="158"/>
        <v>713</v>
      </c>
      <c r="BE716">
        <f t="shared" si="159"/>
        <v>17.800000000000058</v>
      </c>
      <c r="BF716">
        <f>EXP(-KTG1_pic*(BE716-T_opt_pic)^2)</f>
        <v>0.89748398750402858</v>
      </c>
      <c r="BG716">
        <f>EXP(-KTG2_pic*(T_opt_pic-BE716)^2)</f>
        <v>0.7229031655686039</v>
      </c>
      <c r="BH716">
        <f>IF(BE716&lt;=T_opt_pic,BF716,BG716)</f>
        <v>0.89748398750402858</v>
      </c>
      <c r="BI716">
        <f t="shared" si="160"/>
        <v>0.89700000000000002</v>
      </c>
      <c r="BP716">
        <f t="shared" si="161"/>
        <v>713</v>
      </c>
      <c r="BQ716">
        <f t="shared" si="162"/>
        <v>17.800000000000058</v>
      </c>
      <c r="BR716">
        <f>EXP(-KTG1_bac*(BQ716-T_opt_bac)^2)</f>
        <v>0.89748398750402858</v>
      </c>
      <c r="BS716">
        <f>EXP(-KTG2_bac * (T_opt_bac - BQ716)^2)</f>
        <v>0.7229031655686039</v>
      </c>
      <c r="BT716">
        <f>IF(BQ716&lt;=T_opt_bac,BR716,BS716)</f>
        <v>0.89748398750402858</v>
      </c>
      <c r="BU716">
        <f t="shared" si="163"/>
        <v>0.89700000000000002</v>
      </c>
      <c r="BY716"/>
      <c r="BZ716" s="3">
        <f t="shared" si="153"/>
        <v>696</v>
      </c>
      <c r="CA716" s="3">
        <f>CA715+(env_max2-env_min2)/1200</f>
        <v>17.375000000000082</v>
      </c>
      <c r="CB716" s="3">
        <f t="shared" si="152"/>
        <v>0.83199999999999996</v>
      </c>
      <c r="CC716" s="3">
        <f>ROUND((O_max_dia2-CA716)/O_range_dia2 * CB716, 3)</f>
        <v>0.51300000000000001</v>
      </c>
      <c r="CD716">
        <f>IF(CA716&lt;=delt2,CB716,CC716)</f>
        <v>0.51300000000000001</v>
      </c>
      <c r="CE716">
        <f>IF(CA716&gt;=O_max_dia2, 0, CD716)</f>
        <v>0.51300000000000001</v>
      </c>
      <c r="CG716">
        <f>CE716/$CF$21</f>
        <v>0.89842381786339764</v>
      </c>
      <c r="EM716"/>
      <c r="EN716" s="3"/>
      <c r="EP716"/>
      <c r="EQ716" s="3"/>
    </row>
    <row r="717" spans="2:147" x14ac:dyDescent="0.25">
      <c r="B717">
        <f t="shared" si="151"/>
        <v>701</v>
      </c>
      <c r="C717" s="9">
        <f t="shared" si="149"/>
        <v>17.500000000000075</v>
      </c>
      <c r="D717">
        <f>EXP(-KTG1_dia*(C717-T_opt__dia)^2)</f>
        <v>0.90664890375391716</v>
      </c>
      <c r="E717">
        <f>EXP(-KTG2_dia*(T_opt__dia-C717)^2)</f>
        <v>8.6293586499361488E-2</v>
      </c>
      <c r="F717">
        <f>IF(C717&lt;=T_opt__dia,D717,E717)</f>
        <v>8.6293586499361488E-2</v>
      </c>
      <c r="G717">
        <f t="shared" si="150"/>
        <v>8.5999999999999993E-2</v>
      </c>
      <c r="AO717">
        <f t="shared" si="155"/>
        <v>714</v>
      </c>
      <c r="AP717">
        <f t="shared" si="156"/>
        <v>17.825000000000056</v>
      </c>
      <c r="AQ717">
        <f>EXP(-KTG1_nan*(AP717-T_opt__nan)^2)</f>
        <v>0.98125540659006116</v>
      </c>
      <c r="AR717">
        <f>EXP(-KTG2_nan*(T_opt__nan-AP717)^2)</f>
        <v>0.9448137130202392</v>
      </c>
      <c r="AS717">
        <f>IF(AP717&lt;=T_opt__nan,AQ717,AR717)</f>
        <v>0.98125540659006116</v>
      </c>
      <c r="AT717">
        <f t="shared" si="157"/>
        <v>0.98099999999999998</v>
      </c>
      <c r="BD717">
        <f t="shared" si="158"/>
        <v>714</v>
      </c>
      <c r="BE717">
        <f t="shared" si="159"/>
        <v>17.825000000000056</v>
      </c>
      <c r="BF717">
        <f>EXP(-KTG1_pic*(BE717-T_opt_pic)^2)</f>
        <v>0.89841561033684147</v>
      </c>
      <c r="BG717">
        <f>EXP(-KTG2_pic*(T_opt_pic-BE717)^2)</f>
        <v>0.72515670692587908</v>
      </c>
      <c r="BH717">
        <f>IF(BE717&lt;=T_opt_pic,BF717,BG717)</f>
        <v>0.89841561033684147</v>
      </c>
      <c r="BI717">
        <f t="shared" si="160"/>
        <v>0.89800000000000002</v>
      </c>
      <c r="BP717">
        <f t="shared" si="161"/>
        <v>714</v>
      </c>
      <c r="BQ717">
        <f t="shared" si="162"/>
        <v>17.825000000000056</v>
      </c>
      <c r="BR717">
        <f>EXP(-KTG1_bac*(BQ717-T_opt_bac)^2)</f>
        <v>0.89841561033684147</v>
      </c>
      <c r="BS717">
        <f>EXP(-KTG2_bac * (T_opt_bac - BQ717)^2)</f>
        <v>0.72515670692587908</v>
      </c>
      <c r="BT717">
        <f>IF(BQ717&lt;=T_opt_bac,BR717,BS717)</f>
        <v>0.89841561033684147</v>
      </c>
      <c r="BU717">
        <f t="shared" si="163"/>
        <v>0.89800000000000002</v>
      </c>
      <c r="BY717"/>
      <c r="BZ717" s="3">
        <f t="shared" si="153"/>
        <v>697</v>
      </c>
      <c r="CA717" s="3">
        <f>CA716+(env_max2-env_min2)/1200</f>
        <v>17.40000000000008</v>
      </c>
      <c r="CB717" s="3">
        <f t="shared" si="152"/>
        <v>0.83399999999999996</v>
      </c>
      <c r="CC717" s="3">
        <f>ROUND((O_max_dia2-CA717)/O_range_dia2 * CB717, 3)</f>
        <v>0.51200000000000001</v>
      </c>
      <c r="CD717">
        <f>IF(CA717&lt;=delt2,CB717,CC717)</f>
        <v>0.51200000000000001</v>
      </c>
      <c r="CE717">
        <f>IF(CA717&gt;=O_max_dia2, 0, CD717)</f>
        <v>0.51200000000000001</v>
      </c>
      <c r="CG717">
        <f>CE717/$CF$21</f>
        <v>0.89667250437828383</v>
      </c>
      <c r="EM717"/>
      <c r="EN717" s="3"/>
      <c r="EP717"/>
      <c r="EQ717" s="3"/>
    </row>
    <row r="718" spans="2:147" x14ac:dyDescent="0.25">
      <c r="B718">
        <f t="shared" si="151"/>
        <v>702</v>
      </c>
      <c r="C718" s="9">
        <f t="shared" si="149"/>
        <v>17.525000000000073</v>
      </c>
      <c r="D718">
        <f>EXP(-KTG1_dia*(C718-T_opt__dia)^2)</f>
        <v>0.90537595649899194</v>
      </c>
      <c r="E718">
        <f>EXP(-KTG2_dia*(T_opt__dia-C718)^2)</f>
        <v>8.3315139468714161E-2</v>
      </c>
      <c r="F718">
        <f>IF(C718&lt;=T_opt__dia,D718,E718)</f>
        <v>8.3315139468714161E-2</v>
      </c>
      <c r="G718">
        <f t="shared" si="150"/>
        <v>8.3000000000000004E-2</v>
      </c>
      <c r="AO718">
        <f t="shared" si="155"/>
        <v>715</v>
      </c>
      <c r="AP718">
        <f t="shared" si="156"/>
        <v>17.850000000000055</v>
      </c>
      <c r="AQ718">
        <f>EXP(-KTG1_nan*(AP718-T_opt__nan)^2)</f>
        <v>0.98167989134162204</v>
      </c>
      <c r="AR718">
        <f>EXP(-KTG2_nan*(T_opt__nan-AP718)^2)</f>
        <v>0.94604040445685711</v>
      </c>
      <c r="AS718">
        <f>IF(AP718&lt;=T_opt__nan,AQ718,AR718)</f>
        <v>0.98167989134162204</v>
      </c>
      <c r="AT718">
        <f t="shared" si="157"/>
        <v>0.98199999999999998</v>
      </c>
      <c r="BD718">
        <f t="shared" si="158"/>
        <v>715</v>
      </c>
      <c r="BE718">
        <f t="shared" si="159"/>
        <v>17.850000000000055</v>
      </c>
      <c r="BF718">
        <f>EXP(-KTG1_pic*(BE718-T_opt_pic)^2)</f>
        <v>0.8993437035001598</v>
      </c>
      <c r="BG718">
        <f>EXP(-KTG2_pic*(T_opt_pic-BE718)^2)</f>
        <v>0.7274063621804634</v>
      </c>
      <c r="BH718">
        <f>IF(BE718&lt;=T_opt_pic,BF718,BG718)</f>
        <v>0.8993437035001598</v>
      </c>
      <c r="BI718">
        <f t="shared" si="160"/>
        <v>0.89900000000000002</v>
      </c>
      <c r="BP718">
        <f t="shared" si="161"/>
        <v>715</v>
      </c>
      <c r="BQ718">
        <f t="shared" si="162"/>
        <v>17.850000000000055</v>
      </c>
      <c r="BR718">
        <f>EXP(-KTG1_bac*(BQ718-T_opt_bac)^2)</f>
        <v>0.8993437035001598</v>
      </c>
      <c r="BS718">
        <f>EXP(-KTG2_bac * (T_opt_bac - BQ718)^2)</f>
        <v>0.7274063621804634</v>
      </c>
      <c r="BT718">
        <f>IF(BQ718&lt;=T_opt_bac,BR718,BS718)</f>
        <v>0.8993437035001598</v>
      </c>
      <c r="BU718">
        <f t="shared" si="163"/>
        <v>0.89900000000000002</v>
      </c>
      <c r="BY718"/>
      <c r="BZ718" s="3">
        <f t="shared" si="153"/>
        <v>698</v>
      </c>
      <c r="CA718" s="3">
        <f>CA717+(env_max2-env_min2)/1200</f>
        <v>17.425000000000079</v>
      </c>
      <c r="CB718" s="3">
        <f t="shared" si="152"/>
        <v>0.83499999999999996</v>
      </c>
      <c r="CC718" s="3">
        <f>ROUND((O_max_dia2-CA718)/O_range_dia2 * CB718, 3)</f>
        <v>0.51100000000000001</v>
      </c>
      <c r="CD718">
        <f>IF(CA718&lt;=delt2,CB718,CC718)</f>
        <v>0.51100000000000001</v>
      </c>
      <c r="CE718">
        <f>IF(CA718&gt;=O_max_dia2, 0, CD718)</f>
        <v>0.51100000000000001</v>
      </c>
      <c r="CG718">
        <f>CE718/$CF$21</f>
        <v>0.89492119089317002</v>
      </c>
      <c r="EM718"/>
      <c r="EN718" s="3"/>
      <c r="EP718"/>
      <c r="EQ718" s="3"/>
    </row>
    <row r="719" spans="2:147" x14ac:dyDescent="0.25">
      <c r="B719">
        <f t="shared" si="151"/>
        <v>703</v>
      </c>
      <c r="C719" s="9">
        <f t="shared" si="149"/>
        <v>17.550000000000072</v>
      </c>
      <c r="D719">
        <f>EXP(-KTG1_dia*(C719-T_opt__dia)^2)</f>
        <v>0.90409575547637366</v>
      </c>
      <c r="E719">
        <f>EXP(-KTG2_dia*(T_opt__dia-C719)^2)</f>
        <v>8.0419387001924289E-2</v>
      </c>
      <c r="F719">
        <f>IF(C719&lt;=T_opt__dia,D719,E719)</f>
        <v>8.0419387001924289E-2</v>
      </c>
      <c r="G719">
        <f t="shared" si="150"/>
        <v>0.08</v>
      </c>
      <c r="AO719">
        <f t="shared" si="155"/>
        <v>716</v>
      </c>
      <c r="AP719">
        <f t="shared" si="156"/>
        <v>17.875000000000053</v>
      </c>
      <c r="AQ719">
        <f>EXP(-KTG1_nan*(AP719-T_opt__nan)^2)</f>
        <v>0.98209964921202253</v>
      </c>
      <c r="AR719">
        <f>EXP(-KTG2_nan*(T_opt__nan-AP719)^2)</f>
        <v>0.94725447963487097</v>
      </c>
      <c r="AS719">
        <f>IF(AP719&lt;=T_opt__nan,AQ719,AR719)</f>
        <v>0.98209964921202253</v>
      </c>
      <c r="AT719">
        <f t="shared" si="157"/>
        <v>0.98199999999999998</v>
      </c>
      <c r="BD719">
        <f t="shared" si="158"/>
        <v>716</v>
      </c>
      <c r="BE719">
        <f t="shared" si="159"/>
        <v>17.875000000000053</v>
      </c>
      <c r="BF719">
        <f>EXP(-KTG1_pic*(BE719-T_opt_pic)^2)</f>
        <v>0.9002682540620156</v>
      </c>
      <c r="BG719">
        <f>EXP(-KTG2_pic*(T_opt_pic-BE719)^2)</f>
        <v>0.72965205168265446</v>
      </c>
      <c r="BH719">
        <f>IF(BE719&lt;=T_opt_pic,BF719,BG719)</f>
        <v>0.9002682540620156</v>
      </c>
      <c r="BI719">
        <f t="shared" si="160"/>
        <v>0.9</v>
      </c>
      <c r="BP719">
        <f t="shared" si="161"/>
        <v>716</v>
      </c>
      <c r="BQ719">
        <f t="shared" si="162"/>
        <v>17.875000000000053</v>
      </c>
      <c r="BR719">
        <f>EXP(-KTG1_bac*(BQ719-T_opt_bac)^2)</f>
        <v>0.9002682540620156</v>
      </c>
      <c r="BS719">
        <f>EXP(-KTG2_bac * (T_opt_bac - BQ719)^2)</f>
        <v>0.72965205168265446</v>
      </c>
      <c r="BT719">
        <f>IF(BQ719&lt;=T_opt_bac,BR719,BS719)</f>
        <v>0.9002682540620156</v>
      </c>
      <c r="BU719">
        <f t="shared" si="163"/>
        <v>0.9</v>
      </c>
      <c r="BY719"/>
      <c r="BZ719" s="3">
        <f t="shared" si="153"/>
        <v>699</v>
      </c>
      <c r="CA719" s="3">
        <f>CA718+(env_max2-env_min2)/1200</f>
        <v>17.450000000000077</v>
      </c>
      <c r="CB719" s="3">
        <f t="shared" si="152"/>
        <v>0.83699999999999997</v>
      </c>
      <c r="CC719" s="3">
        <f>ROUND((O_max_dia2-CA719)/O_range_dia2 * CB719, 3)</f>
        <v>0.51100000000000001</v>
      </c>
      <c r="CD719">
        <f>IF(CA719&lt;=delt2,CB719,CC719)</f>
        <v>0.51100000000000001</v>
      </c>
      <c r="CE719">
        <f>IF(CA719&gt;=O_max_dia2, 0, CD719)</f>
        <v>0.51100000000000001</v>
      </c>
      <c r="CG719">
        <f>CE719/$CF$21</f>
        <v>0.89492119089317002</v>
      </c>
      <c r="EM719"/>
      <c r="EN719" s="3"/>
      <c r="EP719"/>
      <c r="EQ719" s="3"/>
    </row>
    <row r="720" spans="2:147" x14ac:dyDescent="0.25">
      <c r="B720">
        <f t="shared" si="151"/>
        <v>704</v>
      </c>
      <c r="C720" s="9">
        <f t="shared" si="149"/>
        <v>17.57500000000007</v>
      </c>
      <c r="D720">
        <f>EXP(-KTG1_dia*(C720-T_opt__dia)^2)</f>
        <v>0.90280833652867554</v>
      </c>
      <c r="E720">
        <f>EXP(-KTG2_dia*(T_opt__dia-C720)^2)</f>
        <v>7.7604877452402882E-2</v>
      </c>
      <c r="F720">
        <f>IF(C720&lt;=T_opt__dia,D720,E720)</f>
        <v>7.7604877452402882E-2</v>
      </c>
      <c r="G720">
        <f t="shared" si="150"/>
        <v>7.8E-2</v>
      </c>
      <c r="AO720">
        <f t="shared" si="155"/>
        <v>717</v>
      </c>
      <c r="AP720">
        <f t="shared" si="156"/>
        <v>17.900000000000052</v>
      </c>
      <c r="AQ720">
        <f>EXP(-KTG1_nan*(AP720-T_opt__nan)^2)</f>
        <v>0.9825146739816234</v>
      </c>
      <c r="AR720">
        <f>EXP(-KTG2_nan*(T_opt__nan-AP720)^2)</f>
        <v>0.94845588591819618</v>
      </c>
      <c r="AS720">
        <f>IF(AP720&lt;=T_opt__nan,AQ720,AR720)</f>
        <v>0.9825146739816234</v>
      </c>
      <c r="AT720">
        <f t="shared" si="157"/>
        <v>0.98299999999999998</v>
      </c>
      <c r="BD720">
        <f t="shared" si="158"/>
        <v>717</v>
      </c>
      <c r="BE720">
        <f t="shared" si="159"/>
        <v>17.900000000000052</v>
      </c>
      <c r="BF720">
        <f>EXP(-KTG1_pic*(BE720-T_opt_pic)^2)</f>
        <v>0.90118924913028042</v>
      </c>
      <c r="BG720">
        <f>EXP(-KTG2_pic*(T_opt_pic-BE720)^2)</f>
        <v>0.73189369571498608</v>
      </c>
      <c r="BH720">
        <f>IF(BE720&lt;=T_opt_pic,BF720,BG720)</f>
        <v>0.90118924913028042</v>
      </c>
      <c r="BI720">
        <f t="shared" si="160"/>
        <v>0.90100000000000002</v>
      </c>
      <c r="BP720">
        <f t="shared" si="161"/>
        <v>717</v>
      </c>
      <c r="BQ720">
        <f t="shared" si="162"/>
        <v>17.900000000000052</v>
      </c>
      <c r="BR720">
        <f>EXP(-KTG1_bac*(BQ720-T_opt_bac)^2)</f>
        <v>0.90118924913028042</v>
      </c>
      <c r="BS720">
        <f>EXP(-KTG2_bac * (T_opt_bac - BQ720)^2)</f>
        <v>0.73189369571498608</v>
      </c>
      <c r="BT720">
        <f>IF(BQ720&lt;=T_opt_bac,BR720,BS720)</f>
        <v>0.90118924913028042</v>
      </c>
      <c r="BU720">
        <f t="shared" si="163"/>
        <v>0.90100000000000002</v>
      </c>
      <c r="BY720"/>
      <c r="BZ720" s="3">
        <f t="shared" si="153"/>
        <v>700</v>
      </c>
      <c r="CA720" s="3">
        <f>CA719+(env_max2-env_min2)/1200</f>
        <v>17.475000000000076</v>
      </c>
      <c r="CB720" s="3">
        <f t="shared" si="152"/>
        <v>0.83799999999999997</v>
      </c>
      <c r="CC720" s="3">
        <f>ROUND((O_max_dia2-CA720)/O_range_dia2 * CB720, 3)</f>
        <v>0.51</v>
      </c>
      <c r="CD720">
        <f>IF(CA720&lt;=delt2,CB720,CC720)</f>
        <v>0.51</v>
      </c>
      <c r="CE720">
        <f>IF(CA720&gt;=O_max_dia2, 0, CD720)</f>
        <v>0.51</v>
      </c>
      <c r="CG720">
        <f>CE720/$CF$21</f>
        <v>0.89316987740805609</v>
      </c>
      <c r="EM720"/>
      <c r="EN720" s="3"/>
      <c r="EP720"/>
      <c r="EQ720" s="3"/>
    </row>
    <row r="721" spans="2:147" x14ac:dyDescent="0.25">
      <c r="B721">
        <f t="shared" si="151"/>
        <v>705</v>
      </c>
      <c r="C721" s="9">
        <f t="shared" si="149"/>
        <v>17.600000000000069</v>
      </c>
      <c r="D721">
        <f>EXP(-KTG1_dia*(C721-T_opt__dia)^2)</f>
        <v>0.90151373566403348</v>
      </c>
      <c r="E721">
        <f>EXP(-KTG2_dia*(T_opt__dia-C721)^2)</f>
        <v>7.487014994525229E-2</v>
      </c>
      <c r="F721">
        <f>IF(C721&lt;=T_opt__dia,D721,E721)</f>
        <v>7.487014994525229E-2</v>
      </c>
      <c r="G721">
        <f t="shared" si="150"/>
        <v>7.4999999999999997E-2</v>
      </c>
      <c r="AO721">
        <f t="shared" si="155"/>
        <v>718</v>
      </c>
      <c r="AP721">
        <f t="shared" si="156"/>
        <v>17.92500000000005</v>
      </c>
      <c r="AQ721">
        <f>EXP(-KTG1_nan*(AP721-T_opt__nan)^2)</f>
        <v>0.98292495949915293</v>
      </c>
      <c r="AR721">
        <f>EXP(-KTG2_nan*(T_opt__nan-AP721)^2)</f>
        <v>0.94964457117405365</v>
      </c>
      <c r="AS721">
        <f>IF(AP721&lt;=T_opt__nan,AQ721,AR721)</f>
        <v>0.98292495949915293</v>
      </c>
      <c r="AT721">
        <f t="shared" si="157"/>
        <v>0.98299999999999998</v>
      </c>
      <c r="BD721">
        <f t="shared" si="158"/>
        <v>718</v>
      </c>
      <c r="BE721">
        <f t="shared" si="159"/>
        <v>17.92500000000005</v>
      </c>
      <c r="BF721">
        <f>EXP(-KTG1_pic*(BE721-T_opt_pic)^2)</f>
        <v>0.90210667585296411</v>
      </c>
      <c r="BG721">
        <f>EXP(-KTG2_pic*(T_opt_pic-BE721)^2)</f>
        <v>0.73413121449680907</v>
      </c>
      <c r="BH721">
        <f>IF(BE721&lt;=T_opt_pic,BF721,BG721)</f>
        <v>0.90210667585296411</v>
      </c>
      <c r="BI721">
        <f t="shared" si="160"/>
        <v>0.90200000000000002</v>
      </c>
      <c r="BP721">
        <f t="shared" si="161"/>
        <v>718</v>
      </c>
      <c r="BQ721">
        <f t="shared" si="162"/>
        <v>17.92500000000005</v>
      </c>
      <c r="BR721">
        <f>EXP(-KTG1_bac*(BQ721-T_opt_bac)^2)</f>
        <v>0.90210667585296411</v>
      </c>
      <c r="BS721">
        <f>EXP(-KTG2_bac * (T_opt_bac - BQ721)^2)</f>
        <v>0.73413121449680907</v>
      </c>
      <c r="BT721">
        <f>IF(BQ721&lt;=T_opt_bac,BR721,BS721)</f>
        <v>0.90210667585296411</v>
      </c>
      <c r="BU721">
        <f t="shared" si="163"/>
        <v>0.90200000000000002</v>
      </c>
      <c r="BY721"/>
      <c r="BZ721" s="3">
        <f t="shared" si="153"/>
        <v>701</v>
      </c>
      <c r="CA721" s="3">
        <f>CA720+(env_max2-env_min2)/1200</f>
        <v>17.500000000000075</v>
      </c>
      <c r="CB721" s="3">
        <f t="shared" si="152"/>
        <v>0.83899999999999997</v>
      </c>
      <c r="CC721" s="3">
        <f>ROUND((O_max_dia2-CA721)/O_range_dia2 * CB721, 3)</f>
        <v>0.50900000000000001</v>
      </c>
      <c r="CD721">
        <f>IF(CA721&lt;=delt2,CB721,CC721)</f>
        <v>0.50900000000000001</v>
      </c>
      <c r="CE721">
        <f>IF(CA721&gt;=O_max_dia2, 0, CD721)</f>
        <v>0.50900000000000001</v>
      </c>
      <c r="CG721">
        <f>CE721/$CF$21</f>
        <v>0.89141856392294228</v>
      </c>
      <c r="EM721"/>
      <c r="EN721" s="3"/>
      <c r="EP721"/>
      <c r="EQ721" s="3"/>
    </row>
    <row r="722" spans="2:147" x14ac:dyDescent="0.25">
      <c r="B722">
        <f t="shared" si="151"/>
        <v>706</v>
      </c>
      <c r="C722" s="9">
        <f t="shared" ref="C722:C785" si="164">C721+(env_v_max-env_v_min)/1200</f>
        <v>17.625000000000068</v>
      </c>
      <c r="D722">
        <f>EXP(-KTG1_dia*(C722-T_opt__dia)^2)</f>
        <v>0.90021198905443112</v>
      </c>
      <c r="E722">
        <f>EXP(-KTG2_dia*(T_opt__dia-C722)^2)</f>
        <v>7.2213736135103471E-2</v>
      </c>
      <c r="F722">
        <f>IF(C722&lt;=T_opt__dia,D722,E722)</f>
        <v>7.2213736135103471E-2</v>
      </c>
      <c r="G722">
        <f t="shared" ref="G722:G785" si="165">ROUND(F722,3)</f>
        <v>7.1999999999999995E-2</v>
      </c>
      <c r="AO722">
        <f t="shared" si="155"/>
        <v>719</v>
      </c>
      <c r="AP722">
        <f t="shared" si="156"/>
        <v>17.950000000000049</v>
      </c>
      <c r="AQ722">
        <f>EXP(-KTG1_nan*(AP722-T_opt__nan)^2)</f>
        <v>0.98333049968185848</v>
      </c>
      <c r="AR722">
        <f>EXP(-KTG2_nan*(T_opt__nan-AP722)^2)</f>
        <v>0.95082048377673778</v>
      </c>
      <c r="AS722">
        <f>IF(AP722&lt;=T_opt__nan,AQ722,AR722)</f>
        <v>0.98333049968185848</v>
      </c>
      <c r="AT722">
        <f t="shared" si="157"/>
        <v>0.98299999999999998</v>
      </c>
      <c r="BD722">
        <f t="shared" si="158"/>
        <v>719</v>
      </c>
      <c r="BE722">
        <f t="shared" si="159"/>
        <v>17.950000000000049</v>
      </c>
      <c r="BF722">
        <f>EXP(-KTG1_pic*(BE722-T_opt_pic)^2)</f>
        <v>0.9030205214185133</v>
      </c>
      <c r="BG722">
        <f>EXP(-KTG2_pic*(T_opt_pic-BE722)^2)</f>
        <v>0.73636452818889153</v>
      </c>
      <c r="BH722">
        <f>IF(BE722&lt;=T_opt_pic,BF722,BG722)</f>
        <v>0.9030205214185133</v>
      </c>
      <c r="BI722">
        <f t="shared" si="160"/>
        <v>0.90300000000000002</v>
      </c>
      <c r="BP722">
        <f t="shared" si="161"/>
        <v>719</v>
      </c>
      <c r="BQ722">
        <f t="shared" si="162"/>
        <v>17.950000000000049</v>
      </c>
      <c r="BR722">
        <f>EXP(-KTG1_bac*(BQ722-T_opt_bac)^2)</f>
        <v>0.9030205214185133</v>
      </c>
      <c r="BS722">
        <f>EXP(-KTG2_bac * (T_opt_bac - BQ722)^2)</f>
        <v>0.73636452818889153</v>
      </c>
      <c r="BT722">
        <f>IF(BQ722&lt;=T_opt_bac,BR722,BS722)</f>
        <v>0.9030205214185133</v>
      </c>
      <c r="BU722">
        <f t="shared" si="163"/>
        <v>0.90300000000000002</v>
      </c>
      <c r="BY722"/>
      <c r="BZ722" s="3">
        <f t="shared" si="153"/>
        <v>702</v>
      </c>
      <c r="CA722" s="3">
        <f>CA721+(env_max2-env_min2)/1200</f>
        <v>17.525000000000073</v>
      </c>
      <c r="CB722" s="3">
        <f t="shared" si="152"/>
        <v>0.84099999999999997</v>
      </c>
      <c r="CC722" s="3">
        <f>ROUND((O_max_dia2-CA722)/O_range_dia2 * CB722, 3)</f>
        <v>0.50900000000000001</v>
      </c>
      <c r="CD722">
        <f>IF(CA722&lt;=delt2,CB722,CC722)</f>
        <v>0.50900000000000001</v>
      </c>
      <c r="CE722">
        <f>IF(CA722&gt;=O_max_dia2, 0, CD722)</f>
        <v>0.50900000000000001</v>
      </c>
      <c r="CG722">
        <f>CE722/$CF$21</f>
        <v>0.89141856392294228</v>
      </c>
      <c r="EM722"/>
      <c r="EN722" s="3"/>
      <c r="EP722"/>
      <c r="EQ722" s="3"/>
    </row>
    <row r="723" spans="2:147" x14ac:dyDescent="0.25">
      <c r="B723">
        <f t="shared" ref="B723:B786" si="166">B722+1</f>
        <v>707</v>
      </c>
      <c r="C723" s="9">
        <f t="shared" si="164"/>
        <v>17.650000000000066</v>
      </c>
      <c r="D723">
        <f>EXP(-KTG1_dia*(C723-T_opt__dia)^2)</f>
        <v>0.89890313303401848</v>
      </c>
      <c r="E723">
        <f>EXP(-KTG2_dia*(T_opt__dia-C723)^2)</f>
        <v>6.963416191139829E-2</v>
      </c>
      <c r="F723">
        <f>IF(C723&lt;=T_opt__dia,D723,E723)</f>
        <v>6.963416191139829E-2</v>
      </c>
      <c r="G723">
        <f t="shared" si="165"/>
        <v>7.0000000000000007E-2</v>
      </c>
      <c r="AO723">
        <f t="shared" si="155"/>
        <v>720</v>
      </c>
      <c r="AP723">
        <f t="shared" si="156"/>
        <v>17.975000000000048</v>
      </c>
      <c r="AQ723">
        <f>EXP(-KTG1_nan*(AP723-T_opt__nan)^2)</f>
        <v>0.98373128851565761</v>
      </c>
      <c r="AR723">
        <f>EXP(-KTG2_nan*(T_opt__nan-AP723)^2)</f>
        <v>0.95198357261135125</v>
      </c>
      <c r="AS723">
        <f>IF(AP723&lt;=T_opt__nan,AQ723,AR723)</f>
        <v>0.98373128851565761</v>
      </c>
      <c r="AT723">
        <f t="shared" si="157"/>
        <v>0.98399999999999999</v>
      </c>
      <c r="BD723">
        <f t="shared" si="158"/>
        <v>720</v>
      </c>
      <c r="BE723">
        <f t="shared" si="159"/>
        <v>17.975000000000048</v>
      </c>
      <c r="BF723">
        <f>EXP(-KTG1_pic*(BE723-T_opt_pic)^2)</f>
        <v>0.90393077305610836</v>
      </c>
      <c r="BG723">
        <f>EXP(-KTG2_pic*(T_opt_pic-BE723)^2)</f>
        <v>0.73859355689803707</v>
      </c>
      <c r="BH723">
        <f>IF(BE723&lt;=T_opt_pic,BF723,BG723)</f>
        <v>0.90393077305610836</v>
      </c>
      <c r="BI723">
        <f t="shared" si="160"/>
        <v>0.90400000000000003</v>
      </c>
      <c r="BP723">
        <f t="shared" si="161"/>
        <v>720</v>
      </c>
      <c r="BQ723">
        <f t="shared" si="162"/>
        <v>17.975000000000048</v>
      </c>
      <c r="BR723">
        <f>EXP(-KTG1_bac*(BQ723-T_opt_bac)^2)</f>
        <v>0.90393077305610836</v>
      </c>
      <c r="BS723">
        <f>EXP(-KTG2_bac * (T_opt_bac - BQ723)^2)</f>
        <v>0.73859355689803707</v>
      </c>
      <c r="BT723">
        <f>IF(BQ723&lt;=T_opt_bac,BR723,BS723)</f>
        <v>0.90393077305610836</v>
      </c>
      <c r="BU723">
        <f t="shared" si="163"/>
        <v>0.90400000000000003</v>
      </c>
      <c r="BY723"/>
      <c r="BZ723" s="3">
        <f t="shared" si="153"/>
        <v>703</v>
      </c>
      <c r="CA723" s="3">
        <f>CA722+(env_max2-env_min2)/1200</f>
        <v>17.550000000000072</v>
      </c>
      <c r="CB723" s="3">
        <f t="shared" si="152"/>
        <v>0.84199999999999997</v>
      </c>
      <c r="CC723" s="3">
        <f>ROUND((O_max_dia2-CA723)/O_range_dia2 * CB723, 3)</f>
        <v>0.50800000000000001</v>
      </c>
      <c r="CD723">
        <f>IF(CA723&lt;=delt2,CB723,CC723)</f>
        <v>0.50800000000000001</v>
      </c>
      <c r="CE723">
        <f>IF(CA723&gt;=O_max_dia2, 0, CD723)</f>
        <v>0.50800000000000001</v>
      </c>
      <c r="CG723">
        <f>CE723/$CF$21</f>
        <v>0.88966725043782846</v>
      </c>
      <c r="EM723"/>
      <c r="EN723" s="3"/>
      <c r="EP723"/>
      <c r="EQ723" s="3"/>
    </row>
    <row r="724" spans="2:147" x14ac:dyDescent="0.25">
      <c r="B724">
        <f t="shared" si="166"/>
        <v>708</v>
      </c>
      <c r="C724" s="9">
        <f t="shared" si="164"/>
        <v>17.675000000000065</v>
      </c>
      <c r="D724">
        <f>EXP(-KTG1_dia*(C724-T_opt__dia)^2)</f>
        <v>0.89758720409742643</v>
      </c>
      <c r="E724">
        <f>EXP(-KTG2_dia*(T_opt__dia-C724)^2)</f>
        <v>6.7129949050455981E-2</v>
      </c>
      <c r="F724">
        <f>IF(C724&lt;=T_opt__dia,D724,E724)</f>
        <v>6.7129949050455981E-2</v>
      </c>
      <c r="G724">
        <f t="shared" si="165"/>
        <v>6.7000000000000004E-2</v>
      </c>
      <c r="AO724">
        <f t="shared" si="155"/>
        <v>721</v>
      </c>
      <c r="AP724">
        <f t="shared" si="156"/>
        <v>18.000000000000046</v>
      </c>
      <c r="AQ724">
        <f>EXP(-KTG1_nan*(AP724-T_opt__nan)^2)</f>
        <v>0.9841273200552858</v>
      </c>
      <c r="AR724">
        <f>EXP(-KTG2_nan*(T_opt__nan-AP724)^2)</f>
        <v>0.95313378707750684</v>
      </c>
      <c r="AS724">
        <f>IF(AP724&lt;=T_opt__nan,AQ724,AR724)</f>
        <v>0.9841273200552858</v>
      </c>
      <c r="AT724">
        <f t="shared" si="157"/>
        <v>0.98399999999999999</v>
      </c>
      <c r="BD724">
        <f t="shared" si="158"/>
        <v>721</v>
      </c>
      <c r="BE724">
        <f t="shared" si="159"/>
        <v>18.000000000000046</v>
      </c>
      <c r="BF724">
        <f>EXP(-KTG1_pic*(BE724-T_opt_pic)^2)</f>
        <v>0.90483741803596118</v>
      </c>
      <c r="BG724">
        <f>EXP(-KTG2_pic*(T_opt_pic-BE724)^2)</f>
        <v>0.74081822068172198</v>
      </c>
      <c r="BH724">
        <f>IF(BE724&lt;=T_opt_pic,BF724,BG724)</f>
        <v>0.90483741803596118</v>
      </c>
      <c r="BI724">
        <f t="shared" si="160"/>
        <v>0.90500000000000003</v>
      </c>
      <c r="BP724">
        <f t="shared" si="161"/>
        <v>721</v>
      </c>
      <c r="BQ724">
        <f t="shared" si="162"/>
        <v>18.000000000000046</v>
      </c>
      <c r="BR724">
        <f>EXP(-KTG1_bac*(BQ724-T_opt_bac)^2)</f>
        <v>0.90483741803596118</v>
      </c>
      <c r="BS724">
        <f>EXP(-KTG2_bac * (T_opt_bac - BQ724)^2)</f>
        <v>0.74081822068172198</v>
      </c>
      <c r="BT724">
        <f>IF(BQ724&lt;=T_opt_bac,BR724,BS724)</f>
        <v>0.90483741803596118</v>
      </c>
      <c r="BU724">
        <f t="shared" si="163"/>
        <v>0.90500000000000003</v>
      </c>
      <c r="BY724"/>
      <c r="BZ724" s="3">
        <f t="shared" si="153"/>
        <v>704</v>
      </c>
      <c r="CA724" s="3">
        <f>CA723+(env_max2-env_min2)/1200</f>
        <v>17.57500000000007</v>
      </c>
      <c r="CB724" s="3">
        <f t="shared" si="152"/>
        <v>0.84399999999999997</v>
      </c>
      <c r="CC724" s="3">
        <f>ROUND((O_max_dia2-CA724)/O_range_dia2 * CB724, 3)</f>
        <v>0.50800000000000001</v>
      </c>
      <c r="CD724">
        <f>IF(CA724&lt;=delt2,CB724,CC724)</f>
        <v>0.50800000000000001</v>
      </c>
      <c r="CE724">
        <f>IF(CA724&gt;=O_max_dia2, 0, CD724)</f>
        <v>0.50800000000000001</v>
      </c>
      <c r="CG724">
        <f>CE724/$CF$21</f>
        <v>0.88966725043782846</v>
      </c>
      <c r="EM724"/>
      <c r="EN724" s="3"/>
      <c r="EP724"/>
      <c r="EQ724" s="3"/>
    </row>
    <row r="725" spans="2:147" x14ac:dyDescent="0.25">
      <c r="B725">
        <f t="shared" si="166"/>
        <v>709</v>
      </c>
      <c r="C725" s="9">
        <f t="shared" si="164"/>
        <v>17.700000000000063</v>
      </c>
      <c r="D725">
        <f>EXP(-KTG1_dia*(C725-T_opt__dia)^2)</f>
        <v>0.89626423889807361</v>
      </c>
      <c r="E725">
        <f>EXP(-KTG2_dia*(T_opt__dia-C725)^2)</f>
        <v>6.4699616813779406E-2</v>
      </c>
      <c r="F725">
        <f>IF(C725&lt;=T_opt__dia,D725,E725)</f>
        <v>6.4699616813779406E-2</v>
      </c>
      <c r="G725">
        <f t="shared" si="165"/>
        <v>6.5000000000000002E-2</v>
      </c>
      <c r="AO725">
        <f t="shared" si="155"/>
        <v>722</v>
      </c>
      <c r="AP725">
        <f t="shared" si="156"/>
        <v>18.025000000000045</v>
      </c>
      <c r="AQ725">
        <f>EXP(-KTG1_nan*(AP725-T_opt__nan)^2)</f>
        <v>0.98451858842444429</v>
      </c>
      <c r="AR725">
        <f>EXP(-KTG2_nan*(T_opt__nan-AP725)^2)</f>
        <v>0.95427107709299419</v>
      </c>
      <c r="AS725">
        <f>IF(AP725&lt;=T_opt__nan,AQ725,AR725)</f>
        <v>0.98451858842444429</v>
      </c>
      <c r="AT725">
        <f t="shared" si="157"/>
        <v>0.98499999999999999</v>
      </c>
      <c r="BD725">
        <f t="shared" si="158"/>
        <v>722</v>
      </c>
      <c r="BE725">
        <f t="shared" si="159"/>
        <v>18.025000000000045</v>
      </c>
      <c r="BF725">
        <f>EXP(-KTG1_pic*(BE725-T_opt_pic)^2)</f>
        <v>0.90574044366961048</v>
      </c>
      <c r="BG725">
        <f>EXP(-KTG2_pic*(T_opt_pic-BE725)^2)</f>
        <v>0.74303843955274917</v>
      </c>
      <c r="BH725">
        <f>IF(BE725&lt;=T_opt_pic,BF725,BG725)</f>
        <v>0.90574044366961048</v>
      </c>
      <c r="BI725">
        <f t="shared" si="160"/>
        <v>0.90600000000000003</v>
      </c>
      <c r="BP725">
        <f t="shared" si="161"/>
        <v>722</v>
      </c>
      <c r="BQ725">
        <f t="shared" si="162"/>
        <v>18.025000000000045</v>
      </c>
      <c r="BR725">
        <f>EXP(-KTG1_bac*(BQ725-T_opt_bac)^2)</f>
        <v>0.90574044366961048</v>
      </c>
      <c r="BS725">
        <f>EXP(-KTG2_bac * (T_opt_bac - BQ725)^2)</f>
        <v>0.74303843955274917</v>
      </c>
      <c r="BT725">
        <f>IF(BQ725&lt;=T_opt_bac,BR725,BS725)</f>
        <v>0.90574044366961048</v>
      </c>
      <c r="BU725">
        <f t="shared" si="163"/>
        <v>0.90600000000000003</v>
      </c>
      <c r="BY725"/>
      <c r="BZ725" s="3">
        <f t="shared" si="153"/>
        <v>705</v>
      </c>
      <c r="CA725" s="3">
        <f>CA724+(env_max2-env_min2)/1200</f>
        <v>17.600000000000069</v>
      </c>
      <c r="CB725" s="3">
        <f t="shared" si="152"/>
        <v>0.84499999999999997</v>
      </c>
      <c r="CC725" s="3">
        <f>ROUND((O_max_dia2-CA725)/O_range_dia2 * CB725, 3)</f>
        <v>0.50700000000000001</v>
      </c>
      <c r="CD725">
        <f>IF(CA725&lt;=delt2,CB725,CC725)</f>
        <v>0.50700000000000001</v>
      </c>
      <c r="CE725">
        <f>IF(CA725&gt;=O_max_dia2, 0, CD725)</f>
        <v>0.50700000000000001</v>
      </c>
      <c r="CG725">
        <f>CE725/$CF$21</f>
        <v>0.88791593695271465</v>
      </c>
      <c r="EM725"/>
      <c r="EN725" s="3"/>
      <c r="EP725"/>
      <c r="EQ725" s="3"/>
    </row>
    <row r="726" spans="2:147" x14ac:dyDescent="0.25">
      <c r="B726">
        <f t="shared" si="166"/>
        <v>710</v>
      </c>
      <c r="C726" s="9">
        <f t="shared" si="164"/>
        <v>17.725000000000062</v>
      </c>
      <c r="D726">
        <f>EXP(-KTG1_dia*(C726-T_opt__dia)^2)</f>
        <v>0.89493427424646976</v>
      </c>
      <c r="E726">
        <f>EXP(-KTG2_dia*(T_opt__dia-C726)^2)</f>
        <v>6.2341683492166441E-2</v>
      </c>
      <c r="F726">
        <f>IF(C726&lt;=T_opt__dia,D726,E726)</f>
        <v>6.2341683492166441E-2</v>
      </c>
      <c r="G726">
        <f t="shared" si="165"/>
        <v>6.2E-2</v>
      </c>
      <c r="AO726">
        <f t="shared" si="155"/>
        <v>723</v>
      </c>
      <c r="AP726">
        <f t="shared" si="156"/>
        <v>18.050000000000043</v>
      </c>
      <c r="AQ726">
        <f>EXP(-KTG1_nan*(AP726-T_opt__nan)^2)</f>
        <v>0.98490508781594455</v>
      </c>
      <c r="AR726">
        <f>EXP(-KTG2_nan*(T_opt__nan-AP726)^2)</f>
        <v>0.95539539309741284</v>
      </c>
      <c r="AS726">
        <f>IF(AP726&lt;=T_opt__nan,AQ726,AR726)</f>
        <v>0.98490508781594455</v>
      </c>
      <c r="AT726">
        <f t="shared" si="157"/>
        <v>0.98499999999999999</v>
      </c>
      <c r="BD726">
        <f t="shared" si="158"/>
        <v>723</v>
      </c>
      <c r="BE726">
        <f t="shared" si="159"/>
        <v>18.050000000000043</v>
      </c>
      <c r="BF726">
        <f>EXP(-KTG1_pic*(BE726-T_opt_pic)^2)</f>
        <v>0.90663983731021724</v>
      </c>
      <c r="BG726">
        <f>EXP(-KTG2_pic*(T_opt_pic-BE726)^2)</f>
        <v>0.74525413348392022</v>
      </c>
      <c r="BH726">
        <f>IF(BE726&lt;=T_opt_pic,BF726,BG726)</f>
        <v>0.90663983731021724</v>
      </c>
      <c r="BI726">
        <f t="shared" si="160"/>
        <v>0.90700000000000003</v>
      </c>
      <c r="BP726">
        <f t="shared" si="161"/>
        <v>723</v>
      </c>
      <c r="BQ726">
        <f t="shared" si="162"/>
        <v>18.050000000000043</v>
      </c>
      <c r="BR726">
        <f>EXP(-KTG1_bac*(BQ726-T_opt_bac)^2)</f>
        <v>0.90663983731021724</v>
      </c>
      <c r="BS726">
        <f>EXP(-KTG2_bac * (T_opt_bac - BQ726)^2)</f>
        <v>0.74525413348392022</v>
      </c>
      <c r="BT726">
        <f>IF(BQ726&lt;=T_opt_bac,BR726,BS726)</f>
        <v>0.90663983731021724</v>
      </c>
      <c r="BU726">
        <f t="shared" si="163"/>
        <v>0.90700000000000003</v>
      </c>
      <c r="BY726"/>
      <c r="BZ726" s="3">
        <f t="shared" si="153"/>
        <v>706</v>
      </c>
      <c r="CA726" s="3">
        <f>CA725+(env_max2-env_min2)/1200</f>
        <v>17.625000000000068</v>
      </c>
      <c r="CB726" s="3">
        <f t="shared" ref="CB726:CB789" si="167">ROUND(EXP(0.07*(CA726-20)),3)</f>
        <v>0.84699999999999998</v>
      </c>
      <c r="CC726" s="3">
        <f>ROUND((O_max_dia2-CA726)/O_range_dia2 * CB726, 3)</f>
        <v>0.50700000000000001</v>
      </c>
      <c r="CD726">
        <f>IF(CA726&lt;=delt2,CB726,CC726)</f>
        <v>0.50700000000000001</v>
      </c>
      <c r="CE726">
        <f>IF(CA726&gt;=O_max_dia2, 0, CD726)</f>
        <v>0.50700000000000001</v>
      </c>
      <c r="CG726">
        <f>CE726/$CF$21</f>
        <v>0.88791593695271465</v>
      </c>
      <c r="EM726"/>
      <c r="EN726" s="3"/>
      <c r="EP726"/>
      <c r="EQ726" s="3"/>
    </row>
    <row r="727" spans="2:147" x14ac:dyDescent="0.25">
      <c r="B727">
        <f t="shared" si="166"/>
        <v>711</v>
      </c>
      <c r="C727" s="9">
        <f t="shared" si="164"/>
        <v>17.75000000000006</v>
      </c>
      <c r="D727">
        <f>EXP(-KTG1_dia*(C727-T_opt__dia)^2)</f>
        <v>0.89359734710851246</v>
      </c>
      <c r="E727">
        <f>EXP(-KTG2_dia*(T_opt__dia-C727)^2)</f>
        <v>6.0054667895302505E-2</v>
      </c>
      <c r="F727">
        <f>IF(C727&lt;=T_opt__dia,D727,E727)</f>
        <v>6.0054667895302505E-2</v>
      </c>
      <c r="G727">
        <f t="shared" si="165"/>
        <v>0.06</v>
      </c>
      <c r="AO727">
        <f t="shared" si="155"/>
        <v>724</v>
      </c>
      <c r="AP727">
        <f t="shared" si="156"/>
        <v>18.075000000000042</v>
      </c>
      <c r="AQ727">
        <f>EXP(-KTG1_nan*(AP727-T_opt__nan)^2)</f>
        <v>0.98528681249185257</v>
      </c>
      <c r="AR727">
        <f>EXP(-KTG2_nan*(T_opt__nan-AP727)^2)</f>
        <v>0.95650668605576983</v>
      </c>
      <c r="AS727">
        <f>IF(AP727&lt;=T_opt__nan,AQ727,AR727)</f>
        <v>0.98528681249185257</v>
      </c>
      <c r="AT727">
        <f t="shared" si="157"/>
        <v>0.98499999999999999</v>
      </c>
      <c r="BD727">
        <f t="shared" si="158"/>
        <v>724</v>
      </c>
      <c r="BE727">
        <f t="shared" si="159"/>
        <v>18.075000000000042</v>
      </c>
      <c r="BF727">
        <f>EXP(-KTG1_pic*(BE727-T_opt_pic)^2)</f>
        <v>0.90753558635285958</v>
      </c>
      <c r="BG727">
        <f>EXP(-KTG2_pic*(T_opt_pic-BE727)^2)</f>
        <v>0.74746522241272439</v>
      </c>
      <c r="BH727">
        <f>IF(BE727&lt;=T_opt_pic,BF727,BG727)</f>
        <v>0.90753558635285958</v>
      </c>
      <c r="BI727">
        <f t="shared" si="160"/>
        <v>0.90800000000000003</v>
      </c>
      <c r="BP727">
        <f t="shared" si="161"/>
        <v>724</v>
      </c>
      <c r="BQ727">
        <f t="shared" si="162"/>
        <v>18.075000000000042</v>
      </c>
      <c r="BR727">
        <f>EXP(-KTG1_bac*(BQ727-T_opt_bac)^2)</f>
        <v>0.90753558635285958</v>
      </c>
      <c r="BS727">
        <f>EXP(-KTG2_bac * (T_opt_bac - BQ727)^2)</f>
        <v>0.74746522241272439</v>
      </c>
      <c r="BT727">
        <f>IF(BQ727&lt;=T_opt_bac,BR727,BS727)</f>
        <v>0.90753558635285958</v>
      </c>
      <c r="BU727">
        <f t="shared" si="163"/>
        <v>0.90800000000000003</v>
      </c>
      <c r="BY727"/>
      <c r="BZ727" s="3">
        <f t="shared" ref="BZ727:BZ790" si="168">BZ726+1</f>
        <v>707</v>
      </c>
      <c r="CA727" s="3">
        <f>CA726+(env_max2-env_min2)/1200</f>
        <v>17.650000000000066</v>
      </c>
      <c r="CB727" s="3">
        <f t="shared" si="167"/>
        <v>0.84799999999999998</v>
      </c>
      <c r="CC727" s="3">
        <f>ROUND((O_max_dia2-CA727)/O_range_dia2 * CB727, 3)</f>
        <v>0.50600000000000001</v>
      </c>
      <c r="CD727">
        <f>IF(CA727&lt;=delt2,CB727,CC727)</f>
        <v>0.50600000000000001</v>
      </c>
      <c r="CE727">
        <f>IF(CA727&gt;=O_max_dia2, 0, CD727)</f>
        <v>0.50600000000000001</v>
      </c>
      <c r="CG727">
        <f>CE727/$CF$21</f>
        <v>0.88616462346760083</v>
      </c>
      <c r="EM727"/>
      <c r="EN727" s="3"/>
      <c r="EP727"/>
      <c r="EQ727" s="3"/>
    </row>
    <row r="728" spans="2:147" x14ac:dyDescent="0.25">
      <c r="B728">
        <f t="shared" si="166"/>
        <v>712</v>
      </c>
      <c r="C728" s="9">
        <f t="shared" si="164"/>
        <v>17.775000000000059</v>
      </c>
      <c r="D728">
        <f>EXP(-KTG1_dia*(C728-T_opt__dia)^2)</f>
        <v>0.8922534946037789</v>
      </c>
      <c r="E728">
        <f>EXP(-KTG2_dia*(T_opt__dia-C728)^2)</f>
        <v>5.7837090786613886E-2</v>
      </c>
      <c r="F728">
        <f>IF(C728&lt;=T_opt__dia,D728,E728)</f>
        <v>5.7837090786613886E-2</v>
      </c>
      <c r="G728">
        <f t="shared" si="165"/>
        <v>5.8000000000000003E-2</v>
      </c>
      <c r="AO728">
        <f t="shared" si="155"/>
        <v>725</v>
      </c>
      <c r="AP728">
        <f t="shared" si="156"/>
        <v>18.100000000000041</v>
      </c>
      <c r="AQ728">
        <f>EXP(-KTG1_nan*(AP728-T_opt__nan)^2)</f>
        <v>0.98566375678363072</v>
      </c>
      <c r="AR728">
        <f>EXP(-KTG2_nan*(T_opt__nan-AP728)^2)</f>
        <v>0.95760490746204308</v>
      </c>
      <c r="AS728">
        <f>IF(AP728&lt;=T_opt__nan,AQ728,AR728)</f>
        <v>0.98566375678363072</v>
      </c>
      <c r="AT728">
        <f t="shared" si="157"/>
        <v>0.98599999999999999</v>
      </c>
      <c r="BD728">
        <f t="shared" si="158"/>
        <v>725</v>
      </c>
      <c r="BE728">
        <f t="shared" si="159"/>
        <v>18.100000000000041</v>
      </c>
      <c r="BF728">
        <f>EXP(-KTG1_pic*(BE728-T_opt_pic)^2)</f>
        <v>0.9084276782348264</v>
      </c>
      <c r="BG728">
        <f>EXP(-KTG2_pic*(T_opt_pic-BE728)^2)</f>
        <v>0.74967162624604367</v>
      </c>
      <c r="BH728">
        <f>IF(BE728&lt;=T_opt_pic,BF728,BG728)</f>
        <v>0.9084276782348264</v>
      </c>
      <c r="BI728">
        <f t="shared" si="160"/>
        <v>0.90800000000000003</v>
      </c>
      <c r="BP728">
        <f t="shared" si="161"/>
        <v>725</v>
      </c>
      <c r="BQ728">
        <f t="shared" si="162"/>
        <v>18.100000000000041</v>
      </c>
      <c r="BR728">
        <f>EXP(-KTG1_bac*(BQ728-T_opt_bac)^2)</f>
        <v>0.9084276782348264</v>
      </c>
      <c r="BS728">
        <f>EXP(-KTG2_bac * (T_opt_bac - BQ728)^2)</f>
        <v>0.74967162624604367</v>
      </c>
      <c r="BT728">
        <f>IF(BQ728&lt;=T_opt_bac,BR728,BS728)</f>
        <v>0.9084276782348264</v>
      </c>
      <c r="BU728">
        <f t="shared" si="163"/>
        <v>0.90800000000000003</v>
      </c>
      <c r="BY728"/>
      <c r="BZ728" s="3">
        <f t="shared" si="168"/>
        <v>708</v>
      </c>
      <c r="CA728" s="3">
        <f>CA727+(env_max2-env_min2)/1200</f>
        <v>17.675000000000065</v>
      </c>
      <c r="CB728" s="3">
        <f t="shared" si="167"/>
        <v>0.85</v>
      </c>
      <c r="CC728" s="3">
        <f>ROUND((O_max_dia2-CA728)/O_range_dia2 * CB728, 3)</f>
        <v>0.505</v>
      </c>
      <c r="CD728">
        <f>IF(CA728&lt;=delt2,CB728,CC728)</f>
        <v>0.505</v>
      </c>
      <c r="CE728">
        <f>IF(CA728&gt;=O_max_dia2, 0, CD728)</f>
        <v>0.505</v>
      </c>
      <c r="CG728">
        <f>CE728/$CF$21</f>
        <v>0.88441330998248691</v>
      </c>
      <c r="EM728"/>
      <c r="EN728" s="3"/>
      <c r="EP728"/>
      <c r="EQ728" s="3"/>
    </row>
    <row r="729" spans="2:147" x14ac:dyDescent="0.25">
      <c r="B729">
        <f t="shared" si="166"/>
        <v>713</v>
      </c>
      <c r="C729" s="9">
        <f t="shared" si="164"/>
        <v>17.800000000000058</v>
      </c>
      <c r="D729">
        <f>EXP(-KTG1_dia*(C729-T_opt__dia)^2)</f>
        <v>0.89090275400381325</v>
      </c>
      <c r="E729">
        <f>EXP(-KTG2_dia*(T_opt__dia-C729)^2)</f>
        <v>5.5687476263265048E-2</v>
      </c>
      <c r="F729">
        <f>IF(C729&lt;=T_opt__dia,D729,E729)</f>
        <v>5.5687476263265048E-2</v>
      </c>
      <c r="G729">
        <f t="shared" si="165"/>
        <v>5.6000000000000001E-2</v>
      </c>
      <c r="AO729">
        <f t="shared" si="155"/>
        <v>726</v>
      </c>
      <c r="AP729">
        <f t="shared" si="156"/>
        <v>18.125000000000039</v>
      </c>
      <c r="AQ729">
        <f>EXP(-KTG1_nan*(AP729-T_opt__nan)^2)</f>
        <v>0.98603591509227773</v>
      </c>
      <c r="AR729">
        <f>EXP(-KTG2_nan*(T_opt__nan-AP729)^2)</f>
        <v>0.95869000934270832</v>
      </c>
      <c r="AS729">
        <f>IF(AP729&lt;=T_opt__nan,AQ729,AR729)</f>
        <v>0.98603591509227773</v>
      </c>
      <c r="AT729">
        <f t="shared" si="157"/>
        <v>0.98599999999999999</v>
      </c>
      <c r="BD729">
        <f t="shared" si="158"/>
        <v>726</v>
      </c>
      <c r="BE729">
        <f t="shared" si="159"/>
        <v>18.125000000000039</v>
      </c>
      <c r="BF729">
        <f>EXP(-KTG1_pic*(BE729-T_opt_pic)^2)</f>
        <v>0.9093161004359106</v>
      </c>
      <c r="BG729">
        <f>EXP(-KTG2_pic*(T_opt_pic-BE729)^2)</f>
        <v>0.7518732648648756</v>
      </c>
      <c r="BH729">
        <f>IF(BE729&lt;=T_opt_pic,BF729,BG729)</f>
        <v>0.9093161004359106</v>
      </c>
      <c r="BI729">
        <f t="shared" si="160"/>
        <v>0.90900000000000003</v>
      </c>
      <c r="BP729">
        <f t="shared" si="161"/>
        <v>726</v>
      </c>
      <c r="BQ729">
        <f t="shared" si="162"/>
        <v>18.125000000000039</v>
      </c>
      <c r="BR729">
        <f>EXP(-KTG1_bac*(BQ729-T_opt_bac)^2)</f>
        <v>0.9093161004359106</v>
      </c>
      <c r="BS729">
        <f>EXP(-KTG2_bac * (T_opt_bac - BQ729)^2)</f>
        <v>0.7518732648648756</v>
      </c>
      <c r="BT729">
        <f>IF(BQ729&lt;=T_opt_bac,BR729,BS729)</f>
        <v>0.9093161004359106</v>
      </c>
      <c r="BU729">
        <f t="shared" si="163"/>
        <v>0.90900000000000003</v>
      </c>
      <c r="BY729"/>
      <c r="BZ729" s="3">
        <f t="shared" si="168"/>
        <v>709</v>
      </c>
      <c r="CA729" s="3">
        <f>CA728+(env_max2-env_min2)/1200</f>
        <v>17.700000000000063</v>
      </c>
      <c r="CB729" s="3">
        <f t="shared" si="167"/>
        <v>0.85099999999999998</v>
      </c>
      <c r="CC729" s="3">
        <f>ROUND((O_max_dia2-CA729)/O_range_dia2 * CB729, 3)</f>
        <v>0.505</v>
      </c>
      <c r="CD729">
        <f>IF(CA729&lt;=delt2,CB729,CC729)</f>
        <v>0.505</v>
      </c>
      <c r="CE729">
        <f>IF(CA729&gt;=O_max_dia2, 0, CD729)</f>
        <v>0.505</v>
      </c>
      <c r="CG729">
        <f>CE729/$CF$21</f>
        <v>0.88441330998248691</v>
      </c>
      <c r="EM729"/>
      <c r="EN729" s="3"/>
      <c r="EP729"/>
      <c r="EQ729" s="3"/>
    </row>
    <row r="730" spans="2:147" x14ac:dyDescent="0.25">
      <c r="B730">
        <f t="shared" si="166"/>
        <v>714</v>
      </c>
      <c r="C730" s="9">
        <f t="shared" si="164"/>
        <v>17.825000000000056</v>
      </c>
      <c r="D730">
        <f>EXP(-KTG1_dia*(C730-T_opt__dia)^2)</f>
        <v>0.8895451627304074</v>
      </c>
      <c r="E730">
        <f>EXP(-KTG2_dia*(T_opt__dia-C730)^2)</f>
        <v>5.360435308128024E-2</v>
      </c>
      <c r="F730">
        <f>IF(C730&lt;=T_opt__dia,D730,E730)</f>
        <v>5.360435308128024E-2</v>
      </c>
      <c r="G730">
        <f t="shared" si="165"/>
        <v>5.3999999999999999E-2</v>
      </c>
      <c r="AO730">
        <f t="shared" si="155"/>
        <v>727</v>
      </c>
      <c r="AP730">
        <f t="shared" si="156"/>
        <v>18.150000000000038</v>
      </c>
      <c r="AQ730">
        <f>EXP(-KTG1_nan*(AP730-T_opt__nan)^2)</f>
        <v>0.98640328188846749</v>
      </c>
      <c r="AR730">
        <f>EXP(-KTG2_nan*(T_opt__nan-AP730)^2)</f>
        <v>0.95976194426023065</v>
      </c>
      <c r="AS730">
        <f>IF(AP730&lt;=T_opt__nan,AQ730,AR730)</f>
        <v>0.98640328188846749</v>
      </c>
      <c r="AT730">
        <f t="shared" si="157"/>
        <v>0.98599999999999999</v>
      </c>
      <c r="BD730">
        <f t="shared" si="158"/>
        <v>727</v>
      </c>
      <c r="BE730">
        <f t="shared" si="159"/>
        <v>18.150000000000038</v>
      </c>
      <c r="BF730">
        <f>EXP(-KTG1_pic*(BE730-T_opt_pic)^2)</f>
        <v>0.9102008404787012</v>
      </c>
      <c r="BG730">
        <f>EXP(-KTG2_pic*(T_opt_pic-BE730)^2)</f>
        <v>0.75407005812906991</v>
      </c>
      <c r="BH730">
        <f>IF(BE730&lt;=T_opt_pic,BF730,BG730)</f>
        <v>0.9102008404787012</v>
      </c>
      <c r="BI730">
        <f t="shared" si="160"/>
        <v>0.91</v>
      </c>
      <c r="BP730">
        <f t="shared" si="161"/>
        <v>727</v>
      </c>
      <c r="BQ730">
        <f t="shared" si="162"/>
        <v>18.150000000000038</v>
      </c>
      <c r="BR730">
        <f>EXP(-KTG1_bac*(BQ730-T_opt_bac)^2)</f>
        <v>0.9102008404787012</v>
      </c>
      <c r="BS730">
        <f>EXP(-KTG2_bac * (T_opt_bac - BQ730)^2)</f>
        <v>0.75407005812906991</v>
      </c>
      <c r="BT730">
        <f>IF(BQ730&lt;=T_opt_bac,BR730,BS730)</f>
        <v>0.9102008404787012</v>
      </c>
      <c r="BU730">
        <f t="shared" si="163"/>
        <v>0.91</v>
      </c>
      <c r="BY730"/>
      <c r="BZ730" s="3">
        <f t="shared" si="168"/>
        <v>710</v>
      </c>
      <c r="CA730" s="3">
        <f>CA729+(env_max2-env_min2)/1200</f>
        <v>17.725000000000062</v>
      </c>
      <c r="CB730" s="3">
        <f t="shared" si="167"/>
        <v>0.85299999999999998</v>
      </c>
      <c r="CC730" s="3">
        <f>ROUND((O_max_dia2-CA730)/O_range_dia2 * CB730, 3)</f>
        <v>0.504</v>
      </c>
      <c r="CD730">
        <f>IF(CA730&lt;=delt2,CB730,CC730)</f>
        <v>0.504</v>
      </c>
      <c r="CE730">
        <f>IF(CA730&gt;=O_max_dia2, 0, CD730)</f>
        <v>0.504</v>
      </c>
      <c r="CG730">
        <f>CE730/$CF$21</f>
        <v>0.88266199649737309</v>
      </c>
      <c r="EM730"/>
      <c r="EN730" s="3"/>
      <c r="EP730"/>
      <c r="EQ730" s="3"/>
    </row>
    <row r="731" spans="2:147" x14ac:dyDescent="0.25">
      <c r="B731">
        <f t="shared" si="166"/>
        <v>715</v>
      </c>
      <c r="C731" s="9">
        <f t="shared" si="164"/>
        <v>17.850000000000055</v>
      </c>
      <c r="D731">
        <f>EXP(-KTG1_dia*(C731-T_opt__dia)^2)</f>
        <v>0.88818075835387889</v>
      </c>
      <c r="E731">
        <f>EXP(-KTG2_dia*(T_opt__dia-C731)^2)</f>
        <v>5.1586255925865354E-2</v>
      </c>
      <c r="F731">
        <f>IF(C731&lt;=T_opt__dia,D731,E731)</f>
        <v>5.1586255925865354E-2</v>
      </c>
      <c r="G731">
        <f t="shared" si="165"/>
        <v>5.1999999999999998E-2</v>
      </c>
      <c r="AO731">
        <f t="shared" si="155"/>
        <v>728</v>
      </c>
      <c r="AP731">
        <f t="shared" si="156"/>
        <v>18.175000000000036</v>
      </c>
      <c r="AQ731">
        <f>EXP(-KTG1_nan*(AP731-T_opt__nan)^2)</f>
        <v>0.98676585171268605</v>
      </c>
      <c r="AR731">
        <f>EXP(-KTG2_nan*(T_opt__nan-AP731)^2)</f>
        <v>0.96082066531651955</v>
      </c>
      <c r="AS731">
        <f>IF(AP731&lt;=T_opt__nan,AQ731,AR731)</f>
        <v>0.98676585171268605</v>
      </c>
      <c r="AT731">
        <f t="shared" si="157"/>
        <v>0.98699999999999999</v>
      </c>
      <c r="BD731">
        <f t="shared" si="158"/>
        <v>728</v>
      </c>
      <c r="BE731">
        <f t="shared" si="159"/>
        <v>18.175000000000036</v>
      </c>
      <c r="BF731">
        <f>EXP(-KTG1_pic*(BE731-T_opt_pic)^2)</f>
        <v>0.91108188592887518</v>
      </c>
      <c r="BG731">
        <f>EXP(-KTG2_pic*(T_opt_pic-BE731)^2)</f>
        <v>0.75626192588208252</v>
      </c>
      <c r="BH731">
        <f>IF(BE731&lt;=T_opt_pic,BF731,BG731)</f>
        <v>0.91108188592887518</v>
      </c>
      <c r="BI731">
        <f t="shared" si="160"/>
        <v>0.91100000000000003</v>
      </c>
      <c r="BP731">
        <f t="shared" si="161"/>
        <v>728</v>
      </c>
      <c r="BQ731">
        <f t="shared" si="162"/>
        <v>18.175000000000036</v>
      </c>
      <c r="BR731">
        <f>EXP(-KTG1_bac*(BQ731-T_opt_bac)^2)</f>
        <v>0.91108188592887518</v>
      </c>
      <c r="BS731">
        <f>EXP(-KTG2_bac * (T_opt_bac - BQ731)^2)</f>
        <v>0.75626192588208252</v>
      </c>
      <c r="BT731">
        <f>IF(BQ731&lt;=T_opt_bac,BR731,BS731)</f>
        <v>0.91108188592887518</v>
      </c>
      <c r="BU731">
        <f t="shared" si="163"/>
        <v>0.91100000000000003</v>
      </c>
      <c r="BY731"/>
      <c r="BZ731" s="3">
        <f t="shared" si="168"/>
        <v>711</v>
      </c>
      <c r="CA731" s="3">
        <f>CA730+(env_max2-env_min2)/1200</f>
        <v>17.75000000000006</v>
      </c>
      <c r="CB731" s="3">
        <f t="shared" si="167"/>
        <v>0.85399999999999998</v>
      </c>
      <c r="CC731" s="3">
        <f>ROUND((O_max_dia2-CA731)/O_range_dia2 * CB731, 3)</f>
        <v>0.503</v>
      </c>
      <c r="CD731">
        <f>IF(CA731&lt;=delt2,CB731,CC731)</f>
        <v>0.503</v>
      </c>
      <c r="CE731">
        <f>IF(CA731&gt;=O_max_dia2, 0, CD731)</f>
        <v>0.503</v>
      </c>
      <c r="CG731">
        <f>CE731/$CF$21</f>
        <v>0.88091068301225928</v>
      </c>
      <c r="EM731"/>
      <c r="EN731" s="3"/>
      <c r="EP731"/>
      <c r="EQ731" s="3"/>
    </row>
    <row r="732" spans="2:147" x14ac:dyDescent="0.25">
      <c r="B732">
        <f t="shared" si="166"/>
        <v>716</v>
      </c>
      <c r="C732" s="9">
        <f t="shared" si="164"/>
        <v>17.875000000000053</v>
      </c>
      <c r="D732">
        <f>EXP(-KTG1_dia*(C732-T_opt__dia)^2)</f>
        <v>0.88680957859134213</v>
      </c>
      <c r="E732">
        <f>EXP(-KTG2_dia*(T_opt__dia-C732)^2)</f>
        <v>4.9631726627097632E-2</v>
      </c>
      <c r="F732">
        <f>IF(C732&lt;=T_opt__dia,D732,E732)</f>
        <v>4.9631726627097632E-2</v>
      </c>
      <c r="G732">
        <f t="shared" si="165"/>
        <v>0.05</v>
      </c>
      <c r="AO732">
        <f t="shared" si="155"/>
        <v>729</v>
      </c>
      <c r="AP732">
        <f t="shared" si="156"/>
        <v>18.200000000000035</v>
      </c>
      <c r="AQ732">
        <f>EXP(-KTG1_nan*(AP732-T_opt__nan)^2)</f>
        <v>0.98712361917536673</v>
      </c>
      <c r="AR732">
        <f>EXP(-KTG2_nan*(T_opt__nan-AP732)^2)</f>
        <v>0.96186612615634781</v>
      </c>
      <c r="AS732">
        <f>IF(AP732&lt;=T_opt__nan,AQ732,AR732)</f>
        <v>0.98712361917536673</v>
      </c>
      <c r="AT732">
        <f t="shared" si="157"/>
        <v>0.98699999999999999</v>
      </c>
      <c r="BD732">
        <f t="shared" si="158"/>
        <v>729</v>
      </c>
      <c r="BE732">
        <f t="shared" si="159"/>
        <v>18.200000000000035</v>
      </c>
      <c r="BF732">
        <f>EXP(-KTG1_pic*(BE732-T_opt_pic)^2)</f>
        <v>0.91195922439548771</v>
      </c>
      <c r="BG732">
        <f>EXP(-KTG2_pic*(T_opt_pic-BE732)^2)</f>
        <v>0.75844878795574389</v>
      </c>
      <c r="BH732">
        <f>IF(BE732&lt;=T_opt_pic,BF732,BG732)</f>
        <v>0.91195922439548771</v>
      </c>
      <c r="BI732">
        <f t="shared" si="160"/>
        <v>0.91200000000000003</v>
      </c>
      <c r="BP732">
        <f t="shared" si="161"/>
        <v>729</v>
      </c>
      <c r="BQ732">
        <f t="shared" si="162"/>
        <v>18.200000000000035</v>
      </c>
      <c r="BR732">
        <f>EXP(-KTG1_bac*(BQ732-T_opt_bac)^2)</f>
        <v>0.91195922439548771</v>
      </c>
      <c r="BS732">
        <f>EXP(-KTG2_bac * (T_opt_bac - BQ732)^2)</f>
        <v>0.75844878795574389</v>
      </c>
      <c r="BT732">
        <f>IF(BQ732&lt;=T_opt_bac,BR732,BS732)</f>
        <v>0.91195922439548771</v>
      </c>
      <c r="BU732">
        <f t="shared" si="163"/>
        <v>0.91200000000000003</v>
      </c>
      <c r="BY732"/>
      <c r="BZ732" s="3">
        <f t="shared" si="168"/>
        <v>712</v>
      </c>
      <c r="CA732" s="3">
        <f>CA731+(env_max2-env_min2)/1200</f>
        <v>17.775000000000059</v>
      </c>
      <c r="CB732" s="3">
        <f t="shared" si="167"/>
        <v>0.85599999999999998</v>
      </c>
      <c r="CC732" s="3">
        <f>ROUND((O_max_dia2-CA732)/O_range_dia2 * CB732, 3)</f>
        <v>0.503</v>
      </c>
      <c r="CD732">
        <f>IF(CA732&lt;=delt2,CB732,CC732)</f>
        <v>0.503</v>
      </c>
      <c r="CE732">
        <f>IF(CA732&gt;=O_max_dia2, 0, CD732)</f>
        <v>0.503</v>
      </c>
      <c r="CG732">
        <f>CE732/$CF$21</f>
        <v>0.88091068301225928</v>
      </c>
      <c r="EM732"/>
      <c r="EN732" s="3"/>
      <c r="EP732"/>
      <c r="EQ732" s="3"/>
    </row>
    <row r="733" spans="2:147" x14ac:dyDescent="0.25">
      <c r="B733">
        <f t="shared" si="166"/>
        <v>717</v>
      </c>
      <c r="C733" s="9">
        <f t="shared" si="164"/>
        <v>17.900000000000052</v>
      </c>
      <c r="D733">
        <f>EXP(-KTG1_dia*(C733-T_opt__dia)^2)</f>
        <v>0.88543166130497597</v>
      </c>
      <c r="E733">
        <f>EXP(-KTG2_dia*(T_opt__dia-C733)^2)</f>
        <v>4.7739315321237118E-2</v>
      </c>
      <c r="F733">
        <f>IF(C733&lt;=T_opt__dia,D733,E733)</f>
        <v>4.7739315321237118E-2</v>
      </c>
      <c r="G733">
        <f t="shared" si="165"/>
        <v>4.8000000000000001E-2</v>
      </c>
      <c r="AO733">
        <f t="shared" si="155"/>
        <v>730</v>
      </c>
      <c r="AP733">
        <f t="shared" si="156"/>
        <v>18.225000000000033</v>
      </c>
      <c r="AQ733">
        <f>EXP(-KTG1_nan*(AP733-T_opt__nan)^2)</f>
        <v>0.98747657895702368</v>
      </c>
      <c r="AR733">
        <f>EXP(-KTG2_nan*(T_opt__nan-AP733)^2)</f>
        <v>0.96289828097073282</v>
      </c>
      <c r="AS733">
        <f>IF(AP733&lt;=T_opt__nan,AQ733,AR733)</f>
        <v>0.98747657895702368</v>
      </c>
      <c r="AT733">
        <f t="shared" si="157"/>
        <v>0.98699999999999999</v>
      </c>
      <c r="BD733">
        <f t="shared" si="158"/>
        <v>730</v>
      </c>
      <c r="BE733">
        <f t="shared" si="159"/>
        <v>18.225000000000033</v>
      </c>
      <c r="BF733">
        <f>EXP(-KTG1_pic*(BE733-T_opt_pic)^2)</f>
        <v>0.91283284353126259</v>
      </c>
      <c r="BG733">
        <f>EXP(-KTG2_pic*(T_opt_pic-BE733)^2)</f>
        <v>0.76063056417504227</v>
      </c>
      <c r="BH733">
        <f>IF(BE733&lt;=T_opt_pic,BF733,BG733)</f>
        <v>0.91283284353126259</v>
      </c>
      <c r="BI733">
        <f t="shared" si="160"/>
        <v>0.91300000000000003</v>
      </c>
      <c r="BP733">
        <f t="shared" si="161"/>
        <v>730</v>
      </c>
      <c r="BQ733">
        <f t="shared" si="162"/>
        <v>18.225000000000033</v>
      </c>
      <c r="BR733">
        <f>EXP(-KTG1_bac*(BQ733-T_opt_bac)^2)</f>
        <v>0.91283284353126259</v>
      </c>
      <c r="BS733">
        <f>EXP(-KTG2_bac * (T_opt_bac - BQ733)^2)</f>
        <v>0.76063056417504227</v>
      </c>
      <c r="BT733">
        <f>IF(BQ733&lt;=T_opt_bac,BR733,BS733)</f>
        <v>0.91283284353126259</v>
      </c>
      <c r="BU733">
        <f t="shared" si="163"/>
        <v>0.91300000000000003</v>
      </c>
      <c r="BY733"/>
      <c r="BZ733" s="3">
        <f t="shared" si="168"/>
        <v>713</v>
      </c>
      <c r="CA733" s="3">
        <f>CA732+(env_max2-env_min2)/1200</f>
        <v>17.800000000000058</v>
      </c>
      <c r="CB733" s="3">
        <f t="shared" si="167"/>
        <v>0.85699999999999998</v>
      </c>
      <c r="CC733" s="3">
        <f>ROUND((O_max_dia2-CA733)/O_range_dia2 * CB733, 3)</f>
        <v>0.502</v>
      </c>
      <c r="CD733">
        <f>IF(CA733&lt;=delt2,CB733,CC733)</f>
        <v>0.502</v>
      </c>
      <c r="CE733">
        <f>IF(CA733&gt;=O_max_dia2, 0, CD733)</f>
        <v>0.502</v>
      </c>
      <c r="CG733">
        <f>CE733/$CF$21</f>
        <v>0.87915936952714546</v>
      </c>
      <c r="EM733"/>
      <c r="EN733" s="3"/>
      <c r="EP733"/>
      <c r="EQ733" s="3"/>
    </row>
    <row r="734" spans="2:147" x14ac:dyDescent="0.25">
      <c r="B734">
        <f t="shared" si="166"/>
        <v>718</v>
      </c>
      <c r="C734" s="9">
        <f t="shared" si="164"/>
        <v>17.92500000000005</v>
      </c>
      <c r="D734">
        <f>EXP(-KTG1_dia*(C734-T_opt__dia)^2)</f>
        <v>0.88404704450028659</v>
      </c>
      <c r="E734">
        <f>EXP(-KTG2_dia*(T_opt__dia-C734)^2)</f>
        <v>4.5907581557999198E-2</v>
      </c>
      <c r="F734">
        <f>IF(C734&lt;=T_opt__dia,D734,E734)</f>
        <v>4.5907581557999198E-2</v>
      </c>
      <c r="G734">
        <f t="shared" si="165"/>
        <v>4.5999999999999999E-2</v>
      </c>
      <c r="AO734">
        <f t="shared" si="155"/>
        <v>731</v>
      </c>
      <c r="AP734">
        <f t="shared" si="156"/>
        <v>18.250000000000032</v>
      </c>
      <c r="AQ734">
        <f>EXP(-KTG1_nan*(AP734-T_opt__nan)^2)</f>
        <v>0.98782472580838354</v>
      </c>
      <c r="AR734">
        <f>EXP(-KTG2_nan*(T_opt__nan-AP734)^2)</f>
        <v>0.96391708450028102</v>
      </c>
      <c r="AS734">
        <f>IF(AP734&lt;=T_opt__nan,AQ734,AR734)</f>
        <v>0.98782472580838354</v>
      </c>
      <c r="AT734">
        <f t="shared" si="157"/>
        <v>0.98799999999999999</v>
      </c>
      <c r="BD734">
        <f t="shared" si="158"/>
        <v>731</v>
      </c>
      <c r="BE734">
        <f t="shared" si="159"/>
        <v>18.250000000000032</v>
      </c>
      <c r="BF734">
        <f>EXP(-KTG1_pic*(BE734-T_opt_pic)^2)</f>
        <v>0.91370273103288113</v>
      </c>
      <c r="BG734">
        <f>EXP(-KTG2_pic*(T_opt_pic-BE734)^2)</f>
        <v>0.76280717436292111</v>
      </c>
      <c r="BH734">
        <f>IF(BE734&lt;=T_opt_pic,BF734,BG734)</f>
        <v>0.91370273103288113</v>
      </c>
      <c r="BI734">
        <f t="shared" si="160"/>
        <v>0.91400000000000003</v>
      </c>
      <c r="BP734">
        <f t="shared" si="161"/>
        <v>731</v>
      </c>
      <c r="BQ734">
        <f t="shared" si="162"/>
        <v>18.250000000000032</v>
      </c>
      <c r="BR734">
        <f>EXP(-KTG1_bac*(BQ734-T_opt_bac)^2)</f>
        <v>0.91370273103288113</v>
      </c>
      <c r="BS734">
        <f>EXP(-KTG2_bac * (T_opt_bac - BQ734)^2)</f>
        <v>0.76280717436292111</v>
      </c>
      <c r="BT734">
        <f>IF(BQ734&lt;=T_opt_bac,BR734,BS734)</f>
        <v>0.91370273103288113</v>
      </c>
      <c r="BU734">
        <f t="shared" si="163"/>
        <v>0.91400000000000003</v>
      </c>
      <c r="BY734"/>
      <c r="BZ734" s="3">
        <f t="shared" si="168"/>
        <v>714</v>
      </c>
      <c r="CA734" s="3">
        <f>CA733+(env_max2-env_min2)/1200</f>
        <v>17.825000000000056</v>
      </c>
      <c r="CB734" s="3">
        <f t="shared" si="167"/>
        <v>0.85899999999999999</v>
      </c>
      <c r="CC734" s="3">
        <f>ROUND((O_max_dia2-CA734)/O_range_dia2 * CB734, 3)</f>
        <v>0.502</v>
      </c>
      <c r="CD734">
        <f>IF(CA734&lt;=delt2,CB734,CC734)</f>
        <v>0.502</v>
      </c>
      <c r="CE734">
        <f>IF(CA734&gt;=O_max_dia2, 0, CD734)</f>
        <v>0.502</v>
      </c>
      <c r="CG734">
        <f>CE734/$CF$21</f>
        <v>0.87915936952714546</v>
      </c>
      <c r="EM734"/>
      <c r="EN734" s="3"/>
      <c r="EP734"/>
      <c r="EQ734" s="3"/>
    </row>
    <row r="735" spans="2:147" x14ac:dyDescent="0.25">
      <c r="B735">
        <f t="shared" si="166"/>
        <v>719</v>
      </c>
      <c r="C735" s="9">
        <f t="shared" si="164"/>
        <v>17.950000000000049</v>
      </c>
      <c r="D735">
        <f>EXP(-KTG1_dia*(C735-T_opt__dia)^2)</f>
        <v>0.88265576632436549</v>
      </c>
      <c r="E735">
        <f>EXP(-KTG2_dia*(T_opt__dia-C735)^2)</f>
        <v>4.4135095354205803E-2</v>
      </c>
      <c r="F735">
        <f>IF(C735&lt;=T_opt__dia,D735,E735)</f>
        <v>4.4135095354205803E-2</v>
      </c>
      <c r="G735">
        <f t="shared" si="165"/>
        <v>4.3999999999999997E-2</v>
      </c>
      <c r="AO735">
        <f t="shared" si="155"/>
        <v>732</v>
      </c>
      <c r="AP735">
        <f t="shared" si="156"/>
        <v>18.275000000000031</v>
      </c>
      <c r="AQ735">
        <f>EXP(-KTG1_nan*(AP735-T_opt__nan)^2)</f>
        <v>0.98816805455051604</v>
      </c>
      <c r="AR735">
        <f>EXP(-KTG2_nan*(T_opt__nan-AP735)^2)</f>
        <v>0.96492249203849478</v>
      </c>
      <c r="AS735">
        <f>IF(AP735&lt;=T_opt__nan,AQ735,AR735)</f>
        <v>0.98816805455051604</v>
      </c>
      <c r="AT735">
        <f t="shared" si="157"/>
        <v>0.98799999999999999</v>
      </c>
      <c r="BD735">
        <f t="shared" si="158"/>
        <v>732</v>
      </c>
      <c r="BE735">
        <f t="shared" si="159"/>
        <v>18.275000000000031</v>
      </c>
      <c r="BF735">
        <f>EXP(-KTG1_pic*(BE735-T_opt_pic)^2)</f>
        <v>0.91456887464127046</v>
      </c>
      <c r="BG735">
        <f>EXP(-KTG2_pic*(T_opt_pic-BE735)^2)</f>
        <v>0.76497853834509066</v>
      </c>
      <c r="BH735">
        <f>IF(BE735&lt;=T_opt_pic,BF735,BG735)</f>
        <v>0.91456887464127046</v>
      </c>
      <c r="BI735">
        <f t="shared" si="160"/>
        <v>0.91500000000000004</v>
      </c>
      <c r="BP735">
        <f t="shared" si="161"/>
        <v>732</v>
      </c>
      <c r="BQ735">
        <f t="shared" si="162"/>
        <v>18.275000000000031</v>
      </c>
      <c r="BR735">
        <f>EXP(-KTG1_bac*(BQ735-T_opt_bac)^2)</f>
        <v>0.91456887464127046</v>
      </c>
      <c r="BS735">
        <f>EXP(-KTG2_bac * (T_opt_bac - BQ735)^2)</f>
        <v>0.76497853834509066</v>
      </c>
      <c r="BT735">
        <f>IF(BQ735&lt;=T_opt_bac,BR735,BS735)</f>
        <v>0.91456887464127046</v>
      </c>
      <c r="BU735">
        <f t="shared" si="163"/>
        <v>0.91500000000000004</v>
      </c>
      <c r="BY735"/>
      <c r="BZ735" s="3">
        <f t="shared" si="168"/>
        <v>715</v>
      </c>
      <c r="CA735" s="3">
        <f>CA734+(env_max2-env_min2)/1200</f>
        <v>17.850000000000055</v>
      </c>
      <c r="CB735" s="3">
        <f t="shared" si="167"/>
        <v>0.86</v>
      </c>
      <c r="CC735" s="3">
        <f>ROUND((O_max_dia2-CA735)/O_range_dia2 * CB735, 3)</f>
        <v>0.501</v>
      </c>
      <c r="CD735">
        <f>IF(CA735&lt;=delt2,CB735,CC735)</f>
        <v>0.501</v>
      </c>
      <c r="CE735">
        <f>IF(CA735&gt;=O_max_dia2, 0, CD735)</f>
        <v>0.501</v>
      </c>
      <c r="CG735">
        <f>CE735/$CF$21</f>
        <v>0.87740805604203165</v>
      </c>
      <c r="EM735"/>
      <c r="EN735" s="3"/>
      <c r="EP735"/>
      <c r="EQ735" s="3"/>
    </row>
    <row r="736" spans="2:147" x14ac:dyDescent="0.25">
      <c r="B736">
        <f t="shared" si="166"/>
        <v>720</v>
      </c>
      <c r="C736" s="9">
        <f t="shared" si="164"/>
        <v>17.975000000000048</v>
      </c>
      <c r="D736">
        <f>EXP(-KTG1_dia*(C736-T_opt__dia)^2)</f>
        <v>0.88125786506414372</v>
      </c>
      <c r="E736">
        <f>EXP(-KTG2_dia*(T_opt__dia-C736)^2)</f>
        <v>4.2420438194310399E-2</v>
      </c>
      <c r="F736">
        <f>IF(C736&lt;=T_opt__dia,D736,E736)</f>
        <v>4.2420438194310399E-2</v>
      </c>
      <c r="G736">
        <f t="shared" si="165"/>
        <v>4.2000000000000003E-2</v>
      </c>
      <c r="AO736">
        <f t="shared" si="155"/>
        <v>733</v>
      </c>
      <c r="AP736">
        <f t="shared" si="156"/>
        <v>18.300000000000029</v>
      </c>
      <c r="AQ736">
        <f>EXP(-KTG1_nan*(AP736-T_opt__nan)^2)</f>
        <v>0.98850656007496152</v>
      </c>
      <c r="AR736">
        <f>EXP(-KTG2_nan*(T_opt__nan-AP736)^2)</f>
        <v>0.96591445943504128</v>
      </c>
      <c r="AS736">
        <f>IF(AP736&lt;=T_opt__nan,AQ736,AR736)</f>
        <v>0.98850656007496152</v>
      </c>
      <c r="AT736">
        <f t="shared" si="157"/>
        <v>0.98899999999999999</v>
      </c>
      <c r="BD736">
        <f t="shared" si="158"/>
        <v>733</v>
      </c>
      <c r="BE736">
        <f t="shared" si="159"/>
        <v>18.300000000000029</v>
      </c>
      <c r="BF736">
        <f>EXP(-KTG1_pic*(BE736-T_opt_pic)^2)</f>
        <v>0.91543126214189074</v>
      </c>
      <c r="BG736">
        <f>EXP(-KTG2_pic*(T_opt_pic-BE736)^2)</f>
        <v>0.76714457595485375</v>
      </c>
      <c r="BH736">
        <f>IF(BE736&lt;=T_opt_pic,BF736,BG736)</f>
        <v>0.91543126214189074</v>
      </c>
      <c r="BI736">
        <f t="shared" si="160"/>
        <v>0.91500000000000004</v>
      </c>
      <c r="BP736">
        <f t="shared" si="161"/>
        <v>733</v>
      </c>
      <c r="BQ736">
        <f t="shared" si="162"/>
        <v>18.300000000000029</v>
      </c>
      <c r="BR736">
        <f>EXP(-KTG1_bac*(BQ736-T_opt_bac)^2)</f>
        <v>0.91543126214189074</v>
      </c>
      <c r="BS736">
        <f>EXP(-KTG2_bac * (T_opt_bac - BQ736)^2)</f>
        <v>0.76714457595485375</v>
      </c>
      <c r="BT736">
        <f>IF(BQ736&lt;=T_opt_bac,BR736,BS736)</f>
        <v>0.91543126214189074</v>
      </c>
      <c r="BU736">
        <f t="shared" si="163"/>
        <v>0.91500000000000004</v>
      </c>
      <c r="BY736"/>
      <c r="BZ736" s="3">
        <f t="shared" si="168"/>
        <v>716</v>
      </c>
      <c r="CA736" s="3">
        <f>CA735+(env_max2-env_min2)/1200</f>
        <v>17.875000000000053</v>
      </c>
      <c r="CB736" s="3">
        <f t="shared" si="167"/>
        <v>0.86199999999999999</v>
      </c>
      <c r="CC736" s="3">
        <f>ROUND((O_max_dia2-CA736)/O_range_dia2 * CB736, 3)</f>
        <v>0.5</v>
      </c>
      <c r="CD736">
        <f>IF(CA736&lt;=delt2,CB736,CC736)</f>
        <v>0.5</v>
      </c>
      <c r="CE736">
        <f>IF(CA736&gt;=O_max_dia2, 0, CD736)</f>
        <v>0.5</v>
      </c>
      <c r="CG736">
        <f>CE736/$CF$21</f>
        <v>0.87565674255691772</v>
      </c>
      <c r="EM736"/>
      <c r="EN736" s="3"/>
      <c r="EP736"/>
      <c r="EQ736" s="3"/>
    </row>
    <row r="737" spans="2:147" x14ac:dyDescent="0.25">
      <c r="B737">
        <f t="shared" si="166"/>
        <v>721</v>
      </c>
      <c r="C737" s="9">
        <f t="shared" si="164"/>
        <v>18.000000000000046</v>
      </c>
      <c r="D737">
        <f>EXP(-KTG1_dia*(C737-T_opt__dia)^2)</f>
        <v>0.87985337914464123</v>
      </c>
      <c r="E737">
        <f>EXP(-KTG2_dia*(T_opt__dia-C737)^2)</f>
        <v>4.07622039783632E-2</v>
      </c>
      <c r="F737">
        <f>IF(C737&lt;=T_opt__dia,D737,E737)</f>
        <v>4.07622039783632E-2</v>
      </c>
      <c r="G737">
        <f t="shared" si="165"/>
        <v>4.1000000000000002E-2</v>
      </c>
      <c r="AO737">
        <f t="shared" si="155"/>
        <v>734</v>
      </c>
      <c r="AP737">
        <f t="shared" si="156"/>
        <v>18.325000000000028</v>
      </c>
      <c r="AQ737">
        <f>EXP(-KTG1_nan*(AP737-T_opt__nan)^2)</f>
        <v>0.98884023734385862</v>
      </c>
      <c r="AR737">
        <f>EXP(-KTG2_nan*(T_opt__nan-AP737)^2)</f>
        <v>0.96689294309898255</v>
      </c>
      <c r="AS737">
        <f>IF(AP737&lt;=T_opt__nan,AQ737,AR737)</f>
        <v>0.98884023734385862</v>
      </c>
      <c r="AT737">
        <f t="shared" si="157"/>
        <v>0.98899999999999999</v>
      </c>
      <c r="BD737">
        <f t="shared" si="158"/>
        <v>734</v>
      </c>
      <c r="BE737">
        <f t="shared" si="159"/>
        <v>18.325000000000028</v>
      </c>
      <c r="BF737">
        <f>EXP(-KTG1_pic*(BE737-T_opt_pic)^2)</f>
        <v>0.91628988136502243</v>
      </c>
      <c r="BG737">
        <f>EXP(-KTG2_pic*(T_opt_pic-BE737)^2)</f>
        <v>0.76930520703794325</v>
      </c>
      <c r="BH737">
        <f>IF(BE737&lt;=T_opt_pic,BF737,BG737)</f>
        <v>0.91628988136502243</v>
      </c>
      <c r="BI737">
        <f t="shared" si="160"/>
        <v>0.91600000000000004</v>
      </c>
      <c r="BP737">
        <f t="shared" si="161"/>
        <v>734</v>
      </c>
      <c r="BQ737">
        <f t="shared" si="162"/>
        <v>18.325000000000028</v>
      </c>
      <c r="BR737">
        <f>EXP(-KTG1_bac*(BQ737-T_opt_bac)^2)</f>
        <v>0.91628988136502243</v>
      </c>
      <c r="BS737">
        <f>EXP(-KTG2_bac * (T_opt_bac - BQ737)^2)</f>
        <v>0.76930520703794325</v>
      </c>
      <c r="BT737">
        <f>IF(BQ737&lt;=T_opt_bac,BR737,BS737)</f>
        <v>0.91628988136502243</v>
      </c>
      <c r="BU737">
        <f t="shared" si="163"/>
        <v>0.91600000000000004</v>
      </c>
      <c r="BY737"/>
      <c r="BZ737" s="3">
        <f t="shared" si="168"/>
        <v>717</v>
      </c>
      <c r="CA737" s="3">
        <f>CA736+(env_max2-env_min2)/1200</f>
        <v>17.900000000000052</v>
      </c>
      <c r="CB737" s="3">
        <f t="shared" si="167"/>
        <v>0.86299999999999999</v>
      </c>
      <c r="CC737" s="3">
        <f>ROUND((O_max_dia2-CA737)/O_range_dia2 * CB737, 3)</f>
        <v>0.499</v>
      </c>
      <c r="CD737">
        <f>IF(CA737&lt;=delt2,CB737,CC737)</f>
        <v>0.499</v>
      </c>
      <c r="CE737">
        <f>IF(CA737&gt;=O_max_dia2, 0, CD737)</f>
        <v>0.499</v>
      </c>
      <c r="CG737">
        <f>CE737/$CF$21</f>
        <v>0.87390542907180391</v>
      </c>
      <c r="EM737"/>
      <c r="EN737" s="3"/>
      <c r="EP737"/>
      <c r="EQ737" s="3"/>
    </row>
    <row r="738" spans="2:147" x14ac:dyDescent="0.25">
      <c r="B738">
        <f t="shared" si="166"/>
        <v>722</v>
      </c>
      <c r="C738" s="9">
        <f t="shared" si="164"/>
        <v>18.025000000000045</v>
      </c>
      <c r="D738">
        <f>EXP(-KTG1_dia*(C738-T_opt__dia)^2)</f>
        <v>0.87844234712721259</v>
      </c>
      <c r="E738">
        <f>EXP(-KTG2_dia*(T_opt__dia-C738)^2)</f>
        <v>3.9158999918052051E-2</v>
      </c>
      <c r="F738">
        <f>IF(C738&lt;=T_opt__dia,D738,E738)</f>
        <v>3.9158999918052051E-2</v>
      </c>
      <c r="G738">
        <f t="shared" si="165"/>
        <v>3.9E-2</v>
      </c>
      <c r="AO738">
        <f t="shared" si="155"/>
        <v>735</v>
      </c>
      <c r="AP738">
        <f t="shared" si="156"/>
        <v>18.350000000000026</v>
      </c>
      <c r="AQ738">
        <f>EXP(-KTG1_nan*(AP738-T_opt__nan)^2)</f>
        <v>0.98916908139006843</v>
      </c>
      <c r="AR738">
        <f>EXP(-KTG2_nan*(T_opt__nan-AP738)^2)</f>
        <v>0.96785790000196747</v>
      </c>
      <c r="AS738">
        <f>IF(AP738&lt;=T_opt__nan,AQ738,AR738)</f>
        <v>0.98916908139006843</v>
      </c>
      <c r="AT738">
        <f t="shared" si="157"/>
        <v>0.98899999999999999</v>
      </c>
      <c r="BD738">
        <f t="shared" si="158"/>
        <v>735</v>
      </c>
      <c r="BE738">
        <f t="shared" si="159"/>
        <v>18.350000000000026</v>
      </c>
      <c r="BF738">
        <f>EXP(-KTG1_pic*(BE738-T_opt_pic)^2)</f>
        <v>0.91714472018605131</v>
      </c>
      <c r="BG738">
        <f>EXP(-KTG2_pic*(T_opt_pic-BE738)^2)</f>
        <v>0.77146035145737413</v>
      </c>
      <c r="BH738">
        <f>IF(BE738&lt;=T_opt_pic,BF738,BG738)</f>
        <v>0.91714472018605131</v>
      </c>
      <c r="BI738">
        <f t="shared" si="160"/>
        <v>0.91700000000000004</v>
      </c>
      <c r="BP738">
        <f t="shared" si="161"/>
        <v>735</v>
      </c>
      <c r="BQ738">
        <f t="shared" si="162"/>
        <v>18.350000000000026</v>
      </c>
      <c r="BR738">
        <f>EXP(-KTG1_bac*(BQ738-T_opt_bac)^2)</f>
        <v>0.91714472018605131</v>
      </c>
      <c r="BS738">
        <f>EXP(-KTG2_bac * (T_opt_bac - BQ738)^2)</f>
        <v>0.77146035145737413</v>
      </c>
      <c r="BT738">
        <f>IF(BQ738&lt;=T_opt_bac,BR738,BS738)</f>
        <v>0.91714472018605131</v>
      </c>
      <c r="BU738">
        <f t="shared" si="163"/>
        <v>0.91700000000000004</v>
      </c>
      <c r="BY738"/>
      <c r="BZ738" s="3">
        <f t="shared" si="168"/>
        <v>718</v>
      </c>
      <c r="CA738" s="3">
        <f>CA737+(env_max2-env_min2)/1200</f>
        <v>17.92500000000005</v>
      </c>
      <c r="CB738" s="3">
        <f t="shared" si="167"/>
        <v>0.86499999999999999</v>
      </c>
      <c r="CC738" s="3">
        <f>ROUND((O_max_dia2-CA738)/O_range_dia2 * CB738, 3)</f>
        <v>0.499</v>
      </c>
      <c r="CD738">
        <f>IF(CA738&lt;=delt2,CB738,CC738)</f>
        <v>0.499</v>
      </c>
      <c r="CE738">
        <f>IF(CA738&gt;=O_max_dia2, 0, CD738)</f>
        <v>0.499</v>
      </c>
      <c r="CG738">
        <f>CE738/$CF$21</f>
        <v>0.87390542907180391</v>
      </c>
      <c r="EM738"/>
      <c r="EN738" s="3"/>
      <c r="EP738"/>
      <c r="EQ738" s="3"/>
    </row>
    <row r="739" spans="2:147" x14ac:dyDescent="0.25">
      <c r="B739">
        <f t="shared" si="166"/>
        <v>723</v>
      </c>
      <c r="C739" s="9">
        <f t="shared" si="164"/>
        <v>18.050000000000043</v>
      </c>
      <c r="D739">
        <f>EXP(-KTG1_dia*(C739-T_opt__dia)^2)</f>
        <v>0.87702480770778857</v>
      </c>
      <c r="E739">
        <f>EXP(-KTG2_dia*(T_opt__dia-C739)^2)</f>
        <v>3.7609447381518245E-2</v>
      </c>
      <c r="F739">
        <f>IF(C739&lt;=T_opt__dia,D739,E739)</f>
        <v>3.7609447381518245E-2</v>
      </c>
      <c r="G739">
        <f t="shared" si="165"/>
        <v>3.7999999999999999E-2</v>
      </c>
      <c r="AO739">
        <f t="shared" si="155"/>
        <v>736</v>
      </c>
      <c r="AP739">
        <f t="shared" si="156"/>
        <v>18.375000000000025</v>
      </c>
      <c r="AQ739">
        <f>EXP(-KTG1_nan*(AP739-T_opt__nan)^2)</f>
        <v>0.98949308731729824</v>
      </c>
      <c r="AR739">
        <f>EXP(-KTG2_nan*(T_opt__nan-AP739)^2)</f>
        <v>0.96880928768138519</v>
      </c>
      <c r="AS739">
        <f>IF(AP739&lt;=T_opt__nan,AQ739,AR739)</f>
        <v>0.98949308731729824</v>
      </c>
      <c r="AT739">
        <f t="shared" si="157"/>
        <v>0.98899999999999999</v>
      </c>
      <c r="BD739">
        <f t="shared" si="158"/>
        <v>736</v>
      </c>
      <c r="BE739">
        <f t="shared" si="159"/>
        <v>18.375000000000025</v>
      </c>
      <c r="BF739">
        <f>EXP(-KTG1_pic*(BE739-T_opt_pic)^2)</f>
        <v>0.9179957665257541</v>
      </c>
      <c r="BG739">
        <f>EXP(-KTG2_pic*(T_opt_pic-BE739)^2)</f>
        <v>0.77360992909830661</v>
      </c>
      <c r="BH739">
        <f>IF(BE739&lt;=T_opt_pic,BF739,BG739)</f>
        <v>0.9179957665257541</v>
      </c>
      <c r="BI739">
        <f t="shared" si="160"/>
        <v>0.91800000000000004</v>
      </c>
      <c r="BP739">
        <f t="shared" si="161"/>
        <v>736</v>
      </c>
      <c r="BQ739">
        <f t="shared" si="162"/>
        <v>18.375000000000025</v>
      </c>
      <c r="BR739">
        <f>EXP(-KTG1_bac*(BQ739-T_opt_bac)^2)</f>
        <v>0.9179957665257541</v>
      </c>
      <c r="BS739">
        <f>EXP(-KTG2_bac * (T_opt_bac - BQ739)^2)</f>
        <v>0.77360992909830661</v>
      </c>
      <c r="BT739">
        <f>IF(BQ739&lt;=T_opt_bac,BR739,BS739)</f>
        <v>0.9179957665257541</v>
      </c>
      <c r="BU739">
        <f t="shared" si="163"/>
        <v>0.91800000000000004</v>
      </c>
      <c r="BY739"/>
      <c r="BZ739" s="3">
        <f t="shared" si="168"/>
        <v>719</v>
      </c>
      <c r="CA739" s="3">
        <f>CA738+(env_max2-env_min2)/1200</f>
        <v>17.950000000000049</v>
      </c>
      <c r="CB739" s="3">
        <f t="shared" si="167"/>
        <v>0.86599999999999999</v>
      </c>
      <c r="CC739" s="3">
        <f>ROUND((O_max_dia2-CA739)/O_range_dia2 * CB739, 3)</f>
        <v>0.498</v>
      </c>
      <c r="CD739">
        <f>IF(CA739&lt;=delt2,CB739,CC739)</f>
        <v>0.498</v>
      </c>
      <c r="CE739">
        <f>IF(CA739&gt;=O_max_dia2, 0, CD739)</f>
        <v>0.498</v>
      </c>
      <c r="CG739">
        <f>CE739/$CF$21</f>
        <v>0.87215411558669009</v>
      </c>
      <c r="EM739"/>
      <c r="EN739" s="3"/>
      <c r="EP739"/>
      <c r="EQ739" s="3"/>
    </row>
    <row r="740" spans="2:147" x14ac:dyDescent="0.25">
      <c r="B740">
        <f t="shared" si="166"/>
        <v>724</v>
      </c>
      <c r="C740" s="9">
        <f t="shared" si="164"/>
        <v>18.075000000000042</v>
      </c>
      <c r="D740">
        <f>EXP(-KTG1_dia*(C740-T_opt__dia)^2)</f>
        <v>0.8756007997151134</v>
      </c>
      <c r="E740">
        <f>EXP(-KTG2_dia*(T_opt__dia-C740)^2)</f>
        <v>3.6112182687707668E-2</v>
      </c>
      <c r="F740">
        <f>IF(C740&lt;=T_opt__dia,D740,E740)</f>
        <v>3.6112182687707668E-2</v>
      </c>
      <c r="G740">
        <f t="shared" si="165"/>
        <v>3.5999999999999997E-2</v>
      </c>
      <c r="AO740">
        <f t="shared" si="155"/>
        <v>737</v>
      </c>
      <c r="AP740">
        <f t="shared" si="156"/>
        <v>18.400000000000023</v>
      </c>
      <c r="AQ740">
        <f>EXP(-KTG1_nan*(AP740-T_opt__nan)^2)</f>
        <v>0.9898122503002228</v>
      </c>
      <c r="AR740">
        <f>EXP(-KTG2_nan*(T_opt__nan-AP740)^2)</f>
        <v>0.96974706424347779</v>
      </c>
      <c r="AS740">
        <f>IF(AP740&lt;=T_opt__nan,AQ740,AR740)</f>
        <v>0.9898122503002228</v>
      </c>
      <c r="AT740">
        <f t="shared" si="157"/>
        <v>0.99</v>
      </c>
      <c r="BD740">
        <f t="shared" si="158"/>
        <v>737</v>
      </c>
      <c r="BE740">
        <f t="shared" si="159"/>
        <v>18.400000000000023</v>
      </c>
      <c r="BF740">
        <f>EXP(-KTG1_pic*(BE740-T_opt_pic)^2)</f>
        <v>0.91884300835058175</v>
      </c>
      <c r="BG740">
        <f>EXP(-KTG2_pic*(T_opt_pic-BE740)^2)</f>
        <v>0.77575385987292167</v>
      </c>
      <c r="BH740">
        <f>IF(BE740&lt;=T_opt_pic,BF740,BG740)</f>
        <v>0.91884300835058175</v>
      </c>
      <c r="BI740">
        <f t="shared" si="160"/>
        <v>0.91900000000000004</v>
      </c>
      <c r="BP740">
        <f t="shared" si="161"/>
        <v>737</v>
      </c>
      <c r="BQ740">
        <f t="shared" si="162"/>
        <v>18.400000000000023</v>
      </c>
      <c r="BR740">
        <f>EXP(-KTG1_bac*(BQ740-T_opt_bac)^2)</f>
        <v>0.91884300835058175</v>
      </c>
      <c r="BS740">
        <f>EXP(-KTG2_bac * (T_opt_bac - BQ740)^2)</f>
        <v>0.77575385987292167</v>
      </c>
      <c r="BT740">
        <f>IF(BQ740&lt;=T_opt_bac,BR740,BS740)</f>
        <v>0.91884300835058175</v>
      </c>
      <c r="BU740">
        <f t="shared" si="163"/>
        <v>0.91900000000000004</v>
      </c>
      <c r="BY740"/>
      <c r="BZ740" s="3">
        <f t="shared" si="168"/>
        <v>720</v>
      </c>
      <c r="CA740" s="3">
        <f>CA739+(env_max2-env_min2)/1200</f>
        <v>17.975000000000048</v>
      </c>
      <c r="CB740" s="3">
        <f t="shared" si="167"/>
        <v>0.86799999999999999</v>
      </c>
      <c r="CC740" s="3">
        <f>ROUND((O_max_dia2-CA740)/O_range_dia2 * CB740, 3)</f>
        <v>0.498</v>
      </c>
      <c r="CD740">
        <f>IF(CA740&lt;=delt2,CB740,CC740)</f>
        <v>0.498</v>
      </c>
      <c r="CE740">
        <f>IF(CA740&gt;=O_max_dia2, 0, CD740)</f>
        <v>0.498</v>
      </c>
      <c r="CG740">
        <f>CE740/$CF$21</f>
        <v>0.87215411558669009</v>
      </c>
      <c r="EM740"/>
      <c r="EN740" s="3"/>
      <c r="EP740"/>
      <c r="EQ740" s="3"/>
    </row>
    <row r="741" spans="2:147" x14ac:dyDescent="0.25">
      <c r="B741">
        <f t="shared" si="166"/>
        <v>725</v>
      </c>
      <c r="C741" s="9">
        <f t="shared" si="164"/>
        <v>18.100000000000041</v>
      </c>
      <c r="D741">
        <f>EXP(-KTG1_dia*(C741-T_opt__dia)^2)</f>
        <v>0.87417036210897903</v>
      </c>
      <c r="E741">
        <f>EXP(-KTG2_dia*(T_opt__dia-C741)^2)</f>
        <v>3.4665857851074129E-2</v>
      </c>
      <c r="F741">
        <f>IF(C741&lt;=T_opt__dia,D741,E741)</f>
        <v>3.4665857851074129E-2</v>
      </c>
      <c r="G741">
        <f t="shared" si="165"/>
        <v>3.5000000000000003E-2</v>
      </c>
      <c r="AO741">
        <f t="shared" si="155"/>
        <v>738</v>
      </c>
      <c r="AP741">
        <f t="shared" si="156"/>
        <v>18.425000000000022</v>
      </c>
      <c r="AQ741">
        <f>EXP(-KTG1_nan*(AP741-T_opt__nan)^2)</f>
        <v>0.9901265655846041</v>
      </c>
      <c r="AR741">
        <f>EXP(-KTG2_nan*(T_opt__nan-AP741)^2)</f>
        <v>0.97067118836641508</v>
      </c>
      <c r="AS741">
        <f>IF(AP741&lt;=T_opt__nan,AQ741,AR741)</f>
        <v>0.9901265655846041</v>
      </c>
      <c r="AT741">
        <f t="shared" si="157"/>
        <v>0.99</v>
      </c>
      <c r="BD741">
        <f t="shared" si="158"/>
        <v>738</v>
      </c>
      <c r="BE741">
        <f t="shared" si="159"/>
        <v>18.425000000000022</v>
      </c>
      <c r="BF741">
        <f>EXP(-KTG1_pic*(BE741-T_opt_pic)^2)</f>
        <v>0.91968643367294323</v>
      </c>
      <c r="BG741">
        <f>EXP(-KTG2_pic*(T_opt_pic-BE741)^2)</f>
        <v>0.77789206372530884</v>
      </c>
      <c r="BH741">
        <f>IF(BE741&lt;=T_opt_pic,BF741,BG741)</f>
        <v>0.91968643367294323</v>
      </c>
      <c r="BI741">
        <f t="shared" si="160"/>
        <v>0.92</v>
      </c>
      <c r="BP741">
        <f t="shared" si="161"/>
        <v>738</v>
      </c>
      <c r="BQ741">
        <f t="shared" si="162"/>
        <v>18.425000000000022</v>
      </c>
      <c r="BR741">
        <f>EXP(-KTG1_bac*(BQ741-T_opt_bac)^2)</f>
        <v>0.91968643367294323</v>
      </c>
      <c r="BS741">
        <f>EXP(-KTG2_bac * (T_opt_bac - BQ741)^2)</f>
        <v>0.77789206372530884</v>
      </c>
      <c r="BT741">
        <f>IF(BQ741&lt;=T_opt_bac,BR741,BS741)</f>
        <v>0.91968643367294323</v>
      </c>
      <c r="BU741">
        <f t="shared" si="163"/>
        <v>0.92</v>
      </c>
      <c r="BY741"/>
      <c r="BZ741" s="3">
        <f t="shared" si="168"/>
        <v>721</v>
      </c>
      <c r="CA741" s="3">
        <f>CA740+(env_max2-env_min2)/1200</f>
        <v>18.000000000000046</v>
      </c>
      <c r="CB741" s="3">
        <f t="shared" si="167"/>
        <v>0.86899999999999999</v>
      </c>
      <c r="CC741" s="3">
        <f>ROUND((O_max_dia2-CA741)/O_range_dia2 * CB741, 3)</f>
        <v>0.497</v>
      </c>
      <c r="CD741">
        <f>IF(CA741&lt;=delt2,CB741,CC741)</f>
        <v>0.497</v>
      </c>
      <c r="CE741">
        <f>IF(CA741&gt;=O_max_dia2, 0, CD741)</f>
        <v>0.497</v>
      </c>
      <c r="CG741">
        <f>CE741/$CF$21</f>
        <v>0.87040280210157628</v>
      </c>
      <c r="EM741"/>
      <c r="EN741" s="3"/>
      <c r="EP741"/>
      <c r="EQ741" s="3"/>
    </row>
    <row r="742" spans="2:147" x14ac:dyDescent="0.25">
      <c r="B742">
        <f t="shared" si="166"/>
        <v>726</v>
      </c>
      <c r="C742" s="9">
        <f t="shared" si="164"/>
        <v>18.125000000000039</v>
      </c>
      <c r="D742">
        <f>EXP(-KTG1_dia*(C742-T_opt__dia)^2)</f>
        <v>0.87273353397845488</v>
      </c>
      <c r="E742">
        <f>EXP(-KTG2_dia*(T_opt__dia-C742)^2)</f>
        <v>3.3269141277504931E-2</v>
      </c>
      <c r="F742">
        <f>IF(C742&lt;=T_opt__dia,D742,E742)</f>
        <v>3.3269141277504931E-2</v>
      </c>
      <c r="G742">
        <f t="shared" si="165"/>
        <v>3.3000000000000002E-2</v>
      </c>
      <c r="AO742">
        <f t="shared" si="155"/>
        <v>739</v>
      </c>
      <c r="AP742">
        <f t="shared" si="156"/>
        <v>18.450000000000021</v>
      </c>
      <c r="AQ742">
        <f>EXP(-KTG1_nan*(AP742-T_opt__nan)^2)</f>
        <v>0.99043602848740941</v>
      </c>
      <c r="AR742">
        <f>EXP(-KTG2_nan*(T_opt__nan-AP742)^2)</f>
        <v>0.97158161930332831</v>
      </c>
      <c r="AS742">
        <f>IF(AP742&lt;=T_opt__nan,AQ742,AR742)</f>
        <v>0.99043602848740941</v>
      </c>
      <c r="AT742">
        <f t="shared" si="157"/>
        <v>0.99</v>
      </c>
      <c r="BD742">
        <f t="shared" si="158"/>
        <v>739</v>
      </c>
      <c r="BE742">
        <f t="shared" si="159"/>
        <v>18.450000000000021</v>
      </c>
      <c r="BF742">
        <f>EXP(-KTG1_pic*(BE742-T_opt_pic)^2)</f>
        <v>0.92052603055148763</v>
      </c>
      <c r="BG742">
        <f>EXP(-KTG2_pic*(T_opt_pic-BE742)^2)</f>
        <v>0.78002446063636366</v>
      </c>
      <c r="BH742">
        <f>IF(BE742&lt;=T_opt_pic,BF742,BG742)</f>
        <v>0.92052603055148763</v>
      </c>
      <c r="BI742">
        <f t="shared" si="160"/>
        <v>0.92100000000000004</v>
      </c>
      <c r="BP742">
        <f t="shared" si="161"/>
        <v>739</v>
      </c>
      <c r="BQ742">
        <f t="shared" si="162"/>
        <v>18.450000000000021</v>
      </c>
      <c r="BR742">
        <f>EXP(-KTG1_bac*(BQ742-T_opt_bac)^2)</f>
        <v>0.92052603055148763</v>
      </c>
      <c r="BS742">
        <f>EXP(-KTG2_bac * (T_opt_bac - BQ742)^2)</f>
        <v>0.78002446063636366</v>
      </c>
      <c r="BT742">
        <f>IF(BQ742&lt;=T_opt_bac,BR742,BS742)</f>
        <v>0.92052603055148763</v>
      </c>
      <c r="BU742">
        <f t="shared" si="163"/>
        <v>0.92100000000000004</v>
      </c>
      <c r="BY742"/>
      <c r="BZ742" s="3">
        <f t="shared" si="168"/>
        <v>722</v>
      </c>
      <c r="CA742" s="3">
        <f>CA741+(env_max2-env_min2)/1200</f>
        <v>18.025000000000045</v>
      </c>
      <c r="CB742" s="3">
        <f t="shared" si="167"/>
        <v>0.871</v>
      </c>
      <c r="CC742" s="3">
        <f>ROUND((O_max_dia2-CA742)/O_range_dia2 * CB742, 3)</f>
        <v>0.496</v>
      </c>
      <c r="CD742">
        <f>IF(CA742&lt;=delt2,CB742,CC742)</f>
        <v>0.496</v>
      </c>
      <c r="CE742">
        <f>IF(CA742&gt;=O_max_dia2, 0, CD742)</f>
        <v>0.496</v>
      </c>
      <c r="CG742">
        <f>CE742/$CF$21</f>
        <v>0.86865148861646246</v>
      </c>
      <c r="EM742"/>
      <c r="EN742" s="3"/>
      <c r="EP742"/>
      <c r="EQ742" s="3"/>
    </row>
    <row r="743" spans="2:147" x14ac:dyDescent="0.25">
      <c r="B743">
        <f t="shared" si="166"/>
        <v>727</v>
      </c>
      <c r="C743" s="9">
        <f t="shared" si="164"/>
        <v>18.150000000000038</v>
      </c>
      <c r="D743">
        <f>EXP(-KTG1_dia*(C743-T_opt__dia)^2)</f>
        <v>0.87129035454011461</v>
      </c>
      <c r="E743">
        <f>EXP(-KTG2_dia*(T_opt__dia-C743)^2)</f>
        <v>3.1920718412387292E-2</v>
      </c>
      <c r="F743">
        <f>IF(C743&lt;=T_opt__dia,D743,E743)</f>
        <v>3.1920718412387292E-2</v>
      </c>
      <c r="G743">
        <f t="shared" si="165"/>
        <v>3.2000000000000001E-2</v>
      </c>
      <c r="AO743">
        <f t="shared" si="155"/>
        <v>740</v>
      </c>
      <c r="AP743">
        <f t="shared" si="156"/>
        <v>18.475000000000019</v>
      </c>
      <c r="AQ743">
        <f>EXP(-KTG1_nan*(AP743-T_opt__nan)^2)</f>
        <v>0.99074063439692772</v>
      </c>
      <c r="AR743">
        <f>EXP(-KTG2_nan*(T_opt__nan-AP743)^2)</f>
        <v>0.97247831688530395</v>
      </c>
      <c r="AS743">
        <f>IF(AP743&lt;=T_opt__nan,AQ743,AR743)</f>
        <v>0.99074063439692772</v>
      </c>
      <c r="AT743">
        <f t="shared" si="157"/>
        <v>0.99099999999999999</v>
      </c>
      <c r="BD743">
        <f t="shared" si="158"/>
        <v>740</v>
      </c>
      <c r="BE743">
        <f t="shared" si="159"/>
        <v>18.475000000000019</v>
      </c>
      <c r="BF743">
        <f>EXP(-KTG1_pic*(BE743-T_opt_pic)^2)</f>
        <v>0.92136178709138528</v>
      </c>
      <c r="BG743">
        <f>EXP(-KTG2_pic*(T_opt_pic-BE743)^2)</f>
        <v>0.78215097062869776</v>
      </c>
      <c r="BH743">
        <f>IF(BE743&lt;=T_opt_pic,BF743,BG743)</f>
        <v>0.92136178709138528</v>
      </c>
      <c r="BI743">
        <f t="shared" si="160"/>
        <v>0.92100000000000004</v>
      </c>
      <c r="BP743">
        <f t="shared" si="161"/>
        <v>740</v>
      </c>
      <c r="BQ743">
        <f t="shared" si="162"/>
        <v>18.475000000000019</v>
      </c>
      <c r="BR743">
        <f>EXP(-KTG1_bac*(BQ743-T_opt_bac)^2)</f>
        <v>0.92136178709138528</v>
      </c>
      <c r="BS743">
        <f>EXP(-KTG2_bac * (T_opt_bac - BQ743)^2)</f>
        <v>0.78215097062869776</v>
      </c>
      <c r="BT743">
        <f>IF(BQ743&lt;=T_opt_bac,BR743,BS743)</f>
        <v>0.92136178709138528</v>
      </c>
      <c r="BU743">
        <f t="shared" si="163"/>
        <v>0.92100000000000004</v>
      </c>
      <c r="BY743"/>
      <c r="BZ743" s="3">
        <f t="shared" si="168"/>
        <v>723</v>
      </c>
      <c r="CA743" s="3">
        <f>CA742+(env_max2-env_min2)/1200</f>
        <v>18.050000000000043</v>
      </c>
      <c r="CB743" s="3">
        <f t="shared" si="167"/>
        <v>0.872</v>
      </c>
      <c r="CC743" s="3">
        <f>ROUND((O_max_dia2-CA743)/O_range_dia2 * CB743, 3)</f>
        <v>0.495</v>
      </c>
      <c r="CD743">
        <f>IF(CA743&lt;=delt2,CB743,CC743)</f>
        <v>0.495</v>
      </c>
      <c r="CE743">
        <f>IF(CA743&gt;=O_max_dia2, 0, CD743)</f>
        <v>0.495</v>
      </c>
      <c r="CG743">
        <f>CE743/$CF$21</f>
        <v>0.86690017513134854</v>
      </c>
      <c r="EM743"/>
      <c r="EN743" s="3"/>
      <c r="EP743"/>
      <c r="EQ743" s="3"/>
    </row>
    <row r="744" spans="2:147" x14ac:dyDescent="0.25">
      <c r="B744">
        <f t="shared" si="166"/>
        <v>728</v>
      </c>
      <c r="C744" s="9">
        <f t="shared" si="164"/>
        <v>18.175000000000036</v>
      </c>
      <c r="D744">
        <f>EXP(-KTG1_dia*(C744-T_opt__dia)^2)</f>
        <v>0.86984086313625875</v>
      </c>
      <c r="E744">
        <f>EXP(-KTG2_dia*(T_opt__dia-C744)^2)</f>
        <v>3.0619292341780208E-2</v>
      </c>
      <c r="F744">
        <f>IF(C744&lt;=T_opt__dia,D744,E744)</f>
        <v>3.0619292341780208E-2</v>
      </c>
      <c r="G744">
        <f t="shared" si="165"/>
        <v>3.1E-2</v>
      </c>
      <c r="AO744">
        <f t="shared" si="155"/>
        <v>741</v>
      </c>
      <c r="AP744">
        <f t="shared" si="156"/>
        <v>18.500000000000018</v>
      </c>
      <c r="AQ744">
        <f>EXP(-KTG1_nan*(AP744-T_opt__nan)^2)</f>
        <v>0.99104037877288387</v>
      </c>
      <c r="AR744">
        <f>EXP(-KTG2_nan*(T_opt__nan-AP744)^2)</f>
        <v>0.97336124152433745</v>
      </c>
      <c r="AS744">
        <f>IF(AP744&lt;=T_opt__nan,AQ744,AR744)</f>
        <v>0.99104037877288387</v>
      </c>
      <c r="AT744">
        <f t="shared" si="157"/>
        <v>0.99099999999999999</v>
      </c>
      <c r="BD744">
        <f t="shared" si="158"/>
        <v>741</v>
      </c>
      <c r="BE744">
        <f t="shared" si="159"/>
        <v>18.500000000000018</v>
      </c>
      <c r="BF744">
        <f>EXP(-KTG1_pic*(BE744-T_opt_pic)^2)</f>
        <v>0.92219369144460861</v>
      </c>
      <c r="BG744">
        <f>EXP(-KTG2_pic*(T_opt_pic-BE744)^2)</f>
        <v>0.7842715137715579</v>
      </c>
      <c r="BH744">
        <f>IF(BE744&lt;=T_opt_pic,BF744,BG744)</f>
        <v>0.92219369144460861</v>
      </c>
      <c r="BI744">
        <f t="shared" si="160"/>
        <v>0.92200000000000004</v>
      </c>
      <c r="BP744">
        <f t="shared" si="161"/>
        <v>741</v>
      </c>
      <c r="BQ744">
        <f t="shared" si="162"/>
        <v>18.500000000000018</v>
      </c>
      <c r="BR744">
        <f>EXP(-KTG1_bac*(BQ744-T_opt_bac)^2)</f>
        <v>0.92219369144460861</v>
      </c>
      <c r="BS744">
        <f>EXP(-KTG2_bac * (T_opt_bac - BQ744)^2)</f>
        <v>0.7842715137715579</v>
      </c>
      <c r="BT744">
        <f>IF(BQ744&lt;=T_opt_bac,BR744,BS744)</f>
        <v>0.92219369144460861</v>
      </c>
      <c r="BU744">
        <f t="shared" si="163"/>
        <v>0.92200000000000004</v>
      </c>
      <c r="BY744"/>
      <c r="BZ744" s="3">
        <f t="shared" si="168"/>
        <v>724</v>
      </c>
      <c r="CA744" s="3">
        <f>CA743+(env_max2-env_min2)/1200</f>
        <v>18.075000000000042</v>
      </c>
      <c r="CB744" s="3">
        <f t="shared" si="167"/>
        <v>0.874</v>
      </c>
      <c r="CC744" s="3">
        <f>ROUND((O_max_dia2-CA744)/O_range_dia2 * CB744, 3)</f>
        <v>0.495</v>
      </c>
      <c r="CD744">
        <f>IF(CA744&lt;=delt2,CB744,CC744)</f>
        <v>0.495</v>
      </c>
      <c r="CE744">
        <f>IF(CA744&gt;=O_max_dia2, 0, CD744)</f>
        <v>0.495</v>
      </c>
      <c r="CG744">
        <f>CE744/$CF$21</f>
        <v>0.86690017513134854</v>
      </c>
      <c r="EM744"/>
      <c r="EN744" s="3"/>
      <c r="EP744"/>
      <c r="EQ744" s="3"/>
    </row>
    <row r="745" spans="2:147" x14ac:dyDescent="0.25">
      <c r="B745">
        <f t="shared" si="166"/>
        <v>729</v>
      </c>
      <c r="C745" s="9">
        <f t="shared" si="164"/>
        <v>18.200000000000035</v>
      </c>
      <c r="D745">
        <f>EXP(-KTG1_dia*(C745-T_opt__dia)^2)</f>
        <v>0.86838509923313512</v>
      </c>
      <c r="E745">
        <f>EXP(-KTG2_dia*(T_opt__dia-C745)^2)</f>
        <v>2.9363584347697612E-2</v>
      </c>
      <c r="F745">
        <f>IF(C745&lt;=T_opt__dia,D745,E745)</f>
        <v>2.9363584347697612E-2</v>
      </c>
      <c r="G745">
        <f t="shared" si="165"/>
        <v>2.9000000000000001E-2</v>
      </c>
      <c r="AO745">
        <f t="shared" si="155"/>
        <v>742</v>
      </c>
      <c r="AP745">
        <f t="shared" si="156"/>
        <v>18.525000000000016</v>
      </c>
      <c r="AQ745">
        <f>EXP(-KTG1_nan*(AP745-T_opt__nan)^2)</f>
        <v>0.99133525714655202</v>
      </c>
      <c r="AR745">
        <f>EXP(-KTG2_nan*(T_opt__nan-AP745)^2)</f>
        <v>0.97423035421624515</v>
      </c>
      <c r="AS745">
        <f>IF(AP745&lt;=T_opt__nan,AQ745,AR745)</f>
        <v>0.99133525714655202</v>
      </c>
      <c r="AT745">
        <f t="shared" si="157"/>
        <v>0.99099999999999999</v>
      </c>
      <c r="BD745">
        <f t="shared" si="158"/>
        <v>742</v>
      </c>
      <c r="BE745">
        <f t="shared" si="159"/>
        <v>18.525000000000016</v>
      </c>
      <c r="BF745">
        <f>EXP(-KTG1_pic*(BE745-T_opt_pic)^2)</f>
        <v>0.92302173181021152</v>
      </c>
      <c r="BG745">
        <f>EXP(-KTG2_pic*(T_opt_pic-BE745)^2)</f>
        <v>0.78638601018575549</v>
      </c>
      <c r="BH745">
        <f>IF(BE745&lt;=T_opt_pic,BF745,BG745)</f>
        <v>0.92302173181021152</v>
      </c>
      <c r="BI745">
        <f t="shared" si="160"/>
        <v>0.92300000000000004</v>
      </c>
      <c r="BP745">
        <f t="shared" si="161"/>
        <v>742</v>
      </c>
      <c r="BQ745">
        <f t="shared" si="162"/>
        <v>18.525000000000016</v>
      </c>
      <c r="BR745">
        <f>EXP(-KTG1_bac*(BQ745-T_opt_bac)^2)</f>
        <v>0.92302173181021152</v>
      </c>
      <c r="BS745">
        <f>EXP(-KTG2_bac * (T_opt_bac - BQ745)^2)</f>
        <v>0.78638601018575549</v>
      </c>
      <c r="BT745">
        <f>IF(BQ745&lt;=T_opt_bac,BR745,BS745)</f>
        <v>0.92302173181021152</v>
      </c>
      <c r="BU745">
        <f t="shared" si="163"/>
        <v>0.92300000000000004</v>
      </c>
      <c r="BY745"/>
      <c r="BZ745" s="3">
        <f t="shared" si="168"/>
        <v>725</v>
      </c>
      <c r="CA745" s="3">
        <f>CA744+(env_max2-env_min2)/1200</f>
        <v>18.100000000000041</v>
      </c>
      <c r="CB745" s="3">
        <f t="shared" si="167"/>
        <v>0.875</v>
      </c>
      <c r="CC745" s="3">
        <f>ROUND((O_max_dia2-CA745)/O_range_dia2 * CB745, 3)</f>
        <v>0.49399999999999999</v>
      </c>
      <c r="CD745">
        <f>IF(CA745&lt;=delt2,CB745,CC745)</f>
        <v>0.49399999999999999</v>
      </c>
      <c r="CE745">
        <f>IF(CA745&gt;=O_max_dia2, 0, CD745)</f>
        <v>0.49399999999999999</v>
      </c>
      <c r="CG745">
        <f>CE745/$CF$21</f>
        <v>0.86514886164623472</v>
      </c>
      <c r="EM745"/>
      <c r="EN745" s="3"/>
      <c r="EP745"/>
      <c r="EQ745" s="3"/>
    </row>
    <row r="746" spans="2:147" x14ac:dyDescent="0.25">
      <c r="B746">
        <f t="shared" si="166"/>
        <v>730</v>
      </c>
      <c r="C746" s="9">
        <f t="shared" si="164"/>
        <v>18.225000000000033</v>
      </c>
      <c r="D746">
        <f>EXP(-KTG1_dia*(C746-T_opt__dia)^2)</f>
        <v>0.8669231024191546</v>
      </c>
      <c r="E746">
        <f>EXP(-KTG2_dia*(T_opt__dia-C746)^2)</f>
        <v>2.815233441854692E-2</v>
      </c>
      <c r="F746">
        <f>IF(C746&lt;=T_opt__dia,D746,E746)</f>
        <v>2.815233441854692E-2</v>
      </c>
      <c r="G746">
        <f t="shared" si="165"/>
        <v>2.8000000000000001E-2</v>
      </c>
      <c r="AO746">
        <f t="shared" si="155"/>
        <v>743</v>
      </c>
      <c r="AP746">
        <f t="shared" si="156"/>
        <v>18.550000000000015</v>
      </c>
      <c r="AQ746">
        <f>EXP(-KTG1_nan*(AP746-T_opt__nan)^2)</f>
        <v>0.99162526512086591</v>
      </c>
      <c r="AR746">
        <f>EXP(-KTG2_nan*(T_opt__nan-AP746)^2)</f>
        <v>0.9750856165435362</v>
      </c>
      <c r="AS746">
        <f>IF(AP746&lt;=T_opt__nan,AQ746,AR746)</f>
        <v>0.99162526512086591</v>
      </c>
      <c r="AT746">
        <f t="shared" si="157"/>
        <v>0.99199999999999999</v>
      </c>
      <c r="BD746">
        <f t="shared" si="158"/>
        <v>743</v>
      </c>
      <c r="BE746">
        <f t="shared" si="159"/>
        <v>18.550000000000015</v>
      </c>
      <c r="BF746">
        <f>EXP(-KTG1_pic*(BE746-T_opt_pic)^2)</f>
        <v>0.92384589643460802</v>
      </c>
      <c r="BG746">
        <f>EXP(-KTG2_pic*(T_opt_pic-BE746)^2)</f>
        <v>0.78849438004860539</v>
      </c>
      <c r="BH746">
        <f>IF(BE746&lt;=T_opt_pic,BF746,BG746)</f>
        <v>0.92384589643460802</v>
      </c>
      <c r="BI746">
        <f t="shared" si="160"/>
        <v>0.92400000000000004</v>
      </c>
      <c r="BP746">
        <f t="shared" si="161"/>
        <v>743</v>
      </c>
      <c r="BQ746">
        <f t="shared" si="162"/>
        <v>18.550000000000015</v>
      </c>
      <c r="BR746">
        <f>EXP(-KTG1_bac*(BQ746-T_opt_bac)^2)</f>
        <v>0.92384589643460802</v>
      </c>
      <c r="BS746">
        <f>EXP(-KTG2_bac * (T_opt_bac - BQ746)^2)</f>
        <v>0.78849438004860539</v>
      </c>
      <c r="BT746">
        <f>IF(BQ746&lt;=T_opt_bac,BR746,BS746)</f>
        <v>0.92384589643460802</v>
      </c>
      <c r="BU746">
        <f t="shared" si="163"/>
        <v>0.92400000000000004</v>
      </c>
      <c r="BY746"/>
      <c r="BZ746" s="3">
        <f t="shared" si="168"/>
        <v>726</v>
      </c>
      <c r="CA746" s="3">
        <f>CA745+(env_max2-env_min2)/1200</f>
        <v>18.125000000000039</v>
      </c>
      <c r="CB746" s="3">
        <f t="shared" si="167"/>
        <v>0.877</v>
      </c>
      <c r="CC746" s="3">
        <f>ROUND((O_max_dia2-CA746)/O_range_dia2 * CB746, 3)</f>
        <v>0.49299999999999999</v>
      </c>
      <c r="CD746">
        <f>IF(CA746&lt;=delt2,CB746,CC746)</f>
        <v>0.49299999999999999</v>
      </c>
      <c r="CE746">
        <f>IF(CA746&gt;=O_max_dia2, 0, CD746)</f>
        <v>0.49299999999999999</v>
      </c>
      <c r="CG746">
        <f>CE746/$CF$21</f>
        <v>0.86339754816112091</v>
      </c>
      <c r="EM746"/>
      <c r="EN746" s="3"/>
      <c r="EP746"/>
      <c r="EQ746" s="3"/>
    </row>
    <row r="747" spans="2:147" x14ac:dyDescent="0.25">
      <c r="B747">
        <f t="shared" si="166"/>
        <v>731</v>
      </c>
      <c r="C747" s="9">
        <f t="shared" si="164"/>
        <v>18.250000000000032</v>
      </c>
      <c r="D747">
        <f>EXP(-KTG1_dia*(C747-T_opt__dia)^2)</f>
        <v>0.86545491240310501</v>
      </c>
      <c r="E747">
        <f>EXP(-KTG2_dia*(T_opt__dia-C747)^2)</f>
        <v>2.6984301715801025E-2</v>
      </c>
      <c r="F747">
        <f>IF(C747&lt;=T_opt__dia,D747,E747)</f>
        <v>2.6984301715801025E-2</v>
      </c>
      <c r="G747">
        <f t="shared" si="165"/>
        <v>2.7E-2</v>
      </c>
      <c r="AO747">
        <f t="shared" si="155"/>
        <v>744</v>
      </c>
      <c r="AP747">
        <f t="shared" si="156"/>
        <v>18.575000000000014</v>
      </c>
      <c r="AQ747">
        <f>EXP(-KTG1_nan*(AP747-T_opt__nan)^2)</f>
        <v>0.99191039837052875</v>
      </c>
      <c r="AR747">
        <f>EXP(-KTG2_nan*(T_opt__nan-AP747)^2)</f>
        <v>0.97592699067824185</v>
      </c>
      <c r="AS747">
        <f>IF(AP747&lt;=T_opt__nan,AQ747,AR747)</f>
        <v>0.99191039837052875</v>
      </c>
      <c r="AT747">
        <f t="shared" si="157"/>
        <v>0.99199999999999999</v>
      </c>
      <c r="BD747">
        <f t="shared" si="158"/>
        <v>744</v>
      </c>
      <c r="BE747">
        <f t="shared" si="159"/>
        <v>18.575000000000014</v>
      </c>
      <c r="BF747">
        <f>EXP(-KTG1_pic*(BE747-T_opt_pic)^2)</f>
        <v>0.92466617361184966</v>
      </c>
      <c r="BG747">
        <f>EXP(-KTG2_pic*(T_opt_pic-BE747)^2)</f>
        <v>0.79059654359887432</v>
      </c>
      <c r="BH747">
        <f>IF(BE747&lt;=T_opt_pic,BF747,BG747)</f>
        <v>0.92466617361184966</v>
      </c>
      <c r="BI747">
        <f t="shared" si="160"/>
        <v>0.92500000000000004</v>
      </c>
      <c r="BP747">
        <f t="shared" si="161"/>
        <v>744</v>
      </c>
      <c r="BQ747">
        <f t="shared" si="162"/>
        <v>18.575000000000014</v>
      </c>
      <c r="BR747">
        <f>EXP(-KTG1_bac*(BQ747-T_opt_bac)^2)</f>
        <v>0.92466617361184966</v>
      </c>
      <c r="BS747">
        <f>EXP(-KTG2_bac * (T_opt_bac - BQ747)^2)</f>
        <v>0.79059654359887432</v>
      </c>
      <c r="BT747">
        <f>IF(BQ747&lt;=T_opt_bac,BR747,BS747)</f>
        <v>0.92466617361184966</v>
      </c>
      <c r="BU747">
        <f t="shared" si="163"/>
        <v>0.92500000000000004</v>
      </c>
      <c r="BY747"/>
      <c r="BZ747" s="3">
        <f t="shared" si="168"/>
        <v>727</v>
      </c>
      <c r="CA747" s="3">
        <f>CA746+(env_max2-env_min2)/1200</f>
        <v>18.150000000000038</v>
      </c>
      <c r="CB747" s="3">
        <f t="shared" si="167"/>
        <v>0.879</v>
      </c>
      <c r="CC747" s="3">
        <f>ROUND((O_max_dia2-CA747)/O_range_dia2 * CB747, 3)</f>
        <v>0.49299999999999999</v>
      </c>
      <c r="CD747">
        <f>IF(CA747&lt;=delt2,CB747,CC747)</f>
        <v>0.49299999999999999</v>
      </c>
      <c r="CE747">
        <f>IF(CA747&gt;=O_max_dia2, 0, CD747)</f>
        <v>0.49299999999999999</v>
      </c>
      <c r="CG747">
        <f>CE747/$CF$21</f>
        <v>0.86339754816112091</v>
      </c>
      <c r="EM747"/>
      <c r="EN747" s="3"/>
      <c r="EP747"/>
      <c r="EQ747" s="3"/>
    </row>
    <row r="748" spans="2:147" x14ac:dyDescent="0.25">
      <c r="B748">
        <f t="shared" si="166"/>
        <v>732</v>
      </c>
      <c r="C748" s="9">
        <f t="shared" si="164"/>
        <v>18.275000000000031</v>
      </c>
      <c r="D748">
        <f>EXP(-KTG1_dia*(C748-T_opt__dia)^2)</f>
        <v>0.86398056901236109</v>
      </c>
      <c r="E748">
        <f>EXP(-KTG2_dia*(T_opt__dia-C748)^2)</f>
        <v>2.585826499801341E-2</v>
      </c>
      <c r="F748">
        <f>IF(C748&lt;=T_opt__dia,D748,E748)</f>
        <v>2.585826499801341E-2</v>
      </c>
      <c r="G748">
        <f t="shared" si="165"/>
        <v>2.5999999999999999E-2</v>
      </c>
      <c r="AO748">
        <f t="shared" si="155"/>
        <v>745</v>
      </c>
      <c r="AP748">
        <f t="shared" si="156"/>
        <v>18.600000000000012</v>
      </c>
      <c r="AQ748">
        <f>EXP(-KTG1_nan*(AP748-T_opt__nan)^2)</f>
        <v>0.99219065264212047</v>
      </c>
      <c r="AR748">
        <f>EXP(-KTG2_nan*(T_opt__nan-AP748)^2)</f>
        <v>0.9767544393847043</v>
      </c>
      <c r="AS748">
        <f>IF(AP748&lt;=T_opt__nan,AQ748,AR748)</f>
        <v>0.99219065264212047</v>
      </c>
      <c r="AT748">
        <f t="shared" si="157"/>
        <v>0.99199999999999999</v>
      </c>
      <c r="BD748">
        <f t="shared" si="158"/>
        <v>745</v>
      </c>
      <c r="BE748">
        <f t="shared" si="159"/>
        <v>18.600000000000012</v>
      </c>
      <c r="BF748">
        <f>EXP(-KTG1_pic*(BE748-T_opt_pic)^2)</f>
        <v>0.92548255168390303</v>
      </c>
      <c r="BG748">
        <f>EXP(-KTG2_pic*(T_opt_pic-BE748)^2)</f>
        <v>0.79269242114173788</v>
      </c>
      <c r="BH748">
        <f>IF(BE748&lt;=T_opt_pic,BF748,BG748)</f>
        <v>0.92548255168390303</v>
      </c>
      <c r="BI748">
        <f t="shared" si="160"/>
        <v>0.92500000000000004</v>
      </c>
      <c r="BP748">
        <f t="shared" si="161"/>
        <v>745</v>
      </c>
      <c r="BQ748">
        <f t="shared" si="162"/>
        <v>18.600000000000012</v>
      </c>
      <c r="BR748">
        <f>EXP(-KTG1_bac*(BQ748-T_opt_bac)^2)</f>
        <v>0.92548255168390303</v>
      </c>
      <c r="BS748">
        <f>EXP(-KTG2_bac * (T_opt_bac - BQ748)^2)</f>
        <v>0.79269242114173788</v>
      </c>
      <c r="BT748">
        <f>IF(BQ748&lt;=T_opt_bac,BR748,BS748)</f>
        <v>0.92548255168390303</v>
      </c>
      <c r="BU748">
        <f t="shared" si="163"/>
        <v>0.92500000000000004</v>
      </c>
      <c r="BY748"/>
      <c r="BZ748" s="3">
        <f t="shared" si="168"/>
        <v>728</v>
      </c>
      <c r="CA748" s="3">
        <f>CA747+(env_max2-env_min2)/1200</f>
        <v>18.175000000000036</v>
      </c>
      <c r="CB748" s="3">
        <f t="shared" si="167"/>
        <v>0.88</v>
      </c>
      <c r="CC748" s="3">
        <f>ROUND((O_max_dia2-CA748)/O_range_dia2 * CB748, 3)</f>
        <v>0.49199999999999999</v>
      </c>
      <c r="CD748">
        <f>IF(CA748&lt;=delt2,CB748,CC748)</f>
        <v>0.49199999999999999</v>
      </c>
      <c r="CE748">
        <f>IF(CA748&gt;=O_max_dia2, 0, CD748)</f>
        <v>0.49199999999999999</v>
      </c>
      <c r="CG748">
        <f>CE748/$CF$21</f>
        <v>0.86164623467600709</v>
      </c>
      <c r="EM748"/>
      <c r="EN748" s="3"/>
      <c r="EP748"/>
      <c r="EQ748" s="3"/>
    </row>
    <row r="749" spans="2:147" x14ac:dyDescent="0.25">
      <c r="B749">
        <f t="shared" si="166"/>
        <v>733</v>
      </c>
      <c r="C749" s="9">
        <f t="shared" si="164"/>
        <v>18.300000000000029</v>
      </c>
      <c r="D749">
        <f>EXP(-KTG1_dia*(C749-T_opt__dia)^2)</f>
        <v>0.86250011219109224</v>
      </c>
      <c r="E749">
        <f>EXP(-KTG2_dia*(T_opt__dia-C749)^2)</f>
        <v>2.4773023003312959E-2</v>
      </c>
      <c r="F749">
        <f>IF(C749&lt;=T_opt__dia,D749,E749)</f>
        <v>2.4773023003312959E-2</v>
      </c>
      <c r="G749">
        <f t="shared" si="165"/>
        <v>2.5000000000000001E-2</v>
      </c>
      <c r="AO749">
        <f t="shared" si="155"/>
        <v>746</v>
      </c>
      <c r="AP749">
        <f t="shared" si="156"/>
        <v>18.625000000000011</v>
      </c>
      <c r="AQ749">
        <f>EXP(-KTG1_nan*(AP749-T_opt__nan)^2)</f>
        <v>0.99246602375420334</v>
      </c>
      <c r="AR749">
        <f>EXP(-KTG2_nan*(T_opt__nan-AP749)^2)</f>
        <v>0.97756792602232223</v>
      </c>
      <c r="AS749">
        <f>IF(AP749&lt;=T_opt__nan,AQ749,AR749)</f>
        <v>0.99246602375420334</v>
      </c>
      <c r="AT749">
        <f t="shared" si="157"/>
        <v>0.99199999999999999</v>
      </c>
      <c r="BD749">
        <f t="shared" si="158"/>
        <v>746</v>
      </c>
      <c r="BE749">
        <f t="shared" si="159"/>
        <v>18.625000000000011</v>
      </c>
      <c r="BF749">
        <f>EXP(-KTG1_pic*(BE749-T_opt_pic)^2)</f>
        <v>0.92629501904092471</v>
      </c>
      <c r="BG749">
        <f>EXP(-KTG2_pic*(T_opt_pic-BE749)^2)</f>
        <v>0.79478193305374478</v>
      </c>
      <c r="BH749">
        <f>IF(BE749&lt;=T_opt_pic,BF749,BG749)</f>
        <v>0.92629501904092471</v>
      </c>
      <c r="BI749">
        <f t="shared" si="160"/>
        <v>0.92600000000000005</v>
      </c>
      <c r="BP749">
        <f t="shared" si="161"/>
        <v>746</v>
      </c>
      <c r="BQ749">
        <f t="shared" si="162"/>
        <v>18.625000000000011</v>
      </c>
      <c r="BR749">
        <f>EXP(-KTG1_bac*(BQ749-T_opt_bac)^2)</f>
        <v>0.92629501904092471</v>
      </c>
      <c r="BS749">
        <f>EXP(-KTG2_bac * (T_opt_bac - BQ749)^2)</f>
        <v>0.79478193305374478</v>
      </c>
      <c r="BT749">
        <f>IF(BQ749&lt;=T_opt_bac,BR749,BS749)</f>
        <v>0.92629501904092471</v>
      </c>
      <c r="BU749">
        <f t="shared" si="163"/>
        <v>0.92600000000000005</v>
      </c>
      <c r="BY749"/>
      <c r="BZ749" s="3">
        <f t="shared" si="168"/>
        <v>729</v>
      </c>
      <c r="CA749" s="3">
        <f>CA748+(env_max2-env_min2)/1200</f>
        <v>18.200000000000035</v>
      </c>
      <c r="CB749" s="3">
        <f t="shared" si="167"/>
        <v>0.88200000000000001</v>
      </c>
      <c r="CC749" s="3">
        <f>ROUND((O_max_dia2-CA749)/O_range_dia2 * CB749, 3)</f>
        <v>0.49099999999999999</v>
      </c>
      <c r="CD749">
        <f>IF(CA749&lt;=delt2,CB749,CC749)</f>
        <v>0.49099999999999999</v>
      </c>
      <c r="CE749">
        <f>IF(CA749&gt;=O_max_dia2, 0, CD749)</f>
        <v>0.49099999999999999</v>
      </c>
      <c r="CG749">
        <f>CE749/$CF$21</f>
        <v>0.85989492119089328</v>
      </c>
      <c r="EM749"/>
      <c r="EN749" s="3"/>
      <c r="EP749"/>
      <c r="EQ749" s="3"/>
    </row>
    <row r="750" spans="2:147" x14ac:dyDescent="0.25">
      <c r="B750">
        <f t="shared" si="166"/>
        <v>734</v>
      </c>
      <c r="C750" s="9">
        <f t="shared" si="164"/>
        <v>18.325000000000028</v>
      </c>
      <c r="D750">
        <f>EXP(-KTG1_dia*(C750-T_opt__dia)^2)</f>
        <v>0.86101358199846689</v>
      </c>
      <c r="E750">
        <f>EXP(-KTG2_dia*(T_opt__dia-C750)^2)</f>
        <v>2.3727394791539153E-2</v>
      </c>
      <c r="F750">
        <f>IF(C750&lt;=T_opt__dia,D750,E750)</f>
        <v>2.3727394791539153E-2</v>
      </c>
      <c r="G750">
        <f t="shared" si="165"/>
        <v>2.4E-2</v>
      </c>
      <c r="AO750">
        <f t="shared" si="155"/>
        <v>747</v>
      </c>
      <c r="AP750">
        <f t="shared" si="156"/>
        <v>18.650000000000009</v>
      </c>
      <c r="AQ750">
        <f>EXP(-KTG1_nan*(AP750-T_opt__nan)^2)</f>
        <v>0.99273650759742615</v>
      </c>
      <c r="AR750">
        <f>EXP(-KTG2_nan*(T_opt__nan-AP750)^2)</f>
        <v>0.97836741454825515</v>
      </c>
      <c r="AS750">
        <f>IF(AP750&lt;=T_opt__nan,AQ750,AR750)</f>
        <v>0.99273650759742615</v>
      </c>
      <c r="AT750">
        <f t="shared" si="157"/>
        <v>0.99299999999999999</v>
      </c>
      <c r="BD750">
        <f t="shared" si="158"/>
        <v>747</v>
      </c>
      <c r="BE750">
        <f t="shared" si="159"/>
        <v>18.650000000000009</v>
      </c>
      <c r="BF750">
        <f>EXP(-KTG1_pic*(BE750-T_opt_pic)^2)</f>
        <v>0.92710356412153683</v>
      </c>
      <c r="BG750">
        <f>EXP(-KTG2_pic*(T_opt_pic-BE750)^2)</f>
        <v>0.79686499978779046</v>
      </c>
      <c r="BH750">
        <f>IF(BE750&lt;=T_opt_pic,BF750,BG750)</f>
        <v>0.92710356412153683</v>
      </c>
      <c r="BI750">
        <f t="shared" si="160"/>
        <v>0.92700000000000005</v>
      </c>
      <c r="BP750">
        <f t="shared" si="161"/>
        <v>747</v>
      </c>
      <c r="BQ750">
        <f t="shared" si="162"/>
        <v>18.650000000000009</v>
      </c>
      <c r="BR750">
        <f>EXP(-KTG1_bac*(BQ750-T_opt_bac)^2)</f>
        <v>0.92710356412153683</v>
      </c>
      <c r="BS750">
        <f>EXP(-KTG2_bac * (T_opt_bac - BQ750)^2)</f>
        <v>0.79686499978779046</v>
      </c>
      <c r="BT750">
        <f>IF(BQ750&lt;=T_opt_bac,BR750,BS750)</f>
        <v>0.92710356412153683</v>
      </c>
      <c r="BU750">
        <f t="shared" si="163"/>
        <v>0.92700000000000005</v>
      </c>
      <c r="BY750"/>
      <c r="BZ750" s="3">
        <f t="shared" si="168"/>
        <v>730</v>
      </c>
      <c r="CA750" s="3">
        <f>CA749+(env_max2-env_min2)/1200</f>
        <v>18.225000000000033</v>
      </c>
      <c r="CB750" s="3">
        <f t="shared" si="167"/>
        <v>0.88300000000000001</v>
      </c>
      <c r="CC750" s="3">
        <f>ROUND((O_max_dia2-CA750)/O_range_dia2 * CB750, 3)</f>
        <v>0.49</v>
      </c>
      <c r="CD750">
        <f>IF(CA750&lt;=delt2,CB750,CC750)</f>
        <v>0.49</v>
      </c>
      <c r="CE750">
        <f>IF(CA750&gt;=O_max_dia2, 0, CD750)</f>
        <v>0.49</v>
      </c>
      <c r="CG750">
        <f>CE750/$CF$21</f>
        <v>0.85814360770577935</v>
      </c>
      <c r="EM750"/>
      <c r="EN750" s="3"/>
      <c r="EP750"/>
      <c r="EQ750" s="3"/>
    </row>
    <row r="751" spans="2:147" x14ac:dyDescent="0.25">
      <c r="B751">
        <f t="shared" si="166"/>
        <v>735</v>
      </c>
      <c r="C751" s="9">
        <f t="shared" si="164"/>
        <v>18.350000000000026</v>
      </c>
      <c r="D751">
        <f>EXP(-KTG1_dia*(C751-T_opt__dia)^2)</f>
        <v>0.85952101860685437</v>
      </c>
      <c r="E751">
        <f>EXP(-KTG2_dia*(T_opt__dia-C751)^2)</f>
        <v>2.272022004719966E-2</v>
      </c>
      <c r="F751">
        <f>IF(C751&lt;=T_opt__dia,D751,E751)</f>
        <v>2.272022004719966E-2</v>
      </c>
      <c r="G751">
        <f t="shared" si="165"/>
        <v>2.3E-2</v>
      </c>
      <c r="AO751">
        <f t="shared" si="155"/>
        <v>748</v>
      </c>
      <c r="AP751">
        <f t="shared" si="156"/>
        <v>18.675000000000008</v>
      </c>
      <c r="AQ751">
        <f>EXP(-KTG1_nan*(AP751-T_opt__nan)^2)</f>
        <v>0.99300210013462664</v>
      </c>
      <c r="AR751">
        <f>EXP(-KTG2_nan*(T_opt__nan-AP751)^2)</f>
        <v>0.9791528695200844</v>
      </c>
      <c r="AS751">
        <f>IF(AP751&lt;=T_opt__nan,AQ751,AR751)</f>
        <v>0.99300210013462664</v>
      </c>
      <c r="AT751">
        <f t="shared" si="157"/>
        <v>0.99299999999999999</v>
      </c>
      <c r="BD751">
        <f t="shared" si="158"/>
        <v>748</v>
      </c>
      <c r="BE751">
        <f t="shared" si="159"/>
        <v>18.675000000000008</v>
      </c>
      <c r="BF751">
        <f>EXP(-KTG1_pic*(BE751-T_opt_pic)^2)</f>
        <v>0.92790817541310033</v>
      </c>
      <c r="BG751">
        <f>EXP(-KTG2_pic*(T_opt_pic-BE751)^2)</f>
        <v>0.79894154187809718</v>
      </c>
      <c r="BH751">
        <f>IF(BE751&lt;=T_opt_pic,BF751,BG751)</f>
        <v>0.92790817541310033</v>
      </c>
      <c r="BI751">
        <f t="shared" si="160"/>
        <v>0.92800000000000005</v>
      </c>
      <c r="BP751">
        <f t="shared" si="161"/>
        <v>748</v>
      </c>
      <c r="BQ751">
        <f t="shared" si="162"/>
        <v>18.675000000000008</v>
      </c>
      <c r="BR751">
        <f>EXP(-KTG1_bac*(BQ751-T_opt_bac)^2)</f>
        <v>0.92790817541310033</v>
      </c>
      <c r="BS751">
        <f>EXP(-KTG2_bac * (T_opt_bac - BQ751)^2)</f>
        <v>0.79894154187809718</v>
      </c>
      <c r="BT751">
        <f>IF(BQ751&lt;=T_opt_bac,BR751,BS751)</f>
        <v>0.92790817541310033</v>
      </c>
      <c r="BU751">
        <f t="shared" si="163"/>
        <v>0.92800000000000005</v>
      </c>
      <c r="BY751"/>
      <c r="BZ751" s="3">
        <f t="shared" si="168"/>
        <v>731</v>
      </c>
      <c r="CA751" s="3">
        <f>CA750+(env_max2-env_min2)/1200</f>
        <v>18.250000000000032</v>
      </c>
      <c r="CB751" s="3">
        <f t="shared" si="167"/>
        <v>0.88500000000000001</v>
      </c>
      <c r="CC751" s="3">
        <f>ROUND((O_max_dia2-CA751)/O_range_dia2 * CB751, 3)</f>
        <v>0.49</v>
      </c>
      <c r="CD751">
        <f>IF(CA751&lt;=delt2,CB751,CC751)</f>
        <v>0.49</v>
      </c>
      <c r="CE751">
        <f>IF(CA751&gt;=O_max_dia2, 0, CD751)</f>
        <v>0.49</v>
      </c>
      <c r="CG751">
        <f>CE751/$CF$21</f>
        <v>0.85814360770577935</v>
      </c>
      <c r="EM751"/>
      <c r="EN751" s="3"/>
      <c r="EP751"/>
      <c r="EQ751" s="3"/>
    </row>
    <row r="752" spans="2:147" x14ac:dyDescent="0.25">
      <c r="B752">
        <f t="shared" si="166"/>
        <v>736</v>
      </c>
      <c r="C752" s="9">
        <f t="shared" si="164"/>
        <v>18.375000000000025</v>
      </c>
      <c r="D752">
        <f>EXP(-KTG1_dia*(C752-T_opt__dia)^2)</f>
        <v>0.85802246230002499</v>
      </c>
      <c r="E752">
        <f>EXP(-KTG2_dia*(T_opt__dia-C752)^2)</f>
        <v>2.1750359344449396E-2</v>
      </c>
      <c r="F752">
        <f>IF(C752&lt;=T_opt__dia,D752,E752)</f>
        <v>2.1750359344449396E-2</v>
      </c>
      <c r="G752">
        <f t="shared" si="165"/>
        <v>2.1999999999999999E-2</v>
      </c>
      <c r="AO752">
        <f t="shared" si="155"/>
        <v>749</v>
      </c>
      <c r="AP752">
        <f t="shared" si="156"/>
        <v>18.700000000000006</v>
      </c>
      <c r="AQ752">
        <f>EXP(-KTG1_nan*(AP752-T_opt__nan)^2)</f>
        <v>0.99326279740093115</v>
      </c>
      <c r="AR752">
        <f>EXP(-KTG2_nan*(T_opt__nan-AP752)^2)</f>
        <v>0.97992425609843159</v>
      </c>
      <c r="AS752">
        <f>IF(AP752&lt;=T_opt__nan,AQ752,AR752)</f>
        <v>0.99326279740093115</v>
      </c>
      <c r="AT752">
        <f t="shared" si="157"/>
        <v>0.99299999999999999</v>
      </c>
      <c r="BD752">
        <f t="shared" si="158"/>
        <v>749</v>
      </c>
      <c r="BE752">
        <f t="shared" si="159"/>
        <v>18.700000000000006</v>
      </c>
      <c r="BF752">
        <f>EXP(-KTG1_pic*(BE752-T_opt_pic)^2)</f>
        <v>0.92870884145198829</v>
      </c>
      <c r="BG752">
        <f>EXP(-KTG2_pic*(T_opt_pic-BE752)^2)</f>
        <v>0.80101147994520117</v>
      </c>
      <c r="BH752">
        <f>IF(BE752&lt;=T_opt_pic,BF752,BG752)</f>
        <v>0.92870884145198829</v>
      </c>
      <c r="BI752">
        <f t="shared" si="160"/>
        <v>0.92900000000000005</v>
      </c>
      <c r="BP752">
        <f t="shared" si="161"/>
        <v>749</v>
      </c>
      <c r="BQ752">
        <f t="shared" si="162"/>
        <v>18.700000000000006</v>
      </c>
      <c r="BR752">
        <f>EXP(-KTG1_bac*(BQ752-T_opt_bac)^2)</f>
        <v>0.92870884145198829</v>
      </c>
      <c r="BS752">
        <f>EXP(-KTG2_bac * (T_opt_bac - BQ752)^2)</f>
        <v>0.80101147994520117</v>
      </c>
      <c r="BT752">
        <f>IF(BQ752&lt;=T_opt_bac,BR752,BS752)</f>
        <v>0.92870884145198829</v>
      </c>
      <c r="BU752">
        <f t="shared" si="163"/>
        <v>0.92900000000000005</v>
      </c>
      <c r="BY752"/>
      <c r="BZ752" s="3">
        <f t="shared" si="168"/>
        <v>732</v>
      </c>
      <c r="CA752" s="3">
        <f>CA751+(env_max2-env_min2)/1200</f>
        <v>18.275000000000031</v>
      </c>
      <c r="CB752" s="3">
        <f t="shared" si="167"/>
        <v>0.88600000000000001</v>
      </c>
      <c r="CC752" s="3">
        <f>ROUND((O_max_dia2-CA752)/O_range_dia2 * CB752, 3)</f>
        <v>0.48899999999999999</v>
      </c>
      <c r="CD752">
        <f>IF(CA752&lt;=delt2,CB752,CC752)</f>
        <v>0.48899999999999999</v>
      </c>
      <c r="CE752">
        <f>IF(CA752&gt;=O_max_dia2, 0, CD752)</f>
        <v>0.48899999999999999</v>
      </c>
      <c r="CG752">
        <f>CE752/$CF$21</f>
        <v>0.85639229422066554</v>
      </c>
      <c r="EM752"/>
      <c r="EN752" s="3"/>
      <c r="EP752"/>
      <c r="EQ752" s="3"/>
    </row>
    <row r="753" spans="2:147" x14ac:dyDescent="0.25">
      <c r="B753">
        <f t="shared" si="166"/>
        <v>737</v>
      </c>
      <c r="C753" s="9">
        <f t="shared" si="164"/>
        <v>18.400000000000023</v>
      </c>
      <c r="D753">
        <f>EXP(-KTG1_dia*(C753-T_opt__dia)^2)</f>
        <v>0.85651795347134607</v>
      </c>
      <c r="E753">
        <f>EXP(-KTG2_dia*(T_opt__dia-C753)^2)</f>
        <v>2.0816694375305023E-2</v>
      </c>
      <c r="F753">
        <f>IF(C753&lt;=T_opt__dia,D753,E753)</f>
        <v>2.0816694375305023E-2</v>
      </c>
      <c r="G753">
        <f t="shared" si="165"/>
        <v>2.1000000000000001E-2</v>
      </c>
      <c r="AO753">
        <f t="shared" si="155"/>
        <v>750</v>
      </c>
      <c r="AP753">
        <f t="shared" si="156"/>
        <v>18.725000000000005</v>
      </c>
      <c r="AQ753">
        <f>EXP(-KTG1_nan*(AP753-T_opt__nan)^2)</f>
        <v>0.99351859550385424</v>
      </c>
      <c r="AR753">
        <f>EXP(-KTG2_nan*(T_opt__nan-AP753)^2)</f>
        <v>0.98068154004953423</v>
      </c>
      <c r="AS753">
        <f>IF(AP753&lt;=T_opt__nan,AQ753,AR753)</f>
        <v>0.99351859550385424</v>
      </c>
      <c r="AT753">
        <f t="shared" si="157"/>
        <v>0.99399999999999999</v>
      </c>
      <c r="BD753">
        <f t="shared" si="158"/>
        <v>750</v>
      </c>
      <c r="BE753">
        <f t="shared" si="159"/>
        <v>18.725000000000005</v>
      </c>
      <c r="BF753">
        <f>EXP(-KTG1_pic*(BE753-T_opt_pic)^2)</f>
        <v>0.92950555082385777</v>
      </c>
      <c r="BG753">
        <f>EXP(-KTG2_pic*(T_opt_pic-BE753)^2)</f>
        <v>0.8030747347009467</v>
      </c>
      <c r="BH753">
        <f>IF(BE753&lt;=T_opt_pic,BF753,BG753)</f>
        <v>0.92950555082385777</v>
      </c>
      <c r="BI753">
        <f t="shared" si="160"/>
        <v>0.93</v>
      </c>
      <c r="BP753">
        <f t="shared" si="161"/>
        <v>750</v>
      </c>
      <c r="BQ753">
        <f t="shared" si="162"/>
        <v>18.725000000000005</v>
      </c>
      <c r="BR753">
        <f>EXP(-KTG1_bac*(BQ753-T_opt_bac)^2)</f>
        <v>0.92950555082385777</v>
      </c>
      <c r="BS753">
        <f>EXP(-KTG2_bac * (T_opt_bac - BQ753)^2)</f>
        <v>0.8030747347009467</v>
      </c>
      <c r="BT753">
        <f>IF(BQ753&lt;=T_opt_bac,BR753,BS753)</f>
        <v>0.92950555082385777</v>
      </c>
      <c r="BU753">
        <f t="shared" si="163"/>
        <v>0.93</v>
      </c>
      <c r="BY753"/>
      <c r="BZ753" s="3">
        <f t="shared" si="168"/>
        <v>733</v>
      </c>
      <c r="CA753" s="3">
        <f>CA752+(env_max2-env_min2)/1200</f>
        <v>18.300000000000029</v>
      </c>
      <c r="CB753" s="3">
        <f t="shared" si="167"/>
        <v>0.88800000000000001</v>
      </c>
      <c r="CC753" s="3">
        <f>ROUND((O_max_dia2-CA753)/O_range_dia2 * CB753, 3)</f>
        <v>0.48799999999999999</v>
      </c>
      <c r="CD753">
        <f>IF(CA753&lt;=delt2,CB753,CC753)</f>
        <v>0.48799999999999999</v>
      </c>
      <c r="CE753">
        <f>IF(CA753&gt;=O_max_dia2, 0, CD753)</f>
        <v>0.48799999999999999</v>
      </c>
      <c r="CG753">
        <f>CE753/$CF$21</f>
        <v>0.85464098073555173</v>
      </c>
      <c r="EM753"/>
      <c r="EN753" s="3"/>
      <c r="EP753"/>
      <c r="EQ753" s="3"/>
    </row>
    <row r="754" spans="2:147" x14ac:dyDescent="0.25">
      <c r="B754">
        <f t="shared" si="166"/>
        <v>738</v>
      </c>
      <c r="C754" s="9">
        <f t="shared" si="164"/>
        <v>18.425000000000022</v>
      </c>
      <c r="D754">
        <f>EXP(-KTG1_dia*(C754-T_opt__dia)^2)</f>
        <v>0.85500753262197715</v>
      </c>
      <c r="E754">
        <f>EXP(-KTG2_dia*(T_opt__dia-C754)^2)</f>
        <v>1.9918128142320437E-2</v>
      </c>
      <c r="F754">
        <f>IF(C754&lt;=T_opt__dia,D754,E754)</f>
        <v>1.9918128142320437E-2</v>
      </c>
      <c r="G754">
        <f t="shared" si="165"/>
        <v>0.02</v>
      </c>
      <c r="AO754">
        <f t="shared" si="155"/>
        <v>751</v>
      </c>
      <c r="AP754">
        <f t="shared" si="156"/>
        <v>18.750000000000004</v>
      </c>
      <c r="AQ754">
        <f>EXP(-KTG1_nan*(AP754-T_opt__nan)^2)</f>
        <v>0.99376949062339481</v>
      </c>
      <c r="AR754">
        <f>EXP(-KTG2_nan*(T_opt__nan-AP754)^2)</f>
        <v>0.98142468774777725</v>
      </c>
      <c r="AS754">
        <f>IF(AP754&lt;=T_opt__nan,AQ754,AR754)</f>
        <v>0.99376949062339481</v>
      </c>
      <c r="AT754">
        <f t="shared" si="157"/>
        <v>0.99399999999999999</v>
      </c>
      <c r="BD754">
        <f t="shared" si="158"/>
        <v>751</v>
      </c>
      <c r="BE754">
        <f t="shared" si="159"/>
        <v>18.750000000000004</v>
      </c>
      <c r="BF754">
        <f>EXP(-KTG1_pic*(BE754-T_opt_pic)^2)</f>
        <v>0.93029829216392046</v>
      </c>
      <c r="BG754">
        <f>EXP(-KTG2_pic*(T_opt_pic-BE754)^2)</f>
        <v>0.80513122695348582</v>
      </c>
      <c r="BH754">
        <f>IF(BE754&lt;=T_opt_pic,BF754,BG754)</f>
        <v>0.93029829216392046</v>
      </c>
      <c r="BI754">
        <f t="shared" si="160"/>
        <v>0.93</v>
      </c>
      <c r="BP754">
        <f t="shared" si="161"/>
        <v>751</v>
      </c>
      <c r="BQ754">
        <f t="shared" si="162"/>
        <v>18.750000000000004</v>
      </c>
      <c r="BR754">
        <f>EXP(-KTG1_bac*(BQ754-T_opt_bac)^2)</f>
        <v>0.93029829216392046</v>
      </c>
      <c r="BS754">
        <f>EXP(-KTG2_bac * (T_opt_bac - BQ754)^2)</f>
        <v>0.80513122695348582</v>
      </c>
      <c r="BT754">
        <f>IF(BQ754&lt;=T_opt_bac,BR754,BS754)</f>
        <v>0.93029829216392046</v>
      </c>
      <c r="BU754">
        <f t="shared" si="163"/>
        <v>0.93</v>
      </c>
      <c r="BY754"/>
      <c r="BZ754" s="3">
        <f t="shared" si="168"/>
        <v>734</v>
      </c>
      <c r="CA754" s="3">
        <f>CA753+(env_max2-env_min2)/1200</f>
        <v>18.325000000000028</v>
      </c>
      <c r="CB754" s="3">
        <f t="shared" si="167"/>
        <v>0.88900000000000001</v>
      </c>
      <c r="CC754" s="3">
        <f>ROUND((O_max_dia2-CA754)/O_range_dia2 * CB754, 3)</f>
        <v>0.48699999999999999</v>
      </c>
      <c r="CD754">
        <f>IF(CA754&lt;=delt2,CB754,CC754)</f>
        <v>0.48699999999999999</v>
      </c>
      <c r="CE754">
        <f>IF(CA754&gt;=O_max_dia2, 0, CD754)</f>
        <v>0.48699999999999999</v>
      </c>
      <c r="CG754">
        <f>CE754/$CF$21</f>
        <v>0.85288966725043791</v>
      </c>
      <c r="EM754"/>
      <c r="EN754" s="3"/>
      <c r="EP754"/>
      <c r="EQ754" s="3"/>
    </row>
    <row r="755" spans="2:147" x14ac:dyDescent="0.25">
      <c r="B755">
        <f t="shared" si="166"/>
        <v>739</v>
      </c>
      <c r="C755" s="9">
        <f t="shared" si="164"/>
        <v>18.450000000000021</v>
      </c>
      <c r="D755">
        <f>EXP(-KTG1_dia*(C755-T_opt__dia)^2)</f>
        <v>0.85349124035906221</v>
      </c>
      <c r="E755">
        <f>EXP(-KTG2_dia*(T_opt__dia-C755)^2)</f>
        <v>1.9053585116957313E-2</v>
      </c>
      <c r="F755">
        <f>IF(C755&lt;=T_opt__dia,D755,E755)</f>
        <v>1.9053585116957313E-2</v>
      </c>
      <c r="G755">
        <f t="shared" si="165"/>
        <v>1.9E-2</v>
      </c>
      <c r="AO755">
        <f t="shared" ref="AO755:AO781" si="169">B768</f>
        <v>752</v>
      </c>
      <c r="AP755">
        <f t="shared" si="156"/>
        <v>18.775000000000002</v>
      </c>
      <c r="AQ755">
        <f>EXP(-KTG1_nan*(AP755-T_opt__nan)^2)</f>
        <v>0.9940154790121315</v>
      </c>
      <c r="AR755">
        <f>EXP(-KTG2_nan*(T_opt__nan-AP755)^2)</f>
        <v>0.98215366617818134</v>
      </c>
      <c r="AS755">
        <f>IF(AP755&lt;=T_opt__nan,AQ755,AR755)</f>
        <v>0.9940154790121315</v>
      </c>
      <c r="AT755">
        <f t="shared" si="157"/>
        <v>0.99399999999999999</v>
      </c>
      <c r="BD755">
        <f t="shared" si="158"/>
        <v>752</v>
      </c>
      <c r="BE755">
        <f t="shared" si="159"/>
        <v>18.775000000000002</v>
      </c>
      <c r="BF755">
        <f>EXP(-KTG1_pic*(BE755-T_opt_pic)^2)</f>
        <v>0.93108705415721282</v>
      </c>
      <c r="BG755">
        <f>EXP(-KTG2_pic*(T_opt_pic-BE755)^2)</f>
        <v>0.8071808776122843</v>
      </c>
      <c r="BH755">
        <f>IF(BE755&lt;=T_opt_pic,BF755,BG755)</f>
        <v>0.93108705415721282</v>
      </c>
      <c r="BI755">
        <f t="shared" si="160"/>
        <v>0.93100000000000005</v>
      </c>
      <c r="BP755">
        <f t="shared" si="161"/>
        <v>752</v>
      </c>
      <c r="BQ755">
        <f t="shared" si="162"/>
        <v>18.775000000000002</v>
      </c>
      <c r="BR755">
        <f>EXP(-KTG1_bac*(BQ755-T_opt_bac)^2)</f>
        <v>0.93108705415721282</v>
      </c>
      <c r="BS755">
        <f>EXP(-KTG2_bac * (T_opt_bac - BQ755)^2)</f>
        <v>0.8071808776122843</v>
      </c>
      <c r="BT755">
        <f>IF(BQ755&lt;=T_opt_bac,BR755,BS755)</f>
        <v>0.93108705415721282</v>
      </c>
      <c r="BU755">
        <f t="shared" si="163"/>
        <v>0.93100000000000005</v>
      </c>
      <c r="BY755"/>
      <c r="BZ755" s="3">
        <f t="shared" si="168"/>
        <v>735</v>
      </c>
      <c r="CA755" s="3">
        <f>CA754+(env_max2-env_min2)/1200</f>
        <v>18.350000000000026</v>
      </c>
      <c r="CB755" s="3">
        <f t="shared" si="167"/>
        <v>0.89100000000000001</v>
      </c>
      <c r="CC755" s="3">
        <f>ROUND((O_max_dia2-CA755)/O_range_dia2 * CB755, 3)</f>
        <v>0.48699999999999999</v>
      </c>
      <c r="CD755">
        <f>IF(CA755&lt;=delt2,CB755,CC755)</f>
        <v>0.48699999999999999</v>
      </c>
      <c r="CE755">
        <f>IF(CA755&gt;=O_max_dia2, 0, CD755)</f>
        <v>0.48699999999999999</v>
      </c>
      <c r="CG755">
        <f>CE755/$CF$21</f>
        <v>0.85288966725043791</v>
      </c>
      <c r="EM755"/>
      <c r="EN755" s="3"/>
      <c r="EP755"/>
      <c r="EQ755" s="3"/>
    </row>
    <row r="756" spans="2:147" x14ac:dyDescent="0.25">
      <c r="B756">
        <f t="shared" si="166"/>
        <v>740</v>
      </c>
      <c r="C756" s="9">
        <f t="shared" si="164"/>
        <v>18.475000000000019</v>
      </c>
      <c r="D756">
        <f>EXP(-KTG1_dia*(C756-T_opt__dia)^2)</f>
        <v>0.85196911739392001</v>
      </c>
      <c r="E756">
        <f>EXP(-KTG2_dia*(T_opt__dia-C756)^2)</f>
        <v>1.822201136489067E-2</v>
      </c>
      <c r="F756">
        <f>IF(C756&lt;=T_opt__dia,D756,E756)</f>
        <v>1.822201136489067E-2</v>
      </c>
      <c r="G756">
        <f t="shared" si="165"/>
        <v>1.7999999999999999E-2</v>
      </c>
      <c r="AO756">
        <f t="shared" si="169"/>
        <v>753</v>
      </c>
      <c r="AP756">
        <f t="shared" si="156"/>
        <v>18.8</v>
      </c>
      <c r="AQ756">
        <f>EXP(-KTG1_nan*(AP756-T_opt__nan)^2)</f>
        <v>0.9942565569953159</v>
      </c>
      <c r="AR756">
        <f>EXP(-KTG2_nan*(T_opt__nan-AP756)^2)</f>
        <v>0.98286844293884756</v>
      </c>
      <c r="AS756">
        <f>IF(AP756&lt;=T_opt__nan,AQ756,AR756)</f>
        <v>0.9942565569953159</v>
      </c>
      <c r="AT756">
        <f t="shared" si="157"/>
        <v>0.99399999999999999</v>
      </c>
      <c r="BD756">
        <f t="shared" si="158"/>
        <v>753</v>
      </c>
      <c r="BE756">
        <f t="shared" si="159"/>
        <v>18.8</v>
      </c>
      <c r="BF756">
        <f>EXP(-KTG1_pic*(BE756-T_opt_pic)^2)</f>
        <v>0.93187182553886516</v>
      </c>
      <c r="BG756">
        <f>EXP(-KTG2_pic*(T_opt_pic-BE756)^2)</f>
        <v>0.80922360769313206</v>
      </c>
      <c r="BH756">
        <f>IF(BE756&lt;=T_opt_pic,BF756,BG756)</f>
        <v>0.93187182553886516</v>
      </c>
      <c r="BI756">
        <f t="shared" si="160"/>
        <v>0.93200000000000005</v>
      </c>
      <c r="BP756">
        <f t="shared" si="161"/>
        <v>753</v>
      </c>
      <c r="BQ756">
        <f t="shared" si="162"/>
        <v>18.8</v>
      </c>
      <c r="BR756">
        <f>EXP(-KTG1_bac*(BQ756-T_opt_bac)^2)</f>
        <v>0.93187182553886516</v>
      </c>
      <c r="BS756">
        <f>EXP(-KTG2_bac * (T_opt_bac - BQ756)^2)</f>
        <v>0.80922360769313206</v>
      </c>
      <c r="BT756">
        <f>IF(BQ756&lt;=T_opt_bac,BR756,BS756)</f>
        <v>0.93187182553886516</v>
      </c>
      <c r="BU756">
        <f t="shared" si="163"/>
        <v>0.93200000000000005</v>
      </c>
      <c r="BY756"/>
      <c r="BZ756" s="3">
        <f t="shared" si="168"/>
        <v>736</v>
      </c>
      <c r="CA756" s="3">
        <f>CA755+(env_max2-env_min2)/1200</f>
        <v>18.375000000000025</v>
      </c>
      <c r="CB756" s="3">
        <f t="shared" si="167"/>
        <v>0.89200000000000002</v>
      </c>
      <c r="CC756" s="3">
        <f>ROUND((O_max_dia2-CA756)/O_range_dia2 * CB756, 3)</f>
        <v>0.48599999999999999</v>
      </c>
      <c r="CD756">
        <f>IF(CA756&lt;=delt2,CB756,CC756)</f>
        <v>0.48599999999999999</v>
      </c>
      <c r="CE756">
        <f>IF(CA756&gt;=O_max_dia2, 0, CD756)</f>
        <v>0.48599999999999999</v>
      </c>
      <c r="CG756">
        <f>CE756/$CF$21</f>
        <v>0.8511383537653241</v>
      </c>
      <c r="EM756"/>
      <c r="EN756" s="3"/>
      <c r="EP756"/>
      <c r="EQ756" s="3"/>
    </row>
    <row r="757" spans="2:147" x14ac:dyDescent="0.25">
      <c r="B757">
        <f t="shared" si="166"/>
        <v>741</v>
      </c>
      <c r="C757" s="9">
        <f t="shared" si="164"/>
        <v>18.500000000000018</v>
      </c>
      <c r="D757">
        <f>EXP(-KTG1_dia*(C757-T_opt__dia)^2)</f>
        <v>0.85044120454023187</v>
      </c>
      <c r="E757">
        <f>EXP(-KTG2_dia*(T_opt__dia-C757)^2)</f>
        <v>1.7422374639492956E-2</v>
      </c>
      <c r="F757">
        <f>IF(C757&lt;=T_opt__dia,D757,E757)</f>
        <v>1.7422374639492956E-2</v>
      </c>
      <c r="G757">
        <f t="shared" si="165"/>
        <v>1.7000000000000001E-2</v>
      </c>
      <c r="AO757">
        <f t="shared" si="169"/>
        <v>754</v>
      </c>
      <c r="AP757">
        <f t="shared" si="156"/>
        <v>18.824999999999999</v>
      </c>
      <c r="AQ757">
        <f>EXP(-KTG1_nan*(AP757-T_opt__nan)^2)</f>
        <v>0.99449272097096431</v>
      </c>
      <c r="AR757">
        <f>EXP(-KTG2_nan*(T_opt__nan-AP757)^2)</f>
        <v>0.98356898624335742</v>
      </c>
      <c r="AS757">
        <f>IF(AP757&lt;=T_opt__nan,AQ757,AR757)</f>
        <v>0.99449272097096431</v>
      </c>
      <c r="AT757">
        <f t="shared" si="157"/>
        <v>0.99399999999999999</v>
      </c>
      <c r="BD757">
        <f t="shared" si="158"/>
        <v>754</v>
      </c>
      <c r="BE757">
        <f t="shared" si="159"/>
        <v>18.824999999999999</v>
      </c>
      <c r="BF757">
        <f>EXP(-KTG1_pic*(BE757-T_opt_pic)^2)</f>
        <v>0.93265259509436893</v>
      </c>
      <c r="BG757">
        <f>EXP(-KTG2_pic*(T_opt_pic-BE757)^2)</f>
        <v>0.81125933832315944</v>
      </c>
      <c r="BH757">
        <f>IF(BE757&lt;=T_opt_pic,BF757,BG757)</f>
        <v>0.93265259509436893</v>
      </c>
      <c r="BI757">
        <f t="shared" si="160"/>
        <v>0.93300000000000005</v>
      </c>
      <c r="BP757">
        <f t="shared" si="161"/>
        <v>754</v>
      </c>
      <c r="BQ757">
        <f t="shared" si="162"/>
        <v>18.824999999999999</v>
      </c>
      <c r="BR757">
        <f>EXP(-KTG1_bac*(BQ757-T_opt_bac)^2)</f>
        <v>0.93265259509436893</v>
      </c>
      <c r="BS757">
        <f>EXP(-KTG2_bac * (T_opt_bac - BQ757)^2)</f>
        <v>0.81125933832315944</v>
      </c>
      <c r="BT757">
        <f>IF(BQ757&lt;=T_opt_bac,BR757,BS757)</f>
        <v>0.93265259509436893</v>
      </c>
      <c r="BU757">
        <f t="shared" si="163"/>
        <v>0.93300000000000005</v>
      </c>
      <c r="BY757"/>
      <c r="BZ757" s="3">
        <f t="shared" si="168"/>
        <v>737</v>
      </c>
      <c r="CA757" s="3">
        <f>CA756+(env_max2-env_min2)/1200</f>
        <v>18.400000000000023</v>
      </c>
      <c r="CB757" s="3">
        <f t="shared" si="167"/>
        <v>0.89400000000000002</v>
      </c>
      <c r="CC757" s="3">
        <f>ROUND((O_max_dia2-CA757)/O_range_dia2 * CB757, 3)</f>
        <v>0.48499999999999999</v>
      </c>
      <c r="CD757">
        <f>IF(CA757&lt;=delt2,CB757,CC757)</f>
        <v>0.48499999999999999</v>
      </c>
      <c r="CE757">
        <f>IF(CA757&gt;=O_max_dia2, 0, CD757)</f>
        <v>0.48499999999999999</v>
      </c>
      <c r="CG757">
        <f>CE757/$CF$21</f>
        <v>0.84938704028021017</v>
      </c>
      <c r="EM757"/>
      <c r="EN757" s="3"/>
      <c r="EP757"/>
      <c r="EQ757" s="3"/>
    </row>
    <row r="758" spans="2:147" x14ac:dyDescent="0.25">
      <c r="B758">
        <f t="shared" si="166"/>
        <v>742</v>
      </c>
      <c r="C758" s="9">
        <f t="shared" si="164"/>
        <v>18.525000000000016</v>
      </c>
      <c r="D758">
        <f>EXP(-KTG1_dia*(C758-T_opt__dia)^2)</f>
        <v>0.84890754271222901</v>
      </c>
      <c r="E758">
        <f>EXP(-KTG2_dia*(T_opt__dia-C758)^2)</f>
        <v>1.6653664444740396E-2</v>
      </c>
      <c r="F758">
        <f>IF(C758&lt;=T_opt__dia,D758,E758)</f>
        <v>1.6653664444740396E-2</v>
      </c>
      <c r="G758">
        <f t="shared" si="165"/>
        <v>1.7000000000000001E-2</v>
      </c>
      <c r="AO758">
        <f t="shared" si="169"/>
        <v>755</v>
      </c>
      <c r="AP758">
        <f t="shared" si="156"/>
        <v>18.849999999999998</v>
      </c>
      <c r="AQ758">
        <f>EXP(-KTG1_nan*(AP758-T_opt__nan)^2)</f>
        <v>0.99472396740994695</v>
      </c>
      <c r="AR758">
        <f>EXP(-KTG2_nan*(T_opt__nan-AP758)^2)</f>
        <v>0.98425526492312843</v>
      </c>
      <c r="AS758">
        <f>IF(AP758&lt;=T_opt__nan,AQ758,AR758)</f>
        <v>0.99472396740994695</v>
      </c>
      <c r="AT758">
        <f t="shared" si="157"/>
        <v>0.995</v>
      </c>
      <c r="BD758">
        <f t="shared" si="158"/>
        <v>755</v>
      </c>
      <c r="BE758">
        <f t="shared" si="159"/>
        <v>18.849999999999998</v>
      </c>
      <c r="BF758">
        <f>EXP(-KTG1_pic*(BE758-T_opt_pic)^2)</f>
        <v>0.93342935165984398</v>
      </c>
      <c r="BG758">
        <f>EXP(-KTG2_pic*(T_opt_pic-BE758)^2)</f>
        <v>0.81328799074585667</v>
      </c>
      <c r="BH758">
        <f>IF(BE758&lt;=T_opt_pic,BF758,BG758)</f>
        <v>0.93342935165984398</v>
      </c>
      <c r="BI758">
        <f t="shared" si="160"/>
        <v>0.93300000000000005</v>
      </c>
      <c r="BP758">
        <f t="shared" si="161"/>
        <v>755</v>
      </c>
      <c r="BQ758">
        <f t="shared" si="162"/>
        <v>18.849999999999998</v>
      </c>
      <c r="BR758">
        <f>EXP(-KTG1_bac*(BQ758-T_opt_bac)^2)</f>
        <v>0.93342935165984398</v>
      </c>
      <c r="BS758">
        <f>EXP(-KTG2_bac * (T_opt_bac - BQ758)^2)</f>
        <v>0.81328799074585667</v>
      </c>
      <c r="BT758">
        <f>IF(BQ758&lt;=T_opt_bac,BR758,BS758)</f>
        <v>0.93342935165984398</v>
      </c>
      <c r="BU758">
        <f t="shared" si="163"/>
        <v>0.93300000000000005</v>
      </c>
      <c r="BY758"/>
      <c r="BZ758" s="3">
        <f t="shared" si="168"/>
        <v>738</v>
      </c>
      <c r="CA758" s="3">
        <f>CA757+(env_max2-env_min2)/1200</f>
        <v>18.425000000000022</v>
      </c>
      <c r="CB758" s="3">
        <f t="shared" si="167"/>
        <v>0.89600000000000002</v>
      </c>
      <c r="CC758" s="3">
        <f>ROUND((O_max_dia2-CA758)/O_range_dia2 * CB758, 3)</f>
        <v>0.48499999999999999</v>
      </c>
      <c r="CD758">
        <f>IF(CA758&lt;=delt2,CB758,CC758)</f>
        <v>0.48499999999999999</v>
      </c>
      <c r="CE758">
        <f>IF(CA758&gt;=O_max_dia2, 0, CD758)</f>
        <v>0.48499999999999999</v>
      </c>
      <c r="CG758">
        <f>CE758/$CF$21</f>
        <v>0.84938704028021017</v>
      </c>
      <c r="EM758"/>
      <c r="EN758" s="3"/>
      <c r="EP758"/>
      <c r="EQ758" s="3"/>
    </row>
    <row r="759" spans="2:147" x14ac:dyDescent="0.25">
      <c r="B759">
        <f t="shared" si="166"/>
        <v>743</v>
      </c>
      <c r="C759" s="9">
        <f t="shared" si="164"/>
        <v>18.550000000000015</v>
      </c>
      <c r="D759">
        <f>EXP(-KTG1_dia*(C759-T_opt__dia)^2)</f>
        <v>0.84736817292287603</v>
      </c>
      <c r="E759">
        <f>EXP(-KTG2_dia*(T_opt__dia-C759)^2)</f>
        <v>1.591489206878376E-2</v>
      </c>
      <c r="F759">
        <f>IF(C759&lt;=T_opt__dia,D759,E759)</f>
        <v>1.591489206878376E-2</v>
      </c>
      <c r="G759">
        <f t="shared" si="165"/>
        <v>1.6E-2</v>
      </c>
      <c r="AO759">
        <f t="shared" si="169"/>
        <v>756</v>
      </c>
      <c r="AP759">
        <f t="shared" si="156"/>
        <v>18.874999999999996</v>
      </c>
      <c r="AQ759">
        <f>EXP(-KTG1_nan*(AP759-T_opt__nan)^2)</f>
        <v>0.99495029285607595</v>
      </c>
      <c r="AR759">
        <f>EXP(-KTG2_nan*(T_opt__nan-AP759)^2)</f>
        <v>0.98492724842972557</v>
      </c>
      <c r="AS759">
        <f>IF(AP759&lt;=T_opt__nan,AQ759,AR759)</f>
        <v>0.99495029285607595</v>
      </c>
      <c r="AT759">
        <f t="shared" si="157"/>
        <v>0.995</v>
      </c>
      <c r="BD759">
        <f t="shared" si="158"/>
        <v>756</v>
      </c>
      <c r="BE759">
        <f t="shared" si="159"/>
        <v>18.874999999999996</v>
      </c>
      <c r="BF759">
        <f>EXP(-KTG1_pic*(BE759-T_opt_pic)^2)</f>
        <v>0.93420208412230432</v>
      </c>
      <c r="BG759">
        <f>EXP(-KTG2_pic*(T_opt_pic-BE759)^2)</f>
        <v>0.81530948632609845</v>
      </c>
      <c r="BH759">
        <f>IF(BE759&lt;=T_opt_pic,BF759,BG759)</f>
        <v>0.93420208412230432</v>
      </c>
      <c r="BI759">
        <f t="shared" si="160"/>
        <v>0.93400000000000005</v>
      </c>
      <c r="BP759">
        <f t="shared" si="161"/>
        <v>756</v>
      </c>
      <c r="BQ759">
        <f t="shared" si="162"/>
        <v>18.874999999999996</v>
      </c>
      <c r="BR759">
        <f>EXP(-KTG1_bac*(BQ759-T_opt_bac)^2)</f>
        <v>0.93420208412230432</v>
      </c>
      <c r="BS759">
        <f>EXP(-KTG2_bac * (T_opt_bac - BQ759)^2)</f>
        <v>0.81530948632609845</v>
      </c>
      <c r="BT759">
        <f>IF(BQ759&lt;=T_opt_bac,BR759,BS759)</f>
        <v>0.93420208412230432</v>
      </c>
      <c r="BU759">
        <f t="shared" si="163"/>
        <v>0.93400000000000005</v>
      </c>
      <c r="BY759"/>
      <c r="BZ759" s="3">
        <f t="shared" si="168"/>
        <v>739</v>
      </c>
      <c r="CA759" s="3">
        <f>CA758+(env_max2-env_min2)/1200</f>
        <v>18.450000000000021</v>
      </c>
      <c r="CB759" s="3">
        <f t="shared" si="167"/>
        <v>0.89700000000000002</v>
      </c>
      <c r="CC759" s="3">
        <f>ROUND((O_max_dia2-CA759)/O_range_dia2 * CB759, 3)</f>
        <v>0.48399999999999999</v>
      </c>
      <c r="CD759">
        <f>IF(CA759&lt;=delt2,CB759,CC759)</f>
        <v>0.48399999999999999</v>
      </c>
      <c r="CE759">
        <f>IF(CA759&gt;=O_max_dia2, 0, CD759)</f>
        <v>0.48399999999999999</v>
      </c>
      <c r="CG759">
        <f>CE759/$CF$21</f>
        <v>0.84763572679509636</v>
      </c>
      <c r="EM759"/>
      <c r="EN759" s="3"/>
      <c r="EP759"/>
      <c r="EQ759" s="3"/>
    </row>
    <row r="760" spans="2:147" x14ac:dyDescent="0.25">
      <c r="B760">
        <f t="shared" si="166"/>
        <v>744</v>
      </c>
      <c r="C760" s="9">
        <f t="shared" si="164"/>
        <v>18.575000000000014</v>
      </c>
      <c r="D760">
        <f>EXP(-KTG1_dia*(C760-T_opt__dia)^2)</f>
        <v>0.84582313628205474</v>
      </c>
      <c r="E760">
        <f>EXP(-KTG2_dia*(T_opt__dia-C760)^2)</f>
        <v>1.5205090589421448E-2</v>
      </c>
      <c r="F760">
        <f>IF(C760&lt;=T_opt__dia,D760,E760)</f>
        <v>1.5205090589421448E-2</v>
      </c>
      <c r="G760">
        <f t="shared" si="165"/>
        <v>1.4999999999999999E-2</v>
      </c>
      <c r="AO760">
        <f t="shared" si="169"/>
        <v>757</v>
      </c>
      <c r="AP760">
        <f t="shared" si="156"/>
        <v>18.899999999999995</v>
      </c>
      <c r="AQ760">
        <f>EXP(-KTG1_nan*(AP760-T_opt__nan)^2)</f>
        <v>0.99517169392619209</v>
      </c>
      <c r="AR760">
        <f>EXP(-KTG2_nan*(T_opt__nan-AP760)^2)</f>
        <v>0.98558490683712718</v>
      </c>
      <c r="AS760">
        <f>IF(AP760&lt;=T_opt__nan,AQ760,AR760)</f>
        <v>0.99517169392619209</v>
      </c>
      <c r="AT760">
        <f t="shared" si="157"/>
        <v>0.995</v>
      </c>
      <c r="BD760">
        <f t="shared" si="158"/>
        <v>757</v>
      </c>
      <c r="BE760">
        <f t="shared" si="159"/>
        <v>18.899999999999995</v>
      </c>
      <c r="BF760">
        <f>EXP(-KTG1_pic*(BE760-T_opt_pic)^2)</f>
        <v>0.93497078141992285</v>
      </c>
      <c r="BG760">
        <f>EXP(-KTG2_pic*(T_opt_pic-BE760)^2)</f>
        <v>0.81732374655517093</v>
      </c>
      <c r="BH760">
        <f>IF(BE760&lt;=T_opt_pic,BF760,BG760)</f>
        <v>0.93497078141992285</v>
      </c>
      <c r="BI760">
        <f t="shared" si="160"/>
        <v>0.93500000000000005</v>
      </c>
      <c r="BP760">
        <f t="shared" si="161"/>
        <v>757</v>
      </c>
      <c r="BQ760">
        <f t="shared" si="162"/>
        <v>18.899999999999995</v>
      </c>
      <c r="BR760">
        <f>EXP(-KTG1_bac*(BQ760-T_opt_bac)^2)</f>
        <v>0.93497078141992285</v>
      </c>
      <c r="BS760">
        <f>EXP(-KTG2_bac * (T_opt_bac - BQ760)^2)</f>
        <v>0.81732374655517093</v>
      </c>
      <c r="BT760">
        <f>IF(BQ760&lt;=T_opt_bac,BR760,BS760)</f>
        <v>0.93497078141992285</v>
      </c>
      <c r="BU760">
        <f t="shared" si="163"/>
        <v>0.93500000000000005</v>
      </c>
      <c r="BY760"/>
      <c r="BZ760" s="3">
        <f t="shared" si="168"/>
        <v>740</v>
      </c>
      <c r="CA760" s="3">
        <f>CA759+(env_max2-env_min2)/1200</f>
        <v>18.475000000000019</v>
      </c>
      <c r="CB760" s="3">
        <f t="shared" si="167"/>
        <v>0.89900000000000002</v>
      </c>
      <c r="CC760" s="3">
        <f>ROUND((O_max_dia2-CA760)/O_range_dia2 * CB760, 3)</f>
        <v>0.48299999999999998</v>
      </c>
      <c r="CD760">
        <f>IF(CA760&lt;=delt2,CB760,CC760)</f>
        <v>0.48299999999999998</v>
      </c>
      <c r="CE760">
        <f>IF(CA760&gt;=O_max_dia2, 0, CD760)</f>
        <v>0.48299999999999998</v>
      </c>
      <c r="CG760">
        <f>CE760/$CF$21</f>
        <v>0.84588441330998254</v>
      </c>
      <c r="EM760"/>
      <c r="EN760" s="3"/>
      <c r="EP760"/>
      <c r="EQ760" s="3"/>
    </row>
    <row r="761" spans="2:147" x14ac:dyDescent="0.25">
      <c r="B761">
        <f t="shared" si="166"/>
        <v>745</v>
      </c>
      <c r="C761" s="9">
        <f t="shared" si="164"/>
        <v>18.600000000000012</v>
      </c>
      <c r="D761">
        <f>EXP(-KTG1_dia*(C761-T_opt__dia)^2)</f>
        <v>0.84427247399474492</v>
      </c>
      <c r="E761">
        <f>EXP(-KTG2_dia*(T_opt__dia-C761)^2)</f>
        <v>1.452331485270658E-2</v>
      </c>
      <c r="F761">
        <f>IF(C761&lt;=T_opt__dia,D761,E761)</f>
        <v>1.452331485270658E-2</v>
      </c>
      <c r="G761">
        <f t="shared" si="165"/>
        <v>1.4999999999999999E-2</v>
      </c>
      <c r="AO761">
        <f t="shared" si="169"/>
        <v>758</v>
      </c>
      <c r="AP761">
        <f t="shared" si="156"/>
        <v>18.924999999999994</v>
      </c>
      <c r="AQ761">
        <f>EXP(-KTG1_nan*(AP761-T_opt__nan)^2)</f>
        <v>0.99538816731024815</v>
      </c>
      <c r="AR761">
        <f>EXP(-KTG2_nan*(T_opt__nan-AP761)^2)</f>
        <v>0.98622821084394641</v>
      </c>
      <c r="AS761">
        <f>IF(AP761&lt;=T_opt__nan,AQ761,AR761)</f>
        <v>0.99538816731024815</v>
      </c>
      <c r="AT761">
        <f t="shared" si="157"/>
        <v>0.995</v>
      </c>
      <c r="BD761">
        <f t="shared" si="158"/>
        <v>758</v>
      </c>
      <c r="BE761">
        <f t="shared" si="159"/>
        <v>18.924999999999994</v>
      </c>
      <c r="BF761">
        <f>EXP(-KTG1_pic*(BE761-T_opt_pic)^2)</f>
        <v>0.93573543254229474</v>
      </c>
      <c r="BG761">
        <f>EXP(-KTG2_pic*(T_opt_pic-BE761)^2)</f>
        <v>0.81933069305580264</v>
      </c>
      <c r="BH761">
        <f>IF(BE761&lt;=T_opt_pic,BF761,BG761)</f>
        <v>0.93573543254229474</v>
      </c>
      <c r="BI761">
        <f t="shared" si="160"/>
        <v>0.93600000000000005</v>
      </c>
      <c r="BP761">
        <f t="shared" si="161"/>
        <v>758</v>
      </c>
      <c r="BQ761">
        <f t="shared" si="162"/>
        <v>18.924999999999994</v>
      </c>
      <c r="BR761">
        <f>EXP(-KTG1_bac*(BQ761-T_opt_bac)^2)</f>
        <v>0.93573543254229474</v>
      </c>
      <c r="BS761">
        <f>EXP(-KTG2_bac * (T_opt_bac - BQ761)^2)</f>
        <v>0.81933069305580264</v>
      </c>
      <c r="BT761">
        <f>IF(BQ761&lt;=T_opt_bac,BR761,BS761)</f>
        <v>0.93573543254229474</v>
      </c>
      <c r="BU761">
        <f t="shared" si="163"/>
        <v>0.93600000000000005</v>
      </c>
      <c r="BY761"/>
      <c r="BZ761" s="3">
        <f t="shared" si="168"/>
        <v>741</v>
      </c>
      <c r="CA761" s="3">
        <f>CA760+(env_max2-env_min2)/1200</f>
        <v>18.500000000000018</v>
      </c>
      <c r="CB761" s="3">
        <f t="shared" si="167"/>
        <v>0.9</v>
      </c>
      <c r="CC761" s="3">
        <f>ROUND((O_max_dia2-CA761)/O_range_dia2 * CB761, 3)</f>
        <v>0.48199999999999998</v>
      </c>
      <c r="CD761">
        <f>IF(CA761&lt;=delt2,CB761,CC761)</f>
        <v>0.48199999999999998</v>
      </c>
      <c r="CE761">
        <f>IF(CA761&gt;=O_max_dia2, 0, CD761)</f>
        <v>0.48199999999999998</v>
      </c>
      <c r="CG761">
        <f>CE761/$CF$21</f>
        <v>0.84413309982486873</v>
      </c>
      <c r="EM761"/>
      <c r="EN761" s="3"/>
      <c r="EP761"/>
      <c r="EQ761" s="3"/>
    </row>
    <row r="762" spans="2:147" x14ac:dyDescent="0.25">
      <c r="B762">
        <f t="shared" si="166"/>
        <v>746</v>
      </c>
      <c r="C762" s="9">
        <f t="shared" si="164"/>
        <v>18.625000000000011</v>
      </c>
      <c r="D762">
        <f>EXP(-KTG1_dia*(C762-T_opt__dia)^2)</f>
        <v>0.84271622735920448</v>
      </c>
      <c r="E762">
        <f>EXP(-KTG2_dia*(T_opt__dia-C762)^2)</f>
        <v>1.3868641425910964E-2</v>
      </c>
      <c r="F762">
        <f>IF(C762&lt;=T_opt__dia,D762,E762)</f>
        <v>1.3868641425910964E-2</v>
      </c>
      <c r="G762">
        <f t="shared" si="165"/>
        <v>1.4E-2</v>
      </c>
      <c r="AO762">
        <f t="shared" si="169"/>
        <v>759</v>
      </c>
      <c r="AP762">
        <f t="shared" si="156"/>
        <v>18.949999999999992</v>
      </c>
      <c r="AQ762">
        <f>EXP(-KTG1_nan*(AP762-T_opt__nan)^2)</f>
        <v>0.99559970977139212</v>
      </c>
      <c r="AR762">
        <f>EXP(-KTG2_nan*(T_opt__nan-AP762)^2)</f>
        <v>0.98685713177560652</v>
      </c>
      <c r="AS762">
        <f>IF(AP762&lt;=T_opt__nan,AQ762,AR762)</f>
        <v>0.99559970977139212</v>
      </c>
      <c r="AT762">
        <f t="shared" si="157"/>
        <v>0.996</v>
      </c>
      <c r="BD762">
        <f t="shared" si="158"/>
        <v>759</v>
      </c>
      <c r="BE762">
        <f t="shared" si="159"/>
        <v>18.949999999999992</v>
      </c>
      <c r="BF762">
        <f>EXP(-KTG1_pic*(BE762-T_opt_pic)^2)</f>
        <v>0.93649602653070052</v>
      </c>
      <c r="BG762">
        <f>EXP(-KTG2_pic*(T_opt_pic-BE762)^2)</f>
        <v>0.82133024758719753</v>
      </c>
      <c r="BH762">
        <f>IF(BE762&lt;=T_opt_pic,BF762,BG762)</f>
        <v>0.93649602653070052</v>
      </c>
      <c r="BI762">
        <f t="shared" si="160"/>
        <v>0.93600000000000005</v>
      </c>
      <c r="BP762">
        <f t="shared" si="161"/>
        <v>759</v>
      </c>
      <c r="BQ762">
        <f t="shared" si="162"/>
        <v>18.949999999999992</v>
      </c>
      <c r="BR762">
        <f>EXP(-KTG1_bac*(BQ762-T_opt_bac)^2)</f>
        <v>0.93649602653070052</v>
      </c>
      <c r="BS762">
        <f>EXP(-KTG2_bac * (T_opt_bac - BQ762)^2)</f>
        <v>0.82133024758719753</v>
      </c>
      <c r="BT762">
        <f>IF(BQ762&lt;=T_opt_bac,BR762,BS762)</f>
        <v>0.93649602653070052</v>
      </c>
      <c r="BU762">
        <f t="shared" si="163"/>
        <v>0.93600000000000005</v>
      </c>
      <c r="BY762"/>
      <c r="BZ762" s="3">
        <f t="shared" si="168"/>
        <v>742</v>
      </c>
      <c r="CA762" s="3">
        <f>CA761+(env_max2-env_min2)/1200</f>
        <v>18.525000000000016</v>
      </c>
      <c r="CB762" s="3">
        <f t="shared" si="167"/>
        <v>0.90200000000000002</v>
      </c>
      <c r="CC762" s="3">
        <f>ROUND((O_max_dia2-CA762)/O_range_dia2 * CB762, 3)</f>
        <v>0.48199999999999998</v>
      </c>
      <c r="CD762">
        <f>IF(CA762&lt;=delt2,CB762,CC762)</f>
        <v>0.48199999999999998</v>
      </c>
      <c r="CE762">
        <f>IF(CA762&gt;=O_max_dia2, 0, CD762)</f>
        <v>0.48199999999999998</v>
      </c>
      <c r="CG762">
        <f>CE762/$CF$21</f>
        <v>0.84413309982486873</v>
      </c>
      <c r="EM762"/>
      <c r="EN762" s="3"/>
      <c r="EP762"/>
      <c r="EQ762" s="3"/>
    </row>
    <row r="763" spans="2:147" x14ac:dyDescent="0.25">
      <c r="B763">
        <f t="shared" si="166"/>
        <v>747</v>
      </c>
      <c r="C763" s="9">
        <f t="shared" si="164"/>
        <v>18.650000000000009</v>
      </c>
      <c r="D763">
        <f>EXP(-KTG1_dia*(C763-T_opt__dia)^2)</f>
        <v>0.84115443776514809</v>
      </c>
      <c r="E763">
        <f>EXP(-KTG2_dia*(T_opt__dia-C763)^2)</f>
        <v>1.3240168526058468E-2</v>
      </c>
      <c r="F763">
        <f>IF(C763&lt;=T_opt__dia,D763,E763)</f>
        <v>1.3240168526058468E-2</v>
      </c>
      <c r="G763">
        <f t="shared" si="165"/>
        <v>1.2999999999999999E-2</v>
      </c>
      <c r="AO763">
        <f t="shared" si="169"/>
        <v>760</v>
      </c>
      <c r="AP763">
        <f t="shared" si="156"/>
        <v>18.974999999999991</v>
      </c>
      <c r="AQ763">
        <f>EXP(-KTG1_nan*(AP763-T_opt__nan)^2)</f>
        <v>0.99580631814604714</v>
      </c>
      <c r="AR763">
        <f>EXP(-KTG2_nan*(T_opt__nan-AP763)^2)</f>
        <v>0.9874716415864716</v>
      </c>
      <c r="AS763">
        <f>IF(AP763&lt;=T_opt__nan,AQ763,AR763)</f>
        <v>0.99580631814604714</v>
      </c>
      <c r="AT763">
        <f t="shared" si="157"/>
        <v>0.996</v>
      </c>
      <c r="BD763">
        <f t="shared" si="158"/>
        <v>760</v>
      </c>
      <c r="BE763">
        <f t="shared" si="159"/>
        <v>18.974999999999991</v>
      </c>
      <c r="BF763">
        <f>EXP(-KTG1_pic*(BE763-T_opt_pic)^2)</f>
        <v>0.93725255247836725</v>
      </c>
      <c r="BG763">
        <f>EXP(-KTG2_pic*(T_opt_pic-BE763)^2)</f>
        <v>0.82332233205006988</v>
      </c>
      <c r="BH763">
        <f>IF(BE763&lt;=T_opt_pic,BF763,BG763)</f>
        <v>0.93725255247836725</v>
      </c>
      <c r="BI763">
        <f t="shared" si="160"/>
        <v>0.93700000000000006</v>
      </c>
      <c r="BP763">
        <f t="shared" si="161"/>
        <v>760</v>
      </c>
      <c r="BQ763">
        <f t="shared" si="162"/>
        <v>18.974999999999991</v>
      </c>
      <c r="BR763">
        <f>EXP(-KTG1_bac*(BQ763-T_opt_bac)^2)</f>
        <v>0.93725255247836725</v>
      </c>
      <c r="BS763">
        <f>EXP(-KTG2_bac * (T_opt_bac - BQ763)^2)</f>
        <v>0.82332233205006988</v>
      </c>
      <c r="BT763">
        <f>IF(BQ763&lt;=T_opt_bac,BR763,BS763)</f>
        <v>0.93725255247836725</v>
      </c>
      <c r="BU763">
        <f t="shared" si="163"/>
        <v>0.93700000000000006</v>
      </c>
      <c r="BY763"/>
      <c r="BZ763" s="3">
        <f t="shared" si="168"/>
        <v>743</v>
      </c>
      <c r="CA763" s="3">
        <f>CA762+(env_max2-env_min2)/1200</f>
        <v>18.550000000000015</v>
      </c>
      <c r="CB763" s="3">
        <f t="shared" si="167"/>
        <v>0.90300000000000002</v>
      </c>
      <c r="CC763" s="3">
        <f>ROUND((O_max_dia2-CA763)/O_range_dia2 * CB763, 3)</f>
        <v>0.48099999999999998</v>
      </c>
      <c r="CD763">
        <f>IF(CA763&lt;=delt2,CB763,CC763)</f>
        <v>0.48099999999999998</v>
      </c>
      <c r="CE763">
        <f>IF(CA763&gt;=O_max_dia2, 0, CD763)</f>
        <v>0.48099999999999998</v>
      </c>
      <c r="CG763">
        <f>CE763/$CF$21</f>
        <v>0.84238178633975491</v>
      </c>
      <c r="EM763"/>
      <c r="EN763" s="3"/>
      <c r="EP763"/>
      <c r="EQ763" s="3"/>
    </row>
    <row r="764" spans="2:147" x14ac:dyDescent="0.25">
      <c r="B764">
        <f t="shared" si="166"/>
        <v>748</v>
      </c>
      <c r="C764" s="9">
        <f t="shared" si="164"/>
        <v>18.675000000000008</v>
      </c>
      <c r="D764">
        <f>EXP(-KTG1_dia*(C764-T_opt__dia)^2)</f>
        <v>0.83958714669192458</v>
      </c>
      <c r="E764">
        <f>EXP(-KTG2_dia*(T_opt__dia-C764)^2)</f>
        <v>1.2637015925227925E-2</v>
      </c>
      <c r="F764">
        <f>IF(C764&lt;=T_opt__dia,D764,E764)</f>
        <v>1.2637015925227925E-2</v>
      </c>
      <c r="G764">
        <f t="shared" si="165"/>
        <v>1.2999999999999999E-2</v>
      </c>
      <c r="AO764">
        <f t="shared" si="169"/>
        <v>761</v>
      </c>
      <c r="AP764">
        <f t="shared" si="156"/>
        <v>18.999999999999989</v>
      </c>
      <c r="AQ764">
        <f>EXP(-KTG1_nan*(AP764-T_opt__nan)^2)</f>
        <v>0.99600798934399137</v>
      </c>
      <c r="AR764">
        <f>EXP(-KTG2_nan*(T_opt__nan-AP764)^2)</f>
        <v>0.9880717128619303</v>
      </c>
      <c r="AS764">
        <f>IF(AP764&lt;=T_opt__nan,AQ764,AR764)</f>
        <v>0.99600798934399137</v>
      </c>
      <c r="AT764">
        <f t="shared" si="157"/>
        <v>0.996</v>
      </c>
      <c r="BD764">
        <f t="shared" si="158"/>
        <v>761</v>
      </c>
      <c r="BE764">
        <f t="shared" si="159"/>
        <v>18.999999999999989</v>
      </c>
      <c r="BF764">
        <f>EXP(-KTG1_pic*(BE764-T_opt_pic)^2)</f>
        <v>0.93800499953072913</v>
      </c>
      <c r="BG764">
        <f>EXP(-KTG2_pic*(T_opt_pic-BE764)^2)</f>
        <v>0.82530686849168156</v>
      </c>
      <c r="BH764">
        <f>IF(BE764&lt;=T_opt_pic,BF764,BG764)</f>
        <v>0.93800499953072913</v>
      </c>
      <c r="BI764">
        <f t="shared" si="160"/>
        <v>0.93799999999999994</v>
      </c>
      <c r="BP764">
        <f t="shared" si="161"/>
        <v>761</v>
      </c>
      <c r="BQ764">
        <f t="shared" si="162"/>
        <v>18.999999999999989</v>
      </c>
      <c r="BR764">
        <f>EXP(-KTG1_bac*(BQ764-T_opt_bac)^2)</f>
        <v>0.93800499953072913</v>
      </c>
      <c r="BS764">
        <f>EXP(-KTG2_bac * (T_opt_bac - BQ764)^2)</f>
        <v>0.82530686849168156</v>
      </c>
      <c r="BT764">
        <f>IF(BQ764&lt;=T_opt_bac,BR764,BS764)</f>
        <v>0.93800499953072913</v>
      </c>
      <c r="BU764">
        <f t="shared" si="163"/>
        <v>0.93799999999999994</v>
      </c>
      <c r="BY764"/>
      <c r="BZ764" s="3">
        <f t="shared" si="168"/>
        <v>744</v>
      </c>
      <c r="CA764" s="3">
        <f>CA763+(env_max2-env_min2)/1200</f>
        <v>18.575000000000014</v>
      </c>
      <c r="CB764" s="3">
        <f t="shared" si="167"/>
        <v>0.90500000000000003</v>
      </c>
      <c r="CC764" s="3">
        <f>ROUND((O_max_dia2-CA764)/O_range_dia2 * CB764, 3)</f>
        <v>0.48</v>
      </c>
      <c r="CD764">
        <f>IF(CA764&lt;=delt2,CB764,CC764)</f>
        <v>0.48</v>
      </c>
      <c r="CE764">
        <f>IF(CA764&gt;=O_max_dia2, 0, CD764)</f>
        <v>0.48</v>
      </c>
      <c r="CG764">
        <f>CE764/$CF$21</f>
        <v>0.84063047285464099</v>
      </c>
      <c r="EM764"/>
      <c r="EN764" s="3"/>
      <c r="EP764"/>
      <c r="EQ764" s="3"/>
    </row>
    <row r="765" spans="2:147" x14ac:dyDescent="0.25">
      <c r="B765">
        <f t="shared" si="166"/>
        <v>749</v>
      </c>
      <c r="C765" s="9">
        <f t="shared" si="164"/>
        <v>18.700000000000006</v>
      </c>
      <c r="D765">
        <f>EXP(-KTG1_dia*(C765-T_opt__dia)^2)</f>
        <v>0.83801439570669278</v>
      </c>
      <c r="E765">
        <f>EXP(-KTG2_dia*(T_opt__dia-C765)^2)</f>
        <v>1.2058324833811309E-2</v>
      </c>
      <c r="F765">
        <f>IF(C765&lt;=T_opt__dia,D765,E765)</f>
        <v>1.2058324833811309E-2</v>
      </c>
      <c r="G765">
        <f t="shared" si="165"/>
        <v>1.2E-2</v>
      </c>
      <c r="AO765">
        <f t="shared" si="169"/>
        <v>762</v>
      </c>
      <c r="AP765">
        <f t="shared" si="156"/>
        <v>19.024999999999988</v>
      </c>
      <c r="AQ765">
        <f>EXP(-KTG1_nan*(AP765-T_opt__nan)^2)</f>
        <v>0.99620472034843399</v>
      </c>
      <c r="AR765">
        <f>EXP(-KTG2_nan*(T_opt__nan-AP765)^2)</f>
        <v>0.98865731882043439</v>
      </c>
      <c r="AS765">
        <f>IF(AP765&lt;=T_opt__nan,AQ765,AR765)</f>
        <v>0.99620472034843399</v>
      </c>
      <c r="AT765">
        <f t="shared" si="157"/>
        <v>0.996</v>
      </c>
      <c r="BD765">
        <f t="shared" si="158"/>
        <v>762</v>
      </c>
      <c r="BE765">
        <f t="shared" si="159"/>
        <v>19.024999999999988</v>
      </c>
      <c r="BF765">
        <f>EXP(-KTG1_pic*(BE765-T_opt_pic)^2)</f>
        <v>0.93875335688568684</v>
      </c>
      <c r="BG765">
        <f>EXP(-KTG2_pic*(T_opt_pic-BE765)^2)</f>
        <v>0.82728377911088047</v>
      </c>
      <c r="BH765">
        <f>IF(BE765&lt;=T_opt_pic,BF765,BG765)</f>
        <v>0.93875335688568684</v>
      </c>
      <c r="BI765">
        <f t="shared" si="160"/>
        <v>0.93899999999999995</v>
      </c>
      <c r="BP765">
        <f t="shared" si="161"/>
        <v>762</v>
      </c>
      <c r="BQ765">
        <f t="shared" si="162"/>
        <v>19.024999999999988</v>
      </c>
      <c r="BR765">
        <f>EXP(-KTG1_bac*(BQ765-T_opt_bac)^2)</f>
        <v>0.93875335688568684</v>
      </c>
      <c r="BS765">
        <f>EXP(-KTG2_bac * (T_opt_bac - BQ765)^2)</f>
        <v>0.82728377911088047</v>
      </c>
      <c r="BT765">
        <f>IF(BQ765&lt;=T_opt_bac,BR765,BS765)</f>
        <v>0.93875335688568684</v>
      </c>
      <c r="BU765">
        <f t="shared" si="163"/>
        <v>0.93899999999999995</v>
      </c>
      <c r="BY765"/>
      <c r="BZ765" s="3">
        <f t="shared" si="168"/>
        <v>745</v>
      </c>
      <c r="CA765" s="3">
        <f>CA764+(env_max2-env_min2)/1200</f>
        <v>18.600000000000012</v>
      </c>
      <c r="CB765" s="3">
        <f t="shared" si="167"/>
        <v>0.90700000000000003</v>
      </c>
      <c r="CC765" s="3">
        <f>ROUND((O_max_dia2-CA765)/O_range_dia2 * CB765, 3)</f>
        <v>0.47899999999999998</v>
      </c>
      <c r="CD765">
        <f>IF(CA765&lt;=delt2,CB765,CC765)</f>
        <v>0.47899999999999998</v>
      </c>
      <c r="CE765">
        <f>IF(CA765&gt;=O_max_dia2, 0, CD765)</f>
        <v>0.47899999999999998</v>
      </c>
      <c r="CG765">
        <f>CE765/$CF$21</f>
        <v>0.83887915936952717</v>
      </c>
      <c r="EM765"/>
      <c r="EN765" s="3"/>
      <c r="EP765"/>
      <c r="EQ765" s="3"/>
    </row>
    <row r="766" spans="2:147" x14ac:dyDescent="0.25">
      <c r="B766">
        <f t="shared" si="166"/>
        <v>750</v>
      </c>
      <c r="C766" s="9">
        <f t="shared" si="164"/>
        <v>18.725000000000005</v>
      </c>
      <c r="D766">
        <f>EXP(-KTG1_dia*(C766-T_opt__dia)^2)</f>
        <v>0.83643622646259752</v>
      </c>
      <c r="E766">
        <f>EXP(-KTG2_dia*(T_opt__dia-C766)^2)</f>
        <v>1.1503257762897094E-2</v>
      </c>
      <c r="F766">
        <f>IF(C766&lt;=T_opt__dia,D766,E766)</f>
        <v>1.1503257762897094E-2</v>
      </c>
      <c r="G766">
        <f t="shared" si="165"/>
        <v>1.2E-2</v>
      </c>
      <c r="AO766">
        <f t="shared" si="169"/>
        <v>763</v>
      </c>
      <c r="AP766">
        <f t="shared" si="156"/>
        <v>19.049999999999986</v>
      </c>
      <c r="AQ766">
        <f>EXP(-KTG1_nan*(AP766-T_opt__nan)^2)</f>
        <v>0.99639650821609116</v>
      </c>
      <c r="AR766">
        <f>EXP(-KTG2_nan*(T_opt__nan-AP766)^2)</f>
        <v>0.98922843331549115</v>
      </c>
      <c r="AS766">
        <f>IF(AP766&lt;=T_opt__nan,AQ766,AR766)</f>
        <v>0.99639650821609116</v>
      </c>
      <c r="AT766">
        <f t="shared" si="157"/>
        <v>0.996</v>
      </c>
      <c r="BD766">
        <f t="shared" si="158"/>
        <v>763</v>
      </c>
      <c r="BE766">
        <f t="shared" si="159"/>
        <v>19.049999999999986</v>
      </c>
      <c r="BF766">
        <f>EXP(-KTG1_pic*(BE766-T_opt_pic)^2)</f>
        <v>0.93949761379386565</v>
      </c>
      <c r="BG766">
        <f>EXP(-KTG2_pic*(T_opt_pic-BE766)^2)</f>
        <v>0.82925298626313915</v>
      </c>
      <c r="BH766">
        <f>IF(BE766&lt;=T_opt_pic,BF766,BG766)</f>
        <v>0.93949761379386565</v>
      </c>
      <c r="BI766">
        <f t="shared" si="160"/>
        <v>0.93899999999999995</v>
      </c>
      <c r="BP766">
        <f t="shared" si="161"/>
        <v>763</v>
      </c>
      <c r="BQ766">
        <f t="shared" si="162"/>
        <v>19.049999999999986</v>
      </c>
      <c r="BR766">
        <f>EXP(-KTG1_bac*(BQ766-T_opt_bac)^2)</f>
        <v>0.93949761379386565</v>
      </c>
      <c r="BS766">
        <f>EXP(-KTG2_bac * (T_opt_bac - BQ766)^2)</f>
        <v>0.82925298626313915</v>
      </c>
      <c r="BT766">
        <f>IF(BQ766&lt;=T_opt_bac,BR766,BS766)</f>
        <v>0.93949761379386565</v>
      </c>
      <c r="BU766">
        <f t="shared" si="163"/>
        <v>0.93899999999999995</v>
      </c>
      <c r="BY766"/>
      <c r="BZ766" s="3">
        <f t="shared" si="168"/>
        <v>746</v>
      </c>
      <c r="CA766" s="3">
        <f>CA765+(env_max2-env_min2)/1200</f>
        <v>18.625000000000011</v>
      </c>
      <c r="CB766" s="3">
        <f t="shared" si="167"/>
        <v>0.90800000000000003</v>
      </c>
      <c r="CC766" s="3">
        <f>ROUND((O_max_dia2-CA766)/O_range_dia2 * CB766, 3)</f>
        <v>0.47799999999999998</v>
      </c>
      <c r="CD766">
        <f>IF(CA766&lt;=delt2,CB766,CC766)</f>
        <v>0.47799999999999998</v>
      </c>
      <c r="CE766">
        <f>IF(CA766&gt;=O_max_dia2, 0, CD766)</f>
        <v>0.47799999999999998</v>
      </c>
      <c r="CG766">
        <f>CE766/$CF$21</f>
        <v>0.83712784588441336</v>
      </c>
      <c r="EM766"/>
      <c r="EN766" s="3"/>
      <c r="EP766"/>
      <c r="EQ766" s="3"/>
    </row>
    <row r="767" spans="2:147" x14ac:dyDescent="0.25">
      <c r="B767">
        <f t="shared" si="166"/>
        <v>751</v>
      </c>
      <c r="C767" s="9">
        <f t="shared" si="164"/>
        <v>18.750000000000004</v>
      </c>
      <c r="D767">
        <f>EXP(-KTG1_dia*(C767-T_opt__dia)^2)</f>
        <v>0.83485268069694329</v>
      </c>
      <c r="E767">
        <f>EXP(-KTG2_dia*(T_opt__dia-C767)^2)</f>
        <v>1.0970998366931399E-2</v>
      </c>
      <c r="F767">
        <f>IF(C767&lt;=T_opt__dia,D767,E767)</f>
        <v>1.0970998366931399E-2</v>
      </c>
      <c r="G767">
        <f t="shared" si="165"/>
        <v>1.0999999999999999E-2</v>
      </c>
      <c r="AO767">
        <f t="shared" si="169"/>
        <v>764</v>
      </c>
      <c r="AP767">
        <f t="shared" si="156"/>
        <v>19.074999999999985</v>
      </c>
      <c r="AQ767">
        <f>EXP(-KTG1_nan*(AP767-T_opt__nan)^2)</f>
        <v>0.99658335007725873</v>
      </c>
      <c r="AR767">
        <f>EXP(-KTG2_nan*(T_opt__nan-AP767)^2)</f>
        <v>0.98978503083760827</v>
      </c>
      <c r="AS767">
        <f>IF(AP767&lt;=T_opt__nan,AQ767,AR767)</f>
        <v>0.99658335007725873</v>
      </c>
      <c r="AT767">
        <f t="shared" si="157"/>
        <v>0.997</v>
      </c>
      <c r="BD767">
        <f t="shared" si="158"/>
        <v>764</v>
      </c>
      <c r="BE767">
        <f t="shared" si="159"/>
        <v>19.074999999999985</v>
      </c>
      <c r="BF767">
        <f>EXP(-KTG1_pic*(BE767-T_opt_pic)^2)</f>
        <v>0.94023775955887279</v>
      </c>
      <c r="BG767">
        <f>EXP(-KTG2_pic*(T_opt_pic-BE767)^2)</f>
        <v>0.83121441246559447</v>
      </c>
      <c r="BH767">
        <f>IF(BE767&lt;=T_opt_pic,BF767,BG767)</f>
        <v>0.94023775955887279</v>
      </c>
      <c r="BI767">
        <f t="shared" si="160"/>
        <v>0.94</v>
      </c>
      <c r="BP767">
        <f t="shared" si="161"/>
        <v>764</v>
      </c>
      <c r="BQ767">
        <f t="shared" si="162"/>
        <v>19.074999999999985</v>
      </c>
      <c r="BR767">
        <f>EXP(-KTG1_bac*(BQ767-T_opt_bac)^2)</f>
        <v>0.94023775955887279</v>
      </c>
      <c r="BS767">
        <f>EXP(-KTG2_bac * (T_opt_bac - BQ767)^2)</f>
        <v>0.83121441246559447</v>
      </c>
      <c r="BT767">
        <f>IF(BQ767&lt;=T_opt_bac,BR767,BS767)</f>
        <v>0.94023775955887279</v>
      </c>
      <c r="BU767">
        <f t="shared" si="163"/>
        <v>0.94</v>
      </c>
      <c r="BY767"/>
      <c r="BZ767" s="3">
        <f t="shared" si="168"/>
        <v>747</v>
      </c>
      <c r="CA767" s="3">
        <f>CA766+(env_max2-env_min2)/1200</f>
        <v>18.650000000000009</v>
      </c>
      <c r="CB767" s="3">
        <f t="shared" si="167"/>
        <v>0.91</v>
      </c>
      <c r="CC767" s="3">
        <f>ROUND((O_max_dia2-CA767)/O_range_dia2 * CB767, 3)</f>
        <v>0.47799999999999998</v>
      </c>
      <c r="CD767">
        <f>IF(CA767&lt;=delt2,CB767,CC767)</f>
        <v>0.47799999999999998</v>
      </c>
      <c r="CE767">
        <f>IF(CA767&gt;=O_max_dia2, 0, CD767)</f>
        <v>0.47799999999999998</v>
      </c>
      <c r="CG767">
        <f>CE767/$CF$21</f>
        <v>0.83712784588441336</v>
      </c>
      <c r="EM767"/>
      <c r="EN767" s="3"/>
      <c r="EP767"/>
      <c r="EQ767" s="3"/>
    </row>
    <row r="768" spans="2:147" x14ac:dyDescent="0.25">
      <c r="B768">
        <f t="shared" si="166"/>
        <v>752</v>
      </c>
      <c r="C768" s="9">
        <f t="shared" si="164"/>
        <v>18.775000000000002</v>
      </c>
      <c r="D768">
        <f>EXP(-KTG1_dia*(C768-T_opt__dia)^2)</f>
        <v>0.8332638002293683</v>
      </c>
      <c r="E768">
        <f>EXP(-KTG2_dia*(T_opt__dia-C768)^2)</f>
        <v>1.0460751267790253E-2</v>
      </c>
      <c r="F768">
        <f>IF(C768&lt;=T_opt__dia,D768,E768)</f>
        <v>1.0460751267790253E-2</v>
      </c>
      <c r="G768">
        <f t="shared" si="165"/>
        <v>0.01</v>
      </c>
      <c r="AO768">
        <f t="shared" si="169"/>
        <v>765</v>
      </c>
      <c r="AP768">
        <f t="shared" si="156"/>
        <v>19.099999999999984</v>
      </c>
      <c r="AQ768">
        <f>EXP(-KTG1_nan*(AP768-T_opt__nan)^2)</f>
        <v>0.99676524313588455</v>
      </c>
      <c r="AR768">
        <f>EXP(-KTG2_nan*(T_opt__nan-AP768)^2)</f>
        <v>0.9903270865161935</v>
      </c>
      <c r="AS768">
        <f>IF(AP768&lt;=T_opt__nan,AQ768,AR768)</f>
        <v>0.99676524313588455</v>
      </c>
      <c r="AT768">
        <f t="shared" si="157"/>
        <v>0.997</v>
      </c>
      <c r="BD768">
        <f t="shared" si="158"/>
        <v>765</v>
      </c>
      <c r="BE768">
        <f t="shared" si="159"/>
        <v>19.099999999999984</v>
      </c>
      <c r="BF768">
        <f>EXP(-KTG1_pic*(BE768-T_opt_pic)^2)</f>
        <v>0.94097378353755312</v>
      </c>
      <c r="BG768">
        <f>EXP(-KTG2_pic*(T_opt_pic-BE768)^2)</f>
        <v>0.83316798040208651</v>
      </c>
      <c r="BH768">
        <f>IF(BE768&lt;=T_opt_pic,BF768,BG768)</f>
        <v>0.94097378353755312</v>
      </c>
      <c r="BI768">
        <f t="shared" si="160"/>
        <v>0.94099999999999995</v>
      </c>
      <c r="BP768">
        <f t="shared" si="161"/>
        <v>765</v>
      </c>
      <c r="BQ768">
        <f t="shared" si="162"/>
        <v>19.099999999999984</v>
      </c>
      <c r="BR768">
        <f>EXP(-KTG1_bac*(BQ768-T_opt_bac)^2)</f>
        <v>0.94097378353755312</v>
      </c>
      <c r="BS768">
        <f>EXP(-KTG2_bac * (T_opt_bac - BQ768)^2)</f>
        <v>0.83316798040208651</v>
      </c>
      <c r="BT768">
        <f>IF(BQ768&lt;=T_opt_bac,BR768,BS768)</f>
        <v>0.94097378353755312</v>
      </c>
      <c r="BU768">
        <f t="shared" si="163"/>
        <v>0.94099999999999995</v>
      </c>
      <c r="BY768"/>
      <c r="BZ768" s="3">
        <f t="shared" si="168"/>
        <v>748</v>
      </c>
      <c r="CA768" s="3">
        <f>CA767+(env_max2-env_min2)/1200</f>
        <v>18.675000000000008</v>
      </c>
      <c r="CB768" s="3">
        <f t="shared" si="167"/>
        <v>0.91100000000000003</v>
      </c>
      <c r="CC768" s="3">
        <f>ROUND((O_max_dia2-CA768)/O_range_dia2 * CB768, 3)</f>
        <v>0.47699999999999998</v>
      </c>
      <c r="CD768">
        <f>IF(CA768&lt;=delt2,CB768,CC768)</f>
        <v>0.47699999999999998</v>
      </c>
      <c r="CE768">
        <f>IF(CA768&gt;=O_max_dia2, 0, CD768)</f>
        <v>0.47699999999999998</v>
      </c>
      <c r="CG768">
        <f>CE768/$CF$21</f>
        <v>0.83537653239929954</v>
      </c>
      <c r="EM768"/>
      <c r="EN768" s="3"/>
      <c r="EP768"/>
      <c r="EQ768" s="3"/>
    </row>
    <row r="769" spans="2:147" x14ac:dyDescent="0.25">
      <c r="B769">
        <f t="shared" si="166"/>
        <v>753</v>
      </c>
      <c r="C769" s="9">
        <f t="shared" si="164"/>
        <v>18.8</v>
      </c>
      <c r="D769">
        <f>EXP(-KTG1_dia*(C769-T_opt__dia)^2)</f>
        <v>0.83166962696001723</v>
      </c>
      <c r="E769">
        <f>EXP(-KTG2_dia*(T_opt__dia-C769)^2)</f>
        <v>9.9717418613764486E-3</v>
      </c>
      <c r="F769">
        <f>IF(C769&lt;=T_opt__dia,D769,E769)</f>
        <v>9.9717418613764486E-3</v>
      </c>
      <c r="G769">
        <f t="shared" si="165"/>
        <v>0.01</v>
      </c>
      <c r="AO769">
        <f t="shared" si="169"/>
        <v>766</v>
      </c>
      <c r="AP769">
        <f t="shared" si="156"/>
        <v>19.124999999999982</v>
      </c>
      <c r="AQ769">
        <f>EXP(-KTG1_nan*(AP769-T_opt__nan)^2)</f>
        <v>0.99694218466963769</v>
      </c>
      <c r="AR769">
        <f>EXP(-KTG2_nan*(T_opt__nan-AP769)^2)</f>
        <v>0.99085457612140626</v>
      </c>
      <c r="AS769">
        <f>IF(AP769&lt;=T_opt__nan,AQ769,AR769)</f>
        <v>0.99694218466963769</v>
      </c>
      <c r="AT769">
        <f t="shared" si="157"/>
        <v>0.997</v>
      </c>
      <c r="BD769">
        <f t="shared" si="158"/>
        <v>766</v>
      </c>
      <c r="BE769">
        <f t="shared" si="159"/>
        <v>19.124999999999982</v>
      </c>
      <c r="BF769">
        <f>EXP(-KTG1_pic*(BE769-T_opt_pic)^2)</f>
        <v>0.94170567514024472</v>
      </c>
      <c r="BG769">
        <f>EXP(-KTG2_pic*(T_opt_pic-BE769)^2)</f>
        <v>0.83511361292819764</v>
      </c>
      <c r="BH769">
        <f>IF(BE769&lt;=T_opt_pic,BF769,BG769)</f>
        <v>0.94170567514024472</v>
      </c>
      <c r="BI769">
        <f t="shared" si="160"/>
        <v>0.94199999999999995</v>
      </c>
      <c r="BP769">
        <f t="shared" si="161"/>
        <v>766</v>
      </c>
      <c r="BQ769">
        <f t="shared" si="162"/>
        <v>19.124999999999982</v>
      </c>
      <c r="BR769">
        <f>EXP(-KTG1_bac*(BQ769-T_opt_bac)^2)</f>
        <v>0.94170567514024472</v>
      </c>
      <c r="BS769">
        <f>EXP(-KTG2_bac * (T_opt_bac - BQ769)^2)</f>
        <v>0.83511361292819764</v>
      </c>
      <c r="BT769">
        <f>IF(BQ769&lt;=T_opt_bac,BR769,BS769)</f>
        <v>0.94170567514024472</v>
      </c>
      <c r="BU769">
        <f t="shared" si="163"/>
        <v>0.94199999999999995</v>
      </c>
      <c r="BY769"/>
      <c r="BZ769" s="3">
        <f t="shared" si="168"/>
        <v>749</v>
      </c>
      <c r="CA769" s="3">
        <f>CA768+(env_max2-env_min2)/1200</f>
        <v>18.700000000000006</v>
      </c>
      <c r="CB769" s="3">
        <f t="shared" si="167"/>
        <v>0.91300000000000003</v>
      </c>
      <c r="CC769" s="3">
        <f>ROUND((O_max_dia2-CA769)/O_range_dia2 * CB769, 3)</f>
        <v>0.47599999999999998</v>
      </c>
      <c r="CD769">
        <f>IF(CA769&lt;=delt2,CB769,CC769)</f>
        <v>0.47599999999999998</v>
      </c>
      <c r="CE769">
        <f>IF(CA769&gt;=O_max_dia2, 0, CD769)</f>
        <v>0.47599999999999998</v>
      </c>
      <c r="CG769">
        <f>CE769/$CF$21</f>
        <v>0.83362521891418562</v>
      </c>
      <c r="EM769"/>
      <c r="EN769" s="3"/>
      <c r="EP769"/>
      <c r="EQ769" s="3"/>
    </row>
    <row r="770" spans="2:147" x14ac:dyDescent="0.25">
      <c r="B770">
        <f t="shared" si="166"/>
        <v>754</v>
      </c>
      <c r="C770" s="9">
        <f t="shared" si="164"/>
        <v>18.824999999999999</v>
      </c>
      <c r="D770">
        <f>EXP(-KTG1_dia*(C770-T_opt__dia)^2)</f>
        <v>0.8300702028677136</v>
      </c>
      <c r="E770">
        <f>EXP(-KTG2_dia*(T_opt__dia-C770)^2)</f>
        <v>9.5032161078326006E-3</v>
      </c>
      <c r="F770">
        <f>IF(C770&lt;=T_opt__dia,D770,E770)</f>
        <v>9.5032161078326006E-3</v>
      </c>
      <c r="G770">
        <f t="shared" si="165"/>
        <v>0.01</v>
      </c>
      <c r="AO770">
        <f t="shared" si="169"/>
        <v>767</v>
      </c>
      <c r="AP770">
        <f t="shared" si="156"/>
        <v>19.149999999999981</v>
      </c>
      <c r="AQ770">
        <f>EXP(-KTG1_nan*(AP770-T_opt__nan)^2)</f>
        <v>0.99711417202997654</v>
      </c>
      <c r="AR770">
        <f>EXP(-KTG2_nan*(T_opt__nan-AP770)^2)</f>
        <v>0.99136747606596332</v>
      </c>
      <c r="AS770">
        <f>IF(AP770&lt;=T_opt__nan,AQ770,AR770)</f>
        <v>0.99711417202997654</v>
      </c>
      <c r="AT770">
        <f t="shared" si="157"/>
        <v>0.997</v>
      </c>
      <c r="BD770">
        <f t="shared" si="158"/>
        <v>767</v>
      </c>
      <c r="BE770">
        <f t="shared" si="159"/>
        <v>19.149999999999981</v>
      </c>
      <c r="BF770">
        <f>EXP(-KTG1_pic*(BE770-T_opt_pic)^2)</f>
        <v>0.94243342383103157</v>
      </c>
      <c r="BG770">
        <f>EXP(-KTG2_pic*(T_opt_pic-BE770)^2)</f>
        <v>0.83705123307629004</v>
      </c>
      <c r="BH770">
        <f>IF(BE770&lt;=T_opt_pic,BF770,BG770)</f>
        <v>0.94243342383103157</v>
      </c>
      <c r="BI770">
        <f t="shared" si="160"/>
        <v>0.94199999999999995</v>
      </c>
      <c r="BP770">
        <f t="shared" si="161"/>
        <v>767</v>
      </c>
      <c r="BQ770">
        <f t="shared" si="162"/>
        <v>19.149999999999981</v>
      </c>
      <c r="BR770">
        <f>EXP(-KTG1_bac*(BQ770-T_opt_bac)^2)</f>
        <v>0.94243342383103157</v>
      </c>
      <c r="BS770">
        <f>EXP(-KTG2_bac * (T_opt_bac - BQ770)^2)</f>
        <v>0.83705123307629004</v>
      </c>
      <c r="BT770">
        <f>IF(BQ770&lt;=T_opt_bac,BR770,BS770)</f>
        <v>0.94243342383103157</v>
      </c>
      <c r="BU770">
        <f t="shared" si="163"/>
        <v>0.94199999999999995</v>
      </c>
      <c r="BY770"/>
      <c r="BZ770" s="3">
        <f t="shared" si="168"/>
        <v>750</v>
      </c>
      <c r="CA770" s="3">
        <f>CA769+(env_max2-env_min2)/1200</f>
        <v>18.725000000000005</v>
      </c>
      <c r="CB770" s="3">
        <f t="shared" si="167"/>
        <v>0.91500000000000004</v>
      </c>
      <c r="CC770" s="3">
        <f>ROUND((O_max_dia2-CA770)/O_range_dia2 * CB770, 3)</f>
        <v>0.47499999999999998</v>
      </c>
      <c r="CD770">
        <f>IF(CA770&lt;=delt2,CB770,CC770)</f>
        <v>0.47499999999999998</v>
      </c>
      <c r="CE770">
        <f>IF(CA770&gt;=O_max_dia2, 0, CD770)</f>
        <v>0.47499999999999998</v>
      </c>
      <c r="CG770">
        <f>CE770/$CF$21</f>
        <v>0.8318739054290718</v>
      </c>
      <c r="EM770"/>
      <c r="EN770" s="3"/>
      <c r="EP770"/>
      <c r="EQ770" s="3"/>
    </row>
    <row r="771" spans="2:147" x14ac:dyDescent="0.25">
      <c r="B771">
        <f t="shared" si="166"/>
        <v>755</v>
      </c>
      <c r="C771" s="9">
        <f t="shared" si="164"/>
        <v>18.849999999999998</v>
      </c>
      <c r="D771">
        <f>EXP(-KTG1_dia*(C771-T_opt__dia)^2)</f>
        <v>0.82846557000813181</v>
      </c>
      <c r="E771">
        <f>EXP(-KTG2_dia*(T_opt__dia-C771)^2)</f>
        <v>9.0544403064396189E-3</v>
      </c>
      <c r="F771">
        <f>IF(C771&lt;=T_opt__dia,D771,E771)</f>
        <v>9.0544403064396189E-3</v>
      </c>
      <c r="G771">
        <f t="shared" si="165"/>
        <v>8.9999999999999993E-3</v>
      </c>
      <c r="AO771">
        <f t="shared" si="169"/>
        <v>768</v>
      </c>
      <c r="AP771">
        <f t="shared" si="156"/>
        <v>19.174999999999979</v>
      </c>
      <c r="AQ771">
        <f>EXP(-KTG1_nan*(AP771-T_opt__nan)^2)</f>
        <v>0.99728120264221487</v>
      </c>
      <c r="AR771">
        <f>EXP(-KTG2_nan*(T_opt__nan-AP771)^2)</f>
        <v>0.99186576340689581</v>
      </c>
      <c r="AS771">
        <f>IF(AP771&lt;=T_opt__nan,AQ771,AR771)</f>
        <v>0.99728120264221487</v>
      </c>
      <c r="AT771">
        <f t="shared" si="157"/>
        <v>0.997</v>
      </c>
      <c r="BD771">
        <f t="shared" si="158"/>
        <v>768</v>
      </c>
      <c r="BE771">
        <f t="shared" si="159"/>
        <v>19.174999999999979</v>
      </c>
      <c r="BF771">
        <f>EXP(-KTG1_pic*(BE771-T_opt_pic)^2)</f>
        <v>0.94315701912799721</v>
      </c>
      <c r="BG771">
        <f>EXP(-KTG2_pic*(T_opt_pic-BE771)^2)</f>
        <v>0.83898076406054212</v>
      </c>
      <c r="BH771">
        <f>IF(BE771&lt;=T_opt_pic,BF771,BG771)</f>
        <v>0.94315701912799721</v>
      </c>
      <c r="BI771">
        <f t="shared" si="160"/>
        <v>0.94299999999999995</v>
      </c>
      <c r="BP771">
        <f t="shared" si="161"/>
        <v>768</v>
      </c>
      <c r="BQ771">
        <f t="shared" si="162"/>
        <v>19.174999999999979</v>
      </c>
      <c r="BR771">
        <f>EXP(-KTG1_bac*(BQ771-T_opt_bac)^2)</f>
        <v>0.94315701912799721</v>
      </c>
      <c r="BS771">
        <f>EXP(-KTG2_bac * (T_opt_bac - BQ771)^2)</f>
        <v>0.83898076406054212</v>
      </c>
      <c r="BT771">
        <f>IF(BQ771&lt;=T_opt_bac,BR771,BS771)</f>
        <v>0.94315701912799721</v>
      </c>
      <c r="BU771">
        <f t="shared" si="163"/>
        <v>0.94299999999999995</v>
      </c>
      <c r="BY771"/>
      <c r="BZ771" s="3">
        <f t="shared" si="168"/>
        <v>751</v>
      </c>
      <c r="CA771" s="3">
        <f>CA770+(env_max2-env_min2)/1200</f>
        <v>18.750000000000004</v>
      </c>
      <c r="CB771" s="3">
        <f t="shared" si="167"/>
        <v>0.91600000000000004</v>
      </c>
      <c r="CC771" s="3">
        <f>ROUND((O_max_dia2-CA771)/O_range_dia2 * CB771, 3)</f>
        <v>0.47399999999999998</v>
      </c>
      <c r="CD771">
        <f>IF(CA771&lt;=delt2,CB771,CC771)</f>
        <v>0.47399999999999998</v>
      </c>
      <c r="CE771">
        <f>IF(CA771&gt;=O_max_dia2, 0, CD771)</f>
        <v>0.47399999999999998</v>
      </c>
      <c r="CG771">
        <f>CE771/$CF$21</f>
        <v>0.83012259194395799</v>
      </c>
      <c r="EM771"/>
      <c r="EN771" s="3"/>
      <c r="EP771"/>
      <c r="EQ771" s="3"/>
    </row>
    <row r="772" spans="2:147" x14ac:dyDescent="0.25">
      <c r="B772">
        <f t="shared" si="166"/>
        <v>756</v>
      </c>
      <c r="C772" s="9">
        <f t="shared" si="164"/>
        <v>18.874999999999996</v>
      </c>
      <c r="D772">
        <f>EXP(-KTG1_dia*(C772-T_opt__dia)^2)</f>
        <v>0.82685577051196868</v>
      </c>
      <c r="E772">
        <f>EXP(-KTG2_dia*(T_opt__dia-C772)^2)</f>
        <v>8.6247008562459881E-3</v>
      </c>
      <c r="F772">
        <f>IF(C772&lt;=T_opt__dia,D772,E772)</f>
        <v>8.6247008562459881E-3</v>
      </c>
      <c r="G772">
        <f t="shared" si="165"/>
        <v>8.9999999999999993E-3</v>
      </c>
      <c r="AO772">
        <f t="shared" si="169"/>
        <v>769</v>
      </c>
      <c r="AP772">
        <f t="shared" si="156"/>
        <v>19.199999999999978</v>
      </c>
      <c r="AQ772">
        <f>EXP(-KTG1_nan*(AP772-T_opt__nan)^2)</f>
        <v>0.99744327400558586</v>
      </c>
      <c r="AR772">
        <f>EXP(-KTG2_nan*(T_opt__nan-AP772)^2)</f>
        <v>0.99234941584726033</v>
      </c>
      <c r="AS772">
        <f>IF(AP772&lt;=T_opt__nan,AQ772,AR772)</f>
        <v>0.99744327400558586</v>
      </c>
      <c r="AT772">
        <f t="shared" si="157"/>
        <v>0.997</v>
      </c>
      <c r="BD772">
        <f t="shared" si="158"/>
        <v>769</v>
      </c>
      <c r="BE772">
        <f t="shared" si="159"/>
        <v>19.199999999999978</v>
      </c>
      <c r="BF772">
        <f>EXP(-KTG1_pic*(BE772-T_opt_pic)^2)</f>
        <v>0.94387645060347547</v>
      </c>
      <c r="BG772">
        <f>EXP(-KTG2_pic*(T_opt_pic-BE772)^2)</f>
        <v>0.84090212928198227</v>
      </c>
      <c r="BH772">
        <f>IF(BE772&lt;=T_opt_pic,BF772,BG772)</f>
        <v>0.94387645060347547</v>
      </c>
      <c r="BI772">
        <f t="shared" si="160"/>
        <v>0.94399999999999995</v>
      </c>
      <c r="BP772">
        <f t="shared" si="161"/>
        <v>769</v>
      </c>
      <c r="BQ772">
        <f t="shared" si="162"/>
        <v>19.199999999999978</v>
      </c>
      <c r="BR772">
        <f>EXP(-KTG1_bac*(BQ772-T_opt_bac)^2)</f>
        <v>0.94387645060347547</v>
      </c>
      <c r="BS772">
        <f>EXP(-KTG2_bac * (T_opt_bac - BQ772)^2)</f>
        <v>0.84090212928198227</v>
      </c>
      <c r="BT772">
        <f>IF(BQ772&lt;=T_opt_bac,BR772,BS772)</f>
        <v>0.94387645060347547</v>
      </c>
      <c r="BU772">
        <f t="shared" si="163"/>
        <v>0.94399999999999995</v>
      </c>
      <c r="BY772"/>
      <c r="BZ772" s="3">
        <f t="shared" si="168"/>
        <v>752</v>
      </c>
      <c r="CA772" s="3">
        <f>CA771+(env_max2-env_min2)/1200</f>
        <v>18.775000000000002</v>
      </c>
      <c r="CB772" s="3">
        <f t="shared" si="167"/>
        <v>0.91800000000000004</v>
      </c>
      <c r="CC772" s="3">
        <f>ROUND((O_max_dia2-CA772)/O_range_dia2 * CB772, 3)</f>
        <v>0.47399999999999998</v>
      </c>
      <c r="CD772">
        <f>IF(CA772&lt;=delt2,CB772,CC772)</f>
        <v>0.47399999999999998</v>
      </c>
      <c r="CE772">
        <f>IF(CA772&gt;=O_max_dia2, 0, CD772)</f>
        <v>0.47399999999999998</v>
      </c>
      <c r="CG772">
        <f>CE772/$CF$21</f>
        <v>0.83012259194395799</v>
      </c>
      <c r="EM772"/>
      <c r="EN772" s="3"/>
      <c r="EP772"/>
      <c r="EQ772" s="3"/>
    </row>
    <row r="773" spans="2:147" x14ac:dyDescent="0.25">
      <c r="B773">
        <f t="shared" si="166"/>
        <v>757</v>
      </c>
      <c r="C773" s="9">
        <f t="shared" si="164"/>
        <v>18.899999999999995</v>
      </c>
      <c r="D773">
        <f>EXP(-KTG1_dia*(C773-T_opt__dia)^2)</f>
        <v>0.82524084658311492</v>
      </c>
      <c r="E773">
        <f>EXP(-KTG2_dia*(T_opt__dia-C773)^2)</f>
        <v>8.2133040034486505E-3</v>
      </c>
      <c r="F773">
        <f>IF(C773&lt;=T_opt__dia,D773,E773)</f>
        <v>8.2133040034486505E-3</v>
      </c>
      <c r="G773">
        <f t="shared" si="165"/>
        <v>8.0000000000000002E-3</v>
      </c>
      <c r="AO773">
        <f t="shared" si="169"/>
        <v>770</v>
      </c>
      <c r="AP773">
        <f t="shared" ref="AP773:AP836" si="170">C786</f>
        <v>19.224999999999977</v>
      </c>
      <c r="AQ773">
        <f>EXP(-KTG1_nan*(AP773-T_opt__nan)^2)</f>
        <v>0.99760038369330484</v>
      </c>
      <c r="AR773">
        <f>EXP(-KTG2_nan*(T_opt__nan-AP773)^2)</f>
        <v>0.99281841173780183</v>
      </c>
      <c r="AS773">
        <f>IF(AP773&lt;=T_opt__nan,AQ773,AR773)</f>
        <v>0.99760038369330484</v>
      </c>
      <c r="AT773">
        <f t="shared" ref="AT773:AT836" si="171">ROUND(AS773,3)</f>
        <v>0.998</v>
      </c>
      <c r="BD773">
        <f t="shared" ref="BD773:BD836" si="172">B786</f>
        <v>770</v>
      </c>
      <c r="BE773">
        <f t="shared" ref="BE773:BE836" si="173">C786</f>
        <v>19.224999999999977</v>
      </c>
      <c r="BF773">
        <f>EXP(-KTG1_pic*(BE773-T_opt_pic)^2)</f>
        <v>0.94459170788430113</v>
      </c>
      <c r="BG773">
        <f>EXP(-KTG2_pic*(T_opt_pic-BE773)^2)</f>
        <v>0.84281525233352139</v>
      </c>
      <c r="BH773">
        <f>IF(BE773&lt;=T_opt_pic,BF773,BG773)</f>
        <v>0.94459170788430113</v>
      </c>
      <c r="BI773">
        <f t="shared" ref="BI773:BI836" si="174">ROUND(BH773,3)</f>
        <v>0.94499999999999995</v>
      </c>
      <c r="BP773">
        <f t="shared" ref="BP773:BP836" si="175">BD773</f>
        <v>770</v>
      </c>
      <c r="BQ773">
        <f t="shared" ref="BQ773:BQ836" si="176">BE773</f>
        <v>19.224999999999977</v>
      </c>
      <c r="BR773">
        <f>EXP(-KTG1_bac*(BQ773-T_opt_bac)^2)</f>
        <v>0.94459170788430113</v>
      </c>
      <c r="BS773">
        <f>EXP(-KTG2_bac * (T_opt_bac - BQ773)^2)</f>
        <v>0.84281525233352139</v>
      </c>
      <c r="BT773">
        <f>IF(BQ773&lt;=T_opt_bac,BR773,BS773)</f>
        <v>0.94459170788430113</v>
      </c>
      <c r="BU773">
        <f t="shared" ref="BU773:BU836" si="177">ROUND(BT773,3)</f>
        <v>0.94499999999999995</v>
      </c>
      <c r="BY773"/>
      <c r="BZ773" s="3">
        <f t="shared" si="168"/>
        <v>753</v>
      </c>
      <c r="CA773" s="3">
        <f>CA772+(env_max2-env_min2)/1200</f>
        <v>18.8</v>
      </c>
      <c r="CB773" s="3">
        <f t="shared" si="167"/>
        <v>0.91900000000000004</v>
      </c>
      <c r="CC773" s="3">
        <f>ROUND((O_max_dia2-CA773)/O_range_dia2 * CB773, 3)</f>
        <v>0.47299999999999998</v>
      </c>
      <c r="CD773">
        <f>IF(CA773&lt;=delt2,CB773,CC773)</f>
        <v>0.47299999999999998</v>
      </c>
      <c r="CE773">
        <f>IF(CA773&gt;=O_max_dia2, 0, CD773)</f>
        <v>0.47299999999999998</v>
      </c>
      <c r="CG773">
        <f>CE773/$CF$21</f>
        <v>0.82837127845884417</v>
      </c>
      <c r="EM773"/>
      <c r="EN773" s="3"/>
      <c r="EP773"/>
      <c r="EQ773" s="3"/>
    </row>
    <row r="774" spans="2:147" x14ac:dyDescent="0.25">
      <c r="B774">
        <f t="shared" si="166"/>
        <v>758</v>
      </c>
      <c r="C774" s="9">
        <f t="shared" si="164"/>
        <v>18.924999999999994</v>
      </c>
      <c r="D774">
        <f>EXP(-KTG1_dia*(C774-T_opt__dia)^2)</f>
        <v>0.82362084049682627</v>
      </c>
      <c r="E774">
        <f>EXP(-KTG2_dia*(T_opt__dia-C774)^2)</f>
        <v>7.8195755765209651E-3</v>
      </c>
      <c r="F774">
        <f>IF(C774&lt;=T_opt__dia,D774,E774)</f>
        <v>7.8195755765209651E-3</v>
      </c>
      <c r="G774">
        <f t="shared" si="165"/>
        <v>8.0000000000000002E-3</v>
      </c>
      <c r="AO774">
        <f t="shared" si="169"/>
        <v>771</v>
      </c>
      <c r="AP774">
        <f t="shared" si="170"/>
        <v>19.249999999999975</v>
      </c>
      <c r="AQ774">
        <f>EXP(-KTG1_nan*(AP774-T_opt__nan)^2)</f>
        <v>0.9977525293526297</v>
      </c>
      <c r="AR774">
        <f>EXP(-KTG2_nan*(T_opt__nan-AP774)^2)</f>
        <v>0.99327273007856798</v>
      </c>
      <c r="AS774">
        <f>IF(AP774&lt;=T_opt__nan,AQ774,AR774)</f>
        <v>0.9977525293526297</v>
      </c>
      <c r="AT774">
        <f t="shared" si="171"/>
        <v>0.998</v>
      </c>
      <c r="BD774">
        <f t="shared" si="172"/>
        <v>771</v>
      </c>
      <c r="BE774">
        <f t="shared" si="173"/>
        <v>19.249999999999975</v>
      </c>
      <c r="BF774">
        <f>EXP(-KTG1_pic*(BE774-T_opt_pic)^2)</f>
        <v>0.94530278065205875</v>
      </c>
      <c r="BG774">
        <f>EXP(-KTG2_pic*(T_opt_pic-BE774)^2)</f>
        <v>0.84472005700498154</v>
      </c>
      <c r="BH774">
        <f>IF(BE774&lt;=T_opt_pic,BF774,BG774)</f>
        <v>0.94530278065205875</v>
      </c>
      <c r="BI774">
        <f t="shared" si="174"/>
        <v>0.94499999999999995</v>
      </c>
      <c r="BP774">
        <f t="shared" si="175"/>
        <v>771</v>
      </c>
      <c r="BQ774">
        <f t="shared" si="176"/>
        <v>19.249999999999975</v>
      </c>
      <c r="BR774">
        <f>EXP(-KTG1_bac*(BQ774-T_opt_bac)^2)</f>
        <v>0.94530278065205875</v>
      </c>
      <c r="BS774">
        <f>EXP(-KTG2_bac * (T_opt_bac - BQ774)^2)</f>
        <v>0.84472005700498154</v>
      </c>
      <c r="BT774">
        <f>IF(BQ774&lt;=T_opt_bac,BR774,BS774)</f>
        <v>0.94530278065205875</v>
      </c>
      <c r="BU774">
        <f t="shared" si="177"/>
        <v>0.94499999999999995</v>
      </c>
      <c r="BY774"/>
      <c r="BZ774" s="3">
        <f t="shared" si="168"/>
        <v>754</v>
      </c>
      <c r="CA774" s="3">
        <f>CA773+(env_max2-env_min2)/1200</f>
        <v>18.824999999999999</v>
      </c>
      <c r="CB774" s="3">
        <f t="shared" si="167"/>
        <v>0.92100000000000004</v>
      </c>
      <c r="CC774" s="3">
        <f>ROUND((O_max_dia2-CA774)/O_range_dia2 * CB774, 3)</f>
        <v>0.47199999999999998</v>
      </c>
      <c r="CD774">
        <f>IF(CA774&lt;=delt2,CB774,CC774)</f>
        <v>0.47199999999999998</v>
      </c>
      <c r="CE774">
        <f>IF(CA774&gt;=O_max_dia2, 0, CD774)</f>
        <v>0.47199999999999998</v>
      </c>
      <c r="CG774">
        <f>CE774/$CF$21</f>
        <v>0.82661996497373036</v>
      </c>
      <c r="EM774"/>
      <c r="EN774" s="3"/>
      <c r="EP774"/>
      <c r="EQ774" s="3"/>
    </row>
    <row r="775" spans="2:147" x14ac:dyDescent="0.25">
      <c r="B775">
        <f t="shared" si="166"/>
        <v>759</v>
      </c>
      <c r="C775" s="9">
        <f t="shared" si="164"/>
        <v>18.949999999999992</v>
      </c>
      <c r="D775">
        <f>EXP(-KTG1_dia*(C775-T_opt__dia)^2)</f>
        <v>0.82199579459789485</v>
      </c>
      <c r="E775">
        <f>EXP(-KTG2_dia*(T_opt__dia-C775)^2)</f>
        <v>7.4428607100567564E-3</v>
      </c>
      <c r="F775">
        <f>IF(C775&lt;=T_opt__dia,D775,E775)</f>
        <v>7.4428607100567564E-3</v>
      </c>
      <c r="G775">
        <f t="shared" si="165"/>
        <v>7.0000000000000001E-3</v>
      </c>
      <c r="AO775">
        <f t="shared" si="169"/>
        <v>772</v>
      </c>
      <c r="AP775">
        <f t="shared" si="170"/>
        <v>19.274999999999974</v>
      </c>
      <c r="AQ775">
        <f>EXP(-KTG1_nan*(AP775-T_opt__nan)^2)</f>
        <v>0.99789970870491962</v>
      </c>
      <c r="AR775">
        <f>EXP(-KTG2_nan*(T_opt__nan-AP775)^2)</f>
        <v>0.99371235052047713</v>
      </c>
      <c r="AS775">
        <f>IF(AP775&lt;=T_opt__nan,AQ775,AR775)</f>
        <v>0.99789970870491962</v>
      </c>
      <c r="AT775">
        <f t="shared" si="171"/>
        <v>0.998</v>
      </c>
      <c r="BD775">
        <f t="shared" si="172"/>
        <v>772</v>
      </c>
      <c r="BE775">
        <f t="shared" si="173"/>
        <v>19.274999999999974</v>
      </c>
      <c r="BF775">
        <f>EXP(-KTG1_pic*(BE775-T_opt_pic)^2)</f>
        <v>0.94600965864333098</v>
      </c>
      <c r="BG775">
        <f>EXP(-KTG2_pic*(T_opt_pic-BE775)^2)</f>
        <v>0.84661646728812179</v>
      </c>
      <c r="BH775">
        <f>IF(BE775&lt;=T_opt_pic,BF775,BG775)</f>
        <v>0.94600965864333098</v>
      </c>
      <c r="BI775">
        <f t="shared" si="174"/>
        <v>0.94599999999999995</v>
      </c>
      <c r="BP775">
        <f t="shared" si="175"/>
        <v>772</v>
      </c>
      <c r="BQ775">
        <f t="shared" si="176"/>
        <v>19.274999999999974</v>
      </c>
      <c r="BR775">
        <f>EXP(-KTG1_bac*(BQ775-T_opt_bac)^2)</f>
        <v>0.94600965864333098</v>
      </c>
      <c r="BS775">
        <f>EXP(-KTG2_bac * (T_opt_bac - BQ775)^2)</f>
        <v>0.84661646728812179</v>
      </c>
      <c r="BT775">
        <f>IF(BQ775&lt;=T_opt_bac,BR775,BS775)</f>
        <v>0.94600965864333098</v>
      </c>
      <c r="BU775">
        <f t="shared" si="177"/>
        <v>0.94599999999999995</v>
      </c>
      <c r="BY775"/>
      <c r="BZ775" s="3">
        <f t="shared" si="168"/>
        <v>755</v>
      </c>
      <c r="CA775" s="3">
        <f>CA774+(env_max2-env_min2)/1200</f>
        <v>18.849999999999998</v>
      </c>
      <c r="CB775" s="3">
        <f t="shared" si="167"/>
        <v>0.92300000000000004</v>
      </c>
      <c r="CC775" s="3">
        <f>ROUND((O_max_dia2-CA775)/O_range_dia2 * CB775, 3)</f>
        <v>0.47099999999999997</v>
      </c>
      <c r="CD775">
        <f>IF(CA775&lt;=delt2,CB775,CC775)</f>
        <v>0.47099999999999997</v>
      </c>
      <c r="CE775">
        <f>IF(CA775&gt;=O_max_dia2, 0, CD775)</f>
        <v>0.47099999999999997</v>
      </c>
      <c r="CG775">
        <f>CE775/$CF$21</f>
        <v>0.82486865148861643</v>
      </c>
      <c r="EM775"/>
      <c r="EN775" s="3"/>
      <c r="EP775"/>
      <c r="EQ775" s="3"/>
    </row>
    <row r="776" spans="2:147" x14ac:dyDescent="0.25">
      <c r="B776">
        <f t="shared" si="166"/>
        <v>760</v>
      </c>
      <c r="C776" s="9">
        <f t="shared" si="164"/>
        <v>18.974999999999991</v>
      </c>
      <c r="D776">
        <f>EXP(-KTG1_dia*(C776-T_opt__dia)^2)</f>
        <v>0.8203657512988205</v>
      </c>
      <c r="E776">
        <f>EXP(-KTG2_dia*(T_opt__dia-C776)^2)</f>
        <v>7.0825235582729421E-3</v>
      </c>
      <c r="F776">
        <f>IF(C776&lt;=T_opt__dia,D776,E776)</f>
        <v>7.0825235582729421E-3</v>
      </c>
      <c r="G776">
        <f t="shared" si="165"/>
        <v>7.0000000000000001E-3</v>
      </c>
      <c r="AO776">
        <f t="shared" si="169"/>
        <v>773</v>
      </c>
      <c r="AP776">
        <f t="shared" si="170"/>
        <v>19.299999999999972</v>
      </c>
      <c r="AQ776">
        <f>EXP(-KTG1_nan*(AP776-T_opt__nan)^2)</f>
        <v>0.99804191954569188</v>
      </c>
      <c r="AR776">
        <f>EXP(-KTG2_nan*(T_opt__nan-AP776)^2)</f>
        <v>0.99413725336683689</v>
      </c>
      <c r="AS776">
        <f>IF(AP776&lt;=T_opt__nan,AQ776,AR776)</f>
        <v>0.99804191954569188</v>
      </c>
      <c r="AT776">
        <f t="shared" si="171"/>
        <v>0.998</v>
      </c>
      <c r="BD776">
        <f t="shared" si="172"/>
        <v>773</v>
      </c>
      <c r="BE776">
        <f t="shared" si="173"/>
        <v>19.299999999999972</v>
      </c>
      <c r="BF776">
        <f>EXP(-KTG1_pic*(BE776-T_opt_pic)^2)</f>
        <v>0.94671233164994506</v>
      </c>
      <c r="BG776">
        <f>EXP(-KTG2_pic*(T_opt_pic-BE776)^2)</f>
        <v>0.84850440738166044</v>
      </c>
      <c r="BH776">
        <f>IF(BE776&lt;=T_opt_pic,BF776,BG776)</f>
        <v>0.94671233164994506</v>
      </c>
      <c r="BI776">
        <f t="shared" si="174"/>
        <v>0.94699999999999995</v>
      </c>
      <c r="BP776">
        <f t="shared" si="175"/>
        <v>773</v>
      </c>
      <c r="BQ776">
        <f t="shared" si="176"/>
        <v>19.299999999999972</v>
      </c>
      <c r="BR776">
        <f>EXP(-KTG1_bac*(BQ776-T_opt_bac)^2)</f>
        <v>0.94671233164994506</v>
      </c>
      <c r="BS776">
        <f>EXP(-KTG2_bac * (T_opt_bac - BQ776)^2)</f>
        <v>0.84850440738166044</v>
      </c>
      <c r="BT776">
        <f>IF(BQ776&lt;=T_opt_bac,BR776,BS776)</f>
        <v>0.94671233164994506</v>
      </c>
      <c r="BU776">
        <f t="shared" si="177"/>
        <v>0.94699999999999995</v>
      </c>
      <c r="BY776"/>
      <c r="BZ776" s="3">
        <f t="shared" si="168"/>
        <v>756</v>
      </c>
      <c r="CA776" s="3">
        <f>CA775+(env_max2-env_min2)/1200</f>
        <v>18.874999999999996</v>
      </c>
      <c r="CB776" s="3">
        <f t="shared" si="167"/>
        <v>0.92400000000000004</v>
      </c>
      <c r="CC776" s="3">
        <f>ROUND((O_max_dia2-CA776)/O_range_dia2 * CB776, 3)</f>
        <v>0.47</v>
      </c>
      <c r="CD776">
        <f>IF(CA776&lt;=delt2,CB776,CC776)</f>
        <v>0.47</v>
      </c>
      <c r="CE776">
        <f>IF(CA776&gt;=O_max_dia2, 0, CD776)</f>
        <v>0.47</v>
      </c>
      <c r="CG776">
        <f>CE776/$CF$21</f>
        <v>0.82311733800350262</v>
      </c>
      <c r="EM776"/>
      <c r="EN776" s="3"/>
      <c r="EP776"/>
      <c r="EQ776" s="3"/>
    </row>
    <row r="777" spans="2:147" x14ac:dyDescent="0.25">
      <c r="B777">
        <f t="shared" si="166"/>
        <v>761</v>
      </c>
      <c r="C777" s="9">
        <f t="shared" si="164"/>
        <v>18.999999999999989</v>
      </c>
      <c r="D777">
        <f>EXP(-KTG1_dia*(C777-T_opt__dia)^2)</f>
        <v>0.8187307530779826</v>
      </c>
      <c r="E777">
        <f>EXP(-KTG2_dia*(T_opt__dia-C777)^2)</f>
        <v>6.737946999085611E-3</v>
      </c>
      <c r="F777">
        <f>IF(C777&lt;=T_opt__dia,D777,E777)</f>
        <v>6.737946999085611E-3</v>
      </c>
      <c r="G777">
        <f t="shared" si="165"/>
        <v>7.0000000000000001E-3</v>
      </c>
      <c r="AO777">
        <f t="shared" si="169"/>
        <v>774</v>
      </c>
      <c r="AP777">
        <f t="shared" si="170"/>
        <v>19.324999999999971</v>
      </c>
      <c r="AQ777">
        <f>EXP(-KTG1_nan*(AP777-T_opt__nan)^2)</f>
        <v>0.99817915974467686</v>
      </c>
      <c r="AR777">
        <f>EXP(-KTG2_nan*(T_opt__nan-AP777)^2)</f>
        <v>0.99454741957481507</v>
      </c>
      <c r="AS777">
        <f>IF(AP777&lt;=T_opt__nan,AQ777,AR777)</f>
        <v>0.99817915974467686</v>
      </c>
      <c r="AT777">
        <f t="shared" si="171"/>
        <v>0.998</v>
      </c>
      <c r="BD777">
        <f t="shared" si="172"/>
        <v>774</v>
      </c>
      <c r="BE777">
        <f t="shared" si="173"/>
        <v>19.324999999999971</v>
      </c>
      <c r="BF777">
        <f>EXP(-KTG1_pic*(BE777-T_opt_pic)^2)</f>
        <v>0.9474107895192182</v>
      </c>
      <c r="BG777">
        <f>EXP(-KTG2_pic*(T_opt_pic-BE777)^2)</f>
        <v>0.85038380169629213</v>
      </c>
      <c r="BH777">
        <f>IF(BE777&lt;=T_opt_pic,BF777,BG777)</f>
        <v>0.9474107895192182</v>
      </c>
      <c r="BI777">
        <f t="shared" si="174"/>
        <v>0.94699999999999995</v>
      </c>
      <c r="BP777">
        <f t="shared" si="175"/>
        <v>774</v>
      </c>
      <c r="BQ777">
        <f t="shared" si="176"/>
        <v>19.324999999999971</v>
      </c>
      <c r="BR777">
        <f>EXP(-KTG1_bac*(BQ777-T_opt_bac)^2)</f>
        <v>0.9474107895192182</v>
      </c>
      <c r="BS777">
        <f>EXP(-KTG2_bac * (T_opt_bac - BQ777)^2)</f>
        <v>0.85038380169629213</v>
      </c>
      <c r="BT777">
        <f>IF(BQ777&lt;=T_opt_bac,BR777,BS777)</f>
        <v>0.9474107895192182</v>
      </c>
      <c r="BU777">
        <f t="shared" si="177"/>
        <v>0.94699999999999995</v>
      </c>
      <c r="BY777"/>
      <c r="BZ777" s="3">
        <f t="shared" si="168"/>
        <v>757</v>
      </c>
      <c r="CA777" s="3">
        <f>CA776+(env_max2-env_min2)/1200</f>
        <v>18.899999999999995</v>
      </c>
      <c r="CB777" s="3">
        <f t="shared" si="167"/>
        <v>0.92600000000000005</v>
      </c>
      <c r="CC777" s="3">
        <f>ROUND((O_max_dia2-CA777)/O_range_dia2 * CB777, 3)</f>
        <v>0.47</v>
      </c>
      <c r="CD777">
        <f>IF(CA777&lt;=delt2,CB777,CC777)</f>
        <v>0.47</v>
      </c>
      <c r="CE777">
        <f>IF(CA777&gt;=O_max_dia2, 0, CD777)</f>
        <v>0.47</v>
      </c>
      <c r="CG777">
        <f>CE777/$CF$21</f>
        <v>0.82311733800350262</v>
      </c>
      <c r="EM777"/>
      <c r="EN777" s="3"/>
      <c r="EP777"/>
      <c r="EQ777" s="3"/>
    </row>
    <row r="778" spans="2:147" x14ac:dyDescent="0.25">
      <c r="B778">
        <f t="shared" si="166"/>
        <v>762</v>
      </c>
      <c r="C778" s="9">
        <f t="shared" si="164"/>
        <v>19.024999999999988</v>
      </c>
      <c r="D778">
        <f>EXP(-KTG1_dia*(C778-T_opt__dia)^2)</f>
        <v>0.81709084247781139</v>
      </c>
      <c r="E778">
        <f>EXP(-KTG2_dia*(T_opt__dia-C778)^2)</f>
        <v>6.4085323296465824E-3</v>
      </c>
      <c r="F778">
        <f>IF(C778&lt;=T_opt__dia,D778,E778)</f>
        <v>6.4085323296465824E-3</v>
      </c>
      <c r="G778">
        <f t="shared" si="165"/>
        <v>6.0000000000000001E-3</v>
      </c>
      <c r="AO778">
        <f t="shared" si="169"/>
        <v>775</v>
      </c>
      <c r="AP778">
        <f t="shared" si="170"/>
        <v>19.349999999999969</v>
      </c>
      <c r="AQ778">
        <f>EXP(-KTG1_nan*(AP778-T_opt__nan)^2)</f>
        <v>0.99831142724587141</v>
      </c>
      <c r="AR778">
        <f>EXP(-KTG2_nan*(T_opt__nan-AP778)^2)</f>
        <v>0.99494283075686207</v>
      </c>
      <c r="AS778">
        <f>IF(AP778&lt;=T_opt__nan,AQ778,AR778)</f>
        <v>0.99831142724587141</v>
      </c>
      <c r="AT778">
        <f t="shared" si="171"/>
        <v>0.998</v>
      </c>
      <c r="BD778">
        <f t="shared" si="172"/>
        <v>775</v>
      </c>
      <c r="BE778">
        <f t="shared" si="173"/>
        <v>19.349999999999969</v>
      </c>
      <c r="BF778">
        <f>EXP(-KTG1_pic*(BE778-T_opt_pic)^2)</f>
        <v>0.94810502215420223</v>
      </c>
      <c r="BG778">
        <f>EXP(-KTG2_pic*(T_opt_pic-BE778)^2)</f>
        <v>0.85225457485970169</v>
      </c>
      <c r="BH778">
        <f>IF(BE778&lt;=T_opt_pic,BF778,BG778)</f>
        <v>0.94810502215420223</v>
      </c>
      <c r="BI778">
        <f t="shared" si="174"/>
        <v>0.94799999999999995</v>
      </c>
      <c r="BP778">
        <f t="shared" si="175"/>
        <v>775</v>
      </c>
      <c r="BQ778">
        <f t="shared" si="176"/>
        <v>19.349999999999969</v>
      </c>
      <c r="BR778">
        <f>EXP(-KTG1_bac*(BQ778-T_opt_bac)^2)</f>
        <v>0.94810502215420223</v>
      </c>
      <c r="BS778">
        <f>EXP(-KTG2_bac * (T_opt_bac - BQ778)^2)</f>
        <v>0.85225457485970169</v>
      </c>
      <c r="BT778">
        <f>IF(BQ778&lt;=T_opt_bac,BR778,BS778)</f>
        <v>0.94810502215420223</v>
      </c>
      <c r="BU778">
        <f t="shared" si="177"/>
        <v>0.94799999999999995</v>
      </c>
      <c r="BY778"/>
      <c r="BZ778" s="3">
        <f t="shared" si="168"/>
        <v>758</v>
      </c>
      <c r="CA778" s="3">
        <f>CA777+(env_max2-env_min2)/1200</f>
        <v>18.924999999999994</v>
      </c>
      <c r="CB778" s="3">
        <f t="shared" si="167"/>
        <v>0.92800000000000005</v>
      </c>
      <c r="CC778" s="3">
        <f>ROUND((O_max_dia2-CA778)/O_range_dia2 * CB778, 3)</f>
        <v>0.46899999999999997</v>
      </c>
      <c r="CD778">
        <f>IF(CA778&lt;=delt2,CB778,CC778)</f>
        <v>0.46899999999999997</v>
      </c>
      <c r="CE778">
        <f>IF(CA778&gt;=O_max_dia2, 0, CD778)</f>
        <v>0.46899999999999997</v>
      </c>
      <c r="CG778">
        <f>CE778/$CF$21</f>
        <v>0.8213660245183888</v>
      </c>
      <c r="EM778"/>
      <c r="EN778" s="3"/>
      <c r="EP778"/>
      <c r="EQ778" s="3"/>
    </row>
    <row r="779" spans="2:147" x14ac:dyDescent="0.25">
      <c r="B779">
        <f t="shared" si="166"/>
        <v>763</v>
      </c>
      <c r="C779" s="9">
        <f t="shared" si="164"/>
        <v>19.049999999999986</v>
      </c>
      <c r="D779">
        <f>EXP(-KTG1_dia*(C779-T_opt__dia)^2)</f>
        <v>0.81544606210296122</v>
      </c>
      <c r="E779">
        <f>EXP(-KTG2_dia*(T_opt__dia-C779)^2)</f>
        <v>6.0936989541993652E-3</v>
      </c>
      <c r="F779">
        <f>IF(C779&lt;=T_opt__dia,D779,E779)</f>
        <v>6.0936989541993652E-3</v>
      </c>
      <c r="G779">
        <f t="shared" si="165"/>
        <v>6.0000000000000001E-3</v>
      </c>
      <c r="AO779">
        <f t="shared" si="169"/>
        <v>776</v>
      </c>
      <c r="AP779">
        <f t="shared" si="170"/>
        <v>19.374999999999968</v>
      </c>
      <c r="AQ779">
        <f>EXP(-KTG1_nan*(AP779-T_opt__nan)^2)</f>
        <v>0.99843872006759027</v>
      </c>
      <c r="AR779">
        <f>EXP(-KTG2_nan*(T_opt__nan-AP779)^2)</f>
        <v>0.99532346918208459</v>
      </c>
      <c r="AS779">
        <f>IF(AP779&lt;=T_opt__nan,AQ779,AR779)</f>
        <v>0.99843872006759027</v>
      </c>
      <c r="AT779">
        <f t="shared" si="171"/>
        <v>0.998</v>
      </c>
      <c r="BD779">
        <f t="shared" si="172"/>
        <v>776</v>
      </c>
      <c r="BE779">
        <f t="shared" si="173"/>
        <v>19.374999999999968</v>
      </c>
      <c r="BF779">
        <f>EXP(-KTG1_pic*(BE779-T_opt_pic)^2)</f>
        <v>0.94879501951392686</v>
      </c>
      <c r="BG779">
        <f>EXP(-KTG2_pic*(T_opt_pic-BE779)^2)</f>
        <v>0.85411665172157158</v>
      </c>
      <c r="BH779">
        <f>IF(BE779&lt;=T_opt_pic,BF779,BG779)</f>
        <v>0.94879501951392686</v>
      </c>
      <c r="BI779">
        <f t="shared" si="174"/>
        <v>0.94899999999999995</v>
      </c>
      <c r="BP779">
        <f t="shared" si="175"/>
        <v>776</v>
      </c>
      <c r="BQ779">
        <f t="shared" si="176"/>
        <v>19.374999999999968</v>
      </c>
      <c r="BR779">
        <f>EXP(-KTG1_bac*(BQ779-T_opt_bac)^2)</f>
        <v>0.94879501951392686</v>
      </c>
      <c r="BS779">
        <f>EXP(-KTG2_bac * (T_opt_bac - BQ779)^2)</f>
        <v>0.85411665172157158</v>
      </c>
      <c r="BT779">
        <f>IF(BQ779&lt;=T_opt_bac,BR779,BS779)</f>
        <v>0.94879501951392686</v>
      </c>
      <c r="BU779">
        <f t="shared" si="177"/>
        <v>0.94899999999999995</v>
      </c>
      <c r="BY779"/>
      <c r="BZ779" s="3">
        <f t="shared" si="168"/>
        <v>759</v>
      </c>
      <c r="CA779" s="3">
        <f>CA778+(env_max2-env_min2)/1200</f>
        <v>18.949999999999992</v>
      </c>
      <c r="CB779" s="3">
        <f t="shared" si="167"/>
        <v>0.92900000000000005</v>
      </c>
      <c r="CC779" s="3">
        <f>ROUND((O_max_dia2-CA779)/O_range_dia2 * CB779, 3)</f>
        <v>0.46800000000000003</v>
      </c>
      <c r="CD779">
        <f>IF(CA779&lt;=delt2,CB779,CC779)</f>
        <v>0.46800000000000003</v>
      </c>
      <c r="CE779">
        <f>IF(CA779&gt;=O_max_dia2, 0, CD779)</f>
        <v>0.46800000000000003</v>
      </c>
      <c r="CG779">
        <f>CE779/$CF$21</f>
        <v>0.8196147110332751</v>
      </c>
      <c r="EM779"/>
      <c r="EN779" s="3"/>
      <c r="EP779"/>
      <c r="EQ779" s="3"/>
    </row>
    <row r="780" spans="2:147" x14ac:dyDescent="0.25">
      <c r="B780">
        <f t="shared" si="166"/>
        <v>764</v>
      </c>
      <c r="C780" s="9">
        <f t="shared" si="164"/>
        <v>19.074999999999985</v>
      </c>
      <c r="D780">
        <f>EXP(-KTG1_dia*(C780-T_opt__dia)^2)</f>
        <v>0.8137964546184826</v>
      </c>
      <c r="E780">
        <f>EXP(-KTG2_dia*(T_opt__dia-C780)^2)</f>
        <v>5.7928840650845834E-3</v>
      </c>
      <c r="F780">
        <f>IF(C780&lt;=T_opt__dia,D780,E780)</f>
        <v>5.7928840650845834E-3</v>
      </c>
      <c r="G780">
        <f t="shared" si="165"/>
        <v>6.0000000000000001E-3</v>
      </c>
      <c r="AO780">
        <f t="shared" si="169"/>
        <v>777</v>
      </c>
      <c r="AP780">
        <f t="shared" si="170"/>
        <v>19.399999999999967</v>
      </c>
      <c r="AQ780">
        <f>EXP(-KTG1_nan*(AP780-T_opt__nan)^2)</f>
        <v>0.99856103630251491</v>
      </c>
      <c r="AR780">
        <f>EXP(-KTG2_nan*(T_opt__nan-AP780)^2)</f>
        <v>0.99568931777757086</v>
      </c>
      <c r="AS780">
        <f>IF(AP780&lt;=T_opt__nan,AQ780,AR780)</f>
        <v>0.99856103630251491</v>
      </c>
      <c r="AT780">
        <f t="shared" si="171"/>
        <v>0.999</v>
      </c>
      <c r="BD780">
        <f t="shared" si="172"/>
        <v>777</v>
      </c>
      <c r="BE780">
        <f t="shared" si="173"/>
        <v>19.399999999999967</v>
      </c>
      <c r="BF780">
        <f>EXP(-KTG1_pic*(BE780-T_opt_pic)^2)</f>
        <v>0.94948077161364108</v>
      </c>
      <c r="BG780">
        <f>EXP(-KTG2_pic*(T_opt_pic-BE780)^2)</f>
        <v>0.85596995735858439</v>
      </c>
      <c r="BH780">
        <f>IF(BE780&lt;=T_opt_pic,BF780,BG780)</f>
        <v>0.94948077161364108</v>
      </c>
      <c r="BI780">
        <f t="shared" si="174"/>
        <v>0.94899999999999995</v>
      </c>
      <c r="BP780">
        <f t="shared" si="175"/>
        <v>777</v>
      </c>
      <c r="BQ780">
        <f t="shared" si="176"/>
        <v>19.399999999999967</v>
      </c>
      <c r="BR780">
        <f>EXP(-KTG1_bac*(BQ780-T_opt_bac)^2)</f>
        <v>0.94948077161364108</v>
      </c>
      <c r="BS780">
        <f>EXP(-KTG2_bac * (T_opt_bac - BQ780)^2)</f>
        <v>0.85596995735858439</v>
      </c>
      <c r="BT780">
        <f>IF(BQ780&lt;=T_opt_bac,BR780,BS780)</f>
        <v>0.94948077161364108</v>
      </c>
      <c r="BU780">
        <f t="shared" si="177"/>
        <v>0.94899999999999995</v>
      </c>
      <c r="BY780"/>
      <c r="BZ780" s="3">
        <f t="shared" si="168"/>
        <v>760</v>
      </c>
      <c r="CA780" s="3">
        <f>CA779+(env_max2-env_min2)/1200</f>
        <v>18.974999999999991</v>
      </c>
      <c r="CB780" s="3">
        <f t="shared" si="167"/>
        <v>0.93100000000000005</v>
      </c>
      <c r="CC780" s="3">
        <f>ROUND((O_max_dia2-CA780)/O_range_dia2 * CB780, 3)</f>
        <v>0.46700000000000003</v>
      </c>
      <c r="CD780">
        <f>IF(CA780&lt;=delt2,CB780,CC780)</f>
        <v>0.46700000000000003</v>
      </c>
      <c r="CE780">
        <f>IF(CA780&gt;=O_max_dia2, 0, CD780)</f>
        <v>0.46700000000000003</v>
      </c>
      <c r="CG780">
        <f>CE780/$CF$21</f>
        <v>0.81786339754816129</v>
      </c>
      <c r="EM780"/>
      <c r="EN780" s="3"/>
      <c r="EP780"/>
      <c r="EQ780" s="3"/>
    </row>
    <row r="781" spans="2:147" x14ac:dyDescent="0.25">
      <c r="B781">
        <f t="shared" si="166"/>
        <v>765</v>
      </c>
      <c r="C781" s="9">
        <f t="shared" si="164"/>
        <v>19.099999999999984</v>
      </c>
      <c r="D781">
        <f>EXP(-KTG1_dia*(C781-T_opt__dia)^2)</f>
        <v>0.81214206274799638</v>
      </c>
      <c r="E781">
        <f>EXP(-KTG2_dia*(T_opt__dia-C781)^2)</f>
        <v>5.505542317696531E-3</v>
      </c>
      <c r="F781">
        <f>IF(C781&lt;=T_opt__dia,D781,E781)</f>
        <v>5.505542317696531E-3</v>
      </c>
      <c r="G781">
        <f t="shared" si="165"/>
        <v>6.0000000000000001E-3</v>
      </c>
      <c r="AO781">
        <f t="shared" si="169"/>
        <v>778</v>
      </c>
      <c r="AP781">
        <f t="shared" si="170"/>
        <v>19.424999999999965</v>
      </c>
      <c r="AQ781">
        <f>EXP(-KTG1_nan*(AP781-T_opt__nan)^2)</f>
        <v>0.99867837411774218</v>
      </c>
      <c r="AR781">
        <f>EXP(-KTG2_nan*(T_opt__nan-AP781)^2)</f>
        <v>0.99604036012966712</v>
      </c>
      <c r="AS781">
        <f>IF(AP781&lt;=T_opt__nan,AQ781,AR781)</f>
        <v>0.99867837411774218</v>
      </c>
      <c r="AT781">
        <f t="shared" si="171"/>
        <v>0.999</v>
      </c>
      <c r="BD781">
        <f t="shared" si="172"/>
        <v>778</v>
      </c>
      <c r="BE781">
        <f t="shared" si="173"/>
        <v>19.424999999999965</v>
      </c>
      <c r="BF781">
        <f>EXP(-KTG1_pic*(BE781-T_opt_pic)^2)</f>
        <v>0.95016226852505425</v>
      </c>
      <c r="BG781">
        <f>EXP(-KTG2_pic*(T_opt_pic-BE781)^2)</f>
        <v>0.85781441707941875</v>
      </c>
      <c r="BH781">
        <f>IF(BE781&lt;=T_opt_pic,BF781,BG781)</f>
        <v>0.95016226852505425</v>
      </c>
      <c r="BI781">
        <f t="shared" si="174"/>
        <v>0.95</v>
      </c>
      <c r="BP781">
        <f t="shared" si="175"/>
        <v>778</v>
      </c>
      <c r="BQ781">
        <f t="shared" si="176"/>
        <v>19.424999999999965</v>
      </c>
      <c r="BR781">
        <f>EXP(-KTG1_bac*(BQ781-T_opt_bac)^2)</f>
        <v>0.95016226852505425</v>
      </c>
      <c r="BS781">
        <f>EXP(-KTG2_bac * (T_opt_bac - BQ781)^2)</f>
        <v>0.85781441707941875</v>
      </c>
      <c r="BT781">
        <f>IF(BQ781&lt;=T_opt_bac,BR781,BS781)</f>
        <v>0.95016226852505425</v>
      </c>
      <c r="BU781">
        <f t="shared" si="177"/>
        <v>0.95</v>
      </c>
      <c r="BY781"/>
      <c r="BZ781" s="3">
        <f t="shared" si="168"/>
        <v>761</v>
      </c>
      <c r="CA781" s="3">
        <f>CA780+(env_max2-env_min2)/1200</f>
        <v>18.999999999999989</v>
      </c>
      <c r="CB781" s="3">
        <f t="shared" si="167"/>
        <v>0.93200000000000005</v>
      </c>
      <c r="CC781" s="3">
        <f>ROUND((O_max_dia2-CA781)/O_range_dia2 * CB781, 3)</f>
        <v>0.46600000000000003</v>
      </c>
      <c r="CD781">
        <f>IF(CA781&lt;=delt2,CB781,CC781)</f>
        <v>0.46600000000000003</v>
      </c>
      <c r="CE781">
        <f>IF(CA781&gt;=O_max_dia2, 0, CD781)</f>
        <v>0.46600000000000003</v>
      </c>
      <c r="CG781">
        <f>CE781/$CF$21</f>
        <v>0.81611208406304736</v>
      </c>
      <c r="EM781"/>
      <c r="EN781" s="3"/>
      <c r="EP781"/>
      <c r="EQ781" s="3"/>
    </row>
    <row r="782" spans="2:147" x14ac:dyDescent="0.25">
      <c r="B782">
        <f t="shared" si="166"/>
        <v>766</v>
      </c>
      <c r="C782" s="9">
        <f t="shared" si="164"/>
        <v>19.124999999999982</v>
      </c>
      <c r="D782">
        <f>EXP(-KTG1_dia*(C782-T_opt__dia)^2)</f>
        <v>0.8104829292718676</v>
      </c>
      <c r="E782">
        <f>EXP(-KTG2_dia*(T_opt__dia-C782)^2)</f>
        <v>5.2311455001631431E-3</v>
      </c>
      <c r="F782">
        <f>IF(C782&lt;=T_opt__dia,D782,E782)</f>
        <v>5.2311455001631431E-3</v>
      </c>
      <c r="G782">
        <f t="shared" si="165"/>
        <v>5.0000000000000001E-3</v>
      </c>
      <c r="AO782">
        <f>B795</f>
        <v>779</v>
      </c>
      <c r="AP782">
        <f t="shared" si="170"/>
        <v>19.449999999999964</v>
      </c>
      <c r="AQ782">
        <f>EXP(-KTG1_nan*(AP782-T_opt__nan)^2)</f>
        <v>0.99879073175482902</v>
      </c>
      <c r="AR782">
        <f>EXP(-KTG2_nan*(T_opt__nan-AP782)^2)</f>
        <v>0.99637658048520439</v>
      </c>
      <c r="AS782">
        <f>IF(AP782&lt;=T_opt__nan,AQ782,AR782)</f>
        <v>0.99879073175482902</v>
      </c>
      <c r="AT782">
        <f t="shared" si="171"/>
        <v>0.999</v>
      </c>
      <c r="BD782">
        <f t="shared" si="172"/>
        <v>779</v>
      </c>
      <c r="BE782">
        <f t="shared" si="173"/>
        <v>19.449999999999964</v>
      </c>
      <c r="BF782">
        <f>EXP(-KTG1_pic*(BE782-T_opt_pic)^2)</f>
        <v>0.95083950037657539</v>
      </c>
      <c r="BG782">
        <f>EXP(-KTG2_pic*(T_opt_pic-BE782)^2)</f>
        <v>0.85964995642973929</v>
      </c>
      <c r="BH782">
        <f>IF(BE782&lt;=T_opt_pic,BF782,BG782)</f>
        <v>0.95083950037657539</v>
      </c>
      <c r="BI782">
        <f t="shared" si="174"/>
        <v>0.95099999999999996</v>
      </c>
      <c r="BP782">
        <f t="shared" si="175"/>
        <v>779</v>
      </c>
      <c r="BQ782">
        <f t="shared" si="176"/>
        <v>19.449999999999964</v>
      </c>
      <c r="BR782">
        <f>EXP(-KTG1_bac*(BQ782-T_opt_bac)^2)</f>
        <v>0.95083950037657539</v>
      </c>
      <c r="BS782">
        <f>EXP(-KTG2_bac * (T_opt_bac - BQ782)^2)</f>
        <v>0.85964995642973929</v>
      </c>
      <c r="BT782">
        <f>IF(BQ782&lt;=T_opt_bac,BR782,BS782)</f>
        <v>0.95083950037657539</v>
      </c>
      <c r="BU782">
        <f t="shared" si="177"/>
        <v>0.95099999999999996</v>
      </c>
      <c r="BY782"/>
      <c r="BZ782" s="3">
        <f t="shared" si="168"/>
        <v>762</v>
      </c>
      <c r="CA782" s="3">
        <f>CA781+(env_max2-env_min2)/1200</f>
        <v>19.024999999999988</v>
      </c>
      <c r="CB782" s="3">
        <f t="shared" si="167"/>
        <v>0.93400000000000005</v>
      </c>
      <c r="CC782" s="3">
        <f>ROUND((O_max_dia2-CA782)/O_range_dia2 * CB782, 3)</f>
        <v>0.46500000000000002</v>
      </c>
      <c r="CD782">
        <f>IF(CA782&lt;=delt2,CB782,CC782)</f>
        <v>0.46500000000000002</v>
      </c>
      <c r="CE782">
        <f>IF(CA782&gt;=O_max_dia2, 0, CD782)</f>
        <v>0.46500000000000002</v>
      </c>
      <c r="CG782">
        <f>CE782/$CF$21</f>
        <v>0.81436077057793355</v>
      </c>
      <c r="EM782"/>
      <c r="EN782" s="3"/>
      <c r="EP782"/>
      <c r="EQ782" s="3"/>
    </row>
    <row r="783" spans="2:147" x14ac:dyDescent="0.25">
      <c r="B783">
        <f t="shared" si="166"/>
        <v>767</v>
      </c>
      <c r="C783" s="9">
        <f t="shared" si="164"/>
        <v>19.149999999999981</v>
      </c>
      <c r="D783">
        <f>EXP(-KTG1_dia*(C783-T_opt__dia)^2)</f>
        <v>0.80881909702538102</v>
      </c>
      <c r="E783">
        <f>EXP(-KTG2_dia*(T_opt__dia-C783)^2)</f>
        <v>4.9691821984929989E-3</v>
      </c>
      <c r="F783">
        <f>IF(C783&lt;=T_opt__dia,D783,E783)</f>
        <v>4.9691821984929989E-3</v>
      </c>
      <c r="G783">
        <f t="shared" si="165"/>
        <v>5.0000000000000001E-3</v>
      </c>
      <c r="AO783">
        <f t="shared" ref="AO783:AO846" si="178">B796</f>
        <v>780</v>
      </c>
      <c r="AP783">
        <f t="shared" si="170"/>
        <v>19.474999999999962</v>
      </c>
      <c r="AQ783">
        <f>EXP(-KTG1_nan*(AP783-T_opt__nan)^2)</f>
        <v>0.9988981075298371</v>
      </c>
      <c r="AR783">
        <f>EXP(-KTG2_nan*(T_opt__nan-AP783)^2)</f>
        <v>0.99669796375267727</v>
      </c>
      <c r="AS783">
        <f>IF(AP783&lt;=T_opt__nan,AQ783,AR783)</f>
        <v>0.9988981075298371</v>
      </c>
      <c r="AT783">
        <f t="shared" si="171"/>
        <v>0.999</v>
      </c>
      <c r="BD783">
        <f t="shared" si="172"/>
        <v>780</v>
      </c>
      <c r="BE783">
        <f t="shared" si="173"/>
        <v>19.474999999999962</v>
      </c>
      <c r="BF783">
        <f>EXP(-KTG1_pic*(BE783-T_opt_pic)^2)</f>
        <v>0.95151245735355128</v>
      </c>
      <c r="BG783">
        <f>EXP(-KTG2_pic*(T_opt_pic-BE783)^2)</f>
        <v>0.86147650119717956</v>
      </c>
      <c r="BH783">
        <f>IF(BE783&lt;=T_opt_pic,BF783,BG783)</f>
        <v>0.95151245735355128</v>
      </c>
      <c r="BI783">
        <f t="shared" si="174"/>
        <v>0.95199999999999996</v>
      </c>
      <c r="BP783">
        <f t="shared" si="175"/>
        <v>780</v>
      </c>
      <c r="BQ783">
        <f t="shared" si="176"/>
        <v>19.474999999999962</v>
      </c>
      <c r="BR783">
        <f>EXP(-KTG1_bac*(BQ783-T_opt_bac)^2)</f>
        <v>0.95151245735355128</v>
      </c>
      <c r="BS783">
        <f>EXP(-KTG2_bac * (T_opt_bac - BQ783)^2)</f>
        <v>0.86147650119717956</v>
      </c>
      <c r="BT783">
        <f>IF(BQ783&lt;=T_opt_bac,BR783,BS783)</f>
        <v>0.95151245735355128</v>
      </c>
      <c r="BU783">
        <f t="shared" si="177"/>
        <v>0.95199999999999996</v>
      </c>
      <c r="BY783"/>
      <c r="BZ783" s="3">
        <f t="shared" si="168"/>
        <v>763</v>
      </c>
      <c r="CA783" s="3">
        <f>CA782+(env_max2-env_min2)/1200</f>
        <v>19.049999999999986</v>
      </c>
      <c r="CB783" s="3">
        <f t="shared" si="167"/>
        <v>0.93600000000000005</v>
      </c>
      <c r="CC783" s="3">
        <f>ROUND((O_max_dia2-CA783)/O_range_dia2 * CB783, 3)</f>
        <v>0.46500000000000002</v>
      </c>
      <c r="CD783">
        <f>IF(CA783&lt;=delt2,CB783,CC783)</f>
        <v>0.46500000000000002</v>
      </c>
      <c r="CE783">
        <f>IF(CA783&gt;=O_max_dia2, 0, CD783)</f>
        <v>0.46500000000000002</v>
      </c>
      <c r="CG783">
        <f>CE783/$CF$21</f>
        <v>0.81436077057793355</v>
      </c>
      <c r="EM783"/>
      <c r="EN783" s="3"/>
      <c r="EP783"/>
      <c r="EQ783" s="3"/>
    </row>
    <row r="784" spans="2:147" x14ac:dyDescent="0.25">
      <c r="B784">
        <f t="shared" si="166"/>
        <v>768</v>
      </c>
      <c r="C784" s="9">
        <f t="shared" si="164"/>
        <v>19.174999999999979</v>
      </c>
      <c r="D784">
        <f>EXP(-KTG1_dia*(C784-T_opt__dia)^2)</f>
        <v>0.80715060889691703</v>
      </c>
      <c r="E784">
        <f>EXP(-KTG2_dia*(T_opt__dia-C784)^2)</f>
        <v>4.7191574579036602E-3</v>
      </c>
      <c r="F784">
        <f>IF(C784&lt;=T_opt__dia,D784,E784)</f>
        <v>4.7191574579036602E-3</v>
      </c>
      <c r="G784">
        <f t="shared" si="165"/>
        <v>5.0000000000000001E-3</v>
      </c>
      <c r="AO784">
        <f t="shared" si="178"/>
        <v>781</v>
      </c>
      <c r="AP784">
        <f t="shared" si="170"/>
        <v>19.499999999999961</v>
      </c>
      <c r="AQ784">
        <f>EXP(-KTG1_nan*(AP784-T_opt__nan)^2)</f>
        <v>0.9990004998333748</v>
      </c>
      <c r="AR784">
        <f>EXP(-KTG2_nan*(T_opt__nan-AP784)^2)</f>
        <v>0.99700449550337256</v>
      </c>
      <c r="AS784">
        <f>IF(AP784&lt;=T_opt__nan,AQ784,AR784)</f>
        <v>0.9990004998333748</v>
      </c>
      <c r="AT784">
        <f t="shared" si="171"/>
        <v>0.999</v>
      </c>
      <c r="BD784">
        <f t="shared" si="172"/>
        <v>781</v>
      </c>
      <c r="BE784">
        <f t="shared" si="173"/>
        <v>19.499999999999961</v>
      </c>
      <c r="BF784">
        <f>EXP(-KTG1_pic*(BE784-T_opt_pic)^2)</f>
        <v>0.95218112969850377</v>
      </c>
      <c r="BG784">
        <f>EXP(-KTG2_pic*(T_opt_pic-BE784)^2)</f>
        <v>0.86329397741631653</v>
      </c>
      <c r="BH784">
        <f>IF(BE784&lt;=T_opt_pic,BF784,BG784)</f>
        <v>0.95218112969850377</v>
      </c>
      <c r="BI784">
        <f t="shared" si="174"/>
        <v>0.95199999999999996</v>
      </c>
      <c r="BP784">
        <f t="shared" si="175"/>
        <v>781</v>
      </c>
      <c r="BQ784">
        <f t="shared" si="176"/>
        <v>19.499999999999961</v>
      </c>
      <c r="BR784">
        <f>EXP(-KTG1_bac*(BQ784-T_opt_bac)^2)</f>
        <v>0.95218112969850377</v>
      </c>
      <c r="BS784">
        <f>EXP(-KTG2_bac * (T_opt_bac - BQ784)^2)</f>
        <v>0.86329397741631653</v>
      </c>
      <c r="BT784">
        <f>IF(BQ784&lt;=T_opt_bac,BR784,BS784)</f>
        <v>0.95218112969850377</v>
      </c>
      <c r="BU784">
        <f t="shared" si="177"/>
        <v>0.95199999999999996</v>
      </c>
      <c r="BY784"/>
      <c r="BZ784" s="3">
        <f t="shared" si="168"/>
        <v>764</v>
      </c>
      <c r="CA784" s="3">
        <f>CA783+(env_max2-env_min2)/1200</f>
        <v>19.074999999999985</v>
      </c>
      <c r="CB784" s="3">
        <f t="shared" si="167"/>
        <v>0.93700000000000006</v>
      </c>
      <c r="CC784" s="3">
        <f>ROUND((O_max_dia2-CA784)/O_range_dia2 * CB784, 3)</f>
        <v>0.46300000000000002</v>
      </c>
      <c r="CD784">
        <f>IF(CA784&lt;=delt2,CB784,CC784)</f>
        <v>0.46300000000000002</v>
      </c>
      <c r="CE784">
        <f>IF(CA784&gt;=O_max_dia2, 0, CD784)</f>
        <v>0.46300000000000002</v>
      </c>
      <c r="CG784">
        <f>CE784/$CF$21</f>
        <v>0.81085814360770592</v>
      </c>
      <c r="EM784"/>
      <c r="EN784" s="3"/>
      <c r="EP784"/>
      <c r="EQ784" s="3"/>
    </row>
    <row r="785" spans="2:147" x14ac:dyDescent="0.25">
      <c r="B785">
        <f t="shared" si="166"/>
        <v>769</v>
      </c>
      <c r="C785" s="9">
        <f t="shared" si="164"/>
        <v>19.199999999999978</v>
      </c>
      <c r="D785">
        <f>EXP(-KTG1_dia*(C785-T_opt__dia)^2)</f>
        <v>0.80547750782612904</v>
      </c>
      <c r="E785">
        <f>EXP(-KTG2_dia*(T_opt__dia-C785)^2)</f>
        <v>4.4805924410168223E-3</v>
      </c>
      <c r="F785">
        <f>IF(C785&lt;=T_opt__dia,D785,E785)</f>
        <v>4.4805924410168223E-3</v>
      </c>
      <c r="G785">
        <f t="shared" si="165"/>
        <v>4.0000000000000001E-3</v>
      </c>
      <c r="AO785">
        <f t="shared" si="178"/>
        <v>782</v>
      </c>
      <c r="AP785">
        <f t="shared" si="170"/>
        <v>19.524999999999959</v>
      </c>
      <c r="AQ785">
        <f>EXP(-KTG1_nan*(AP785-T_opt__nan)^2)</f>
        <v>0.99909790713063718</v>
      </c>
      <c r="AR785">
        <f>EXP(-KTG2_nan*(T_opt__nan-AP785)^2)</f>
        <v>0.99729616197244886</v>
      </c>
      <c r="AS785">
        <f>IF(AP785&lt;=T_opt__nan,AQ785,AR785)</f>
        <v>0.99909790713063718</v>
      </c>
      <c r="AT785">
        <f t="shared" si="171"/>
        <v>0.999</v>
      </c>
      <c r="BD785">
        <f t="shared" si="172"/>
        <v>782</v>
      </c>
      <c r="BE785">
        <f t="shared" si="173"/>
        <v>19.524999999999959</v>
      </c>
      <c r="BF785">
        <f>EXP(-KTG1_pic*(BE785-T_opt_pic)^2)</f>
        <v>0.95284550771136511</v>
      </c>
      <c r="BG785">
        <f>EXP(-KTG2_pic*(T_opt_pic-BE785)^2)</f>
        <v>0.86510231137363869</v>
      </c>
      <c r="BH785">
        <f>IF(BE785&lt;=T_opt_pic,BF785,BG785)</f>
        <v>0.95284550771136511</v>
      </c>
      <c r="BI785">
        <f t="shared" si="174"/>
        <v>0.95299999999999996</v>
      </c>
      <c r="BP785">
        <f t="shared" si="175"/>
        <v>782</v>
      </c>
      <c r="BQ785">
        <f t="shared" si="176"/>
        <v>19.524999999999959</v>
      </c>
      <c r="BR785">
        <f>EXP(-KTG1_bac*(BQ785-T_opt_bac)^2)</f>
        <v>0.95284550771136511</v>
      </c>
      <c r="BS785">
        <f>EXP(-KTG2_bac * (T_opt_bac - BQ785)^2)</f>
        <v>0.86510231137363869</v>
      </c>
      <c r="BT785">
        <f>IF(BQ785&lt;=T_opt_bac,BR785,BS785)</f>
        <v>0.95284550771136511</v>
      </c>
      <c r="BU785">
        <f t="shared" si="177"/>
        <v>0.95299999999999996</v>
      </c>
      <c r="BY785"/>
      <c r="BZ785" s="3">
        <f t="shared" si="168"/>
        <v>765</v>
      </c>
      <c r="CA785" s="3">
        <f>CA784+(env_max2-env_min2)/1200</f>
        <v>19.099999999999984</v>
      </c>
      <c r="CB785" s="3">
        <f t="shared" si="167"/>
        <v>0.93899999999999995</v>
      </c>
      <c r="CC785" s="3">
        <f>ROUND((O_max_dia2-CA785)/O_range_dia2 * CB785, 3)</f>
        <v>0.46300000000000002</v>
      </c>
      <c r="CD785">
        <f>IF(CA785&lt;=delt2,CB785,CC785)</f>
        <v>0.46300000000000002</v>
      </c>
      <c r="CE785">
        <f>IF(CA785&gt;=O_max_dia2, 0, CD785)</f>
        <v>0.46300000000000002</v>
      </c>
      <c r="CG785">
        <f>CE785/$CF$21</f>
        <v>0.81085814360770592</v>
      </c>
      <c r="EM785"/>
      <c r="EN785" s="3"/>
      <c r="EP785"/>
      <c r="EQ785" s="3"/>
    </row>
    <row r="786" spans="2:147" x14ac:dyDescent="0.25">
      <c r="B786">
        <f t="shared" si="166"/>
        <v>770</v>
      </c>
      <c r="C786" s="9">
        <f t="shared" ref="C786:C849" si="179">C785+(env_v_max-env_v_min)/1200</f>
        <v>19.224999999999977</v>
      </c>
      <c r="D786">
        <f>EXP(-KTG1_dia*(C786-T_opt__dia)^2)</f>
        <v>0.80379983680212197</v>
      </c>
      <c r="E786">
        <f>EXP(-KTG2_dia*(T_opt__dia-C786)^2)</f>
        <v>4.253024083576749E-3</v>
      </c>
      <c r="F786">
        <f>IF(C786&lt;=T_opt__dia,D786,E786)</f>
        <v>4.253024083576749E-3</v>
      </c>
      <c r="G786">
        <f t="shared" ref="G786:G849" si="180">ROUND(F786,3)</f>
        <v>4.0000000000000001E-3</v>
      </c>
      <c r="AO786">
        <f t="shared" si="178"/>
        <v>783</v>
      </c>
      <c r="AP786">
        <f t="shared" si="170"/>
        <v>19.549999999999958</v>
      </c>
      <c r="AQ786">
        <f>EXP(-KTG1_nan*(AP786-T_opt__nan)^2)</f>
        <v>0.99919032796144425</v>
      </c>
      <c r="AR786">
        <f>EXP(-KTG2_nan*(T_opt__nan-AP786)^2)</f>
        <v>0.99757295005996716</v>
      </c>
      <c r="AS786">
        <f>IF(AP786&lt;=T_opt__nan,AQ786,AR786)</f>
        <v>0.99919032796144425</v>
      </c>
      <c r="AT786">
        <f t="shared" si="171"/>
        <v>0.999</v>
      </c>
      <c r="BD786">
        <f t="shared" si="172"/>
        <v>783</v>
      </c>
      <c r="BE786">
        <f t="shared" si="173"/>
        <v>19.549999999999958</v>
      </c>
      <c r="BF786">
        <f>EXP(-KTG1_pic*(BE786-T_opt_pic)^2)</f>
        <v>0.95350558174971245</v>
      </c>
      <c r="BG786">
        <f>EXP(-KTG2_pic*(T_opt_pic-BE786)^2)</f>
        <v>0.86690142961250427</v>
      </c>
      <c r="BH786">
        <f>IF(BE786&lt;=T_opt_pic,BF786,BG786)</f>
        <v>0.95350558174971245</v>
      </c>
      <c r="BI786">
        <f t="shared" si="174"/>
        <v>0.95399999999999996</v>
      </c>
      <c r="BP786">
        <f t="shared" si="175"/>
        <v>783</v>
      </c>
      <c r="BQ786">
        <f t="shared" si="176"/>
        <v>19.549999999999958</v>
      </c>
      <c r="BR786">
        <f>EXP(-KTG1_bac*(BQ786-T_opt_bac)^2)</f>
        <v>0.95350558174971245</v>
      </c>
      <c r="BS786">
        <f>EXP(-KTG2_bac * (T_opt_bac - BQ786)^2)</f>
        <v>0.86690142961250427</v>
      </c>
      <c r="BT786">
        <f>IF(BQ786&lt;=T_opt_bac,BR786,BS786)</f>
        <v>0.95350558174971245</v>
      </c>
      <c r="BU786">
        <f t="shared" si="177"/>
        <v>0.95399999999999996</v>
      </c>
      <c r="BY786"/>
      <c r="BZ786" s="3">
        <f t="shared" si="168"/>
        <v>766</v>
      </c>
      <c r="CA786" s="3">
        <f>CA785+(env_max2-env_min2)/1200</f>
        <v>19.124999999999982</v>
      </c>
      <c r="CB786" s="3">
        <f t="shared" si="167"/>
        <v>0.94099999999999995</v>
      </c>
      <c r="CC786" s="3">
        <f>ROUND((O_max_dia2-CA786)/O_range_dia2 * CB786, 3)</f>
        <v>0.46200000000000002</v>
      </c>
      <c r="CD786">
        <f>IF(CA786&lt;=delt2,CB786,CC786)</f>
        <v>0.46200000000000002</v>
      </c>
      <c r="CE786">
        <f>IF(CA786&gt;=O_max_dia2, 0, CD786)</f>
        <v>0.46200000000000002</v>
      </c>
      <c r="CG786">
        <f>CE786/$CF$21</f>
        <v>0.8091068301225921</v>
      </c>
      <c r="EM786"/>
      <c r="EN786" s="3"/>
      <c r="EP786"/>
      <c r="EQ786" s="3"/>
    </row>
    <row r="787" spans="2:147" x14ac:dyDescent="0.25">
      <c r="B787">
        <f t="shared" ref="B787:B850" si="181">B786+1</f>
        <v>771</v>
      </c>
      <c r="C787" s="9">
        <f t="shared" si="179"/>
        <v>19.249999999999975</v>
      </c>
      <c r="D787">
        <f>EXP(-KTG1_dia*(C787-T_opt__dia)^2)</f>
        <v>0.80211763886163168</v>
      </c>
      <c r="E787">
        <f>EXP(-KTG2_dia*(T_opt__dia-C787)^2)</f>
        <v>4.03600474831977E-3</v>
      </c>
      <c r="F787">
        <f>IF(C787&lt;=T_opt__dia,D787,E787)</f>
        <v>4.03600474831977E-3</v>
      </c>
      <c r="G787">
        <f t="shared" si="180"/>
        <v>4.0000000000000001E-3</v>
      </c>
      <c r="AO787">
        <f t="shared" si="178"/>
        <v>784</v>
      </c>
      <c r="AP787">
        <f t="shared" si="170"/>
        <v>19.574999999999957</v>
      </c>
      <c r="AQ787">
        <f>EXP(-KTG1_nan*(AP787-T_opt__nan)^2)</f>
        <v>0.99927776094027798</v>
      </c>
      <c r="AR787">
        <f>EXP(-KTG2_nan*(T_opt__nan-AP787)^2)</f>
        <v>0.997834847331871</v>
      </c>
      <c r="AS787">
        <f>IF(AP787&lt;=T_opt__nan,AQ787,AR787)</f>
        <v>0.99927776094027798</v>
      </c>
      <c r="AT787">
        <f t="shared" si="171"/>
        <v>0.999</v>
      </c>
      <c r="BD787">
        <f t="shared" si="172"/>
        <v>784</v>
      </c>
      <c r="BE787">
        <f t="shared" si="173"/>
        <v>19.574999999999957</v>
      </c>
      <c r="BF787">
        <f>EXP(-KTG1_pic*(BE787-T_opt_pic)^2)</f>
        <v>0.95416134222900095</v>
      </c>
      <c r="BG787">
        <f>EXP(-KTG2_pic*(T_opt_pic-BE787)^2)</f>
        <v>0.86869125893809152</v>
      </c>
      <c r="BH787">
        <f>IF(BE787&lt;=T_opt_pic,BF787,BG787)</f>
        <v>0.95416134222900095</v>
      </c>
      <c r="BI787">
        <f t="shared" si="174"/>
        <v>0.95399999999999996</v>
      </c>
      <c r="BP787">
        <f t="shared" si="175"/>
        <v>784</v>
      </c>
      <c r="BQ787">
        <f t="shared" si="176"/>
        <v>19.574999999999957</v>
      </c>
      <c r="BR787">
        <f>EXP(-KTG1_bac*(BQ787-T_opt_bac)^2)</f>
        <v>0.95416134222900095</v>
      </c>
      <c r="BS787">
        <f>EXP(-KTG2_bac * (T_opt_bac - BQ787)^2)</f>
        <v>0.86869125893809152</v>
      </c>
      <c r="BT787">
        <f>IF(BQ787&lt;=T_opt_bac,BR787,BS787)</f>
        <v>0.95416134222900095</v>
      </c>
      <c r="BU787">
        <f t="shared" si="177"/>
        <v>0.95399999999999996</v>
      </c>
      <c r="BY787"/>
      <c r="BZ787" s="3">
        <f t="shared" si="168"/>
        <v>767</v>
      </c>
      <c r="CA787" s="3">
        <f>CA786+(env_max2-env_min2)/1200</f>
        <v>19.149999999999981</v>
      </c>
      <c r="CB787" s="3">
        <f t="shared" si="167"/>
        <v>0.94199999999999995</v>
      </c>
      <c r="CC787" s="3">
        <f>ROUND((O_max_dia2-CA787)/O_range_dia2 * CB787, 3)</f>
        <v>0.46100000000000002</v>
      </c>
      <c r="CD787">
        <f>IF(CA787&lt;=delt2,CB787,CC787)</f>
        <v>0.46100000000000002</v>
      </c>
      <c r="CE787">
        <f>IF(CA787&gt;=O_max_dia2, 0, CD787)</f>
        <v>0.46100000000000002</v>
      </c>
      <c r="CG787">
        <f>CE787/$CF$21</f>
        <v>0.80735551663747818</v>
      </c>
      <c r="EM787"/>
      <c r="EN787" s="3"/>
      <c r="EP787"/>
      <c r="EQ787" s="3"/>
    </row>
    <row r="788" spans="2:147" x14ac:dyDescent="0.25">
      <c r="B788">
        <f t="shared" si="181"/>
        <v>772</v>
      </c>
      <c r="C788" s="9">
        <f t="shared" si="179"/>
        <v>19.274999999999974</v>
      </c>
      <c r="D788">
        <f>EXP(-KTG1_dia*(C788-T_opt__dia)^2)</f>
        <v>0.80043095708720624</v>
      </c>
      <c r="E788">
        <f>EXP(-KTG2_dia*(T_opt__dia-C788)^2)</f>
        <v>3.829101877594152E-3</v>
      </c>
      <c r="F788">
        <f>IF(C788&lt;=T_opt__dia,D788,E788)</f>
        <v>3.829101877594152E-3</v>
      </c>
      <c r="G788">
        <f t="shared" si="180"/>
        <v>4.0000000000000001E-3</v>
      </c>
      <c r="AO788">
        <f t="shared" si="178"/>
        <v>785</v>
      </c>
      <c r="AP788">
        <f t="shared" si="170"/>
        <v>19.599999999999955</v>
      </c>
      <c r="AQ788">
        <f>EXP(-KTG1_nan*(AP788-T_opt__nan)^2)</f>
        <v>0.99936020475631615</v>
      </c>
      <c r="AR788">
        <f>EXP(-KTG2_nan*(T_opt__nan-AP788)^2)</f>
        <v>0.99808184202091754</v>
      </c>
      <c r="AS788">
        <f>IF(AP788&lt;=T_opt__nan,AQ788,AR788)</f>
        <v>0.99936020475631615</v>
      </c>
      <c r="AT788">
        <f t="shared" si="171"/>
        <v>0.999</v>
      </c>
      <c r="BD788">
        <f t="shared" si="172"/>
        <v>785</v>
      </c>
      <c r="BE788">
        <f t="shared" si="173"/>
        <v>19.599999999999955</v>
      </c>
      <c r="BF788">
        <f>EXP(-KTG1_pic*(BE788-T_opt_pic)^2)</f>
        <v>0.95481277962279598</v>
      </c>
      <c r="BG788">
        <f>EXP(-KTG2_pic*(T_opt_pic-BE788)^2)</f>
        <v>0.8704717264223395</v>
      </c>
      <c r="BH788">
        <f>IF(BE788&lt;=T_opt_pic,BF788,BG788)</f>
        <v>0.95481277962279598</v>
      </c>
      <c r="BI788">
        <f t="shared" si="174"/>
        <v>0.95499999999999996</v>
      </c>
      <c r="BP788">
        <f t="shared" si="175"/>
        <v>785</v>
      </c>
      <c r="BQ788">
        <f t="shared" si="176"/>
        <v>19.599999999999955</v>
      </c>
      <c r="BR788">
        <f>EXP(-KTG1_bac*(BQ788-T_opt_bac)^2)</f>
        <v>0.95481277962279598</v>
      </c>
      <c r="BS788">
        <f>EXP(-KTG2_bac * (T_opt_bac - BQ788)^2)</f>
        <v>0.8704717264223395</v>
      </c>
      <c r="BT788">
        <f>IF(BQ788&lt;=T_opt_bac,BR788,BS788)</f>
        <v>0.95481277962279598</v>
      </c>
      <c r="BU788">
        <f t="shared" si="177"/>
        <v>0.95499999999999996</v>
      </c>
      <c r="BY788"/>
      <c r="BZ788" s="3">
        <f t="shared" si="168"/>
        <v>768</v>
      </c>
      <c r="CA788" s="3">
        <f>CA787+(env_max2-env_min2)/1200</f>
        <v>19.174999999999979</v>
      </c>
      <c r="CB788" s="3">
        <f t="shared" si="167"/>
        <v>0.94399999999999995</v>
      </c>
      <c r="CC788" s="3">
        <f>ROUND((O_max_dia2-CA788)/O_range_dia2 * CB788, 3)</f>
        <v>0.46</v>
      </c>
      <c r="CD788">
        <f>IF(CA788&lt;=delt2,CB788,CC788)</f>
        <v>0.46</v>
      </c>
      <c r="CE788">
        <f>IF(CA788&gt;=O_max_dia2, 0, CD788)</f>
        <v>0.46</v>
      </c>
      <c r="CG788">
        <f>CE788/$CF$21</f>
        <v>0.80560420315236436</v>
      </c>
      <c r="EM788"/>
      <c r="EN788" s="3"/>
      <c r="EP788"/>
      <c r="EQ788" s="3"/>
    </row>
    <row r="789" spans="2:147" x14ac:dyDescent="0.25">
      <c r="B789">
        <f t="shared" si="181"/>
        <v>773</v>
      </c>
      <c r="C789" s="9">
        <f t="shared" si="179"/>
        <v>19.299999999999972</v>
      </c>
      <c r="D789">
        <f>EXP(-KTG1_dia*(C789-T_opt__dia)^2)</f>
        <v>0.798739834605389</v>
      </c>
      <c r="E789">
        <f>EXP(-KTG2_dia*(T_opt__dia-C789)^2)</f>
        <v>3.6318976453013898E-3</v>
      </c>
      <c r="F789">
        <f>IF(C789&lt;=T_opt__dia,D789,E789)</f>
        <v>3.6318976453013898E-3</v>
      </c>
      <c r="G789">
        <f t="shared" si="180"/>
        <v>4.0000000000000001E-3</v>
      </c>
      <c r="AO789">
        <f t="shared" si="178"/>
        <v>786</v>
      </c>
      <c r="AP789">
        <f t="shared" si="170"/>
        <v>19.624999999999954</v>
      </c>
      <c r="AQ789">
        <f>EXP(-KTG1_nan*(AP789-T_opt__nan)^2)</f>
        <v>0.99943765817346597</v>
      </c>
      <c r="AR789">
        <f>EXP(-KTG2_nan*(T_opt__nan-AP789)^2)</f>
        <v>0.99831392302755906</v>
      </c>
      <c r="AS789">
        <f>IF(AP789&lt;=T_opt__nan,AQ789,AR789)</f>
        <v>0.99943765817346597</v>
      </c>
      <c r="AT789">
        <f t="shared" si="171"/>
        <v>0.999</v>
      </c>
      <c r="BD789">
        <f t="shared" si="172"/>
        <v>786</v>
      </c>
      <c r="BE789">
        <f t="shared" si="173"/>
        <v>19.624999999999954</v>
      </c>
      <c r="BF789">
        <f>EXP(-KTG1_pic*(BE789-T_opt_pic)^2)</f>
        <v>0.9554598844630029</v>
      </c>
      <c r="BG789">
        <f>EXP(-KTG2_pic*(T_opt_pic-BE789)^2)</f>
        <v>0.87224275940887908</v>
      </c>
      <c r="BH789">
        <f>IF(BE789&lt;=T_opt_pic,BF789,BG789)</f>
        <v>0.9554598844630029</v>
      </c>
      <c r="BI789">
        <f t="shared" si="174"/>
        <v>0.95499999999999996</v>
      </c>
      <c r="BP789">
        <f t="shared" si="175"/>
        <v>786</v>
      </c>
      <c r="BQ789">
        <f t="shared" si="176"/>
        <v>19.624999999999954</v>
      </c>
      <c r="BR789">
        <f>EXP(-KTG1_bac*(BQ789-T_opt_bac)^2)</f>
        <v>0.9554598844630029</v>
      </c>
      <c r="BS789">
        <f>EXP(-KTG2_bac * (T_opt_bac - BQ789)^2)</f>
        <v>0.87224275940887908</v>
      </c>
      <c r="BT789">
        <f>IF(BQ789&lt;=T_opt_bac,BR789,BS789)</f>
        <v>0.9554598844630029</v>
      </c>
      <c r="BU789">
        <f t="shared" si="177"/>
        <v>0.95499999999999996</v>
      </c>
      <c r="BY789"/>
      <c r="BZ789" s="3">
        <f t="shared" si="168"/>
        <v>769</v>
      </c>
      <c r="CA789" s="3">
        <f>CA788+(env_max2-env_min2)/1200</f>
        <v>19.199999999999978</v>
      </c>
      <c r="CB789" s="3">
        <f t="shared" si="167"/>
        <v>0.94599999999999995</v>
      </c>
      <c r="CC789" s="3">
        <f>ROUND((O_max_dia2-CA789)/O_range_dia2 * CB789, 3)</f>
        <v>0.45900000000000002</v>
      </c>
      <c r="CD789">
        <f>IF(CA789&lt;=delt2,CB789,CC789)</f>
        <v>0.45900000000000002</v>
      </c>
      <c r="CE789">
        <f>IF(CA789&gt;=O_max_dia2, 0, CD789)</f>
        <v>0.45900000000000002</v>
      </c>
      <c r="CG789">
        <f>CE789/$CF$21</f>
        <v>0.80385288966725055</v>
      </c>
      <c r="EM789"/>
      <c r="EN789" s="3"/>
      <c r="EP789"/>
      <c r="EQ789" s="3"/>
    </row>
    <row r="790" spans="2:147" x14ac:dyDescent="0.25">
      <c r="B790">
        <f t="shared" si="181"/>
        <v>774</v>
      </c>
      <c r="C790" s="9">
        <f t="shared" si="179"/>
        <v>19.324999999999971</v>
      </c>
      <c r="D790">
        <f>EXP(-KTG1_dia*(C790-T_opt__dia)^2)</f>
        <v>0.7970443145849021</v>
      </c>
      <c r="E790">
        <f>EXP(-KTG2_dia*(T_opt__dia-C790)^2)</f>
        <v>3.4439886087020018E-3</v>
      </c>
      <c r="F790">
        <f>IF(C790&lt;=T_opt__dia,D790,E790)</f>
        <v>3.4439886087020018E-3</v>
      </c>
      <c r="G790">
        <f t="shared" si="180"/>
        <v>3.0000000000000001E-3</v>
      </c>
      <c r="AO790">
        <f t="shared" si="178"/>
        <v>787</v>
      </c>
      <c r="AP790">
        <f t="shared" si="170"/>
        <v>19.649999999999952</v>
      </c>
      <c r="AQ790">
        <f>EXP(-KTG1_nan*(AP790-T_opt__nan)^2)</f>
        <v>0.99951012003039408</v>
      </c>
      <c r="AR790">
        <f>EXP(-KTG2_nan*(T_opt__nan-AP790)^2)</f>
        <v>0.99853107992077361</v>
      </c>
      <c r="AS790">
        <f>IF(AP790&lt;=T_opt__nan,AQ790,AR790)</f>
        <v>0.99951012003039408</v>
      </c>
      <c r="AT790">
        <f t="shared" si="171"/>
        <v>1</v>
      </c>
      <c r="BD790">
        <f t="shared" si="172"/>
        <v>787</v>
      </c>
      <c r="BE790">
        <f t="shared" si="173"/>
        <v>19.649999999999952</v>
      </c>
      <c r="BF790">
        <f>EXP(-KTG1_pic*(BE790-T_opt_pic)^2)</f>
        <v>0.9561026473400972</v>
      </c>
      <c r="BG790">
        <f>EXP(-KTG2_pic*(T_opt_pic-BE790)^2)</f>
        <v>0.87400428551795306</v>
      </c>
      <c r="BH790">
        <f>IF(BE790&lt;=T_opt_pic,BF790,BG790)</f>
        <v>0.9561026473400972</v>
      </c>
      <c r="BI790">
        <f t="shared" si="174"/>
        <v>0.95599999999999996</v>
      </c>
      <c r="BP790">
        <f t="shared" si="175"/>
        <v>787</v>
      </c>
      <c r="BQ790">
        <f t="shared" si="176"/>
        <v>19.649999999999952</v>
      </c>
      <c r="BR790">
        <f>EXP(-KTG1_bac*(BQ790-T_opt_bac)^2)</f>
        <v>0.9561026473400972</v>
      </c>
      <c r="BS790">
        <f>EXP(-KTG2_bac * (T_opt_bac - BQ790)^2)</f>
        <v>0.87400428551795306</v>
      </c>
      <c r="BT790">
        <f>IF(BQ790&lt;=T_opt_bac,BR790,BS790)</f>
        <v>0.9561026473400972</v>
      </c>
      <c r="BU790">
        <f t="shared" si="177"/>
        <v>0.95599999999999996</v>
      </c>
      <c r="BY790"/>
      <c r="BZ790" s="3">
        <f t="shared" si="168"/>
        <v>770</v>
      </c>
      <c r="CA790" s="3">
        <f>CA789+(env_max2-env_min2)/1200</f>
        <v>19.224999999999977</v>
      </c>
      <c r="CB790" s="3">
        <f t="shared" ref="CB790:CB853" si="182">ROUND(EXP(0.07*(CA790-20)),3)</f>
        <v>0.94699999999999995</v>
      </c>
      <c r="CC790" s="3">
        <f>ROUND((O_max_dia2-CA790)/O_range_dia2 * CB790, 3)</f>
        <v>0.45800000000000002</v>
      </c>
      <c r="CD790">
        <f>IF(CA790&lt;=delt2,CB790,CC790)</f>
        <v>0.45800000000000002</v>
      </c>
      <c r="CE790">
        <f>IF(CA790&gt;=O_max_dia2, 0, CD790)</f>
        <v>0.45800000000000002</v>
      </c>
      <c r="CG790">
        <f>CE790/$CF$21</f>
        <v>0.80210157618213673</v>
      </c>
      <c r="EM790"/>
      <c r="EN790" s="3"/>
      <c r="EP790"/>
      <c r="EQ790" s="3"/>
    </row>
    <row r="791" spans="2:147" x14ac:dyDescent="0.25">
      <c r="B791">
        <f t="shared" si="181"/>
        <v>775</v>
      </c>
      <c r="C791" s="9">
        <f t="shared" si="179"/>
        <v>19.349999999999969</v>
      </c>
      <c r="D791">
        <f>EXP(-KTG1_dia*(C791-T_opt__dia)^2)</f>
        <v>0.79534444023483297</v>
      </c>
      <c r="E791">
        <f>EXP(-KTG2_dia*(T_opt__dia-C791)^2)</f>
        <v>3.2649853606015015E-3</v>
      </c>
      <c r="F791">
        <f>IF(C791&lt;=T_opt__dia,D791,E791)</f>
        <v>3.2649853606015015E-3</v>
      </c>
      <c r="G791">
        <f t="shared" si="180"/>
        <v>3.0000000000000001E-3</v>
      </c>
      <c r="AO791">
        <f t="shared" si="178"/>
        <v>788</v>
      </c>
      <c r="AP791">
        <f t="shared" si="170"/>
        <v>19.674999999999951</v>
      </c>
      <c r="AQ791">
        <f>EXP(-KTG1_nan*(AP791-T_opt__nan)^2)</f>
        <v>0.9995775892405564</v>
      </c>
      <c r="AR791">
        <f>EXP(-KTG2_nan*(T_opt__nan-AP791)^2)</f>
        <v>0.9987333029388471</v>
      </c>
      <c r="AS791">
        <f>IF(AP791&lt;=T_opt__nan,AQ791,AR791)</f>
        <v>0.9995775892405564</v>
      </c>
      <c r="AT791">
        <f t="shared" si="171"/>
        <v>1</v>
      </c>
      <c r="BD791">
        <f t="shared" si="172"/>
        <v>788</v>
      </c>
      <c r="BE791">
        <f t="shared" si="173"/>
        <v>19.674999999999951</v>
      </c>
      <c r="BF791">
        <f>EXP(-KTG1_pic*(BE791-T_opt_pic)^2)</f>
        <v>0.95674105890335193</v>
      </c>
      <c r="BG791">
        <f>EXP(-KTG2_pic*(T_opt_pic-BE791)^2)</f>
        <v>0.87575623265132685</v>
      </c>
      <c r="BH791">
        <f>IF(BE791&lt;=T_opt_pic,BF791,BG791)</f>
        <v>0.95674105890335193</v>
      </c>
      <c r="BI791">
        <f t="shared" si="174"/>
        <v>0.95699999999999996</v>
      </c>
      <c r="BP791">
        <f t="shared" si="175"/>
        <v>788</v>
      </c>
      <c r="BQ791">
        <f t="shared" si="176"/>
        <v>19.674999999999951</v>
      </c>
      <c r="BR791">
        <f>EXP(-KTG1_bac*(BQ791-T_opt_bac)^2)</f>
        <v>0.95674105890335193</v>
      </c>
      <c r="BS791">
        <f>EXP(-KTG2_bac * (T_opt_bac - BQ791)^2)</f>
        <v>0.87575623265132685</v>
      </c>
      <c r="BT791">
        <f>IF(BQ791&lt;=T_opt_bac,BR791,BS791)</f>
        <v>0.95674105890335193</v>
      </c>
      <c r="BU791">
        <f t="shared" si="177"/>
        <v>0.95699999999999996</v>
      </c>
      <c r="BY791"/>
      <c r="BZ791" s="3">
        <f t="shared" ref="BZ791:BZ854" si="183">BZ790+1</f>
        <v>771</v>
      </c>
      <c r="CA791" s="3">
        <f>CA790+(env_max2-env_min2)/1200</f>
        <v>19.249999999999975</v>
      </c>
      <c r="CB791" s="3">
        <f t="shared" si="182"/>
        <v>0.94899999999999995</v>
      </c>
      <c r="CC791" s="3">
        <f>ROUND((O_max_dia2-CA791)/O_range_dia2 * CB791, 3)</f>
        <v>0.45800000000000002</v>
      </c>
      <c r="CD791">
        <f>IF(CA791&lt;=delt2,CB791,CC791)</f>
        <v>0.45800000000000002</v>
      </c>
      <c r="CE791">
        <f>IF(CA791&gt;=O_max_dia2, 0, CD791)</f>
        <v>0.45800000000000002</v>
      </c>
      <c r="CG791">
        <f>CE791/$CF$21</f>
        <v>0.80210157618213673</v>
      </c>
      <c r="EM791"/>
      <c r="EN791" s="3"/>
      <c r="EP791"/>
      <c r="EQ791" s="3"/>
    </row>
    <row r="792" spans="2:147" x14ac:dyDescent="0.25">
      <c r="B792">
        <f t="shared" si="181"/>
        <v>776</v>
      </c>
      <c r="C792" s="9">
        <f t="shared" si="179"/>
        <v>19.374999999999968</v>
      </c>
      <c r="D792">
        <f>EXP(-KTG1_dia*(C792-T_opt__dia)^2)</f>
        <v>0.79364025480282174</v>
      </c>
      <c r="E792">
        <f>EXP(-KTG2_dia*(T_opt__dia-C792)^2)</f>
        <v>3.0945121824049334E-3</v>
      </c>
      <c r="F792">
        <f>IF(C792&lt;=T_opt__dia,D792,E792)</f>
        <v>3.0945121824049334E-3</v>
      </c>
      <c r="G792">
        <f t="shared" si="180"/>
        <v>3.0000000000000001E-3</v>
      </c>
      <c r="AO792">
        <f t="shared" si="178"/>
        <v>789</v>
      </c>
      <c r="AP792">
        <f t="shared" si="170"/>
        <v>19.69999999999995</v>
      </c>
      <c r="AQ792">
        <f>EXP(-KTG1_nan*(AP792-T_opt__nan)^2)</f>
        <v>0.99964006479222456</v>
      </c>
      <c r="AR792">
        <f>EXP(-KTG2_nan*(T_opt__nan-AP792)^2)</f>
        <v>0.99892058299010433</v>
      </c>
      <c r="AS792">
        <f>IF(AP792&lt;=T_opt__nan,AQ792,AR792)</f>
        <v>0.99964006479222456</v>
      </c>
      <c r="AT792">
        <f t="shared" si="171"/>
        <v>1</v>
      </c>
      <c r="BD792">
        <f t="shared" si="172"/>
        <v>789</v>
      </c>
      <c r="BE792">
        <f t="shared" si="173"/>
        <v>19.69999999999995</v>
      </c>
      <c r="BF792">
        <f>EXP(-KTG1_pic*(BE792-T_opt_pic)^2)</f>
        <v>0.95737510986106433</v>
      </c>
      <c r="BG792">
        <f>EXP(-KTG2_pic*(T_opt_pic-BE792)^2)</f>
        <v>0.87749852899718639</v>
      </c>
      <c r="BH792">
        <f>IF(BE792&lt;=T_opt_pic,BF792,BG792)</f>
        <v>0.95737510986106433</v>
      </c>
      <c r="BI792">
        <f t="shared" si="174"/>
        <v>0.95699999999999996</v>
      </c>
      <c r="BP792">
        <f t="shared" si="175"/>
        <v>789</v>
      </c>
      <c r="BQ792">
        <f t="shared" si="176"/>
        <v>19.69999999999995</v>
      </c>
      <c r="BR792">
        <f>EXP(-KTG1_bac*(BQ792-T_opt_bac)^2)</f>
        <v>0.95737510986106433</v>
      </c>
      <c r="BS792">
        <f>EXP(-KTG2_bac * (T_opt_bac - BQ792)^2)</f>
        <v>0.87749852899718639</v>
      </c>
      <c r="BT792">
        <f>IF(BQ792&lt;=T_opt_bac,BR792,BS792)</f>
        <v>0.95737510986106433</v>
      </c>
      <c r="BU792">
        <f t="shared" si="177"/>
        <v>0.95699999999999996</v>
      </c>
      <c r="BY792"/>
      <c r="BZ792" s="3">
        <f t="shared" si="183"/>
        <v>772</v>
      </c>
      <c r="CA792" s="3">
        <f>CA791+(env_max2-env_min2)/1200</f>
        <v>19.274999999999974</v>
      </c>
      <c r="CB792" s="3">
        <f t="shared" si="182"/>
        <v>0.95099999999999996</v>
      </c>
      <c r="CC792" s="3">
        <f>ROUND((O_max_dia2-CA792)/O_range_dia2 * CB792, 3)</f>
        <v>0.45700000000000002</v>
      </c>
      <c r="CD792">
        <f>IF(CA792&lt;=delt2,CB792,CC792)</f>
        <v>0.45700000000000002</v>
      </c>
      <c r="CE792">
        <f>IF(CA792&gt;=O_max_dia2, 0, CD792)</f>
        <v>0.45700000000000002</v>
      </c>
      <c r="CG792">
        <f>CE792/$CF$21</f>
        <v>0.80035026269702292</v>
      </c>
      <c r="EM792"/>
      <c r="EN792" s="3"/>
      <c r="EP792"/>
      <c r="EQ792" s="3"/>
    </row>
    <row r="793" spans="2:147" x14ac:dyDescent="0.25">
      <c r="B793">
        <f t="shared" si="181"/>
        <v>777</v>
      </c>
      <c r="C793" s="9">
        <f t="shared" si="179"/>
        <v>19.399999999999967</v>
      </c>
      <c r="D793">
        <f>EXP(-KTG1_dia*(C793-T_opt__dia)^2)</f>
        <v>0.7919318015732516</v>
      </c>
      <c r="E793">
        <f>EXP(-KTG2_dia*(T_opt__dia-C793)^2)</f>
        <v>2.9322066985017969E-3</v>
      </c>
      <c r="F793">
        <f>IF(C793&lt;=T_opt__dia,D793,E793)</f>
        <v>2.9322066985017969E-3</v>
      </c>
      <c r="G793">
        <f t="shared" si="180"/>
        <v>3.0000000000000001E-3</v>
      </c>
      <c r="AO793">
        <f t="shared" si="178"/>
        <v>790</v>
      </c>
      <c r="AP793">
        <f t="shared" si="170"/>
        <v>19.724999999999948</v>
      </c>
      <c r="AQ793">
        <f>EXP(-KTG1_nan*(AP793-T_opt__nan)^2)</f>
        <v>0.99969754574851177</v>
      </c>
      <c r="AR793">
        <f>EXP(-KTG2_nan*(T_opt__nan-AP793)^2)</f>
        <v>0.99909291165359004</v>
      </c>
      <c r="AS793">
        <f>IF(AP793&lt;=T_opt__nan,AQ793,AR793)</f>
        <v>0.99969754574851177</v>
      </c>
      <c r="AT793">
        <f t="shared" si="171"/>
        <v>1</v>
      </c>
      <c r="BD793">
        <f t="shared" si="172"/>
        <v>790</v>
      </c>
      <c r="BE793">
        <f t="shared" si="173"/>
        <v>19.724999999999948</v>
      </c>
      <c r="BF793">
        <f>EXP(-KTG1_pic*(BE793-T_opt_pic)^2)</f>
        <v>0.95800479098078151</v>
      </c>
      <c r="BG793">
        <f>EXP(-KTG2_pic*(T_opt_pic-BE793)^2)</f>
        <v>0.87923110303502616</v>
      </c>
      <c r="BH793">
        <f>IF(BE793&lt;=T_opt_pic,BF793,BG793)</f>
        <v>0.95800479098078151</v>
      </c>
      <c r="BI793">
        <f t="shared" si="174"/>
        <v>0.95799999999999996</v>
      </c>
      <c r="BP793">
        <f t="shared" si="175"/>
        <v>790</v>
      </c>
      <c r="BQ793">
        <f t="shared" si="176"/>
        <v>19.724999999999948</v>
      </c>
      <c r="BR793">
        <f>EXP(-KTG1_bac*(BQ793-T_opt_bac)^2)</f>
        <v>0.95800479098078151</v>
      </c>
      <c r="BS793">
        <f>EXP(-KTG2_bac * (T_opt_bac - BQ793)^2)</f>
        <v>0.87923110303502616</v>
      </c>
      <c r="BT793">
        <f>IF(BQ793&lt;=T_opt_bac,BR793,BS793)</f>
        <v>0.95800479098078151</v>
      </c>
      <c r="BU793">
        <f t="shared" si="177"/>
        <v>0.95799999999999996</v>
      </c>
      <c r="BY793"/>
      <c r="BZ793" s="3">
        <f t="shared" si="183"/>
        <v>773</v>
      </c>
      <c r="CA793" s="3">
        <f>CA792+(env_max2-env_min2)/1200</f>
        <v>19.299999999999972</v>
      </c>
      <c r="CB793" s="3">
        <f t="shared" si="182"/>
        <v>0.95199999999999996</v>
      </c>
      <c r="CC793" s="3">
        <f>ROUND((O_max_dia2-CA793)/O_range_dia2 * CB793, 3)</f>
        <v>0.45600000000000002</v>
      </c>
      <c r="CD793">
        <f>IF(CA793&lt;=delt2,CB793,CC793)</f>
        <v>0.45600000000000002</v>
      </c>
      <c r="CE793">
        <f>IF(CA793&gt;=O_max_dia2, 0, CD793)</f>
        <v>0.45600000000000002</v>
      </c>
      <c r="CG793">
        <f>CE793/$CF$21</f>
        <v>0.79859894921190899</v>
      </c>
      <c r="EM793"/>
      <c r="EN793" s="3"/>
      <c r="EP793"/>
      <c r="EQ793" s="3"/>
    </row>
    <row r="794" spans="2:147" x14ac:dyDescent="0.25">
      <c r="B794">
        <f t="shared" si="181"/>
        <v>778</v>
      </c>
      <c r="C794" s="9">
        <f t="shared" si="179"/>
        <v>19.424999999999965</v>
      </c>
      <c r="D794">
        <f>EXP(-KTG1_dia*(C794-T_opt__dia)^2)</f>
        <v>0.79021912386543969</v>
      </c>
      <c r="E794">
        <f>EXP(-KTG2_dia*(T_opt__dia-C794)^2)</f>
        <v>2.7777195324168581E-3</v>
      </c>
      <c r="F794">
        <f>IF(C794&lt;=T_opt__dia,D794,E794)</f>
        <v>2.7777195324168581E-3</v>
      </c>
      <c r="G794">
        <f t="shared" si="180"/>
        <v>3.0000000000000001E-3</v>
      </c>
      <c r="AO794">
        <f t="shared" si="178"/>
        <v>791</v>
      </c>
      <c r="AP794">
        <f t="shared" si="170"/>
        <v>19.749999999999947</v>
      </c>
      <c r="AQ794">
        <f>EXP(-KTG1_nan*(AP794-T_opt__nan)^2)</f>
        <v>0.99975003124739592</v>
      </c>
      <c r="AR794">
        <f>EXP(-KTG2_nan*(T_opt__nan-AP794)^2)</f>
        <v>0.99925028117970038</v>
      </c>
      <c r="AS794">
        <f>IF(AP794&lt;=T_opt__nan,AQ794,AR794)</f>
        <v>0.99975003124739592</v>
      </c>
      <c r="AT794">
        <f t="shared" si="171"/>
        <v>1</v>
      </c>
      <c r="BD794">
        <f t="shared" si="172"/>
        <v>791</v>
      </c>
      <c r="BE794">
        <f t="shared" si="173"/>
        <v>19.749999999999947</v>
      </c>
      <c r="BF794">
        <f>EXP(-KTG1_pic*(BE794-T_opt_pic)^2)</f>
        <v>0.95863009308952385</v>
      </c>
      <c r="BG794">
        <f>EXP(-KTG2_pic*(T_opt_pic-BE794)^2)</f>
        <v>0.88095388354052351</v>
      </c>
      <c r="BH794">
        <f>IF(BE794&lt;=T_opt_pic,BF794,BG794)</f>
        <v>0.95863009308952385</v>
      </c>
      <c r="BI794">
        <f t="shared" si="174"/>
        <v>0.95899999999999996</v>
      </c>
      <c r="BP794">
        <f t="shared" si="175"/>
        <v>791</v>
      </c>
      <c r="BQ794">
        <f t="shared" si="176"/>
        <v>19.749999999999947</v>
      </c>
      <c r="BR794">
        <f>EXP(-KTG1_bac*(BQ794-T_opt_bac)^2)</f>
        <v>0.95863009308952385</v>
      </c>
      <c r="BS794">
        <f>EXP(-KTG2_bac * (T_opt_bac - BQ794)^2)</f>
        <v>0.88095388354052351</v>
      </c>
      <c r="BT794">
        <f>IF(BQ794&lt;=T_opt_bac,BR794,BS794)</f>
        <v>0.95863009308952385</v>
      </c>
      <c r="BU794">
        <f t="shared" si="177"/>
        <v>0.95899999999999996</v>
      </c>
      <c r="BY794"/>
      <c r="BZ794" s="3">
        <f t="shared" si="183"/>
        <v>774</v>
      </c>
      <c r="CA794" s="3">
        <f>CA793+(env_max2-env_min2)/1200</f>
        <v>19.324999999999971</v>
      </c>
      <c r="CB794" s="3">
        <f t="shared" si="182"/>
        <v>0.95399999999999996</v>
      </c>
      <c r="CC794" s="3">
        <f>ROUND((O_max_dia2-CA794)/O_range_dia2 * CB794, 3)</f>
        <v>0.45500000000000002</v>
      </c>
      <c r="CD794">
        <f>IF(CA794&lt;=delt2,CB794,CC794)</f>
        <v>0.45500000000000002</v>
      </c>
      <c r="CE794">
        <f>IF(CA794&gt;=O_max_dia2, 0, CD794)</f>
        <v>0.45500000000000002</v>
      </c>
      <c r="CG794">
        <f>CE794/$CF$21</f>
        <v>0.79684763572679518</v>
      </c>
      <c r="EM794"/>
      <c r="EN794" s="3"/>
      <c r="EP794"/>
      <c r="EQ794" s="3"/>
    </row>
    <row r="795" spans="2:147" x14ac:dyDescent="0.25">
      <c r="B795">
        <f t="shared" si="181"/>
        <v>779</v>
      </c>
      <c r="C795" s="9">
        <f t="shared" si="179"/>
        <v>19.449999999999964</v>
      </c>
      <c r="D795">
        <f>EXP(-KTG1_dia*(C795-T_opt__dia)^2)</f>
        <v>0.78850226503183185</v>
      </c>
      <c r="E795">
        <f>EXP(-KTG2_dia*(T_opt__dia-C795)^2)</f>
        <v>2.6307139651367772E-3</v>
      </c>
      <c r="F795">
        <f>IF(C795&lt;=T_opt__dia,D795,E795)</f>
        <v>2.6307139651367772E-3</v>
      </c>
      <c r="G795">
        <f t="shared" si="180"/>
        <v>3.0000000000000001E-3</v>
      </c>
      <c r="AO795">
        <f t="shared" si="178"/>
        <v>792</v>
      </c>
      <c r="AP795">
        <f t="shared" si="170"/>
        <v>19.774999999999945</v>
      </c>
      <c r="AQ795">
        <f>EXP(-KTG1_nan*(AP795-T_opt__nan)^2)</f>
        <v>0.99979752050174098</v>
      </c>
      <c r="AR795">
        <f>EXP(-KTG2_nan*(T_opt__nan-AP795)^2)</f>
        <v>0.99939268449076346</v>
      </c>
      <c r="AS795">
        <f>IF(AP795&lt;=T_opt__nan,AQ795,AR795)</f>
        <v>0.99979752050174098</v>
      </c>
      <c r="AT795">
        <f t="shared" si="171"/>
        <v>1</v>
      </c>
      <c r="BD795">
        <f t="shared" si="172"/>
        <v>792</v>
      </c>
      <c r="BE795">
        <f t="shared" si="173"/>
        <v>19.774999999999945</v>
      </c>
      <c r="BF795">
        <f>EXP(-KTG1_pic*(BE795-T_opt_pic)^2)</f>
        <v>0.95925100707400823</v>
      </c>
      <c r="BG795">
        <f>EXP(-KTG2_pic*(T_opt_pic-BE795)^2)</f>
        <v>0.8826667995904014</v>
      </c>
      <c r="BH795">
        <f>IF(BE795&lt;=T_opt_pic,BF795,BG795)</f>
        <v>0.95925100707400823</v>
      </c>
      <c r="BI795">
        <f t="shared" si="174"/>
        <v>0.95899999999999996</v>
      </c>
      <c r="BP795">
        <f t="shared" si="175"/>
        <v>792</v>
      </c>
      <c r="BQ795">
        <f t="shared" si="176"/>
        <v>19.774999999999945</v>
      </c>
      <c r="BR795">
        <f>EXP(-KTG1_bac*(BQ795-T_opt_bac)^2)</f>
        <v>0.95925100707400823</v>
      </c>
      <c r="BS795">
        <f>EXP(-KTG2_bac * (T_opt_bac - BQ795)^2)</f>
        <v>0.8826667995904014</v>
      </c>
      <c r="BT795">
        <f>IF(BQ795&lt;=T_opt_bac,BR795,BS795)</f>
        <v>0.95925100707400823</v>
      </c>
      <c r="BU795">
        <f t="shared" si="177"/>
        <v>0.95899999999999996</v>
      </c>
      <c r="BY795"/>
      <c r="BZ795" s="3">
        <f t="shared" si="183"/>
        <v>775</v>
      </c>
      <c r="CA795" s="3">
        <f>CA794+(env_max2-env_min2)/1200</f>
        <v>19.349999999999969</v>
      </c>
      <c r="CB795" s="3">
        <f t="shared" si="182"/>
        <v>0.95599999999999996</v>
      </c>
      <c r="CC795" s="3">
        <f>ROUND((O_max_dia2-CA795)/O_range_dia2 * CB795, 3)</f>
        <v>0.45400000000000001</v>
      </c>
      <c r="CD795">
        <f>IF(CA795&lt;=delt2,CB795,CC795)</f>
        <v>0.45400000000000001</v>
      </c>
      <c r="CE795">
        <f>IF(CA795&gt;=O_max_dia2, 0, CD795)</f>
        <v>0.45400000000000001</v>
      </c>
      <c r="CG795">
        <f>CE795/$CF$21</f>
        <v>0.79509632224168136</v>
      </c>
      <c r="EM795"/>
      <c r="EN795" s="3"/>
      <c r="EP795"/>
      <c r="EQ795" s="3"/>
    </row>
    <row r="796" spans="2:147" x14ac:dyDescent="0.25">
      <c r="B796">
        <f t="shared" si="181"/>
        <v>780</v>
      </c>
      <c r="C796" s="9">
        <f t="shared" si="179"/>
        <v>19.474999999999962</v>
      </c>
      <c r="D796">
        <f>EXP(-KTG1_dia*(C796-T_opt__dia)^2)</f>
        <v>0.78678126845619833</v>
      </c>
      <c r="E796">
        <f>EXP(-KTG2_dia*(T_opt__dia-C796)^2)</f>
        <v>2.4908655959971905E-3</v>
      </c>
      <c r="F796">
        <f>IF(C796&lt;=T_opt__dia,D796,E796)</f>
        <v>2.4908655959971905E-3</v>
      </c>
      <c r="G796">
        <f t="shared" si="180"/>
        <v>2E-3</v>
      </c>
      <c r="AO796">
        <f t="shared" si="178"/>
        <v>793</v>
      </c>
      <c r="AP796">
        <f t="shared" si="170"/>
        <v>19.799999999999944</v>
      </c>
      <c r="AQ796">
        <f>EXP(-KTG1_nan*(AP796-T_opt__nan)^2)</f>
        <v>0.99984001279931722</v>
      </c>
      <c r="AR796">
        <f>EXP(-KTG2_nan*(T_opt__nan-AP796)^2)</f>
        <v>0.99952011518156991</v>
      </c>
      <c r="AS796">
        <f>IF(AP796&lt;=T_opt__nan,AQ796,AR796)</f>
        <v>0.99984001279931722</v>
      </c>
      <c r="AT796">
        <f t="shared" si="171"/>
        <v>1</v>
      </c>
      <c r="BD796">
        <f t="shared" si="172"/>
        <v>793</v>
      </c>
      <c r="BE796">
        <f t="shared" si="173"/>
        <v>19.799999999999944</v>
      </c>
      <c r="BF796">
        <f>EXP(-KTG1_pic*(BE796-T_opt_pic)^2)</f>
        <v>0.95986752388086893</v>
      </c>
      <c r="BG796">
        <f>EXP(-KTG2_pic*(T_opt_pic-BE796)^2)</f>
        <v>0.88436978056727744</v>
      </c>
      <c r="BH796">
        <f>IF(BE796&lt;=T_opt_pic,BF796,BG796)</f>
        <v>0.95986752388086893</v>
      </c>
      <c r="BI796">
        <f t="shared" si="174"/>
        <v>0.96</v>
      </c>
      <c r="BP796">
        <f t="shared" si="175"/>
        <v>793</v>
      </c>
      <c r="BQ796">
        <f t="shared" si="176"/>
        <v>19.799999999999944</v>
      </c>
      <c r="BR796">
        <f>EXP(-KTG1_bac*(BQ796-T_opt_bac)^2)</f>
        <v>0.95986752388086893</v>
      </c>
      <c r="BS796">
        <f>EXP(-KTG2_bac * (T_opt_bac - BQ796)^2)</f>
        <v>0.88436978056727744</v>
      </c>
      <c r="BT796">
        <f>IF(BQ796&lt;=T_opt_bac,BR796,BS796)</f>
        <v>0.95986752388086893</v>
      </c>
      <c r="BU796">
        <f t="shared" si="177"/>
        <v>0.96</v>
      </c>
      <c r="BY796"/>
      <c r="BZ796" s="3">
        <f t="shared" si="183"/>
        <v>776</v>
      </c>
      <c r="CA796" s="3">
        <f>CA795+(env_max2-env_min2)/1200</f>
        <v>19.374999999999968</v>
      </c>
      <c r="CB796" s="3">
        <f t="shared" si="182"/>
        <v>0.95699999999999996</v>
      </c>
      <c r="CC796" s="3">
        <f>ROUND((O_max_dia2-CA796)/O_range_dia2 * CB796, 3)</f>
        <v>0.45300000000000001</v>
      </c>
      <c r="CD796">
        <f>IF(CA796&lt;=delt2,CB796,CC796)</f>
        <v>0.45300000000000001</v>
      </c>
      <c r="CE796">
        <f>IF(CA796&gt;=O_max_dia2, 0, CD796)</f>
        <v>0.45300000000000001</v>
      </c>
      <c r="CG796">
        <f>CE796/$CF$21</f>
        <v>0.79334500875656755</v>
      </c>
      <c r="EM796"/>
      <c r="EN796" s="3"/>
      <c r="EP796"/>
      <c r="EQ796" s="3"/>
    </row>
    <row r="797" spans="2:147" x14ac:dyDescent="0.25">
      <c r="B797">
        <f t="shared" si="181"/>
        <v>781</v>
      </c>
      <c r="C797" s="9">
        <f t="shared" si="179"/>
        <v>19.499999999999961</v>
      </c>
      <c r="D797">
        <f>EXP(-KTG1_dia*(C797-T_opt__dia)^2)</f>
        <v>0.78505617755183221</v>
      </c>
      <c r="E797">
        <f>EXP(-KTG2_dia*(T_opt__dia-C797)^2)</f>
        <v>2.3578620064904337E-3</v>
      </c>
      <c r="F797">
        <f>IF(C797&lt;=T_opt__dia,D797,E797)</f>
        <v>2.3578620064904337E-3</v>
      </c>
      <c r="G797">
        <f t="shared" si="180"/>
        <v>2E-3</v>
      </c>
      <c r="AO797">
        <f t="shared" si="178"/>
        <v>794</v>
      </c>
      <c r="AP797">
        <f t="shared" si="170"/>
        <v>19.824999999999942</v>
      </c>
      <c r="AQ797">
        <f>EXP(-KTG1_nan*(AP797-T_opt__nan)^2)</f>
        <v>0.99987750750281856</v>
      </c>
      <c r="AR797">
        <f>EXP(-KTG2_nan*(T_opt__nan-AP797)^2)</f>
        <v>0.9996325675198533</v>
      </c>
      <c r="AS797">
        <f>IF(AP797&lt;=T_opt__nan,AQ797,AR797)</f>
        <v>0.99987750750281856</v>
      </c>
      <c r="AT797">
        <f t="shared" si="171"/>
        <v>1</v>
      </c>
      <c r="BD797">
        <f t="shared" si="172"/>
        <v>794</v>
      </c>
      <c r="BE797">
        <f t="shared" si="173"/>
        <v>19.824999999999942</v>
      </c>
      <c r="BF797">
        <f>EXP(-KTG1_pic*(BE797-T_opt_pic)^2)</f>
        <v>0.96047963451687779</v>
      </c>
      <c r="BG797">
        <f>EXP(-KTG2_pic*(T_opt_pic-BE797)^2)</f>
        <v>0.88606275616450025</v>
      </c>
      <c r="BH797">
        <f>IF(BE797&lt;=T_opt_pic,BF797,BG797)</f>
        <v>0.96047963451687779</v>
      </c>
      <c r="BI797">
        <f t="shared" si="174"/>
        <v>0.96</v>
      </c>
      <c r="BP797">
        <f t="shared" si="175"/>
        <v>794</v>
      </c>
      <c r="BQ797">
        <f t="shared" si="176"/>
        <v>19.824999999999942</v>
      </c>
      <c r="BR797">
        <f>EXP(-KTG1_bac*(BQ797-T_opt_bac)^2)</f>
        <v>0.96047963451687779</v>
      </c>
      <c r="BS797">
        <f>EXP(-KTG2_bac * (T_opt_bac - BQ797)^2)</f>
        <v>0.88606275616450025</v>
      </c>
      <c r="BT797">
        <f>IF(BQ797&lt;=T_opt_bac,BR797,BS797)</f>
        <v>0.96047963451687779</v>
      </c>
      <c r="BU797">
        <f t="shared" si="177"/>
        <v>0.96</v>
      </c>
      <c r="BY797"/>
      <c r="BZ797" s="3">
        <f t="shared" si="183"/>
        <v>777</v>
      </c>
      <c r="CA797" s="3">
        <f>CA796+(env_max2-env_min2)/1200</f>
        <v>19.399999999999967</v>
      </c>
      <c r="CB797" s="3">
        <f t="shared" si="182"/>
        <v>0.95899999999999996</v>
      </c>
      <c r="CC797" s="3">
        <f>ROUND((O_max_dia2-CA797)/O_range_dia2 * CB797, 3)</f>
        <v>0.45200000000000001</v>
      </c>
      <c r="CD797">
        <f>IF(CA797&lt;=delt2,CB797,CC797)</f>
        <v>0.45200000000000001</v>
      </c>
      <c r="CE797">
        <f>IF(CA797&gt;=O_max_dia2, 0, CD797)</f>
        <v>0.45200000000000001</v>
      </c>
      <c r="CG797">
        <f>CE797/$CF$21</f>
        <v>0.79159369527145373</v>
      </c>
      <c r="EM797"/>
      <c r="EN797" s="3"/>
      <c r="EP797"/>
      <c r="EQ797" s="3"/>
    </row>
    <row r="798" spans="2:147" x14ac:dyDescent="0.25">
      <c r="B798">
        <f t="shared" si="181"/>
        <v>782</v>
      </c>
      <c r="C798" s="9">
        <f t="shared" si="179"/>
        <v>19.524999999999959</v>
      </c>
      <c r="D798">
        <f>EXP(-KTG1_dia*(C798-T_opt__dia)^2)</f>
        <v>0.78332703575975049</v>
      </c>
      <c r="E798">
        <f>EXP(-KTG2_dia*(T_opt__dia-C798)^2)</f>
        <v>2.2314024273300298E-3</v>
      </c>
      <c r="F798">
        <f>IF(C798&lt;=T_opt__dia,D798,E798)</f>
        <v>2.2314024273300298E-3</v>
      </c>
      <c r="G798">
        <f t="shared" si="180"/>
        <v>2E-3</v>
      </c>
      <c r="AO798">
        <f t="shared" si="178"/>
        <v>795</v>
      </c>
      <c r="AP798">
        <f t="shared" si="170"/>
        <v>19.849999999999941</v>
      </c>
      <c r="AQ798">
        <f>EXP(-KTG1_nan*(AP798-T_opt__nan)^2)</f>
        <v>0.9999100040498784</v>
      </c>
      <c r="AR798">
        <f>EXP(-KTG2_nan*(T_opt__nan-AP798)^2)</f>
        <v>0.99973003644671954</v>
      </c>
      <c r="AS798">
        <f>IF(AP798&lt;=T_opt__nan,AQ798,AR798)</f>
        <v>0.9999100040498784</v>
      </c>
      <c r="AT798">
        <f t="shared" si="171"/>
        <v>1</v>
      </c>
      <c r="BD798">
        <f t="shared" si="172"/>
        <v>795</v>
      </c>
      <c r="BE798">
        <f t="shared" si="173"/>
        <v>19.849999999999941</v>
      </c>
      <c r="BF798">
        <f>EXP(-KTG1_pic*(BE798-T_opt_pic)^2)</f>
        <v>0.96108733004916236</v>
      </c>
      <c r="BG798">
        <f>EXP(-KTG2_pic*(T_opt_pic-BE798)^2)</f>
        <v>0.88774565639097114</v>
      </c>
      <c r="BH798">
        <f>IF(BE798&lt;=T_opt_pic,BF798,BG798)</f>
        <v>0.96108733004916236</v>
      </c>
      <c r="BI798">
        <f t="shared" si="174"/>
        <v>0.96099999999999997</v>
      </c>
      <c r="BP798">
        <f t="shared" si="175"/>
        <v>795</v>
      </c>
      <c r="BQ798">
        <f t="shared" si="176"/>
        <v>19.849999999999941</v>
      </c>
      <c r="BR798">
        <f>EXP(-KTG1_bac*(BQ798-T_opt_bac)^2)</f>
        <v>0.96108733004916236</v>
      </c>
      <c r="BS798">
        <f>EXP(-KTG2_bac * (T_opt_bac - BQ798)^2)</f>
        <v>0.88774565639097114</v>
      </c>
      <c r="BT798">
        <f>IF(BQ798&lt;=T_opt_bac,BR798,BS798)</f>
        <v>0.96108733004916236</v>
      </c>
      <c r="BU798">
        <f t="shared" si="177"/>
        <v>0.96099999999999997</v>
      </c>
      <c r="BY798"/>
      <c r="BZ798" s="3">
        <f t="shared" si="183"/>
        <v>778</v>
      </c>
      <c r="CA798" s="3">
        <f>CA797+(env_max2-env_min2)/1200</f>
        <v>19.424999999999965</v>
      </c>
      <c r="CB798" s="3">
        <f t="shared" si="182"/>
        <v>0.96099999999999997</v>
      </c>
      <c r="CC798" s="3">
        <f>ROUND((O_max_dia2-CA798)/O_range_dia2 * CB798, 3)</f>
        <v>0.45100000000000001</v>
      </c>
      <c r="CD798">
        <f>IF(CA798&lt;=delt2,CB798,CC798)</f>
        <v>0.45100000000000001</v>
      </c>
      <c r="CE798">
        <f>IF(CA798&gt;=O_max_dia2, 0, CD798)</f>
        <v>0.45100000000000001</v>
      </c>
      <c r="CG798">
        <f>CE798/$CF$21</f>
        <v>0.78984238178633981</v>
      </c>
      <c r="EM798"/>
      <c r="EN798" s="3"/>
      <c r="EP798"/>
      <c r="EQ798" s="3"/>
    </row>
    <row r="799" spans="2:147" x14ac:dyDescent="0.25">
      <c r="B799">
        <f t="shared" si="181"/>
        <v>783</v>
      </c>
      <c r="C799" s="9">
        <f t="shared" si="179"/>
        <v>19.549999999999958</v>
      </c>
      <c r="D799">
        <f>EXP(-KTG1_dia*(C799-T_opt__dia)^2)</f>
        <v>0.78159388654689754</v>
      </c>
      <c r="E799">
        <f>EXP(-KTG2_dia*(T_opt__dia-C799)^2)</f>
        <v>2.1111974090847045E-3</v>
      </c>
      <c r="F799">
        <f>IF(C799&lt;=T_opt__dia,D799,E799)</f>
        <v>2.1111974090847045E-3</v>
      </c>
      <c r="G799">
        <f t="shared" si="180"/>
        <v>2E-3</v>
      </c>
      <c r="AO799">
        <f t="shared" si="178"/>
        <v>796</v>
      </c>
      <c r="AP799">
        <f t="shared" si="170"/>
        <v>19.87499999999994</v>
      </c>
      <c r="AQ799">
        <f>EXP(-KTG1_nan*(AP799-T_opt__nan)^2)</f>
        <v>0.99993750195308428</v>
      </c>
      <c r="AR799">
        <f>EXP(-KTG2_nan*(T_opt__nan-AP799)^2)</f>
        <v>0.99981251757702627</v>
      </c>
      <c r="AS799">
        <f>IF(AP799&lt;=T_opt__nan,AQ799,AR799)</f>
        <v>0.99993750195308428</v>
      </c>
      <c r="AT799">
        <f t="shared" si="171"/>
        <v>1</v>
      </c>
      <c r="BD799">
        <f t="shared" si="172"/>
        <v>796</v>
      </c>
      <c r="BE799">
        <f t="shared" si="173"/>
        <v>19.87499999999994</v>
      </c>
      <c r="BF799">
        <f>EXP(-KTG1_pic*(BE799-T_opt_pic)^2)</f>
        <v>0.96169060160542386</v>
      </c>
      <c r="BG799">
        <f>EXP(-KTG2_pic*(T_opt_pic-BE799)^2)</f>
        <v>0.88941841157595158</v>
      </c>
      <c r="BH799">
        <f>IF(BE799&lt;=T_opt_pic,BF799,BG799)</f>
        <v>0.96169060160542386</v>
      </c>
      <c r="BI799">
        <f t="shared" si="174"/>
        <v>0.96199999999999997</v>
      </c>
      <c r="BP799">
        <f t="shared" si="175"/>
        <v>796</v>
      </c>
      <c r="BQ799">
        <f t="shared" si="176"/>
        <v>19.87499999999994</v>
      </c>
      <c r="BR799">
        <f>EXP(-KTG1_bac*(BQ799-T_opt_bac)^2)</f>
        <v>0.96169060160542386</v>
      </c>
      <c r="BS799">
        <f>EXP(-KTG2_bac * (T_opt_bac - BQ799)^2)</f>
        <v>0.88941841157595158</v>
      </c>
      <c r="BT799">
        <f>IF(BQ799&lt;=T_opt_bac,BR799,BS799)</f>
        <v>0.96169060160542386</v>
      </c>
      <c r="BU799">
        <f t="shared" si="177"/>
        <v>0.96199999999999997</v>
      </c>
      <c r="BY799"/>
      <c r="BZ799" s="3">
        <f t="shared" si="183"/>
        <v>779</v>
      </c>
      <c r="CA799" s="3">
        <f>CA798+(env_max2-env_min2)/1200</f>
        <v>19.449999999999964</v>
      </c>
      <c r="CB799" s="3">
        <f t="shared" si="182"/>
        <v>0.96199999999999997</v>
      </c>
      <c r="CC799" s="3">
        <f>ROUND((O_max_dia2-CA799)/O_range_dia2 * CB799, 3)</f>
        <v>0.45</v>
      </c>
      <c r="CD799">
        <f>IF(CA799&lt;=delt2,CB799,CC799)</f>
        <v>0.45</v>
      </c>
      <c r="CE799">
        <f>IF(CA799&gt;=O_max_dia2, 0, CD799)</f>
        <v>0.45</v>
      </c>
      <c r="CG799">
        <f>CE799/$CF$21</f>
        <v>0.78809106830122599</v>
      </c>
      <c r="EM799"/>
      <c r="EN799" s="3"/>
      <c r="EP799"/>
      <c r="EQ799" s="3"/>
    </row>
    <row r="800" spans="2:147" x14ac:dyDescent="0.25">
      <c r="B800">
        <f t="shared" si="181"/>
        <v>784</v>
      </c>
      <c r="C800" s="9">
        <f t="shared" si="179"/>
        <v>19.574999999999957</v>
      </c>
      <c r="D800">
        <f>EXP(-KTG1_dia*(C800-T_opt__dia)^2)</f>
        <v>0.77985677340435144</v>
      </c>
      <c r="E800">
        <f>EXP(-KTG2_dia*(T_opt__dia-C800)^2)</f>
        <v>1.9969684966719544E-3</v>
      </c>
      <c r="F800">
        <f>IF(C800&lt;=T_opt__dia,D800,E800)</f>
        <v>1.9969684966719544E-3</v>
      </c>
      <c r="G800">
        <f t="shared" si="180"/>
        <v>2E-3</v>
      </c>
      <c r="AO800">
        <f t="shared" si="178"/>
        <v>797</v>
      </c>
      <c r="AP800">
        <f t="shared" si="170"/>
        <v>19.899999999999938</v>
      </c>
      <c r="AQ800">
        <f>EXP(-KTG1_nan*(AP800-T_opt__nan)^2)</f>
        <v>0.99996000079998926</v>
      </c>
      <c r="AR800">
        <f>EXP(-KTG2_nan*(T_opt__nan-AP800)^2)</f>
        <v>0.99988000719971182</v>
      </c>
      <c r="AS800">
        <f>IF(AP800&lt;=T_opt__nan,AQ800,AR800)</f>
        <v>0.99996000079998926</v>
      </c>
      <c r="AT800">
        <f t="shared" si="171"/>
        <v>1</v>
      </c>
      <c r="BD800">
        <f t="shared" si="172"/>
        <v>797</v>
      </c>
      <c r="BE800">
        <f t="shared" si="173"/>
        <v>19.899999999999938</v>
      </c>
      <c r="BF800">
        <f>EXP(-KTG1_pic*(BE800-T_opt_pic)^2)</f>
        <v>0.96228944037415209</v>
      </c>
      <c r="BG800">
        <f>EXP(-KTG2_pic*(T_opt_pic-BE800)^2)</f>
        <v>0.89108095237385598</v>
      </c>
      <c r="BH800">
        <f>IF(BE800&lt;=T_opt_pic,BF800,BG800)</f>
        <v>0.96228944037415209</v>
      </c>
      <c r="BI800">
        <f t="shared" si="174"/>
        <v>0.96199999999999997</v>
      </c>
      <c r="BP800">
        <f t="shared" si="175"/>
        <v>797</v>
      </c>
      <c r="BQ800">
        <f t="shared" si="176"/>
        <v>19.899999999999938</v>
      </c>
      <c r="BR800">
        <f>EXP(-KTG1_bac*(BQ800-T_opt_bac)^2)</f>
        <v>0.96228944037415209</v>
      </c>
      <c r="BS800">
        <f>EXP(-KTG2_bac * (T_opt_bac - BQ800)^2)</f>
        <v>0.89108095237385598</v>
      </c>
      <c r="BT800">
        <f>IF(BQ800&lt;=T_opt_bac,BR800,BS800)</f>
        <v>0.96228944037415209</v>
      </c>
      <c r="BU800">
        <f t="shared" si="177"/>
        <v>0.96199999999999997</v>
      </c>
      <c r="BY800"/>
      <c r="BZ800" s="3">
        <f t="shared" si="183"/>
        <v>780</v>
      </c>
      <c r="CA800" s="3">
        <f>CA799+(env_max2-env_min2)/1200</f>
        <v>19.474999999999962</v>
      </c>
      <c r="CB800" s="3">
        <f t="shared" si="182"/>
        <v>0.96399999999999997</v>
      </c>
      <c r="CC800" s="3">
        <f>ROUND((O_max_dia2-CA800)/O_range_dia2 * CB800, 3)</f>
        <v>0.44900000000000001</v>
      </c>
      <c r="CD800">
        <f>IF(CA800&lt;=delt2,CB800,CC800)</f>
        <v>0.44900000000000001</v>
      </c>
      <c r="CE800">
        <f>IF(CA800&gt;=O_max_dia2, 0, CD800)</f>
        <v>0.44900000000000001</v>
      </c>
      <c r="CG800">
        <f>CE800/$CF$21</f>
        <v>0.78633975481611218</v>
      </c>
      <c r="EM800"/>
      <c r="EN800" s="3"/>
      <c r="EP800"/>
      <c r="EQ800" s="3"/>
    </row>
    <row r="801" spans="2:147" x14ac:dyDescent="0.25">
      <c r="B801">
        <f t="shared" si="181"/>
        <v>785</v>
      </c>
      <c r="C801" s="9">
        <f t="shared" si="179"/>
        <v>19.599999999999955</v>
      </c>
      <c r="D801">
        <f>EXP(-KTG1_dia*(C801-T_opt__dia)^2)</f>
        <v>0.77811573984553262</v>
      </c>
      <c r="E801">
        <f>EXP(-KTG2_dia*(T_opt__dia-C801)^2)</f>
        <v>1.888447907979164E-3</v>
      </c>
      <c r="F801">
        <f>IF(C801&lt;=T_opt__dia,D801,E801)</f>
        <v>1.888447907979164E-3</v>
      </c>
      <c r="G801">
        <f t="shared" si="180"/>
        <v>2E-3</v>
      </c>
      <c r="AO801">
        <f t="shared" si="178"/>
        <v>798</v>
      </c>
      <c r="AP801">
        <f t="shared" si="170"/>
        <v>19.924999999999937</v>
      </c>
      <c r="AQ801">
        <f>EXP(-KTG1_nan*(AP801-T_opt__nan)^2)</f>
        <v>0.99997750025312304</v>
      </c>
      <c r="AR801">
        <f>EXP(-KTG2_nan*(T_opt__nan-AP801)^2)</f>
        <v>0.99993250227807362</v>
      </c>
      <c r="AS801">
        <f>IF(AP801&lt;=T_opt__nan,AQ801,AR801)</f>
        <v>0.99997750025312304</v>
      </c>
      <c r="AT801">
        <f t="shared" si="171"/>
        <v>1</v>
      </c>
      <c r="BD801">
        <f t="shared" si="172"/>
        <v>798</v>
      </c>
      <c r="BE801">
        <f t="shared" si="173"/>
        <v>19.924999999999937</v>
      </c>
      <c r="BF801">
        <f>EXP(-KTG1_pic*(BE801-T_opt_pic)^2)</f>
        <v>0.96288383760484086</v>
      </c>
      <c r="BG801">
        <f>EXP(-KTG2_pic*(T_opt_pic-BE801)^2)</f>
        <v>0.89273320976902881</v>
      </c>
      <c r="BH801">
        <f>IF(BE801&lt;=T_opt_pic,BF801,BG801)</f>
        <v>0.96288383760484086</v>
      </c>
      <c r="BI801">
        <f t="shared" si="174"/>
        <v>0.96299999999999997</v>
      </c>
      <c r="BP801">
        <f t="shared" si="175"/>
        <v>798</v>
      </c>
      <c r="BQ801">
        <f t="shared" si="176"/>
        <v>19.924999999999937</v>
      </c>
      <c r="BR801">
        <f>EXP(-KTG1_bac*(BQ801-T_opt_bac)^2)</f>
        <v>0.96288383760484086</v>
      </c>
      <c r="BS801">
        <f>EXP(-KTG2_bac * (T_opt_bac - BQ801)^2)</f>
        <v>0.89273320976902881</v>
      </c>
      <c r="BT801">
        <f>IF(BQ801&lt;=T_opt_bac,BR801,BS801)</f>
        <v>0.96288383760484086</v>
      </c>
      <c r="BU801">
        <f t="shared" si="177"/>
        <v>0.96299999999999997</v>
      </c>
      <c r="BY801"/>
      <c r="BZ801" s="3">
        <f t="shared" si="183"/>
        <v>781</v>
      </c>
      <c r="CA801" s="3">
        <f>CA800+(env_max2-env_min2)/1200</f>
        <v>19.499999999999961</v>
      </c>
      <c r="CB801" s="3">
        <f t="shared" si="182"/>
        <v>0.96599999999999997</v>
      </c>
      <c r="CC801" s="3">
        <f>ROUND((O_max_dia2-CA801)/O_range_dia2 * CB801, 3)</f>
        <v>0.44900000000000001</v>
      </c>
      <c r="CD801">
        <f>IF(CA801&lt;=delt2,CB801,CC801)</f>
        <v>0.44900000000000001</v>
      </c>
      <c r="CE801">
        <f>IF(CA801&gt;=O_max_dia2, 0, CD801)</f>
        <v>0.44900000000000001</v>
      </c>
      <c r="CG801">
        <f>CE801/$CF$21</f>
        <v>0.78633975481611218</v>
      </c>
      <c r="EM801"/>
      <c r="EN801" s="3"/>
      <c r="EP801"/>
      <c r="EQ801" s="3"/>
    </row>
    <row r="802" spans="2:147" x14ac:dyDescent="0.25">
      <c r="B802">
        <f t="shared" si="181"/>
        <v>786</v>
      </c>
      <c r="C802" s="9">
        <f t="shared" si="179"/>
        <v>19.624999999999954</v>
      </c>
      <c r="D802">
        <f>EXP(-KTG1_dia*(C802-T_opt__dia)^2)</f>
        <v>0.7763708294044156</v>
      </c>
      <c r="E802">
        <f>EXP(-KTG2_dia*(T_opt__dia-C802)^2)</f>
        <v>1.7853782168586946E-3</v>
      </c>
      <c r="F802">
        <f>IF(C802&lt;=T_opt__dia,D802,E802)</f>
        <v>1.7853782168586946E-3</v>
      </c>
      <c r="G802">
        <f t="shared" si="180"/>
        <v>2E-3</v>
      </c>
      <c r="AO802">
        <f t="shared" si="178"/>
        <v>799</v>
      </c>
      <c r="AP802">
        <f t="shared" si="170"/>
        <v>19.949999999999935</v>
      </c>
      <c r="AQ802">
        <f>EXP(-KTG1_nan*(AP802-T_opt__nan)^2)</f>
        <v>0.99999000004999983</v>
      </c>
      <c r="AR802">
        <f>EXP(-KTG2_nan*(T_opt__nan-AP802)^2)</f>
        <v>0.9999700004499954</v>
      </c>
      <c r="AS802">
        <f>IF(AP802&lt;=T_opt__nan,AQ802,AR802)</f>
        <v>0.99999000004999983</v>
      </c>
      <c r="AT802">
        <f t="shared" si="171"/>
        <v>1</v>
      </c>
      <c r="BD802">
        <f t="shared" si="172"/>
        <v>799</v>
      </c>
      <c r="BE802">
        <f t="shared" si="173"/>
        <v>19.949999999999935</v>
      </c>
      <c r="BF802">
        <f>EXP(-KTG1_pic*(BE802-T_opt_pic)^2)</f>
        <v>0.9634737846082001</v>
      </c>
      <c r="BG802">
        <f>EXP(-KTG2_pic*(T_opt_pic-BE802)^2)</f>
        <v>0.89437511508050593</v>
      </c>
      <c r="BH802">
        <f>IF(BE802&lt;=T_opt_pic,BF802,BG802)</f>
        <v>0.9634737846082001</v>
      </c>
      <c r="BI802">
        <f t="shared" si="174"/>
        <v>0.96299999999999997</v>
      </c>
      <c r="BP802">
        <f t="shared" si="175"/>
        <v>799</v>
      </c>
      <c r="BQ802">
        <f t="shared" si="176"/>
        <v>19.949999999999935</v>
      </c>
      <c r="BR802">
        <f>EXP(-KTG1_bac*(BQ802-T_opt_bac)^2)</f>
        <v>0.9634737846082001</v>
      </c>
      <c r="BS802">
        <f>EXP(-KTG2_bac * (T_opt_bac - BQ802)^2)</f>
        <v>0.89437511508050593</v>
      </c>
      <c r="BT802">
        <f>IF(BQ802&lt;=T_opt_bac,BR802,BS802)</f>
        <v>0.9634737846082001</v>
      </c>
      <c r="BU802">
        <f t="shared" si="177"/>
        <v>0.96299999999999997</v>
      </c>
      <c r="BY802"/>
      <c r="BZ802" s="3">
        <f t="shared" si="183"/>
        <v>782</v>
      </c>
      <c r="CA802" s="3">
        <f>CA801+(env_max2-env_min2)/1200</f>
        <v>19.524999999999959</v>
      </c>
      <c r="CB802" s="3">
        <f t="shared" si="182"/>
        <v>0.96699999999999997</v>
      </c>
      <c r="CC802" s="3">
        <f>ROUND((O_max_dia2-CA802)/O_range_dia2 * CB802, 3)</f>
        <v>0.44700000000000001</v>
      </c>
      <c r="CD802">
        <f>IF(CA802&lt;=delt2,CB802,CC802)</f>
        <v>0.44700000000000001</v>
      </c>
      <c r="CE802">
        <f>IF(CA802&gt;=O_max_dia2, 0, CD802)</f>
        <v>0.44700000000000001</v>
      </c>
      <c r="CG802">
        <f>CE802/$CF$21</f>
        <v>0.78283712784588444</v>
      </c>
      <c r="EM802"/>
      <c r="EN802" s="3"/>
      <c r="EP802"/>
      <c r="EQ802" s="3"/>
    </row>
    <row r="803" spans="2:147" x14ac:dyDescent="0.25">
      <c r="B803">
        <f t="shared" si="181"/>
        <v>787</v>
      </c>
      <c r="C803" s="9">
        <f t="shared" si="179"/>
        <v>19.649999999999952</v>
      </c>
      <c r="D803">
        <f>EXP(-KTG1_dia*(C803-T_opt__dia)^2)</f>
        <v>0.77462208563374402</v>
      </c>
      <c r="E803">
        <f>EXP(-KTG2_dia*(T_opt__dia-C803)^2)</f>
        <v>1.6875120407228196E-3</v>
      </c>
      <c r="F803">
        <f>IF(C803&lt;=T_opt__dia,D803,E803)</f>
        <v>1.6875120407228196E-3</v>
      </c>
      <c r="G803">
        <f t="shared" si="180"/>
        <v>2E-3</v>
      </c>
      <c r="AO803">
        <f t="shared" si="178"/>
        <v>800</v>
      </c>
      <c r="AP803">
        <f t="shared" si="170"/>
        <v>19.974999999999934</v>
      </c>
      <c r="AQ803">
        <f>EXP(-KTG1_nan*(AP803-T_opt__nan)^2)</f>
        <v>0.99999750000312504</v>
      </c>
      <c r="AR803">
        <f>EXP(-KTG2_nan*(T_opt__nan-AP803)^2)</f>
        <v>0.9999925000281249</v>
      </c>
      <c r="AS803">
        <f>IF(AP803&lt;=T_opt__nan,AQ803,AR803)</f>
        <v>0.99999750000312504</v>
      </c>
      <c r="AT803">
        <f t="shared" si="171"/>
        <v>1</v>
      </c>
      <c r="BD803">
        <f t="shared" si="172"/>
        <v>800</v>
      </c>
      <c r="BE803">
        <f t="shared" si="173"/>
        <v>19.974999999999934</v>
      </c>
      <c r="BF803">
        <f>EXP(-KTG1_pic*(BE803-T_opt_pic)^2)</f>
        <v>0.96405927275636805</v>
      </c>
      <c r="BG803">
        <f>EXP(-KTG2_pic*(T_opt_pic-BE803)^2)</f>
        <v>0.89600659996676046</v>
      </c>
      <c r="BH803">
        <f>IF(BE803&lt;=T_opt_pic,BF803,BG803)</f>
        <v>0.96405927275636805</v>
      </c>
      <c r="BI803">
        <f t="shared" si="174"/>
        <v>0.96399999999999997</v>
      </c>
      <c r="BP803">
        <f t="shared" si="175"/>
        <v>800</v>
      </c>
      <c r="BQ803">
        <f t="shared" si="176"/>
        <v>19.974999999999934</v>
      </c>
      <c r="BR803">
        <f>EXP(-KTG1_bac*(BQ803-T_opt_bac)^2)</f>
        <v>0.96405927275636805</v>
      </c>
      <c r="BS803">
        <f>EXP(-KTG2_bac * (T_opt_bac - BQ803)^2)</f>
        <v>0.89600659996676046</v>
      </c>
      <c r="BT803">
        <f>IF(BQ803&lt;=T_opt_bac,BR803,BS803)</f>
        <v>0.96405927275636805</v>
      </c>
      <c r="BU803">
        <f t="shared" si="177"/>
        <v>0.96399999999999997</v>
      </c>
      <c r="BY803"/>
      <c r="BZ803" s="3">
        <f t="shared" si="183"/>
        <v>783</v>
      </c>
      <c r="CA803" s="3">
        <f>CA802+(env_max2-env_min2)/1200</f>
        <v>19.549999999999958</v>
      </c>
      <c r="CB803" s="3">
        <f t="shared" si="182"/>
        <v>0.96899999999999997</v>
      </c>
      <c r="CC803" s="3">
        <f>ROUND((O_max_dia2-CA803)/O_range_dia2 * CB803, 3)</f>
        <v>0.44600000000000001</v>
      </c>
      <c r="CD803">
        <f>IF(CA803&lt;=delt2,CB803,CC803)</f>
        <v>0.44600000000000001</v>
      </c>
      <c r="CE803">
        <f>IF(CA803&gt;=O_max_dia2, 0, CD803)</f>
        <v>0.44600000000000001</v>
      </c>
      <c r="CG803">
        <f>CE803/$CF$21</f>
        <v>0.78108581436077062</v>
      </c>
      <c r="EM803"/>
      <c r="EN803" s="3"/>
      <c r="EP803"/>
      <c r="EQ803" s="3"/>
    </row>
    <row r="804" spans="2:147" x14ac:dyDescent="0.25">
      <c r="B804">
        <f t="shared" si="181"/>
        <v>788</v>
      </c>
      <c r="C804" s="9">
        <f t="shared" si="179"/>
        <v>19.674999999999951</v>
      </c>
      <c r="D804">
        <f>EXP(-KTG1_dia*(C804-T_opt__dia)^2)</f>
        <v>0.77286955210324781</v>
      </c>
      <c r="E804">
        <f>EXP(-KTG2_dia*(T_opt__dia-C804)^2)</f>
        <v>1.5946117329441098E-3</v>
      </c>
      <c r="F804">
        <f>IF(C804&lt;=T_opt__dia,D804,E804)</f>
        <v>1.5946117329441098E-3</v>
      </c>
      <c r="G804">
        <f t="shared" si="180"/>
        <v>2E-3</v>
      </c>
      <c r="AO804">
        <f t="shared" si="178"/>
        <v>801</v>
      </c>
      <c r="AP804">
        <f t="shared" si="170"/>
        <v>19.999999999999932</v>
      </c>
      <c r="AQ804">
        <f>EXP(-KTG1_nan*(AP804-T_opt__nan)^2)</f>
        <v>1</v>
      </c>
      <c r="AR804">
        <f>EXP(-KTG2_nan*(T_opt__nan-AP804)^2)</f>
        <v>1</v>
      </c>
      <c r="AS804">
        <f>IF(AP804&lt;=T_opt__nan,AQ804,AR804)</f>
        <v>1</v>
      </c>
      <c r="AT804">
        <f t="shared" si="171"/>
        <v>1</v>
      </c>
      <c r="BD804">
        <f t="shared" si="172"/>
        <v>801</v>
      </c>
      <c r="BE804">
        <f t="shared" si="173"/>
        <v>19.999999999999932</v>
      </c>
      <c r="BF804">
        <f>EXP(-KTG1_pic*(BE804-T_opt_pic)^2)</f>
        <v>0.96464029348312141</v>
      </c>
      <c r="BG804">
        <f>EXP(-KTG2_pic*(T_opt_pic-BE804)^2)</f>
        <v>0.89762759643043055</v>
      </c>
      <c r="BH804">
        <f>IF(BE804&lt;=T_opt_pic,BF804,BG804)</f>
        <v>0.96464029348312141</v>
      </c>
      <c r="BI804">
        <f t="shared" si="174"/>
        <v>0.96499999999999997</v>
      </c>
      <c r="BP804">
        <f t="shared" si="175"/>
        <v>801</v>
      </c>
      <c r="BQ804">
        <f t="shared" si="176"/>
        <v>19.999999999999932</v>
      </c>
      <c r="BR804">
        <f>EXP(-KTG1_bac*(BQ804-T_opt_bac)^2)</f>
        <v>0.96464029348312141</v>
      </c>
      <c r="BS804">
        <f>EXP(-KTG2_bac * (T_opt_bac - BQ804)^2)</f>
        <v>0.89762759643043055</v>
      </c>
      <c r="BT804">
        <f>IF(BQ804&lt;=T_opt_bac,BR804,BS804)</f>
        <v>0.96464029348312141</v>
      </c>
      <c r="BU804">
        <f t="shared" si="177"/>
        <v>0.96499999999999997</v>
      </c>
      <c r="BY804"/>
      <c r="BZ804" s="3">
        <f t="shared" si="183"/>
        <v>784</v>
      </c>
      <c r="CA804" s="3">
        <f>CA803+(env_max2-env_min2)/1200</f>
        <v>19.574999999999957</v>
      </c>
      <c r="CB804" s="3">
        <f t="shared" si="182"/>
        <v>0.97099999999999997</v>
      </c>
      <c r="CC804" s="3">
        <f>ROUND((O_max_dia2-CA804)/O_range_dia2 * CB804, 3)</f>
        <v>0.44600000000000001</v>
      </c>
      <c r="CD804">
        <f>IF(CA804&lt;=delt2,CB804,CC804)</f>
        <v>0.44600000000000001</v>
      </c>
      <c r="CE804">
        <f>IF(CA804&gt;=O_max_dia2, 0, CD804)</f>
        <v>0.44600000000000001</v>
      </c>
      <c r="CG804">
        <f>CE804/$CF$21</f>
        <v>0.78108581436077062</v>
      </c>
      <c r="EM804"/>
      <c r="EN804" s="3"/>
      <c r="EP804"/>
      <c r="EQ804" s="3"/>
    </row>
    <row r="805" spans="2:147" x14ac:dyDescent="0.25">
      <c r="B805">
        <f t="shared" si="181"/>
        <v>789</v>
      </c>
      <c r="C805" s="9">
        <f t="shared" si="179"/>
        <v>19.69999999999995</v>
      </c>
      <c r="D805">
        <f>EXP(-KTG1_dia*(C805-T_opt__dia)^2)</f>
        <v>0.77111327239786498</v>
      </c>
      <c r="E805">
        <f>EXP(-KTG2_dia*(T_opt__dia-C805)^2)</f>
        <v>1.5064490802476742E-3</v>
      </c>
      <c r="F805">
        <f>IF(C805&lt;=T_opt__dia,D805,E805)</f>
        <v>1.5064490802476742E-3</v>
      </c>
      <c r="G805">
        <f t="shared" si="180"/>
        <v>2E-3</v>
      </c>
      <c r="AO805">
        <f t="shared" si="178"/>
        <v>802</v>
      </c>
      <c r="AP805">
        <f t="shared" si="170"/>
        <v>20.024999999999931</v>
      </c>
      <c r="AQ805">
        <f>EXP(-KTG1_nan*(AP805-T_opt__nan)^2)</f>
        <v>0.99999750000312504</v>
      </c>
      <c r="AR805">
        <f>EXP(-KTG2_nan*(T_opt__nan-AP805)^2)</f>
        <v>0.99999250002812501</v>
      </c>
      <c r="AS805">
        <f>IF(AP805&lt;=T_opt__nan,AQ805,AR805)</f>
        <v>0.99999250002812501</v>
      </c>
      <c r="AT805">
        <f t="shared" si="171"/>
        <v>1</v>
      </c>
      <c r="BD805">
        <f t="shared" si="172"/>
        <v>802</v>
      </c>
      <c r="BE805">
        <f t="shared" si="173"/>
        <v>20.024999999999931</v>
      </c>
      <c r="BF805">
        <f>EXP(-KTG1_pic*(BE805-T_opt_pic)^2)</f>
        <v>0.96521683828408444</v>
      </c>
      <c r="BG805">
        <f>EXP(-KTG2_pic*(T_opt_pic-BE805)^2)</f>
        <v>0.89923803682303094</v>
      </c>
      <c r="BH805">
        <f>IF(BE805&lt;=T_opt_pic,BF805,BG805)</f>
        <v>0.96521683828408444</v>
      </c>
      <c r="BI805">
        <f t="shared" si="174"/>
        <v>0.96499999999999997</v>
      </c>
      <c r="BP805">
        <f t="shared" si="175"/>
        <v>802</v>
      </c>
      <c r="BQ805">
        <f t="shared" si="176"/>
        <v>20.024999999999931</v>
      </c>
      <c r="BR805">
        <f>EXP(-KTG1_bac*(BQ805-T_opt_bac)^2)</f>
        <v>0.96521683828408444</v>
      </c>
      <c r="BS805">
        <f>EXP(-KTG2_bac * (T_opt_bac - BQ805)^2)</f>
        <v>0.89923803682303094</v>
      </c>
      <c r="BT805">
        <f>IF(BQ805&lt;=T_opt_bac,BR805,BS805)</f>
        <v>0.96521683828408444</v>
      </c>
      <c r="BU805">
        <f t="shared" si="177"/>
        <v>0.96499999999999997</v>
      </c>
      <c r="BY805"/>
      <c r="BZ805" s="3">
        <f t="shared" si="183"/>
        <v>785</v>
      </c>
      <c r="CA805" s="3">
        <f>CA804+(env_max2-env_min2)/1200</f>
        <v>19.599999999999955</v>
      </c>
      <c r="CB805" s="3">
        <f t="shared" si="182"/>
        <v>0.97199999999999998</v>
      </c>
      <c r="CC805" s="3">
        <f>ROUND((O_max_dia2-CA805)/O_range_dia2 * CB805, 3)</f>
        <v>0.44400000000000001</v>
      </c>
      <c r="CD805">
        <f>IF(CA805&lt;=delt2,CB805,CC805)</f>
        <v>0.44400000000000001</v>
      </c>
      <c r="CE805">
        <f>IF(CA805&gt;=O_max_dia2, 0, CD805)</f>
        <v>0.44400000000000001</v>
      </c>
      <c r="CG805">
        <f>CE805/$CF$21</f>
        <v>0.777583187390543</v>
      </c>
      <c r="EM805"/>
      <c r="EN805" s="3"/>
      <c r="EP805"/>
      <c r="EQ805" s="3"/>
    </row>
    <row r="806" spans="2:147" x14ac:dyDescent="0.25">
      <c r="B806">
        <f t="shared" si="181"/>
        <v>790</v>
      </c>
      <c r="C806" s="9">
        <f t="shared" si="179"/>
        <v>19.724999999999948</v>
      </c>
      <c r="D806">
        <f>EXP(-KTG1_dia*(C806-T_opt__dia)^2)</f>
        <v>0.76935329011596498</v>
      </c>
      <c r="E806">
        <f>EXP(-KTG2_dia*(T_opt__dia-C806)^2)</f>
        <v>1.4228050052628265E-3</v>
      </c>
      <c r="F806">
        <f>IF(C806&lt;=T_opt__dia,D806,E806)</f>
        <v>1.4228050052628265E-3</v>
      </c>
      <c r="G806">
        <f t="shared" si="180"/>
        <v>1E-3</v>
      </c>
      <c r="AO806">
        <f t="shared" si="178"/>
        <v>803</v>
      </c>
      <c r="AP806">
        <f t="shared" si="170"/>
        <v>20.04999999999993</v>
      </c>
      <c r="AQ806">
        <f>EXP(-KTG1_nan*(AP806-T_opt__nan)^2)</f>
        <v>0.99999000004999983</v>
      </c>
      <c r="AR806">
        <f>EXP(-KTG2_nan*(T_opt__nan-AP806)^2)</f>
        <v>0.99997000044999562</v>
      </c>
      <c r="AS806">
        <f>IF(AP806&lt;=T_opt__nan,AQ806,AR806)</f>
        <v>0.99997000044999562</v>
      </c>
      <c r="AT806">
        <f t="shared" si="171"/>
        <v>1</v>
      </c>
      <c r="BD806">
        <f t="shared" si="172"/>
        <v>803</v>
      </c>
      <c r="BE806">
        <f t="shared" si="173"/>
        <v>20.04999999999993</v>
      </c>
      <c r="BF806">
        <f>EXP(-KTG1_pic*(BE806-T_opt_pic)^2)</f>
        <v>0.96578889871693552</v>
      </c>
      <c r="BG806">
        <f>EXP(-KTG2_pic*(T_opt_pic-BE806)^2)</f>
        <v>0.90083785384964687</v>
      </c>
      <c r="BH806">
        <f>IF(BE806&lt;=T_opt_pic,BF806,BG806)</f>
        <v>0.96578889871693552</v>
      </c>
      <c r="BI806">
        <f t="shared" si="174"/>
        <v>0.96599999999999997</v>
      </c>
      <c r="BP806">
        <f t="shared" si="175"/>
        <v>803</v>
      </c>
      <c r="BQ806">
        <f t="shared" si="176"/>
        <v>20.04999999999993</v>
      </c>
      <c r="BR806">
        <f>EXP(-KTG1_bac*(BQ806-T_opt_bac)^2)</f>
        <v>0.96578889871693552</v>
      </c>
      <c r="BS806">
        <f>EXP(-KTG2_bac * (T_opt_bac - BQ806)^2)</f>
        <v>0.90083785384964687</v>
      </c>
      <c r="BT806">
        <f>IF(BQ806&lt;=T_opt_bac,BR806,BS806)</f>
        <v>0.96578889871693552</v>
      </c>
      <c r="BU806">
        <f t="shared" si="177"/>
        <v>0.96599999999999997</v>
      </c>
      <c r="BY806"/>
      <c r="BZ806" s="3">
        <f t="shared" si="183"/>
        <v>786</v>
      </c>
      <c r="CA806" s="3">
        <f>CA805+(env_max2-env_min2)/1200</f>
        <v>19.624999999999954</v>
      </c>
      <c r="CB806" s="3">
        <f t="shared" si="182"/>
        <v>0.97399999999999998</v>
      </c>
      <c r="CC806" s="3">
        <f>ROUND((O_max_dia2-CA806)/O_range_dia2 * CB806, 3)</f>
        <v>0.44400000000000001</v>
      </c>
      <c r="CD806">
        <f>IF(CA806&lt;=delt2,CB806,CC806)</f>
        <v>0.44400000000000001</v>
      </c>
      <c r="CE806">
        <f>IF(CA806&gt;=O_max_dia2, 0, CD806)</f>
        <v>0.44400000000000001</v>
      </c>
      <c r="CG806">
        <f>CE806/$CF$21</f>
        <v>0.777583187390543</v>
      </c>
      <c r="EM806"/>
      <c r="EN806" s="3"/>
      <c r="EP806"/>
      <c r="EQ806" s="3"/>
    </row>
    <row r="807" spans="2:147" x14ac:dyDescent="0.25">
      <c r="B807">
        <f t="shared" si="181"/>
        <v>791</v>
      </c>
      <c r="C807" s="9">
        <f t="shared" si="179"/>
        <v>19.749999999999947</v>
      </c>
      <c r="D807">
        <f>EXP(-KTG1_dia*(C807-T_opt__dia)^2)</f>
        <v>0.76758964886757652</v>
      </c>
      <c r="E807">
        <f>EXP(-KTG2_dia*(T_opt__dia-C807)^2)</f>
        <v>1.3434692743838901E-3</v>
      </c>
      <c r="F807">
        <f>IF(C807&lt;=T_opt__dia,D807,E807)</f>
        <v>1.3434692743838901E-3</v>
      </c>
      <c r="G807">
        <f t="shared" si="180"/>
        <v>1E-3</v>
      </c>
      <c r="AO807">
        <f t="shared" si="178"/>
        <v>804</v>
      </c>
      <c r="AP807">
        <f t="shared" si="170"/>
        <v>20.074999999999928</v>
      </c>
      <c r="AQ807">
        <f>EXP(-KTG1_nan*(AP807-T_opt__nan)^2)</f>
        <v>0.99997750025312315</v>
      </c>
      <c r="AR807">
        <f>EXP(-KTG2_nan*(T_opt__nan-AP807)^2)</f>
        <v>0.99993250227807384</v>
      </c>
      <c r="AS807">
        <f>IF(AP807&lt;=T_opt__nan,AQ807,AR807)</f>
        <v>0.99993250227807384</v>
      </c>
      <c r="AT807">
        <f t="shared" si="171"/>
        <v>1</v>
      </c>
      <c r="BD807">
        <f t="shared" si="172"/>
        <v>804</v>
      </c>
      <c r="BE807">
        <f t="shared" si="173"/>
        <v>20.074999999999928</v>
      </c>
      <c r="BF807">
        <f>EXP(-KTG1_pic*(BE807-T_opt_pic)^2)</f>
        <v>0.9663564664016141</v>
      </c>
      <c r="BG807">
        <f>EXP(-KTG2_pic*(T_opt_pic-BE807)^2)</f>
        <v>0.90242698057360959</v>
      </c>
      <c r="BH807">
        <f>IF(BE807&lt;=T_opt_pic,BF807,BG807)</f>
        <v>0.9663564664016141</v>
      </c>
      <c r="BI807">
        <f t="shared" si="174"/>
        <v>0.96599999999999997</v>
      </c>
      <c r="BP807">
        <f t="shared" si="175"/>
        <v>804</v>
      </c>
      <c r="BQ807">
        <f t="shared" si="176"/>
        <v>20.074999999999928</v>
      </c>
      <c r="BR807">
        <f>EXP(-KTG1_bac*(BQ807-T_opt_bac)^2)</f>
        <v>0.9663564664016141</v>
      </c>
      <c r="BS807">
        <f>EXP(-KTG2_bac * (T_opt_bac - BQ807)^2)</f>
        <v>0.90242698057360959</v>
      </c>
      <c r="BT807">
        <f>IF(BQ807&lt;=T_opt_bac,BR807,BS807)</f>
        <v>0.9663564664016141</v>
      </c>
      <c r="BU807">
        <f t="shared" si="177"/>
        <v>0.96599999999999997</v>
      </c>
      <c r="BY807"/>
      <c r="BZ807" s="3">
        <f t="shared" si="183"/>
        <v>787</v>
      </c>
      <c r="CA807" s="3">
        <f>CA806+(env_max2-env_min2)/1200</f>
        <v>19.649999999999952</v>
      </c>
      <c r="CB807" s="3">
        <f t="shared" si="182"/>
        <v>0.97599999999999998</v>
      </c>
      <c r="CC807" s="3">
        <f>ROUND((O_max_dia2-CA807)/O_range_dia2 * CB807, 3)</f>
        <v>0.443</v>
      </c>
      <c r="CD807">
        <f>IF(CA807&lt;=delt2,CB807,CC807)</f>
        <v>0.443</v>
      </c>
      <c r="CE807">
        <f>IF(CA807&gt;=O_max_dia2, 0, CD807)</f>
        <v>0.443</v>
      </c>
      <c r="CG807">
        <f>CE807/$CF$21</f>
        <v>0.77583187390542918</v>
      </c>
      <c r="EM807"/>
      <c r="EN807" s="3"/>
      <c r="EP807"/>
      <c r="EQ807" s="3"/>
    </row>
    <row r="808" spans="2:147" x14ac:dyDescent="0.25">
      <c r="B808">
        <f t="shared" si="181"/>
        <v>792</v>
      </c>
      <c r="C808" s="9">
        <f t="shared" si="179"/>
        <v>19.774999999999945</v>
      </c>
      <c r="D808">
        <f>EXP(-KTG1_dia*(C808-T_opt__dia)^2)</f>
        <v>0.76582239227261906</v>
      </c>
      <c r="E808">
        <f>EXP(-KTG2_dia*(T_opt__dia-C808)^2)</f>
        <v>1.2682402110724745E-3</v>
      </c>
      <c r="F808">
        <f>IF(C808&lt;=T_opt__dia,D808,E808)</f>
        <v>1.2682402110724745E-3</v>
      </c>
      <c r="G808">
        <f t="shared" si="180"/>
        <v>1E-3</v>
      </c>
      <c r="AO808">
        <f t="shared" si="178"/>
        <v>805</v>
      </c>
      <c r="AP808">
        <f t="shared" si="170"/>
        <v>20.099999999999927</v>
      </c>
      <c r="AQ808">
        <f>EXP(-KTG1_nan*(AP808-T_opt__nan)^2)</f>
        <v>0.99996000079998937</v>
      </c>
      <c r="AR808">
        <f>EXP(-KTG2_nan*(T_opt__nan-AP808)^2)</f>
        <v>0.99988000719971215</v>
      </c>
      <c r="AS808">
        <f>IF(AP808&lt;=T_opt__nan,AQ808,AR808)</f>
        <v>0.99988000719971215</v>
      </c>
      <c r="AT808">
        <f t="shared" si="171"/>
        <v>1</v>
      </c>
      <c r="BD808">
        <f t="shared" si="172"/>
        <v>805</v>
      </c>
      <c r="BE808">
        <f t="shared" si="173"/>
        <v>20.099999999999927</v>
      </c>
      <c r="BF808">
        <f>EXP(-KTG1_pic*(BE808-T_opt_pic)^2)</f>
        <v>0.9669195330205248</v>
      </c>
      <c r="BG808">
        <f>EXP(-KTG2_pic*(T_opt_pic-BE808)^2)</f>
        <v>0.90400535042115315</v>
      </c>
      <c r="BH808">
        <f>IF(BE808&lt;=T_opt_pic,BF808,BG808)</f>
        <v>0.9669195330205248</v>
      </c>
      <c r="BI808">
        <f t="shared" si="174"/>
        <v>0.96699999999999997</v>
      </c>
      <c r="BP808">
        <f t="shared" si="175"/>
        <v>805</v>
      </c>
      <c r="BQ808">
        <f t="shared" si="176"/>
        <v>20.099999999999927</v>
      </c>
      <c r="BR808">
        <f>EXP(-KTG1_bac*(BQ808-T_opt_bac)^2)</f>
        <v>0.9669195330205248</v>
      </c>
      <c r="BS808">
        <f>EXP(-KTG2_bac * (T_opt_bac - BQ808)^2)</f>
        <v>0.90400535042115315</v>
      </c>
      <c r="BT808">
        <f>IF(BQ808&lt;=T_opt_bac,BR808,BS808)</f>
        <v>0.9669195330205248</v>
      </c>
      <c r="BU808">
        <f t="shared" si="177"/>
        <v>0.96699999999999997</v>
      </c>
      <c r="BY808"/>
      <c r="BZ808" s="3">
        <f t="shared" si="183"/>
        <v>788</v>
      </c>
      <c r="CA808" s="3">
        <f>CA807+(env_max2-env_min2)/1200</f>
        <v>19.674999999999951</v>
      </c>
      <c r="CB808" s="3">
        <f t="shared" si="182"/>
        <v>0.97799999999999998</v>
      </c>
      <c r="CC808" s="3">
        <f>ROUND((O_max_dia2-CA808)/O_range_dia2 * CB808, 3)</f>
        <v>0.442</v>
      </c>
      <c r="CD808">
        <f>IF(CA808&lt;=delt2,CB808,CC808)</f>
        <v>0.442</v>
      </c>
      <c r="CE808">
        <f>IF(CA808&gt;=O_max_dia2, 0, CD808)</f>
        <v>0.442</v>
      </c>
      <c r="CG808">
        <f>CE808/$CF$21</f>
        <v>0.77408056042031526</v>
      </c>
      <c r="EM808"/>
      <c r="EN808" s="3"/>
      <c r="EP808"/>
      <c r="EQ808" s="3"/>
    </row>
    <row r="809" spans="2:147" x14ac:dyDescent="0.25">
      <c r="B809">
        <f t="shared" si="181"/>
        <v>793</v>
      </c>
      <c r="C809" s="9">
        <f t="shared" si="179"/>
        <v>19.799999999999944</v>
      </c>
      <c r="D809">
        <f>EXP(-KTG1_dia*(C809-T_opt__dia)^2)</f>
        <v>0.76405156395913654</v>
      </c>
      <c r="E809">
        <f>EXP(-KTG2_dia*(T_opt__dia-C809)^2)</f>
        <v>1.1969244147170372E-3</v>
      </c>
      <c r="F809">
        <f>IF(C809&lt;=T_opt__dia,D809,E809)</f>
        <v>1.1969244147170372E-3</v>
      </c>
      <c r="G809">
        <f t="shared" si="180"/>
        <v>1E-3</v>
      </c>
      <c r="AO809">
        <f t="shared" si="178"/>
        <v>806</v>
      </c>
      <c r="AP809">
        <f t="shared" si="170"/>
        <v>20.124999999999925</v>
      </c>
      <c r="AQ809">
        <f>EXP(-KTG1_nan*(AP809-T_opt__nan)^2)</f>
        <v>0.9999375019530844</v>
      </c>
      <c r="AR809">
        <f>EXP(-KTG2_nan*(T_opt__nan-AP809)^2)</f>
        <v>0.9998125175770266</v>
      </c>
      <c r="AS809">
        <f>IF(AP809&lt;=T_opt__nan,AQ809,AR809)</f>
        <v>0.9998125175770266</v>
      </c>
      <c r="AT809">
        <f t="shared" si="171"/>
        <v>1</v>
      </c>
      <c r="BD809">
        <f t="shared" si="172"/>
        <v>806</v>
      </c>
      <c r="BE809">
        <f t="shared" si="173"/>
        <v>20.124999999999925</v>
      </c>
      <c r="BF809">
        <f>EXP(-KTG1_pic*(BE809-T_opt_pic)^2)</f>
        <v>0.96747809031874044</v>
      </c>
      <c r="BG809">
        <f>EXP(-KTG2_pic*(T_opt_pic-BE809)^2)</f>
        <v>0.90557289718605294</v>
      </c>
      <c r="BH809">
        <f>IF(BE809&lt;=T_opt_pic,BF809,BG809)</f>
        <v>0.96747809031874044</v>
      </c>
      <c r="BI809">
        <f t="shared" si="174"/>
        <v>0.96699999999999997</v>
      </c>
      <c r="BP809">
        <f t="shared" si="175"/>
        <v>806</v>
      </c>
      <c r="BQ809">
        <f t="shared" si="176"/>
        <v>20.124999999999925</v>
      </c>
      <c r="BR809">
        <f>EXP(-KTG1_bac*(BQ809-T_opt_bac)^2)</f>
        <v>0.96747809031874044</v>
      </c>
      <c r="BS809">
        <f>EXP(-KTG2_bac * (T_opt_bac - BQ809)^2)</f>
        <v>0.90557289718605294</v>
      </c>
      <c r="BT809">
        <f>IF(BQ809&lt;=T_opt_bac,BR809,BS809)</f>
        <v>0.96747809031874044</v>
      </c>
      <c r="BU809">
        <f t="shared" si="177"/>
        <v>0.96699999999999997</v>
      </c>
      <c r="BY809"/>
      <c r="BZ809" s="3">
        <f t="shared" si="183"/>
        <v>789</v>
      </c>
      <c r="CA809" s="3">
        <f>CA808+(env_max2-env_min2)/1200</f>
        <v>19.69999999999995</v>
      </c>
      <c r="CB809" s="3">
        <f t="shared" si="182"/>
        <v>0.97899999999999998</v>
      </c>
      <c r="CC809" s="3">
        <f>ROUND((O_max_dia2-CA809)/O_range_dia2 * CB809, 3)</f>
        <v>0.441</v>
      </c>
      <c r="CD809">
        <f>IF(CA809&lt;=delt2,CB809,CC809)</f>
        <v>0.441</v>
      </c>
      <c r="CE809">
        <f>IF(CA809&gt;=O_max_dia2, 0, CD809)</f>
        <v>0.441</v>
      </c>
      <c r="CG809">
        <f>CE809/$CF$21</f>
        <v>0.77232924693520144</v>
      </c>
      <c r="EM809"/>
      <c r="EN809" s="3"/>
      <c r="EP809"/>
      <c r="EQ809" s="3"/>
    </row>
    <row r="810" spans="2:147" x14ac:dyDescent="0.25">
      <c r="B810">
        <f t="shared" si="181"/>
        <v>794</v>
      </c>
      <c r="C810" s="9">
        <f t="shared" si="179"/>
        <v>19.824999999999942</v>
      </c>
      <c r="D810">
        <f>EXP(-KTG1_dia*(C810-T_opt__dia)^2)</f>
        <v>0.76227720756153583</v>
      </c>
      <c r="E810">
        <f>EXP(-KTG2_dia*(T_opt__dia-C810)^2)</f>
        <v>1.129336485149604E-3</v>
      </c>
      <c r="F810">
        <f>IF(C810&lt;=T_opt__dia,D810,E810)</f>
        <v>1.129336485149604E-3</v>
      </c>
      <c r="G810">
        <f t="shared" si="180"/>
        <v>1E-3</v>
      </c>
      <c r="AO810">
        <f t="shared" si="178"/>
        <v>807</v>
      </c>
      <c r="AP810">
        <f t="shared" si="170"/>
        <v>20.149999999999924</v>
      </c>
      <c r="AQ810">
        <f>EXP(-KTG1_nan*(AP810-T_opt__nan)^2)</f>
        <v>0.99991000404987862</v>
      </c>
      <c r="AR810">
        <f>EXP(-KTG2_nan*(T_opt__nan-AP810)^2)</f>
        <v>0.99973003644671998</v>
      </c>
      <c r="AS810">
        <f>IF(AP810&lt;=T_opt__nan,AQ810,AR810)</f>
        <v>0.99973003644671998</v>
      </c>
      <c r="AT810">
        <f t="shared" si="171"/>
        <v>1</v>
      </c>
      <c r="BD810">
        <f t="shared" si="172"/>
        <v>807</v>
      </c>
      <c r="BE810">
        <f t="shared" si="173"/>
        <v>20.149999999999924</v>
      </c>
      <c r="BF810">
        <f>EXP(-KTG1_pic*(BE810-T_opt_pic)^2)</f>
        <v>0.96803213010420397</v>
      </c>
      <c r="BG810">
        <f>EXP(-KTG2_pic*(T_opt_pic-BE810)^2)</f>
        <v>0.90712955503424386</v>
      </c>
      <c r="BH810">
        <f>IF(BE810&lt;=T_opt_pic,BF810,BG810)</f>
        <v>0.96803213010420397</v>
      </c>
      <c r="BI810">
        <f t="shared" si="174"/>
        <v>0.96799999999999997</v>
      </c>
      <c r="BP810">
        <f t="shared" si="175"/>
        <v>807</v>
      </c>
      <c r="BQ810">
        <f t="shared" si="176"/>
        <v>20.149999999999924</v>
      </c>
      <c r="BR810">
        <f>EXP(-KTG1_bac*(BQ810-T_opt_bac)^2)</f>
        <v>0.96803213010420397</v>
      </c>
      <c r="BS810">
        <f>EXP(-KTG2_bac * (T_opt_bac - BQ810)^2)</f>
        <v>0.90712955503424386</v>
      </c>
      <c r="BT810">
        <f>IF(BQ810&lt;=T_opt_bac,BR810,BS810)</f>
        <v>0.96803213010420397</v>
      </c>
      <c r="BU810">
        <f t="shared" si="177"/>
        <v>0.96799999999999997</v>
      </c>
      <c r="BY810"/>
      <c r="BZ810" s="3">
        <f t="shared" si="183"/>
        <v>790</v>
      </c>
      <c r="CA810" s="3">
        <f>CA809+(env_max2-env_min2)/1200</f>
        <v>19.724999999999948</v>
      </c>
      <c r="CB810" s="3">
        <f t="shared" si="182"/>
        <v>0.98099999999999998</v>
      </c>
      <c r="CC810" s="3">
        <f>ROUND((O_max_dia2-CA810)/O_range_dia2 * CB810, 3)</f>
        <v>0.44</v>
      </c>
      <c r="CD810">
        <f>IF(CA810&lt;=delt2,CB810,CC810)</f>
        <v>0.44</v>
      </c>
      <c r="CE810">
        <f>IF(CA810&gt;=O_max_dia2, 0, CD810)</f>
        <v>0.44</v>
      </c>
      <c r="CG810">
        <f>CE810/$CF$21</f>
        <v>0.77057793345008763</v>
      </c>
      <c r="EM810"/>
      <c r="EN810" s="3"/>
      <c r="EP810"/>
      <c r="EQ810" s="3"/>
    </row>
    <row r="811" spans="2:147" x14ac:dyDescent="0.25">
      <c r="B811">
        <f t="shared" si="181"/>
        <v>795</v>
      </c>
      <c r="C811" s="9">
        <f t="shared" si="179"/>
        <v>19.849999999999941</v>
      </c>
      <c r="D811">
        <f>EXP(-KTG1_dia*(C811-T_opt__dia)^2)</f>
        <v>0.76049936671882934</v>
      </c>
      <c r="E811">
        <f>EXP(-KTG2_dia*(T_opt__dia-C811)^2)</f>
        <v>1.0652987529043668E-3</v>
      </c>
      <c r="F811">
        <f>IF(C811&lt;=T_opt__dia,D811,E811)</f>
        <v>1.0652987529043668E-3</v>
      </c>
      <c r="G811">
        <f t="shared" si="180"/>
        <v>1E-3</v>
      </c>
      <c r="AO811">
        <f t="shared" si="178"/>
        <v>808</v>
      </c>
      <c r="AP811">
        <f t="shared" si="170"/>
        <v>20.174999999999923</v>
      </c>
      <c r="AQ811">
        <f>EXP(-KTG1_nan*(AP811-T_opt__nan)^2)</f>
        <v>0.99987750750281879</v>
      </c>
      <c r="AR811">
        <f>EXP(-KTG2_nan*(T_opt__nan-AP811)^2)</f>
        <v>0.99963256751985385</v>
      </c>
      <c r="AS811">
        <f>IF(AP811&lt;=T_opt__nan,AQ811,AR811)</f>
        <v>0.99963256751985385</v>
      </c>
      <c r="AT811">
        <f t="shared" si="171"/>
        <v>1</v>
      </c>
      <c r="BD811">
        <f t="shared" si="172"/>
        <v>808</v>
      </c>
      <c r="BE811">
        <f t="shared" si="173"/>
        <v>20.174999999999923</v>
      </c>
      <c r="BF811">
        <f>EXP(-KTG1_pic*(BE811-T_opt_pic)^2)</f>
        <v>0.96858164424792847</v>
      </c>
      <c r="BG811">
        <f>EXP(-KTG2_pic*(T_opt_pic-BE811)^2)</f>
        <v>0.90867525850841935</v>
      </c>
      <c r="BH811">
        <f>IF(BE811&lt;=T_opt_pic,BF811,BG811)</f>
        <v>0.96858164424792847</v>
      </c>
      <c r="BI811">
        <f t="shared" si="174"/>
        <v>0.96899999999999997</v>
      </c>
      <c r="BP811">
        <f t="shared" si="175"/>
        <v>808</v>
      </c>
      <c r="BQ811">
        <f t="shared" si="176"/>
        <v>20.174999999999923</v>
      </c>
      <c r="BR811">
        <f>EXP(-KTG1_bac*(BQ811-T_opt_bac)^2)</f>
        <v>0.96858164424792847</v>
      </c>
      <c r="BS811">
        <f>EXP(-KTG2_bac * (T_opt_bac - BQ811)^2)</f>
        <v>0.90867525850841935</v>
      </c>
      <c r="BT811">
        <f>IF(BQ811&lt;=T_opt_bac,BR811,BS811)</f>
        <v>0.96858164424792847</v>
      </c>
      <c r="BU811">
        <f t="shared" si="177"/>
        <v>0.96899999999999997</v>
      </c>
      <c r="BY811"/>
      <c r="BZ811" s="3">
        <f t="shared" si="183"/>
        <v>791</v>
      </c>
      <c r="CA811" s="3">
        <f>CA810+(env_max2-env_min2)/1200</f>
        <v>19.749999999999947</v>
      </c>
      <c r="CB811" s="3">
        <f t="shared" si="182"/>
        <v>0.98299999999999998</v>
      </c>
      <c r="CC811" s="3">
        <f>ROUND((O_max_dia2-CA811)/O_range_dia2 * CB811, 3)</f>
        <v>0.439</v>
      </c>
      <c r="CD811">
        <f>IF(CA811&lt;=delt2,CB811,CC811)</f>
        <v>0.439</v>
      </c>
      <c r="CE811">
        <f>IF(CA811&gt;=O_max_dia2, 0, CD811)</f>
        <v>0.439</v>
      </c>
      <c r="CG811">
        <f>CE811/$CF$21</f>
        <v>0.76882661996497381</v>
      </c>
      <c r="EM811"/>
      <c r="EN811" s="3"/>
      <c r="EP811"/>
      <c r="EQ811" s="3"/>
    </row>
    <row r="812" spans="2:147" x14ac:dyDescent="0.25">
      <c r="B812">
        <f t="shared" si="181"/>
        <v>796</v>
      </c>
      <c r="C812" s="9">
        <f t="shared" si="179"/>
        <v>19.87499999999994</v>
      </c>
      <c r="D812">
        <f>EXP(-KTG1_dia*(C812-T_opt__dia)^2)</f>
        <v>0.75871808507287952</v>
      </c>
      <c r="E812">
        <f>EXP(-KTG2_dia*(T_opt__dia-C812)^2)</f>
        <v>1.0046410152883074E-3</v>
      </c>
      <c r="F812">
        <f>IF(C812&lt;=T_opt__dia,D812,E812)</f>
        <v>1.0046410152883074E-3</v>
      </c>
      <c r="G812">
        <f t="shared" si="180"/>
        <v>1E-3</v>
      </c>
      <c r="AO812">
        <f t="shared" si="178"/>
        <v>809</v>
      </c>
      <c r="AP812">
        <f t="shared" si="170"/>
        <v>20.199999999999921</v>
      </c>
      <c r="AQ812">
        <f>EXP(-KTG1_nan*(AP812-T_opt__nan)^2)</f>
        <v>0.99984001279931745</v>
      </c>
      <c r="AR812">
        <f>EXP(-KTG2_nan*(T_opt__nan-AP812)^2)</f>
        <v>0.99952011518157058</v>
      </c>
      <c r="AS812">
        <f>IF(AP812&lt;=T_opt__nan,AQ812,AR812)</f>
        <v>0.99952011518157058</v>
      </c>
      <c r="AT812">
        <f t="shared" si="171"/>
        <v>1</v>
      </c>
      <c r="BD812">
        <f t="shared" si="172"/>
        <v>809</v>
      </c>
      <c r="BE812">
        <f t="shared" si="173"/>
        <v>20.199999999999921</v>
      </c>
      <c r="BF812">
        <f>EXP(-KTG1_pic*(BE812-T_opt_pic)^2)</f>
        <v>0.96912662468419608</v>
      </c>
      <c r="BG812">
        <f>EXP(-KTG2_pic*(T_opt_pic-BE812)^2)</f>
        <v>0.91020994253261001</v>
      </c>
      <c r="BH812">
        <f>IF(BE812&lt;=T_opt_pic,BF812,BG812)</f>
        <v>0.96912662468419608</v>
      </c>
      <c r="BI812">
        <f t="shared" si="174"/>
        <v>0.96899999999999997</v>
      </c>
      <c r="BP812">
        <f t="shared" si="175"/>
        <v>809</v>
      </c>
      <c r="BQ812">
        <f t="shared" si="176"/>
        <v>20.199999999999921</v>
      </c>
      <c r="BR812">
        <f>EXP(-KTG1_bac*(BQ812-T_opt_bac)^2)</f>
        <v>0.96912662468419608</v>
      </c>
      <c r="BS812">
        <f>EXP(-KTG2_bac * (T_opt_bac - BQ812)^2)</f>
        <v>0.91020994253261001</v>
      </c>
      <c r="BT812">
        <f>IF(BQ812&lt;=T_opt_bac,BR812,BS812)</f>
        <v>0.96912662468419608</v>
      </c>
      <c r="BU812">
        <f t="shared" si="177"/>
        <v>0.96899999999999997</v>
      </c>
      <c r="BY812"/>
      <c r="BZ812" s="3">
        <f t="shared" si="183"/>
        <v>792</v>
      </c>
      <c r="CA812" s="3">
        <f>CA811+(env_max2-env_min2)/1200</f>
        <v>19.774999999999945</v>
      </c>
      <c r="CB812" s="3">
        <f t="shared" si="182"/>
        <v>0.98399999999999999</v>
      </c>
      <c r="CC812" s="3">
        <f>ROUND((O_max_dia2-CA812)/O_range_dia2 * CB812, 3)</f>
        <v>0.438</v>
      </c>
      <c r="CD812">
        <f>IF(CA812&lt;=delt2,CB812,CC812)</f>
        <v>0.438</v>
      </c>
      <c r="CE812">
        <f>IF(CA812&gt;=O_max_dia2, 0, CD812)</f>
        <v>0.438</v>
      </c>
      <c r="CG812">
        <f>CE812/$CF$21</f>
        <v>0.76707530647986</v>
      </c>
      <c r="EM812"/>
      <c r="EN812" s="3"/>
      <c r="EP812"/>
      <c r="EQ812" s="3"/>
    </row>
    <row r="813" spans="2:147" x14ac:dyDescent="0.25">
      <c r="B813">
        <f t="shared" si="181"/>
        <v>797</v>
      </c>
      <c r="C813" s="9">
        <f t="shared" si="179"/>
        <v>19.899999999999938</v>
      </c>
      <c r="D813">
        <f>EXP(-KTG1_dia*(C813-T_opt__dia)^2)</f>
        <v>0.75693340626665007</v>
      </c>
      <c r="E813">
        <f>EXP(-KTG2_dia*(T_opt__dia-C813)^2)</f>
        <v>9.4720027832024861E-4</v>
      </c>
      <c r="F813">
        <f>IF(C813&lt;=T_opt__dia,D813,E813)</f>
        <v>9.4720027832024861E-4</v>
      </c>
      <c r="G813">
        <f t="shared" si="180"/>
        <v>1E-3</v>
      </c>
      <c r="AO813">
        <f t="shared" si="178"/>
        <v>810</v>
      </c>
      <c r="AP813">
        <f t="shared" si="170"/>
        <v>20.22499999999992</v>
      </c>
      <c r="AQ813">
        <f>EXP(-KTG1_nan*(AP813-T_opt__nan)^2)</f>
        <v>0.9997975205017412</v>
      </c>
      <c r="AR813">
        <f>EXP(-KTG2_nan*(T_opt__nan-AP813)^2)</f>
        <v>0.99939268449076413</v>
      </c>
      <c r="AS813">
        <f>IF(AP813&lt;=T_opt__nan,AQ813,AR813)</f>
        <v>0.99939268449076413</v>
      </c>
      <c r="AT813">
        <f t="shared" si="171"/>
        <v>0.999</v>
      </c>
      <c r="BD813">
        <f t="shared" si="172"/>
        <v>810</v>
      </c>
      <c r="BE813">
        <f t="shared" si="173"/>
        <v>20.22499999999992</v>
      </c>
      <c r="BF813">
        <f>EXP(-KTG1_pic*(BE813-T_opt_pic)^2)</f>
        <v>0.96966706341075481</v>
      </c>
      <c r="BG813">
        <f>EXP(-KTG2_pic*(T_opt_pic-BE813)^2)</f>
        <v>0.91173354241674065</v>
      </c>
      <c r="BH813">
        <f>IF(BE813&lt;=T_opt_pic,BF813,BG813)</f>
        <v>0.96966706341075481</v>
      </c>
      <c r="BI813">
        <f t="shared" si="174"/>
        <v>0.97</v>
      </c>
      <c r="BP813">
        <f t="shared" si="175"/>
        <v>810</v>
      </c>
      <c r="BQ813">
        <f t="shared" si="176"/>
        <v>20.22499999999992</v>
      </c>
      <c r="BR813">
        <f>EXP(-KTG1_bac*(BQ813-T_opt_bac)^2)</f>
        <v>0.96966706341075481</v>
      </c>
      <c r="BS813">
        <f>EXP(-KTG2_bac * (T_opt_bac - BQ813)^2)</f>
        <v>0.91173354241674065</v>
      </c>
      <c r="BT813">
        <f>IF(BQ813&lt;=T_opt_bac,BR813,BS813)</f>
        <v>0.96966706341075481</v>
      </c>
      <c r="BU813">
        <f t="shared" si="177"/>
        <v>0.97</v>
      </c>
      <c r="BY813"/>
      <c r="BZ813" s="3">
        <f t="shared" si="183"/>
        <v>793</v>
      </c>
      <c r="CA813" s="3">
        <f>CA812+(env_max2-env_min2)/1200</f>
        <v>19.799999999999944</v>
      </c>
      <c r="CB813" s="3">
        <f t="shared" si="182"/>
        <v>0.98599999999999999</v>
      </c>
      <c r="CC813" s="3">
        <f>ROUND((O_max_dia2-CA813)/O_range_dia2 * CB813, 3)</f>
        <v>0.437</v>
      </c>
      <c r="CD813">
        <f>IF(CA813&lt;=delt2,CB813,CC813)</f>
        <v>0.437</v>
      </c>
      <c r="CE813">
        <f>IF(CA813&gt;=O_max_dia2, 0, CD813)</f>
        <v>0.437</v>
      </c>
      <c r="CG813">
        <f>CE813/$CF$21</f>
        <v>0.76532399299474607</v>
      </c>
      <c r="EM813"/>
      <c r="EN813" s="3"/>
      <c r="EP813"/>
      <c r="EQ813" s="3"/>
    </row>
    <row r="814" spans="2:147" x14ac:dyDescent="0.25">
      <c r="B814">
        <f t="shared" si="181"/>
        <v>798</v>
      </c>
      <c r="C814" s="9">
        <f t="shared" si="179"/>
        <v>19.924999999999937</v>
      </c>
      <c r="D814">
        <f>EXP(-KTG1_dia*(C814-T_opt__dia)^2)</f>
        <v>0.75514537394245851</v>
      </c>
      <c r="E814">
        <f>EXP(-KTG2_dia*(T_opt__dia-C814)^2)</f>
        <v>8.92820504581467E-4</v>
      </c>
      <c r="F814">
        <f>IF(C814&lt;=T_opt__dia,D814,E814)</f>
        <v>8.92820504581467E-4</v>
      </c>
      <c r="G814">
        <f t="shared" si="180"/>
        <v>1E-3</v>
      </c>
      <c r="AO814">
        <f t="shared" si="178"/>
        <v>811</v>
      </c>
      <c r="AP814">
        <f t="shared" si="170"/>
        <v>20.249999999999918</v>
      </c>
      <c r="AQ814">
        <f>EXP(-KTG1_nan*(AP814-T_opt__nan)^2)</f>
        <v>0.99975003124739614</v>
      </c>
      <c r="AR814">
        <f>EXP(-KTG2_nan*(T_opt__nan-AP814)^2)</f>
        <v>0.99925028117970116</v>
      </c>
      <c r="AS814">
        <f>IF(AP814&lt;=T_opt__nan,AQ814,AR814)</f>
        <v>0.99925028117970116</v>
      </c>
      <c r="AT814">
        <f t="shared" si="171"/>
        <v>0.999</v>
      </c>
      <c r="BD814">
        <f t="shared" si="172"/>
        <v>811</v>
      </c>
      <c r="BE814">
        <f t="shared" si="173"/>
        <v>20.249999999999918</v>
      </c>
      <c r="BF814">
        <f>EXP(-KTG1_pic*(BE814-T_opt_pic)^2)</f>
        <v>0.97020295248901522</v>
      </c>
      <c r="BG814">
        <f>EXP(-KTG2_pic*(T_opt_pic-BE814)^2)</f>
        <v>0.913245993861167</v>
      </c>
      <c r="BH814">
        <f>IF(BE814&lt;=T_opt_pic,BF814,BG814)</f>
        <v>0.97020295248901522</v>
      </c>
      <c r="BI814">
        <f t="shared" si="174"/>
        <v>0.97</v>
      </c>
      <c r="BP814">
        <f t="shared" si="175"/>
        <v>811</v>
      </c>
      <c r="BQ814">
        <f t="shared" si="176"/>
        <v>20.249999999999918</v>
      </c>
      <c r="BR814">
        <f>EXP(-KTG1_bac*(BQ814-T_opt_bac)^2)</f>
        <v>0.97020295248901522</v>
      </c>
      <c r="BS814">
        <f>EXP(-KTG2_bac * (T_opt_bac - BQ814)^2)</f>
        <v>0.913245993861167</v>
      </c>
      <c r="BT814">
        <f>IF(BQ814&lt;=T_opt_bac,BR814,BS814)</f>
        <v>0.97020295248901522</v>
      </c>
      <c r="BU814">
        <f t="shared" si="177"/>
        <v>0.97</v>
      </c>
      <c r="BY814"/>
      <c r="BZ814" s="3">
        <f t="shared" si="183"/>
        <v>794</v>
      </c>
      <c r="CA814" s="3">
        <f>CA813+(env_max2-env_min2)/1200</f>
        <v>19.824999999999942</v>
      </c>
      <c r="CB814" s="3">
        <f t="shared" si="182"/>
        <v>0.98799999999999999</v>
      </c>
      <c r="CC814" s="3">
        <f>ROUND((O_max_dia2-CA814)/O_range_dia2 * CB814, 3)</f>
        <v>0.436</v>
      </c>
      <c r="CD814">
        <f>IF(CA814&lt;=delt2,CB814,CC814)</f>
        <v>0.436</v>
      </c>
      <c r="CE814">
        <f>IF(CA814&gt;=O_max_dia2, 0, CD814)</f>
        <v>0.436</v>
      </c>
      <c r="CG814">
        <f>CE814/$CF$21</f>
        <v>0.76357267950963226</v>
      </c>
      <c r="EM814"/>
      <c r="EN814" s="3"/>
      <c r="EP814"/>
      <c r="EQ814" s="3"/>
    </row>
    <row r="815" spans="2:147" x14ac:dyDescent="0.25">
      <c r="B815">
        <f t="shared" si="181"/>
        <v>799</v>
      </c>
      <c r="C815" s="9">
        <f t="shared" si="179"/>
        <v>19.949999999999935</v>
      </c>
      <c r="D815">
        <f>EXP(-KTG1_dia*(C815-T_opt__dia)^2)</f>
        <v>0.75335403174023452</v>
      </c>
      <c r="E815">
        <f>EXP(-KTG2_dia*(T_opt__dia-C815)^2)</f>
        <v>8.4135236700859806E-4</v>
      </c>
      <c r="F815">
        <f>IF(C815&lt;=T_opt__dia,D815,E815)</f>
        <v>8.4135236700859806E-4</v>
      </c>
      <c r="G815">
        <f t="shared" si="180"/>
        <v>1E-3</v>
      </c>
      <c r="AO815">
        <f t="shared" si="178"/>
        <v>812</v>
      </c>
      <c r="AP815">
        <f t="shared" si="170"/>
        <v>20.274999999999917</v>
      </c>
      <c r="AQ815">
        <f>EXP(-KTG1_nan*(AP815-T_opt__nan)^2)</f>
        <v>0.99969754574851211</v>
      </c>
      <c r="AR815">
        <f>EXP(-KTG2_nan*(T_opt__nan-AP815)^2)</f>
        <v>0.99909291165359093</v>
      </c>
      <c r="AS815">
        <f>IF(AP815&lt;=T_opt__nan,AQ815,AR815)</f>
        <v>0.99909291165359093</v>
      </c>
      <c r="AT815">
        <f t="shared" si="171"/>
        <v>0.999</v>
      </c>
      <c r="BD815">
        <f t="shared" si="172"/>
        <v>812</v>
      </c>
      <c r="BE815">
        <f t="shared" si="173"/>
        <v>20.274999999999917</v>
      </c>
      <c r="BF815">
        <f>EXP(-KTG1_pic*(BE815-T_opt_pic)^2)</f>
        <v>0.97073428404424367</v>
      </c>
      <c r="BG815">
        <f>EXP(-KTG2_pic*(T_opt_pic-BE815)^2)</f>
        <v>0.91474723296119043</v>
      </c>
      <c r="BH815">
        <f>IF(BE815&lt;=T_opt_pic,BF815,BG815)</f>
        <v>0.97073428404424367</v>
      </c>
      <c r="BI815">
        <f t="shared" si="174"/>
        <v>0.97099999999999997</v>
      </c>
      <c r="BP815">
        <f t="shared" si="175"/>
        <v>812</v>
      </c>
      <c r="BQ815">
        <f t="shared" si="176"/>
        <v>20.274999999999917</v>
      </c>
      <c r="BR815">
        <f>EXP(-KTG1_bac*(BQ815-T_opt_bac)^2)</f>
        <v>0.97073428404424367</v>
      </c>
      <c r="BS815">
        <f>EXP(-KTG2_bac * (T_opt_bac - BQ815)^2)</f>
        <v>0.91474723296119043</v>
      </c>
      <c r="BT815">
        <f>IF(BQ815&lt;=T_opt_bac,BR815,BS815)</f>
        <v>0.97073428404424367</v>
      </c>
      <c r="BU815">
        <f t="shared" si="177"/>
        <v>0.97099999999999997</v>
      </c>
      <c r="BY815"/>
      <c r="BZ815" s="3">
        <f t="shared" si="183"/>
        <v>795</v>
      </c>
      <c r="CA815" s="3">
        <f>CA814+(env_max2-env_min2)/1200</f>
        <v>19.849999999999941</v>
      </c>
      <c r="CB815" s="3">
        <f t="shared" si="182"/>
        <v>0.99</v>
      </c>
      <c r="CC815" s="3">
        <f>ROUND((O_max_dia2-CA815)/O_range_dia2 * CB815, 3)</f>
        <v>0.435</v>
      </c>
      <c r="CD815">
        <f>IF(CA815&lt;=delt2,CB815,CC815)</f>
        <v>0.435</v>
      </c>
      <c r="CE815">
        <f>IF(CA815&gt;=O_max_dia2, 0, CD815)</f>
        <v>0.435</v>
      </c>
      <c r="CG815">
        <f>CE815/$CF$21</f>
        <v>0.76182136602451844</v>
      </c>
      <c r="EM815"/>
      <c r="EN815" s="3"/>
      <c r="EP815"/>
      <c r="EQ815" s="3"/>
    </row>
    <row r="816" spans="2:147" x14ac:dyDescent="0.25">
      <c r="B816">
        <f t="shared" si="181"/>
        <v>800</v>
      </c>
      <c r="C816" s="9">
        <f t="shared" si="179"/>
        <v>19.974999999999934</v>
      </c>
      <c r="D816">
        <f>EXP(-KTG1_dia*(C816-T_opt__dia)^2)</f>
        <v>0.75155942329578207</v>
      </c>
      <c r="E816">
        <f>EXP(-KTG2_dia*(T_opt__dia-C816)^2)</f>
        <v>7.9265300864765262E-4</v>
      </c>
      <c r="F816">
        <f>IF(C816&lt;=T_opt__dia,D816,E816)</f>
        <v>7.9265300864765262E-4</v>
      </c>
      <c r="G816">
        <f t="shared" si="180"/>
        <v>1E-3</v>
      </c>
      <c r="AO816">
        <f t="shared" si="178"/>
        <v>813</v>
      </c>
      <c r="AP816">
        <f t="shared" si="170"/>
        <v>20.299999999999915</v>
      </c>
      <c r="AQ816">
        <f>EXP(-KTG1_nan*(AP816-T_opt__nan)^2)</f>
        <v>0.99964006479222489</v>
      </c>
      <c r="AR816">
        <f>EXP(-KTG2_nan*(T_opt__nan-AP816)^2)</f>
        <v>0.99892058299010533</v>
      </c>
      <c r="AS816">
        <f>IF(AP816&lt;=T_opt__nan,AQ816,AR816)</f>
        <v>0.99892058299010533</v>
      </c>
      <c r="AT816">
        <f t="shared" si="171"/>
        <v>0.999</v>
      </c>
      <c r="BD816">
        <f t="shared" si="172"/>
        <v>813</v>
      </c>
      <c r="BE816">
        <f t="shared" si="173"/>
        <v>20.299999999999915</v>
      </c>
      <c r="BF816">
        <f>EXP(-KTG1_pic*(BE816-T_opt_pic)^2)</f>
        <v>0.97126105026575604</v>
      </c>
      <c r="BG816">
        <f>EXP(-KTG2_pic*(T_opt_pic-BE816)^2)</f>
        <v>0.91623719621155064</v>
      </c>
      <c r="BH816">
        <f>IF(BE816&lt;=T_opt_pic,BF816,BG816)</f>
        <v>0.97126105026575604</v>
      </c>
      <c r="BI816">
        <f t="shared" si="174"/>
        <v>0.97099999999999997</v>
      </c>
      <c r="BP816">
        <f t="shared" si="175"/>
        <v>813</v>
      </c>
      <c r="BQ816">
        <f t="shared" si="176"/>
        <v>20.299999999999915</v>
      </c>
      <c r="BR816">
        <f>EXP(-KTG1_bac*(BQ816-T_opt_bac)^2)</f>
        <v>0.97126105026575604</v>
      </c>
      <c r="BS816">
        <f>EXP(-KTG2_bac * (T_opt_bac - BQ816)^2)</f>
        <v>0.91623719621155064</v>
      </c>
      <c r="BT816">
        <f>IF(BQ816&lt;=T_opt_bac,BR816,BS816)</f>
        <v>0.97126105026575604</v>
      </c>
      <c r="BU816">
        <f t="shared" si="177"/>
        <v>0.97099999999999997</v>
      </c>
      <c r="BY816"/>
      <c r="BZ816" s="3">
        <f t="shared" si="183"/>
        <v>796</v>
      </c>
      <c r="CA816" s="3">
        <f>CA815+(env_max2-env_min2)/1200</f>
        <v>19.87499999999994</v>
      </c>
      <c r="CB816" s="3">
        <f t="shared" si="182"/>
        <v>0.99099999999999999</v>
      </c>
      <c r="CC816" s="3">
        <f>ROUND((O_max_dia2-CA816)/O_range_dia2 * CB816, 3)</f>
        <v>0.434</v>
      </c>
      <c r="CD816">
        <f>IF(CA816&lt;=delt2,CB816,CC816)</f>
        <v>0.434</v>
      </c>
      <c r="CE816">
        <f>IF(CA816&gt;=O_max_dia2, 0, CD816)</f>
        <v>0.434</v>
      </c>
      <c r="CG816">
        <f>CE816/$CF$21</f>
        <v>0.76007005253940463</v>
      </c>
      <c r="EM816"/>
      <c r="EN816" s="3"/>
      <c r="EP816"/>
      <c r="EQ816" s="3"/>
    </row>
    <row r="817" spans="2:147" x14ac:dyDescent="0.25">
      <c r="B817">
        <f t="shared" si="181"/>
        <v>801</v>
      </c>
      <c r="C817" s="9">
        <f t="shared" si="179"/>
        <v>19.999999999999932</v>
      </c>
      <c r="D817">
        <f>EXP(-KTG1_dia*(C817-T_opt__dia)^2)</f>
        <v>0.74976159223904615</v>
      </c>
      <c r="E817">
        <f>EXP(-KTG2_dia*(T_opt__dia-C817)^2)</f>
        <v>7.4658580837679987E-4</v>
      </c>
      <c r="F817">
        <f>IF(C817&lt;=T_opt__dia,D817,E817)</f>
        <v>7.4658580837679987E-4</v>
      </c>
      <c r="G817">
        <f t="shared" si="180"/>
        <v>1E-3</v>
      </c>
      <c r="AO817">
        <f t="shared" si="178"/>
        <v>814</v>
      </c>
      <c r="AP817">
        <f t="shared" si="170"/>
        <v>20.324999999999914</v>
      </c>
      <c r="AQ817">
        <f>EXP(-KTG1_nan*(AP817-T_opt__nan)^2)</f>
        <v>0.99957758924055673</v>
      </c>
      <c r="AR817">
        <f>EXP(-KTG2_nan*(T_opt__nan-AP817)^2)</f>
        <v>0.99873330293884821</v>
      </c>
      <c r="AS817">
        <f>IF(AP817&lt;=T_opt__nan,AQ817,AR817)</f>
        <v>0.99873330293884821</v>
      </c>
      <c r="AT817">
        <f t="shared" si="171"/>
        <v>0.999</v>
      </c>
      <c r="BD817">
        <f t="shared" si="172"/>
        <v>814</v>
      </c>
      <c r="BE817">
        <f t="shared" si="173"/>
        <v>20.324999999999914</v>
      </c>
      <c r="BF817">
        <f>EXP(-KTG1_pic*(BE817-T_opt_pic)^2)</f>
        <v>0.97178324340710853</v>
      </c>
      <c r="BG817">
        <f>EXP(-KTG2_pic*(T_opt_pic-BE817)^2)</f>
        <v>0.91771582051089517</v>
      </c>
      <c r="BH817">
        <f>IF(BE817&lt;=T_opt_pic,BF817,BG817)</f>
        <v>0.97178324340710853</v>
      </c>
      <c r="BI817">
        <f t="shared" si="174"/>
        <v>0.97199999999999998</v>
      </c>
      <c r="BP817">
        <f t="shared" si="175"/>
        <v>814</v>
      </c>
      <c r="BQ817">
        <f t="shared" si="176"/>
        <v>20.324999999999914</v>
      </c>
      <c r="BR817">
        <f>EXP(-KTG1_bac*(BQ817-T_opt_bac)^2)</f>
        <v>0.97178324340710853</v>
      </c>
      <c r="BS817">
        <f>EXP(-KTG2_bac * (T_opt_bac - BQ817)^2)</f>
        <v>0.91771582051089517</v>
      </c>
      <c r="BT817">
        <f>IF(BQ817&lt;=T_opt_bac,BR817,BS817)</f>
        <v>0.97178324340710853</v>
      </c>
      <c r="BU817">
        <f t="shared" si="177"/>
        <v>0.97199999999999998</v>
      </c>
      <c r="BY817"/>
      <c r="BZ817" s="3">
        <f t="shared" si="183"/>
        <v>797</v>
      </c>
      <c r="CA817" s="3">
        <f>CA816+(env_max2-env_min2)/1200</f>
        <v>19.899999999999938</v>
      </c>
      <c r="CB817" s="3">
        <f t="shared" si="182"/>
        <v>0.99299999999999999</v>
      </c>
      <c r="CC817" s="3">
        <f>ROUND((O_max_dia2-CA817)/O_range_dia2 * CB817, 3)</f>
        <v>0.433</v>
      </c>
      <c r="CD817">
        <f>IF(CA817&lt;=delt2,CB817,CC817)</f>
        <v>0.433</v>
      </c>
      <c r="CE817">
        <f>IF(CA817&gt;=O_max_dia2, 0, CD817)</f>
        <v>0.433</v>
      </c>
      <c r="CG817">
        <f>CE817/$CF$21</f>
        <v>0.75831873905429081</v>
      </c>
      <c r="EM817"/>
      <c r="EN817" s="3"/>
      <c r="EP817"/>
      <c r="EQ817" s="3"/>
    </row>
    <row r="818" spans="2:147" x14ac:dyDescent="0.25">
      <c r="B818">
        <f t="shared" si="181"/>
        <v>802</v>
      </c>
      <c r="C818" s="9">
        <f t="shared" si="179"/>
        <v>20.024999999999931</v>
      </c>
      <c r="D818">
        <f>EXP(-KTG1_dia*(C818-T_opt__dia)^2)</f>
        <v>0.74796058219238304</v>
      </c>
      <c r="E818">
        <f>EXP(-KTG2_dia*(T_opt__dia-C818)^2)</f>
        <v>7.030201525949504E-4</v>
      </c>
      <c r="F818">
        <f>IF(C818&lt;=T_opt__dia,D818,E818)</f>
        <v>7.030201525949504E-4</v>
      </c>
      <c r="G818">
        <f t="shared" si="180"/>
        <v>1E-3</v>
      </c>
      <c r="AO818">
        <f t="shared" si="178"/>
        <v>815</v>
      </c>
      <c r="AP818">
        <f t="shared" si="170"/>
        <v>20.349999999999913</v>
      </c>
      <c r="AQ818">
        <f>EXP(-KTG1_nan*(AP818-T_opt__nan)^2)</f>
        <v>0.99951012003039452</v>
      </c>
      <c r="AR818">
        <f>EXP(-KTG2_nan*(T_opt__nan-AP818)^2)</f>
        <v>0.99853107992077472</v>
      </c>
      <c r="AS818">
        <f>IF(AP818&lt;=T_opt__nan,AQ818,AR818)</f>
        <v>0.99853107992077472</v>
      </c>
      <c r="AT818">
        <f t="shared" si="171"/>
        <v>0.999</v>
      </c>
      <c r="BD818">
        <f t="shared" si="172"/>
        <v>815</v>
      </c>
      <c r="BE818">
        <f t="shared" si="173"/>
        <v>20.349999999999913</v>
      </c>
      <c r="BF818">
        <f>EXP(-KTG1_pic*(BE818-T_opt_pic)^2)</f>
        <v>0.97230085578628767</v>
      </c>
      <c r="BG818">
        <f>EXP(-KTG2_pic*(T_opt_pic-BE818)^2)</f>
        <v>0.91918304316622712</v>
      </c>
      <c r="BH818">
        <f>IF(BE818&lt;=T_opt_pic,BF818,BG818)</f>
        <v>0.97230085578628767</v>
      </c>
      <c r="BI818">
        <f t="shared" si="174"/>
        <v>0.97199999999999998</v>
      </c>
      <c r="BP818">
        <f t="shared" si="175"/>
        <v>815</v>
      </c>
      <c r="BQ818">
        <f t="shared" si="176"/>
        <v>20.349999999999913</v>
      </c>
      <c r="BR818">
        <f>EXP(-KTG1_bac*(BQ818-T_opt_bac)^2)</f>
        <v>0.97230085578628767</v>
      </c>
      <c r="BS818">
        <f>EXP(-KTG2_bac * (T_opt_bac - BQ818)^2)</f>
        <v>0.91918304316622712</v>
      </c>
      <c r="BT818">
        <f>IF(BQ818&lt;=T_opt_bac,BR818,BS818)</f>
        <v>0.97230085578628767</v>
      </c>
      <c r="BU818">
        <f t="shared" si="177"/>
        <v>0.97199999999999998</v>
      </c>
      <c r="BY818"/>
      <c r="BZ818" s="3">
        <f t="shared" si="183"/>
        <v>798</v>
      </c>
      <c r="CA818" s="3">
        <f>CA817+(env_max2-env_min2)/1200</f>
        <v>19.924999999999937</v>
      </c>
      <c r="CB818" s="3">
        <f t="shared" si="182"/>
        <v>0.995</v>
      </c>
      <c r="CC818" s="3">
        <f>ROUND((O_max_dia2-CA818)/O_range_dia2 * CB818, 3)</f>
        <v>0.432</v>
      </c>
      <c r="CD818">
        <f>IF(CA818&lt;=delt2,CB818,CC818)</f>
        <v>0.432</v>
      </c>
      <c r="CE818">
        <f>IF(CA818&gt;=O_max_dia2, 0, CD818)</f>
        <v>0.432</v>
      </c>
      <c r="CG818">
        <f>CE818/$CF$21</f>
        <v>0.75656742556917689</v>
      </c>
      <c r="EM818"/>
      <c r="EN818" s="3"/>
      <c r="EP818"/>
      <c r="EQ818" s="3"/>
    </row>
    <row r="819" spans="2:147" x14ac:dyDescent="0.25">
      <c r="B819">
        <f t="shared" si="181"/>
        <v>803</v>
      </c>
      <c r="C819" s="9">
        <f t="shared" si="179"/>
        <v>20.04999999999993</v>
      </c>
      <c r="D819">
        <f>EXP(-KTG1_dia*(C819-T_opt__dia)^2)</f>
        <v>0.74615643676883592</v>
      </c>
      <c r="E819">
        <f>EXP(-KTG2_dia*(T_opt__dia-C819)^2)</f>
        <v>6.6183121286326639E-4</v>
      </c>
      <c r="F819">
        <f>IF(C819&lt;=T_opt__dia,D819,E819)</f>
        <v>6.6183121286326639E-4</v>
      </c>
      <c r="G819">
        <f t="shared" si="180"/>
        <v>1E-3</v>
      </c>
      <c r="AO819">
        <f t="shared" si="178"/>
        <v>816</v>
      </c>
      <c r="AP819">
        <f t="shared" si="170"/>
        <v>20.374999999999911</v>
      </c>
      <c r="AQ819">
        <f>EXP(-KTG1_nan*(AP819-T_opt__nan)^2)</f>
        <v>0.9994376581734663</v>
      </c>
      <c r="AR819">
        <f>EXP(-KTG2_nan*(T_opt__nan-AP819)^2)</f>
        <v>0.99831392302756028</v>
      </c>
      <c r="AS819">
        <f>IF(AP819&lt;=T_opt__nan,AQ819,AR819)</f>
        <v>0.99831392302756028</v>
      </c>
      <c r="AT819">
        <f t="shared" si="171"/>
        <v>0.998</v>
      </c>
      <c r="BD819">
        <f t="shared" si="172"/>
        <v>816</v>
      </c>
      <c r="BE819">
        <f t="shared" si="173"/>
        <v>20.374999999999911</v>
      </c>
      <c r="BF819">
        <f>EXP(-KTG1_pic*(BE819-T_opt_pic)^2)</f>
        <v>0.97281387978589884</v>
      </c>
      <c r="BG819">
        <f>EXP(-KTG2_pic*(T_opt_pic-BE819)^2)</f>
        <v>0.92063880189732816</v>
      </c>
      <c r="BH819">
        <f>IF(BE819&lt;=T_opt_pic,BF819,BG819)</f>
        <v>0.97281387978589884</v>
      </c>
      <c r="BI819">
        <f t="shared" si="174"/>
        <v>0.97299999999999998</v>
      </c>
      <c r="BP819">
        <f t="shared" si="175"/>
        <v>816</v>
      </c>
      <c r="BQ819">
        <f t="shared" si="176"/>
        <v>20.374999999999911</v>
      </c>
      <c r="BR819">
        <f>EXP(-KTG1_bac*(BQ819-T_opt_bac)^2)</f>
        <v>0.97281387978589884</v>
      </c>
      <c r="BS819">
        <f>EXP(-KTG2_bac * (T_opt_bac - BQ819)^2)</f>
        <v>0.92063880189732816</v>
      </c>
      <c r="BT819">
        <f>IF(BQ819&lt;=T_opt_bac,BR819,BS819)</f>
        <v>0.97281387978589884</v>
      </c>
      <c r="BU819">
        <f t="shared" si="177"/>
        <v>0.97299999999999998</v>
      </c>
      <c r="BY819"/>
      <c r="BZ819" s="3">
        <f t="shared" si="183"/>
        <v>799</v>
      </c>
      <c r="CA819" s="3">
        <f>CA818+(env_max2-env_min2)/1200</f>
        <v>19.949999999999935</v>
      </c>
      <c r="CB819" s="3">
        <f t="shared" si="182"/>
        <v>0.997</v>
      </c>
      <c r="CC819" s="3">
        <f>ROUND((O_max_dia2-CA819)/O_range_dia2 * CB819, 3)</f>
        <v>0.43099999999999999</v>
      </c>
      <c r="CD819">
        <f>IF(CA819&lt;=delt2,CB819,CC819)</f>
        <v>0.43099999999999999</v>
      </c>
      <c r="CE819">
        <f>IF(CA819&gt;=O_max_dia2, 0, CD819)</f>
        <v>0.43099999999999999</v>
      </c>
      <c r="CG819">
        <f>CE819/$CF$21</f>
        <v>0.75481611208406307</v>
      </c>
      <c r="EM819"/>
      <c r="EN819" s="3"/>
      <c r="EP819"/>
      <c r="EQ819" s="3"/>
    </row>
    <row r="820" spans="2:147" x14ac:dyDescent="0.25">
      <c r="B820">
        <f t="shared" si="181"/>
        <v>804</v>
      </c>
      <c r="C820" s="9">
        <f t="shared" si="179"/>
        <v>20.074999999999928</v>
      </c>
      <c r="D820">
        <f>EXP(-KTG1_dia*(C820-T_opt__dia)^2)</f>
        <v>0.7443491995704149</v>
      </c>
      <c r="E820">
        <f>EXP(-KTG2_dia*(T_opt__dia-C820)^2)</f>
        <v>6.2289972947729736E-4</v>
      </c>
      <c r="F820">
        <f>IF(C820&lt;=T_opt__dia,D820,E820)</f>
        <v>6.2289972947729736E-4</v>
      </c>
      <c r="G820">
        <f t="shared" si="180"/>
        <v>1E-3</v>
      </c>
      <c r="AO820">
        <f t="shared" si="178"/>
        <v>817</v>
      </c>
      <c r="AP820">
        <f t="shared" si="170"/>
        <v>20.39999999999991</v>
      </c>
      <c r="AQ820">
        <f>EXP(-KTG1_nan*(AP820-T_opt__nan)^2)</f>
        <v>0.99936020475631659</v>
      </c>
      <c r="AR820">
        <f>EXP(-KTG2_nan*(T_opt__nan-AP820)^2)</f>
        <v>0.99808184202091887</v>
      </c>
      <c r="AS820">
        <f>IF(AP820&lt;=T_opt__nan,AQ820,AR820)</f>
        <v>0.99808184202091887</v>
      </c>
      <c r="AT820">
        <f t="shared" si="171"/>
        <v>0.998</v>
      </c>
      <c r="BD820">
        <f t="shared" si="172"/>
        <v>817</v>
      </c>
      <c r="BE820">
        <f t="shared" si="173"/>
        <v>20.39999999999991</v>
      </c>
      <c r="BF820">
        <f>EXP(-KTG1_pic*(BE820-T_opt_pic)^2)</f>
        <v>0.97332230785335261</v>
      </c>
      <c r="BG820">
        <f>EXP(-KTG2_pic*(T_opt_pic-BE820)^2)</f>
        <v>0.9220830348411585</v>
      </c>
      <c r="BH820">
        <f>IF(BE820&lt;=T_opt_pic,BF820,BG820)</f>
        <v>0.97332230785335261</v>
      </c>
      <c r="BI820">
        <f t="shared" si="174"/>
        <v>0.97299999999999998</v>
      </c>
      <c r="BP820">
        <f t="shared" si="175"/>
        <v>817</v>
      </c>
      <c r="BQ820">
        <f t="shared" si="176"/>
        <v>20.39999999999991</v>
      </c>
      <c r="BR820">
        <f>EXP(-KTG1_bac*(BQ820-T_opt_bac)^2)</f>
        <v>0.97332230785335261</v>
      </c>
      <c r="BS820">
        <f>EXP(-KTG2_bac * (T_opt_bac - BQ820)^2)</f>
        <v>0.9220830348411585</v>
      </c>
      <c r="BT820">
        <f>IF(BQ820&lt;=T_opt_bac,BR820,BS820)</f>
        <v>0.97332230785335261</v>
      </c>
      <c r="BU820">
        <f t="shared" si="177"/>
        <v>0.97299999999999998</v>
      </c>
      <c r="BY820"/>
      <c r="BZ820" s="3">
        <f t="shared" si="183"/>
        <v>800</v>
      </c>
      <c r="CA820" s="3">
        <f>CA819+(env_max2-env_min2)/1200</f>
        <v>19.974999999999934</v>
      </c>
      <c r="CB820" s="3">
        <f t="shared" si="182"/>
        <v>0.998</v>
      </c>
      <c r="CC820" s="3">
        <f>ROUND((O_max_dia2-CA820)/O_range_dia2 * CB820, 3)</f>
        <v>0.42899999999999999</v>
      </c>
      <c r="CD820">
        <f>IF(CA820&lt;=delt2,CB820,CC820)</f>
        <v>0.42899999999999999</v>
      </c>
      <c r="CE820">
        <f>IF(CA820&gt;=O_max_dia2, 0, CD820)</f>
        <v>0.42899999999999999</v>
      </c>
      <c r="CG820">
        <f>CE820/$CF$21</f>
        <v>0.75131348511383544</v>
      </c>
      <c r="EM820"/>
      <c r="EN820" s="3"/>
      <c r="EP820"/>
      <c r="EQ820" s="3"/>
    </row>
    <row r="821" spans="2:147" x14ac:dyDescent="0.25">
      <c r="B821">
        <f t="shared" si="181"/>
        <v>805</v>
      </c>
      <c r="C821" s="9">
        <f t="shared" si="179"/>
        <v>20.099999999999927</v>
      </c>
      <c r="D821">
        <f>EXP(-KTG1_dia*(C821-T_opt__dia)^2)</f>
        <v>0.74253891418638185</v>
      </c>
      <c r="E821">
        <f>EXP(-KTG2_dia*(T_opt__dia-C821)^2)</f>
        <v>5.8611180093874312E-4</v>
      </c>
      <c r="F821">
        <f>IF(C821&lt;=T_opt__dia,D821,E821)</f>
        <v>5.8611180093874312E-4</v>
      </c>
      <c r="G821">
        <f t="shared" si="180"/>
        <v>1E-3</v>
      </c>
      <c r="AO821">
        <f t="shared" si="178"/>
        <v>818</v>
      </c>
      <c r="AP821">
        <f t="shared" si="170"/>
        <v>20.424999999999908</v>
      </c>
      <c r="AQ821">
        <f>EXP(-KTG1_nan*(AP821-T_opt__nan)^2)</f>
        <v>0.99927776094027843</v>
      </c>
      <c r="AR821">
        <f>EXP(-KTG2_nan*(T_opt__nan-AP821)^2)</f>
        <v>0.99783484733187233</v>
      </c>
      <c r="AS821">
        <f>IF(AP821&lt;=T_opt__nan,AQ821,AR821)</f>
        <v>0.99783484733187233</v>
      </c>
      <c r="AT821">
        <f t="shared" si="171"/>
        <v>0.998</v>
      </c>
      <c r="BD821">
        <f t="shared" si="172"/>
        <v>818</v>
      </c>
      <c r="BE821">
        <f t="shared" si="173"/>
        <v>20.424999999999908</v>
      </c>
      <c r="BF821">
        <f>EXP(-KTG1_pic*(BE821-T_opt_pic)^2)</f>
        <v>0.97382613250105032</v>
      </c>
      <c r="BG821">
        <f>EXP(-KTG2_pic*(T_opt_pic-BE821)^2)</f>
        <v>0.92351568055623212</v>
      </c>
      <c r="BH821">
        <f>IF(BE821&lt;=T_opt_pic,BF821,BG821)</f>
        <v>0.97382613250105032</v>
      </c>
      <c r="BI821">
        <f t="shared" si="174"/>
        <v>0.97399999999999998</v>
      </c>
      <c r="BP821">
        <f t="shared" si="175"/>
        <v>818</v>
      </c>
      <c r="BQ821">
        <f t="shared" si="176"/>
        <v>20.424999999999908</v>
      </c>
      <c r="BR821">
        <f>EXP(-KTG1_bac*(BQ821-T_opt_bac)^2)</f>
        <v>0.97382613250105032</v>
      </c>
      <c r="BS821">
        <f>EXP(-KTG2_bac * (T_opt_bac - BQ821)^2)</f>
        <v>0.92351568055623212</v>
      </c>
      <c r="BT821">
        <f>IF(BQ821&lt;=T_opt_bac,BR821,BS821)</f>
        <v>0.97382613250105032</v>
      </c>
      <c r="BU821">
        <f t="shared" si="177"/>
        <v>0.97399999999999998</v>
      </c>
      <c r="BY821"/>
      <c r="BZ821" s="3">
        <f t="shared" si="183"/>
        <v>801</v>
      </c>
      <c r="CA821" s="3">
        <f>CA820+(env_max2-env_min2)/1200</f>
        <v>19.999999999999932</v>
      </c>
      <c r="CB821" s="3">
        <f t="shared" si="182"/>
        <v>1</v>
      </c>
      <c r="CC821" s="3">
        <f>ROUND((O_max_dia2-CA821)/O_range_dia2 * CB821, 3)</f>
        <v>0.42899999999999999</v>
      </c>
      <c r="CD821">
        <f>IF(CA821&lt;=delt2,CB821,CC821)</f>
        <v>0.42899999999999999</v>
      </c>
      <c r="CE821">
        <f>IF(CA821&gt;=O_max_dia2, 0, CD821)</f>
        <v>0.42899999999999999</v>
      </c>
      <c r="CG821">
        <f>CE821/$CF$21</f>
        <v>0.75131348511383544</v>
      </c>
      <c r="EM821"/>
      <c r="EN821" s="3"/>
      <c r="EP821"/>
      <c r="EQ821" s="3"/>
    </row>
    <row r="822" spans="2:147" x14ac:dyDescent="0.25">
      <c r="B822">
        <f t="shared" si="181"/>
        <v>806</v>
      </c>
      <c r="C822" s="9">
        <f t="shared" si="179"/>
        <v>20.124999999999925</v>
      </c>
      <c r="D822">
        <f>EXP(-KTG1_dia*(C822-T_opt__dia)^2)</f>
        <v>0.74072562419153931</v>
      </c>
      <c r="E822">
        <f>EXP(-KTG2_dia*(T_opt__dia-C822)^2)</f>
        <v>5.5135867928756245E-4</v>
      </c>
      <c r="F822">
        <f>IF(C822&lt;=T_opt__dia,D822,E822)</f>
        <v>5.5135867928756245E-4</v>
      </c>
      <c r="G822">
        <f t="shared" si="180"/>
        <v>1E-3</v>
      </c>
      <c r="AO822">
        <f t="shared" si="178"/>
        <v>819</v>
      </c>
      <c r="AP822">
        <f t="shared" si="170"/>
        <v>20.449999999999907</v>
      </c>
      <c r="AQ822">
        <f>EXP(-KTG1_nan*(AP822-T_opt__nan)^2)</f>
        <v>0.9991903279614448</v>
      </c>
      <c r="AR822">
        <f>EXP(-KTG2_nan*(T_opt__nan-AP822)^2)</f>
        <v>0.9975729500599686</v>
      </c>
      <c r="AS822">
        <f>IF(AP822&lt;=T_opt__nan,AQ822,AR822)</f>
        <v>0.9975729500599686</v>
      </c>
      <c r="AT822">
        <f t="shared" si="171"/>
        <v>0.998</v>
      </c>
      <c r="BD822">
        <f t="shared" si="172"/>
        <v>819</v>
      </c>
      <c r="BE822">
        <f t="shared" si="173"/>
        <v>20.449999999999907</v>
      </c>
      <c r="BF822">
        <f>EXP(-KTG1_pic*(BE822-T_opt_pic)^2)</f>
        <v>0.97432534630656797</v>
      </c>
      <c r="BG822">
        <f>EXP(-KTG2_pic*(T_opt_pic-BE822)^2)</f>
        <v>0.92493667802696755</v>
      </c>
      <c r="BH822">
        <f>IF(BE822&lt;=T_opt_pic,BF822,BG822)</f>
        <v>0.97432534630656797</v>
      </c>
      <c r="BI822">
        <f t="shared" si="174"/>
        <v>0.97399999999999998</v>
      </c>
      <c r="BP822">
        <f t="shared" si="175"/>
        <v>819</v>
      </c>
      <c r="BQ822">
        <f t="shared" si="176"/>
        <v>20.449999999999907</v>
      </c>
      <c r="BR822">
        <f>EXP(-KTG1_bac*(BQ822-T_opt_bac)^2)</f>
        <v>0.97432534630656797</v>
      </c>
      <c r="BS822">
        <f>EXP(-KTG2_bac * (T_opt_bac - BQ822)^2)</f>
        <v>0.92493667802696755</v>
      </c>
      <c r="BT822">
        <f>IF(BQ822&lt;=T_opt_bac,BR822,BS822)</f>
        <v>0.97432534630656797</v>
      </c>
      <c r="BU822">
        <f t="shared" si="177"/>
        <v>0.97399999999999998</v>
      </c>
      <c r="BY822"/>
      <c r="BZ822" s="3">
        <f t="shared" si="183"/>
        <v>802</v>
      </c>
      <c r="CA822" s="3">
        <f>CA821+(env_max2-env_min2)/1200</f>
        <v>20.024999999999931</v>
      </c>
      <c r="CB822" s="3">
        <f t="shared" si="182"/>
        <v>1.002</v>
      </c>
      <c r="CC822" s="3">
        <f>ROUND((O_max_dia2-CA822)/O_range_dia2 * CB822, 3)</f>
        <v>0.42799999999999999</v>
      </c>
      <c r="CD822">
        <f>IF(CA822&lt;=delt2,CB822,CC822)</f>
        <v>0.42799999999999999</v>
      </c>
      <c r="CE822">
        <f>IF(CA822&gt;=O_max_dia2, 0, CD822)</f>
        <v>0.42799999999999999</v>
      </c>
      <c r="CG822">
        <f>CE822/$CF$21</f>
        <v>0.74956217162872163</v>
      </c>
      <c r="EM822"/>
      <c r="EN822" s="3"/>
      <c r="EP822"/>
      <c r="EQ822" s="3"/>
    </row>
    <row r="823" spans="2:147" x14ac:dyDescent="0.25">
      <c r="B823">
        <f t="shared" si="181"/>
        <v>807</v>
      </c>
      <c r="C823" s="9">
        <f t="shared" si="179"/>
        <v>20.149999999999924</v>
      </c>
      <c r="D823">
        <f>EXP(-KTG1_dia*(C823-T_opt__dia)^2)</f>
        <v>0.73890937314452521</v>
      </c>
      <c r="E823">
        <f>EXP(-KTG2_dia*(T_opt__dia-C823)^2)</f>
        <v>5.1853657124756954E-4</v>
      </c>
      <c r="F823">
        <f>IF(C823&lt;=T_opt__dia,D823,E823)</f>
        <v>5.1853657124756954E-4</v>
      </c>
      <c r="G823">
        <f t="shared" si="180"/>
        <v>1E-3</v>
      </c>
      <c r="AO823">
        <f t="shared" si="178"/>
        <v>820</v>
      </c>
      <c r="AP823">
        <f t="shared" si="170"/>
        <v>20.474999999999905</v>
      </c>
      <c r="AQ823">
        <f>EXP(-KTG1_nan*(AP823-T_opt__nan)^2)</f>
        <v>0.99909790713063773</v>
      </c>
      <c r="AR823">
        <f>EXP(-KTG2_nan*(T_opt__nan-AP823)^2)</f>
        <v>0.99729616197245041</v>
      </c>
      <c r="AS823">
        <f>IF(AP823&lt;=T_opt__nan,AQ823,AR823)</f>
        <v>0.99729616197245041</v>
      </c>
      <c r="AT823">
        <f t="shared" si="171"/>
        <v>0.997</v>
      </c>
      <c r="BD823">
        <f t="shared" si="172"/>
        <v>820</v>
      </c>
      <c r="BE823">
        <f t="shared" si="173"/>
        <v>20.474999999999905</v>
      </c>
      <c r="BF823">
        <f>EXP(-KTG1_pic*(BE823-T_opt_pic)^2)</f>
        <v>0.97481994191283816</v>
      </c>
      <c r="BG823">
        <f>EXP(-KTG2_pic*(T_opt_pic-BE823)^2)</f>
        <v>0.92634596666801328</v>
      </c>
      <c r="BH823">
        <f>IF(BE823&lt;=T_opt_pic,BF823,BG823)</f>
        <v>0.97481994191283816</v>
      </c>
      <c r="BI823">
        <f t="shared" si="174"/>
        <v>0.97499999999999998</v>
      </c>
      <c r="BP823">
        <f t="shared" si="175"/>
        <v>820</v>
      </c>
      <c r="BQ823">
        <f t="shared" si="176"/>
        <v>20.474999999999905</v>
      </c>
      <c r="BR823">
        <f>EXP(-KTG1_bac*(BQ823-T_opt_bac)^2)</f>
        <v>0.97481994191283816</v>
      </c>
      <c r="BS823">
        <f>EXP(-KTG2_bac * (T_opt_bac - BQ823)^2)</f>
        <v>0.92634596666801328</v>
      </c>
      <c r="BT823">
        <f>IF(BQ823&lt;=T_opt_bac,BR823,BS823)</f>
        <v>0.97481994191283816</v>
      </c>
      <c r="BU823">
        <f t="shared" si="177"/>
        <v>0.97499999999999998</v>
      </c>
      <c r="BY823"/>
      <c r="BZ823" s="3">
        <f t="shared" si="183"/>
        <v>803</v>
      </c>
      <c r="CA823" s="3">
        <f>CA822+(env_max2-env_min2)/1200</f>
        <v>20.04999999999993</v>
      </c>
      <c r="CB823" s="3">
        <f t="shared" si="182"/>
        <v>1.004</v>
      </c>
      <c r="CC823" s="3">
        <f>ROUND((O_max_dia2-CA823)/O_range_dia2 * CB823, 3)</f>
        <v>0.42699999999999999</v>
      </c>
      <c r="CD823">
        <f>IF(CA823&lt;=delt2,CB823,CC823)</f>
        <v>0.42699999999999999</v>
      </c>
      <c r="CE823">
        <f>IF(CA823&gt;=O_max_dia2, 0, CD823)</f>
        <v>0.42699999999999999</v>
      </c>
      <c r="CG823">
        <f>CE823/$CF$21</f>
        <v>0.7478108581436077</v>
      </c>
      <c r="EM823"/>
      <c r="EN823" s="3"/>
      <c r="EP823"/>
      <c r="EQ823" s="3"/>
    </row>
    <row r="824" spans="2:147" x14ac:dyDescent="0.25">
      <c r="B824">
        <f t="shared" si="181"/>
        <v>808</v>
      </c>
      <c r="C824" s="9">
        <f t="shared" si="179"/>
        <v>20.174999999999923</v>
      </c>
      <c r="D824">
        <f>EXP(-KTG1_dia*(C824-T_opt__dia)^2)</f>
        <v>0.73709020458611196</v>
      </c>
      <c r="E824">
        <f>EXP(-KTG2_dia*(T_opt__dia-C824)^2)</f>
        <v>4.8754644513152083E-4</v>
      </c>
      <c r="F824">
        <f>IF(C824&lt;=T_opt__dia,D824,E824)</f>
        <v>4.8754644513152083E-4</v>
      </c>
      <c r="G824">
        <f t="shared" si="180"/>
        <v>0</v>
      </c>
      <c r="AO824">
        <f t="shared" si="178"/>
        <v>821</v>
      </c>
      <c r="AP824">
        <f t="shared" si="170"/>
        <v>20.499999999999904</v>
      </c>
      <c r="AQ824">
        <f>EXP(-KTG1_nan*(AP824-T_opt__nan)^2)</f>
        <v>0.99900049983337535</v>
      </c>
      <c r="AR824">
        <f>EXP(-KTG2_nan*(T_opt__nan-AP824)^2)</f>
        <v>0.99700449550337411</v>
      </c>
      <c r="AS824">
        <f>IF(AP824&lt;=T_opt__nan,AQ824,AR824)</f>
        <v>0.99700449550337411</v>
      </c>
      <c r="AT824">
        <f t="shared" si="171"/>
        <v>0.997</v>
      </c>
      <c r="BD824">
        <f t="shared" si="172"/>
        <v>821</v>
      </c>
      <c r="BE824">
        <f t="shared" si="173"/>
        <v>20.499999999999904</v>
      </c>
      <c r="BF824">
        <f>EXP(-KTG1_pic*(BE824-T_opt_pic)^2)</f>
        <v>0.97530991202833084</v>
      </c>
      <c r="BG824">
        <f>EXP(-KTG2_pic*(T_opt_pic-BE824)^2)</f>
        <v>0.92774348632854753</v>
      </c>
      <c r="BH824">
        <f>IF(BE824&lt;=T_opt_pic,BF824,BG824)</f>
        <v>0.97530991202833084</v>
      </c>
      <c r="BI824">
        <f t="shared" si="174"/>
        <v>0.97499999999999998</v>
      </c>
      <c r="BP824">
        <f t="shared" si="175"/>
        <v>821</v>
      </c>
      <c r="BQ824">
        <f t="shared" si="176"/>
        <v>20.499999999999904</v>
      </c>
      <c r="BR824">
        <f>EXP(-KTG1_bac*(BQ824-T_opt_bac)^2)</f>
        <v>0.97530991202833084</v>
      </c>
      <c r="BS824">
        <f>EXP(-KTG2_bac * (T_opt_bac - BQ824)^2)</f>
        <v>0.92774348632854753</v>
      </c>
      <c r="BT824">
        <f>IF(BQ824&lt;=T_opt_bac,BR824,BS824)</f>
        <v>0.97530991202833084</v>
      </c>
      <c r="BU824">
        <f t="shared" si="177"/>
        <v>0.97499999999999998</v>
      </c>
      <c r="BY824"/>
      <c r="BZ824" s="3">
        <f t="shared" si="183"/>
        <v>804</v>
      </c>
      <c r="CA824" s="3">
        <f>CA823+(env_max2-env_min2)/1200</f>
        <v>20.074999999999928</v>
      </c>
      <c r="CB824" s="3">
        <f t="shared" si="182"/>
        <v>1.0049999999999999</v>
      </c>
      <c r="CC824" s="3">
        <f>ROUND((O_max_dia2-CA824)/O_range_dia2 * CB824, 3)</f>
        <v>0.42499999999999999</v>
      </c>
      <c r="CD824">
        <f>IF(CA824&lt;=delt2,CB824,CC824)</f>
        <v>0.42499999999999999</v>
      </c>
      <c r="CE824">
        <f>IF(CA824&gt;=O_max_dia2, 0, CD824)</f>
        <v>0.42499999999999999</v>
      </c>
      <c r="CG824">
        <f>CE824/$CF$21</f>
        <v>0.74430823117338007</v>
      </c>
      <c r="EM824"/>
      <c r="EN824" s="3"/>
      <c r="EP824"/>
      <c r="EQ824" s="3"/>
    </row>
    <row r="825" spans="2:147" x14ac:dyDescent="0.25">
      <c r="B825">
        <f t="shared" si="181"/>
        <v>809</v>
      </c>
      <c r="C825" s="9">
        <f t="shared" si="179"/>
        <v>20.199999999999921</v>
      </c>
      <c r="D825">
        <f>EXP(-KTG1_dia*(C825-T_opt__dia)^2)</f>
        <v>0.735268162037511</v>
      </c>
      <c r="E825">
        <f>EXP(-KTG2_dia*(T_opt__dia-C825)^2)</f>
        <v>4.5829384344510794E-4</v>
      </c>
      <c r="F825">
        <f>IF(C825&lt;=T_opt__dia,D825,E825)</f>
        <v>4.5829384344510794E-4</v>
      </c>
      <c r="G825">
        <f t="shared" si="180"/>
        <v>0</v>
      </c>
      <c r="AO825">
        <f t="shared" si="178"/>
        <v>822</v>
      </c>
      <c r="AP825">
        <f t="shared" si="170"/>
        <v>20.524999999999903</v>
      </c>
      <c r="AQ825">
        <f>EXP(-KTG1_nan*(AP825-T_opt__nan)^2)</f>
        <v>0.99889810752983765</v>
      </c>
      <c r="AR825">
        <f>EXP(-KTG2_nan*(T_opt__nan-AP825)^2)</f>
        <v>0.99669796375267894</v>
      </c>
      <c r="AS825">
        <f>IF(AP825&lt;=T_opt__nan,AQ825,AR825)</f>
        <v>0.99669796375267894</v>
      </c>
      <c r="AT825">
        <f t="shared" si="171"/>
        <v>0.997</v>
      </c>
      <c r="BD825">
        <f t="shared" si="172"/>
        <v>822</v>
      </c>
      <c r="BE825">
        <f t="shared" si="173"/>
        <v>20.524999999999903</v>
      </c>
      <c r="BF825">
        <f>EXP(-KTG1_pic*(BE825-T_opt_pic)^2)</f>
        <v>0.9757952494272325</v>
      </c>
      <c r="BG825">
        <f>EXP(-KTG2_pic*(T_opt_pic-BE825)^2)</f>
        <v>0.92912917729655242</v>
      </c>
      <c r="BH825">
        <f>IF(BE825&lt;=T_opt_pic,BF825,BG825)</f>
        <v>0.9757952494272325</v>
      </c>
      <c r="BI825">
        <f t="shared" si="174"/>
        <v>0.97599999999999998</v>
      </c>
      <c r="BP825">
        <f t="shared" si="175"/>
        <v>822</v>
      </c>
      <c r="BQ825">
        <f t="shared" si="176"/>
        <v>20.524999999999903</v>
      </c>
      <c r="BR825">
        <f>EXP(-KTG1_bac*(BQ825-T_opt_bac)^2)</f>
        <v>0.9757952494272325</v>
      </c>
      <c r="BS825">
        <f>EXP(-KTG2_bac * (T_opt_bac - BQ825)^2)</f>
        <v>0.92912917729655242</v>
      </c>
      <c r="BT825">
        <f>IF(BQ825&lt;=T_opt_bac,BR825,BS825)</f>
        <v>0.9757952494272325</v>
      </c>
      <c r="BU825">
        <f t="shared" si="177"/>
        <v>0.97599999999999998</v>
      </c>
      <c r="BY825"/>
      <c r="BZ825" s="3">
        <f t="shared" si="183"/>
        <v>805</v>
      </c>
      <c r="CA825" s="3">
        <f>CA824+(env_max2-env_min2)/1200</f>
        <v>20.099999999999927</v>
      </c>
      <c r="CB825" s="3">
        <f t="shared" si="182"/>
        <v>1.0069999999999999</v>
      </c>
      <c r="CC825" s="3">
        <f>ROUND((O_max_dia2-CA825)/O_range_dia2 * CB825, 3)</f>
        <v>0.42399999999999999</v>
      </c>
      <c r="CD825">
        <f>IF(CA825&lt;=delt2,CB825,CC825)</f>
        <v>0.42399999999999999</v>
      </c>
      <c r="CE825">
        <f>IF(CA825&gt;=O_max_dia2, 0, CD825)</f>
        <v>0.42399999999999999</v>
      </c>
      <c r="CG825">
        <f>CE825/$CF$21</f>
        <v>0.74255691768826626</v>
      </c>
      <c r="EM825"/>
      <c r="EN825" s="3"/>
      <c r="EP825"/>
      <c r="EQ825" s="3"/>
    </row>
    <row r="826" spans="2:147" x14ac:dyDescent="0.25">
      <c r="B826">
        <f t="shared" si="181"/>
        <v>810</v>
      </c>
      <c r="C826" s="9">
        <f t="shared" si="179"/>
        <v>20.22499999999992</v>
      </c>
      <c r="D826">
        <f>EXP(-KTG1_dia*(C826-T_opt__dia)^2)</f>
        <v>0.73344328899868205</v>
      </c>
      <c r="E826">
        <f>EXP(-KTG2_dia*(T_opt__dia-C826)^2)</f>
        <v>4.3068870112323768E-4</v>
      </c>
      <c r="F826">
        <f>IF(C826&lt;=T_opt__dia,D826,E826)</f>
        <v>4.3068870112323768E-4</v>
      </c>
      <c r="G826">
        <f t="shared" si="180"/>
        <v>0</v>
      </c>
      <c r="AO826">
        <f t="shared" si="178"/>
        <v>823</v>
      </c>
      <c r="AP826">
        <f t="shared" si="170"/>
        <v>20.549999999999901</v>
      </c>
      <c r="AQ826">
        <f>EXP(-KTG1_nan*(AP826-T_opt__nan)^2)</f>
        <v>0.99879073175482957</v>
      </c>
      <c r="AR826">
        <f>EXP(-KTG2_nan*(T_opt__nan-AP826)^2)</f>
        <v>0.99637658048520616</v>
      </c>
      <c r="AS826">
        <f>IF(AP826&lt;=T_opt__nan,AQ826,AR826)</f>
        <v>0.99637658048520616</v>
      </c>
      <c r="AT826">
        <f t="shared" si="171"/>
        <v>0.996</v>
      </c>
      <c r="BD826">
        <f t="shared" si="172"/>
        <v>823</v>
      </c>
      <c r="BE826">
        <f t="shared" si="173"/>
        <v>20.549999999999901</v>
      </c>
      <c r="BF826">
        <f>EXP(-KTG1_pic*(BE826-T_opt_pic)^2)</f>
        <v>0.97627594694962394</v>
      </c>
      <c r="BG826">
        <f>EXP(-KTG2_pic*(T_opt_pic-BE826)^2)</f>
        <v>0.93050298030306067</v>
      </c>
      <c r="BH826">
        <f>IF(BE826&lt;=T_opt_pic,BF826,BG826)</f>
        <v>0.97627594694962394</v>
      </c>
      <c r="BI826">
        <f t="shared" si="174"/>
        <v>0.97599999999999998</v>
      </c>
      <c r="BP826">
        <f t="shared" si="175"/>
        <v>823</v>
      </c>
      <c r="BQ826">
        <f t="shared" si="176"/>
        <v>20.549999999999901</v>
      </c>
      <c r="BR826">
        <f>EXP(-KTG1_bac*(BQ826-T_opt_bac)^2)</f>
        <v>0.97627594694962394</v>
      </c>
      <c r="BS826">
        <f>EXP(-KTG2_bac * (T_opt_bac - BQ826)^2)</f>
        <v>0.93050298030306067</v>
      </c>
      <c r="BT826">
        <f>IF(BQ826&lt;=T_opt_bac,BR826,BS826)</f>
        <v>0.97627594694962394</v>
      </c>
      <c r="BU826">
        <f t="shared" si="177"/>
        <v>0.97599999999999998</v>
      </c>
      <c r="BY826"/>
      <c r="BZ826" s="3">
        <f t="shared" si="183"/>
        <v>806</v>
      </c>
      <c r="CA826" s="3">
        <f>CA825+(env_max2-env_min2)/1200</f>
        <v>20.124999999999925</v>
      </c>
      <c r="CB826" s="3">
        <f t="shared" si="182"/>
        <v>1.0089999999999999</v>
      </c>
      <c r="CC826" s="3">
        <f>ROUND((O_max_dia2-CA826)/O_range_dia2 * CB826, 3)</f>
        <v>0.42299999999999999</v>
      </c>
      <c r="CD826">
        <f>IF(CA826&lt;=delt2,CB826,CC826)</f>
        <v>0.42299999999999999</v>
      </c>
      <c r="CE826">
        <f>IF(CA826&gt;=O_max_dia2, 0, CD826)</f>
        <v>0.42299999999999999</v>
      </c>
      <c r="CG826">
        <f>CE826/$CF$21</f>
        <v>0.74080560420315245</v>
      </c>
      <c r="EM826"/>
      <c r="EN826" s="3"/>
      <c r="EP826"/>
      <c r="EQ826" s="3"/>
    </row>
    <row r="827" spans="2:147" x14ac:dyDescent="0.25">
      <c r="B827">
        <f t="shared" si="181"/>
        <v>811</v>
      </c>
      <c r="C827" s="9">
        <f t="shared" si="179"/>
        <v>20.249999999999918</v>
      </c>
      <c r="D827">
        <f>EXP(-KTG1_dia*(C827-T_opt__dia)^2)</f>
        <v>0.73161562894664778</v>
      </c>
      <c r="E827">
        <f>EXP(-KTG2_dia*(T_opt__dia-C827)^2)</f>
        <v>4.0464516932634719E-4</v>
      </c>
      <c r="F827">
        <f>IF(C827&lt;=T_opt__dia,D827,E827)</f>
        <v>4.0464516932634719E-4</v>
      </c>
      <c r="G827">
        <f t="shared" si="180"/>
        <v>0</v>
      </c>
      <c r="AO827">
        <f t="shared" si="178"/>
        <v>824</v>
      </c>
      <c r="AP827">
        <f t="shared" si="170"/>
        <v>20.5749999999999</v>
      </c>
      <c r="AQ827">
        <f>EXP(-KTG1_nan*(AP827-T_opt__nan)^2)</f>
        <v>0.99867837411774274</v>
      </c>
      <c r="AR827">
        <f>EXP(-KTG2_nan*(T_opt__nan-AP827)^2)</f>
        <v>0.9960403601296689</v>
      </c>
      <c r="AS827">
        <f>IF(AP827&lt;=T_opt__nan,AQ827,AR827)</f>
        <v>0.9960403601296689</v>
      </c>
      <c r="AT827">
        <f t="shared" si="171"/>
        <v>0.996</v>
      </c>
      <c r="BD827">
        <f t="shared" si="172"/>
        <v>824</v>
      </c>
      <c r="BE827">
        <f t="shared" si="173"/>
        <v>20.5749999999999</v>
      </c>
      <c r="BF827">
        <f>EXP(-KTG1_pic*(BE827-T_opt_pic)^2)</f>
        <v>0.97675199750165598</v>
      </c>
      <c r="BG827">
        <f>EXP(-KTG2_pic*(T_opt_pic-BE827)^2)</f>
        <v>0.93186483652637697</v>
      </c>
      <c r="BH827">
        <f>IF(BE827&lt;=T_opt_pic,BF827,BG827)</f>
        <v>0.97675199750165598</v>
      </c>
      <c r="BI827">
        <f t="shared" si="174"/>
        <v>0.97699999999999998</v>
      </c>
      <c r="BP827">
        <f t="shared" si="175"/>
        <v>824</v>
      </c>
      <c r="BQ827">
        <f t="shared" si="176"/>
        <v>20.5749999999999</v>
      </c>
      <c r="BR827">
        <f>EXP(-KTG1_bac*(BQ827-T_opt_bac)^2)</f>
        <v>0.97675199750165598</v>
      </c>
      <c r="BS827">
        <f>EXP(-KTG2_bac * (T_opt_bac - BQ827)^2)</f>
        <v>0.93186483652637697</v>
      </c>
      <c r="BT827">
        <f>IF(BQ827&lt;=T_opt_bac,BR827,BS827)</f>
        <v>0.97675199750165598</v>
      </c>
      <c r="BU827">
        <f t="shared" si="177"/>
        <v>0.97699999999999998</v>
      </c>
      <c r="BY827"/>
      <c r="BZ827" s="3">
        <f t="shared" si="183"/>
        <v>807</v>
      </c>
      <c r="CA827" s="3">
        <f>CA826+(env_max2-env_min2)/1200</f>
        <v>20.149999999999924</v>
      </c>
      <c r="CB827" s="3">
        <f t="shared" si="182"/>
        <v>1.0109999999999999</v>
      </c>
      <c r="CC827" s="3">
        <f>ROUND((O_max_dia2-CA827)/O_range_dia2 * CB827, 3)</f>
        <v>0.42199999999999999</v>
      </c>
      <c r="CD827">
        <f>IF(CA827&lt;=delt2,CB827,CC827)</f>
        <v>0.42199999999999999</v>
      </c>
      <c r="CE827">
        <f>IF(CA827&gt;=O_max_dia2, 0, CD827)</f>
        <v>0.42199999999999999</v>
      </c>
      <c r="CG827">
        <f>CE827/$CF$21</f>
        <v>0.73905429071803852</v>
      </c>
      <c r="EM827"/>
      <c r="EN827" s="3"/>
      <c r="EP827"/>
      <c r="EQ827" s="3"/>
    </row>
    <row r="828" spans="2:147" x14ac:dyDescent="0.25">
      <c r="B828">
        <f t="shared" si="181"/>
        <v>812</v>
      </c>
      <c r="C828" s="9">
        <f t="shared" si="179"/>
        <v>20.274999999999917</v>
      </c>
      <c r="D828">
        <f>EXP(-KTG1_dia*(C828-T_opt__dia)^2)</f>
        <v>0.72978522533381385</v>
      </c>
      <c r="E828">
        <f>EXP(-KTG2_dia*(T_opt__dia-C828)^2)</f>
        <v>3.8008144471944318E-4</v>
      </c>
      <c r="F828">
        <f>IF(C828&lt;=T_opt__dia,D828,E828)</f>
        <v>3.8008144471944318E-4</v>
      </c>
      <c r="G828">
        <f t="shared" si="180"/>
        <v>0</v>
      </c>
      <c r="AO828">
        <f t="shared" si="178"/>
        <v>825</v>
      </c>
      <c r="AP828">
        <f t="shared" si="170"/>
        <v>20.599999999999898</v>
      </c>
      <c r="AQ828">
        <f>EXP(-KTG1_nan*(AP828-T_opt__nan)^2)</f>
        <v>0.99856103630251558</v>
      </c>
      <c r="AR828">
        <f>EXP(-KTG2_nan*(T_opt__nan-AP828)^2)</f>
        <v>0.99568931777757286</v>
      </c>
      <c r="AS828">
        <f>IF(AP828&lt;=T_opt__nan,AQ828,AR828)</f>
        <v>0.99568931777757286</v>
      </c>
      <c r="AT828">
        <f t="shared" si="171"/>
        <v>0.996</v>
      </c>
      <c r="BD828">
        <f t="shared" si="172"/>
        <v>825</v>
      </c>
      <c r="BE828">
        <f t="shared" si="173"/>
        <v>20.599999999999898</v>
      </c>
      <c r="BF828">
        <f>EXP(-KTG1_pic*(BE828-T_opt_pic)^2)</f>
        <v>0.97722339405572378</v>
      </c>
      <c r="BG828">
        <f>EXP(-KTG2_pic*(T_opt_pic-BE828)^2)</f>
        <v>0.93321468759627046</v>
      </c>
      <c r="BH828">
        <f>IF(BE828&lt;=T_opt_pic,BF828,BG828)</f>
        <v>0.97722339405572378</v>
      </c>
      <c r="BI828">
        <f t="shared" si="174"/>
        <v>0.97699999999999998</v>
      </c>
      <c r="BP828">
        <f t="shared" si="175"/>
        <v>825</v>
      </c>
      <c r="BQ828">
        <f t="shared" si="176"/>
        <v>20.599999999999898</v>
      </c>
      <c r="BR828">
        <f>EXP(-KTG1_bac*(BQ828-T_opt_bac)^2)</f>
        <v>0.97722339405572378</v>
      </c>
      <c r="BS828">
        <f>EXP(-KTG2_bac * (T_opt_bac - BQ828)^2)</f>
        <v>0.93321468759627046</v>
      </c>
      <c r="BT828">
        <f>IF(BQ828&lt;=T_opt_bac,BR828,BS828)</f>
        <v>0.97722339405572378</v>
      </c>
      <c r="BU828">
        <f t="shared" si="177"/>
        <v>0.97699999999999998</v>
      </c>
      <c r="BY828"/>
      <c r="BZ828" s="3">
        <f t="shared" si="183"/>
        <v>808</v>
      </c>
      <c r="CA828" s="3">
        <f>CA827+(env_max2-env_min2)/1200</f>
        <v>20.174999999999923</v>
      </c>
      <c r="CB828" s="3">
        <f t="shared" si="182"/>
        <v>1.012</v>
      </c>
      <c r="CC828" s="3">
        <f>ROUND((O_max_dia2-CA828)/O_range_dia2 * CB828, 3)</f>
        <v>0.42099999999999999</v>
      </c>
      <c r="CD828">
        <f>IF(CA828&lt;=delt2,CB828,CC828)</f>
        <v>0.42099999999999999</v>
      </c>
      <c r="CE828">
        <f>IF(CA828&gt;=O_max_dia2, 0, CD828)</f>
        <v>0.42099999999999999</v>
      </c>
      <c r="CG828">
        <f>CE828/$CF$21</f>
        <v>0.73730297723292471</v>
      </c>
      <c r="EM828"/>
      <c r="EN828" s="3"/>
      <c r="EP828"/>
      <c r="EQ828" s="3"/>
    </row>
    <row r="829" spans="2:147" x14ac:dyDescent="0.25">
      <c r="B829">
        <f t="shared" si="181"/>
        <v>813</v>
      </c>
      <c r="C829" s="9">
        <f t="shared" si="179"/>
        <v>20.299999999999915</v>
      </c>
      <c r="D829">
        <f>EXP(-KTG1_dia*(C829-T_opt__dia)^2)</f>
        <v>0.72795212158629463</v>
      </c>
      <c r="E829">
        <f>EXP(-KTG2_dia*(T_opt__dia-C829)^2)</f>
        <v>3.5691960415186057E-4</v>
      </c>
      <c r="F829">
        <f>IF(C829&lt;=T_opt__dia,D829,E829)</f>
        <v>3.5691960415186057E-4</v>
      </c>
      <c r="G829">
        <f t="shared" si="180"/>
        <v>0</v>
      </c>
      <c r="AO829">
        <f t="shared" si="178"/>
        <v>826</v>
      </c>
      <c r="AP829">
        <f t="shared" si="170"/>
        <v>20.624999999999897</v>
      </c>
      <c r="AQ829">
        <f>EXP(-KTG1_nan*(AP829-T_opt__nan)^2)</f>
        <v>0.99843872006759093</v>
      </c>
      <c r="AR829">
        <f>EXP(-KTG2_nan*(T_opt__nan-AP829)^2)</f>
        <v>0.99532346918208658</v>
      </c>
      <c r="AS829">
        <f>IF(AP829&lt;=T_opt__nan,AQ829,AR829)</f>
        <v>0.99532346918208658</v>
      </c>
      <c r="AT829">
        <f t="shared" si="171"/>
        <v>0.995</v>
      </c>
      <c r="BD829">
        <f t="shared" si="172"/>
        <v>826</v>
      </c>
      <c r="BE829">
        <f t="shared" si="173"/>
        <v>20.624999999999897</v>
      </c>
      <c r="BF829">
        <f>EXP(-KTG1_pic*(BE829-T_opt_pic)^2)</f>
        <v>0.9776901296506405</v>
      </c>
      <c r="BG829">
        <f>EXP(-KTG2_pic*(T_opt_pic-BE829)^2)</f>
        <v>0.93455247559814036</v>
      </c>
      <c r="BH829">
        <f>IF(BE829&lt;=T_opt_pic,BF829,BG829)</f>
        <v>0.9776901296506405</v>
      </c>
      <c r="BI829">
        <f t="shared" si="174"/>
        <v>0.97799999999999998</v>
      </c>
      <c r="BP829">
        <f t="shared" si="175"/>
        <v>826</v>
      </c>
      <c r="BQ829">
        <f t="shared" si="176"/>
        <v>20.624999999999897</v>
      </c>
      <c r="BR829">
        <f>EXP(-KTG1_bac*(BQ829-T_opt_bac)^2)</f>
        <v>0.9776901296506405</v>
      </c>
      <c r="BS829">
        <f>EXP(-KTG2_bac * (T_opt_bac - BQ829)^2)</f>
        <v>0.93455247559814036</v>
      </c>
      <c r="BT829">
        <f>IF(BQ829&lt;=T_opt_bac,BR829,BS829)</f>
        <v>0.9776901296506405</v>
      </c>
      <c r="BU829">
        <f t="shared" si="177"/>
        <v>0.97799999999999998</v>
      </c>
      <c r="BY829"/>
      <c r="BZ829" s="3">
        <f t="shared" si="183"/>
        <v>809</v>
      </c>
      <c r="CA829" s="3">
        <f>CA828+(env_max2-env_min2)/1200</f>
        <v>20.199999999999921</v>
      </c>
      <c r="CB829" s="3">
        <f t="shared" si="182"/>
        <v>1.014</v>
      </c>
      <c r="CC829" s="3">
        <f>ROUND((O_max_dia2-CA829)/O_range_dia2 * CB829, 3)</f>
        <v>0.42</v>
      </c>
      <c r="CD829">
        <f>IF(CA829&lt;=delt2,CB829,CC829)</f>
        <v>0.42</v>
      </c>
      <c r="CE829">
        <f>IF(CA829&gt;=O_max_dia2, 0, CD829)</f>
        <v>0.42</v>
      </c>
      <c r="CG829">
        <f>CE829/$CF$21</f>
        <v>0.73555166374781089</v>
      </c>
      <c r="EM829"/>
      <c r="EN829" s="3"/>
      <c r="EP829"/>
      <c r="EQ829" s="3"/>
    </row>
    <row r="830" spans="2:147" x14ac:dyDescent="0.25">
      <c r="B830">
        <f t="shared" si="181"/>
        <v>814</v>
      </c>
      <c r="C830" s="9">
        <f t="shared" si="179"/>
        <v>20.324999999999914</v>
      </c>
      <c r="D830">
        <f>EXP(-KTG1_dia*(C830-T_opt__dia)^2)</f>
        <v>0.72611636110224376</v>
      </c>
      <c r="E830">
        <f>EXP(-KTG2_dia*(T_opt__dia-C830)^2)</f>
        <v>3.3508544465155385E-4</v>
      </c>
      <c r="F830">
        <f>IF(C830&lt;=T_opt__dia,D830,E830)</f>
        <v>3.3508544465155385E-4</v>
      </c>
      <c r="G830">
        <f t="shared" si="180"/>
        <v>0</v>
      </c>
      <c r="AO830">
        <f t="shared" si="178"/>
        <v>827</v>
      </c>
      <c r="AP830">
        <f t="shared" si="170"/>
        <v>20.649999999999896</v>
      </c>
      <c r="AQ830">
        <f>EXP(-KTG1_nan*(AP830-T_opt__nan)^2)</f>
        <v>0.99831142724587218</v>
      </c>
      <c r="AR830">
        <f>EXP(-KTG2_nan*(T_opt__nan-AP830)^2)</f>
        <v>0.99494283075686418</v>
      </c>
      <c r="AS830">
        <f>IF(AP830&lt;=T_opt__nan,AQ830,AR830)</f>
        <v>0.99494283075686418</v>
      </c>
      <c r="AT830">
        <f t="shared" si="171"/>
        <v>0.995</v>
      </c>
      <c r="BD830">
        <f t="shared" si="172"/>
        <v>827</v>
      </c>
      <c r="BE830">
        <f t="shared" si="173"/>
        <v>20.649999999999896</v>
      </c>
      <c r="BF830">
        <f>EXP(-KTG1_pic*(BE830-T_opt_pic)^2)</f>
        <v>0.97815219739180759</v>
      </c>
      <c r="BG830">
        <f>EXP(-KTG2_pic*(T_opt_pic-BE830)^2)</f>
        <v>0.93587814307715378</v>
      </c>
      <c r="BH830">
        <f>IF(BE830&lt;=T_opt_pic,BF830,BG830)</f>
        <v>0.97815219739180759</v>
      </c>
      <c r="BI830">
        <f t="shared" si="174"/>
        <v>0.97799999999999998</v>
      </c>
      <c r="BP830">
        <f t="shared" si="175"/>
        <v>827</v>
      </c>
      <c r="BQ830">
        <f t="shared" si="176"/>
        <v>20.649999999999896</v>
      </c>
      <c r="BR830">
        <f>EXP(-KTG1_bac*(BQ830-T_opt_bac)^2)</f>
        <v>0.97815219739180759</v>
      </c>
      <c r="BS830">
        <f>EXP(-KTG2_bac * (T_opt_bac - BQ830)^2)</f>
        <v>0.93587814307715378</v>
      </c>
      <c r="BT830">
        <f>IF(BQ830&lt;=T_opt_bac,BR830,BS830)</f>
        <v>0.97815219739180759</v>
      </c>
      <c r="BU830">
        <f t="shared" si="177"/>
        <v>0.97799999999999998</v>
      </c>
      <c r="BY830"/>
      <c r="BZ830" s="3">
        <f t="shared" si="183"/>
        <v>810</v>
      </c>
      <c r="CA830" s="3">
        <f>CA829+(env_max2-env_min2)/1200</f>
        <v>20.22499999999992</v>
      </c>
      <c r="CB830" s="3">
        <f t="shared" si="182"/>
        <v>1.016</v>
      </c>
      <c r="CC830" s="3">
        <f>ROUND((O_max_dia2-CA830)/O_range_dia2 * CB830, 3)</f>
        <v>0.41899999999999998</v>
      </c>
      <c r="CD830">
        <f>IF(CA830&lt;=delt2,CB830,CC830)</f>
        <v>0.41899999999999998</v>
      </c>
      <c r="CE830">
        <f>IF(CA830&gt;=O_max_dia2, 0, CD830)</f>
        <v>0.41899999999999998</v>
      </c>
      <c r="CG830">
        <f>CE830/$CF$21</f>
        <v>0.73380035026269708</v>
      </c>
      <c r="EM830"/>
      <c r="EN830" s="3"/>
      <c r="EP830"/>
      <c r="EQ830" s="3"/>
    </row>
    <row r="831" spans="2:147" x14ac:dyDescent="0.25">
      <c r="B831">
        <f t="shared" si="181"/>
        <v>815</v>
      </c>
      <c r="C831" s="9">
        <f t="shared" si="179"/>
        <v>20.349999999999913</v>
      </c>
      <c r="D831">
        <f>EXP(-KTG1_dia*(C831-T_opt__dia)^2)</f>
        <v>0.72427798725019077</v>
      </c>
      <c r="E831">
        <f>EXP(-KTG2_dia*(T_opt__dia-C831)^2)</f>
        <v>3.1450832864392644E-4</v>
      </c>
      <c r="F831">
        <f>IF(C831&lt;=T_opt__dia,D831,E831)</f>
        <v>3.1450832864392644E-4</v>
      </c>
      <c r="G831">
        <f t="shared" si="180"/>
        <v>0</v>
      </c>
      <c r="AO831">
        <f t="shared" si="178"/>
        <v>828</v>
      </c>
      <c r="AP831">
        <f t="shared" si="170"/>
        <v>20.674999999999894</v>
      </c>
      <c r="AQ831">
        <f>EXP(-KTG1_nan*(AP831-T_opt__nan)^2)</f>
        <v>0.99817915974467752</v>
      </c>
      <c r="AR831">
        <f>EXP(-KTG2_nan*(T_opt__nan-AP831)^2)</f>
        <v>0.99454741957481729</v>
      </c>
      <c r="AS831">
        <f>IF(AP831&lt;=T_opt__nan,AQ831,AR831)</f>
        <v>0.99454741957481729</v>
      </c>
      <c r="AT831">
        <f t="shared" si="171"/>
        <v>0.995</v>
      </c>
      <c r="BD831">
        <f t="shared" si="172"/>
        <v>828</v>
      </c>
      <c r="BE831">
        <f t="shared" si="173"/>
        <v>20.674999999999894</v>
      </c>
      <c r="BF831">
        <f>EXP(-KTG1_pic*(BE831-T_opt_pic)^2)</f>
        <v>0.9786095904513854</v>
      </c>
      <c r="BG831">
        <f>EXP(-KTG2_pic*(T_opt_pic-BE831)^2)</f>
        <v>0.93719163304235409</v>
      </c>
      <c r="BH831">
        <f>IF(BE831&lt;=T_opt_pic,BF831,BG831)</f>
        <v>0.9786095904513854</v>
      </c>
      <c r="BI831">
        <f t="shared" si="174"/>
        <v>0.97899999999999998</v>
      </c>
      <c r="BP831">
        <f t="shared" si="175"/>
        <v>828</v>
      </c>
      <c r="BQ831">
        <f t="shared" si="176"/>
        <v>20.674999999999894</v>
      </c>
      <c r="BR831">
        <f>EXP(-KTG1_bac*(BQ831-T_opt_bac)^2)</f>
        <v>0.9786095904513854</v>
      </c>
      <c r="BS831">
        <f>EXP(-KTG2_bac * (T_opt_bac - BQ831)^2)</f>
        <v>0.93719163304235409</v>
      </c>
      <c r="BT831">
        <f>IF(BQ831&lt;=T_opt_bac,BR831,BS831)</f>
        <v>0.9786095904513854</v>
      </c>
      <c r="BU831">
        <f t="shared" si="177"/>
        <v>0.97899999999999998</v>
      </c>
      <c r="BY831"/>
      <c r="BZ831" s="3">
        <f t="shared" si="183"/>
        <v>811</v>
      </c>
      <c r="CA831" s="3">
        <f>CA830+(env_max2-env_min2)/1200</f>
        <v>20.249999999999918</v>
      </c>
      <c r="CB831" s="3">
        <f t="shared" si="182"/>
        <v>1.018</v>
      </c>
      <c r="CC831" s="3">
        <f>ROUND((O_max_dia2-CA831)/O_range_dia2 * CB831, 3)</f>
        <v>0.41799999999999998</v>
      </c>
      <c r="CD831">
        <f>IF(CA831&lt;=delt2,CB831,CC831)</f>
        <v>0.41799999999999998</v>
      </c>
      <c r="CE831">
        <f>IF(CA831&gt;=O_max_dia2, 0, CD831)</f>
        <v>0.41799999999999998</v>
      </c>
      <c r="CG831">
        <f>CE831/$CF$21</f>
        <v>0.73204903677758326</v>
      </c>
      <c r="EM831"/>
      <c r="EN831" s="3"/>
      <c r="EP831"/>
      <c r="EQ831" s="3"/>
    </row>
    <row r="832" spans="2:147" x14ac:dyDescent="0.25">
      <c r="B832">
        <f t="shared" si="181"/>
        <v>816</v>
      </c>
      <c r="C832" s="9">
        <f t="shared" si="179"/>
        <v>20.374999999999911</v>
      </c>
      <c r="D832">
        <f>EXP(-KTG1_dia*(C832-T_opt__dia)^2)</f>
        <v>0.72243704336738324</v>
      </c>
      <c r="E832">
        <f>EXP(-KTG2_dia*(T_opt__dia-C832)^2)</f>
        <v>2.9512103430181683E-4</v>
      </c>
      <c r="F832">
        <f>IF(C832&lt;=T_opt__dia,D832,E832)</f>
        <v>2.9512103430181683E-4</v>
      </c>
      <c r="G832">
        <f t="shared" si="180"/>
        <v>0</v>
      </c>
      <c r="AO832">
        <f t="shared" si="178"/>
        <v>829</v>
      </c>
      <c r="AP832">
        <f t="shared" si="170"/>
        <v>20.699999999999893</v>
      </c>
      <c r="AQ832">
        <f>EXP(-KTG1_nan*(AP832-T_opt__nan)^2)</f>
        <v>0.99804191954569266</v>
      </c>
      <c r="AR832">
        <f>EXP(-KTG2_nan*(T_opt__nan-AP832)^2)</f>
        <v>0.99413725336683911</v>
      </c>
      <c r="AS832">
        <f>IF(AP832&lt;=T_opt__nan,AQ832,AR832)</f>
        <v>0.99413725336683911</v>
      </c>
      <c r="AT832">
        <f t="shared" si="171"/>
        <v>0.99399999999999999</v>
      </c>
      <c r="BD832">
        <f t="shared" si="172"/>
        <v>829</v>
      </c>
      <c r="BE832">
        <f t="shared" si="173"/>
        <v>20.699999999999893</v>
      </c>
      <c r="BF832">
        <f>EXP(-KTG1_pic*(BE832-T_opt_pic)^2)</f>
        <v>0.97906230206846079</v>
      </c>
      <c r="BG832">
        <f>EXP(-KTG2_pic*(T_opt_pic-BE832)^2)</f>
        <v>0.93849288897074057</v>
      </c>
      <c r="BH832">
        <f>IF(BE832&lt;=T_opt_pic,BF832,BG832)</f>
        <v>0.97906230206846079</v>
      </c>
      <c r="BI832">
        <f t="shared" si="174"/>
        <v>0.97899999999999998</v>
      </c>
      <c r="BP832">
        <f t="shared" si="175"/>
        <v>829</v>
      </c>
      <c r="BQ832">
        <f t="shared" si="176"/>
        <v>20.699999999999893</v>
      </c>
      <c r="BR832">
        <f>EXP(-KTG1_bac*(BQ832-T_opt_bac)^2)</f>
        <v>0.97906230206846079</v>
      </c>
      <c r="BS832">
        <f>EXP(-KTG2_bac * (T_opt_bac - BQ832)^2)</f>
        <v>0.93849288897074057</v>
      </c>
      <c r="BT832">
        <f>IF(BQ832&lt;=T_opt_bac,BR832,BS832)</f>
        <v>0.97906230206846079</v>
      </c>
      <c r="BU832">
        <f t="shared" si="177"/>
        <v>0.97899999999999998</v>
      </c>
      <c r="BY832"/>
      <c r="BZ832" s="3">
        <f t="shared" si="183"/>
        <v>812</v>
      </c>
      <c r="CA832" s="3">
        <f>CA831+(env_max2-env_min2)/1200</f>
        <v>20.274999999999917</v>
      </c>
      <c r="CB832" s="3">
        <f t="shared" si="182"/>
        <v>1.0189999999999999</v>
      </c>
      <c r="CC832" s="3">
        <f>ROUND((O_max_dia2-CA832)/O_range_dia2 * CB832, 3)</f>
        <v>0.41699999999999998</v>
      </c>
      <c r="CD832">
        <f>IF(CA832&lt;=delt2,CB832,CC832)</f>
        <v>0.41699999999999998</v>
      </c>
      <c r="CE832">
        <f>IF(CA832&gt;=O_max_dia2, 0, CD832)</f>
        <v>0.41699999999999998</v>
      </c>
      <c r="CG832">
        <f>CE832/$CF$21</f>
        <v>0.73029772329246934</v>
      </c>
      <c r="EM832"/>
      <c r="EN832" s="3"/>
      <c r="EP832"/>
      <c r="EQ832" s="3"/>
    </row>
    <row r="833" spans="2:147" x14ac:dyDescent="0.25">
      <c r="B833">
        <f t="shared" si="181"/>
        <v>817</v>
      </c>
      <c r="C833" s="9">
        <f t="shared" si="179"/>
        <v>20.39999999999991</v>
      </c>
      <c r="D833">
        <f>EXP(-KTG1_dia*(C833-T_opt__dia)^2)</f>
        <v>0.72059357275813474</v>
      </c>
      <c r="E833">
        <f>EXP(-KTG2_dia*(T_opt__dia-C833)^2)</f>
        <v>2.7685961093027643E-4</v>
      </c>
      <c r="F833">
        <f>IF(C833&lt;=T_opt__dia,D833,E833)</f>
        <v>2.7685961093027643E-4</v>
      </c>
      <c r="G833">
        <f t="shared" si="180"/>
        <v>0</v>
      </c>
      <c r="AO833">
        <f t="shared" si="178"/>
        <v>830</v>
      </c>
      <c r="AP833">
        <f t="shared" si="170"/>
        <v>20.724999999999891</v>
      </c>
      <c r="AQ833">
        <f>EXP(-KTG1_nan*(AP833-T_opt__nan)^2)</f>
        <v>0.9978997087049204</v>
      </c>
      <c r="AR833">
        <f>EXP(-KTG2_nan*(T_opt__nan-AP833)^2)</f>
        <v>0.99371235052047946</v>
      </c>
      <c r="AS833">
        <f>IF(AP833&lt;=T_opt__nan,AQ833,AR833)</f>
        <v>0.99371235052047946</v>
      </c>
      <c r="AT833">
        <f t="shared" si="171"/>
        <v>0.99399999999999999</v>
      </c>
      <c r="BD833">
        <f t="shared" si="172"/>
        <v>830</v>
      </c>
      <c r="BE833">
        <f t="shared" si="173"/>
        <v>20.724999999999891</v>
      </c>
      <c r="BF833">
        <f>EXP(-KTG1_pic*(BE833-T_opt_pic)^2)</f>
        <v>0.97951032554921391</v>
      </c>
      <c r="BG833">
        <f>EXP(-KTG2_pic*(T_opt_pic-BE833)^2)</f>
        <v>0.93978185481131948</v>
      </c>
      <c r="BH833">
        <f>IF(BE833&lt;=T_opt_pic,BF833,BG833)</f>
        <v>0.97951032554921391</v>
      </c>
      <c r="BI833">
        <f t="shared" si="174"/>
        <v>0.98</v>
      </c>
      <c r="BP833">
        <f t="shared" si="175"/>
        <v>830</v>
      </c>
      <c r="BQ833">
        <f t="shared" si="176"/>
        <v>20.724999999999891</v>
      </c>
      <c r="BR833">
        <f>EXP(-KTG1_bac*(BQ833-T_opt_bac)^2)</f>
        <v>0.97951032554921391</v>
      </c>
      <c r="BS833">
        <f>EXP(-KTG2_bac * (T_opt_bac - BQ833)^2)</f>
        <v>0.93978185481131948</v>
      </c>
      <c r="BT833">
        <f>IF(BQ833&lt;=T_opt_bac,BR833,BS833)</f>
        <v>0.97951032554921391</v>
      </c>
      <c r="BU833">
        <f t="shared" si="177"/>
        <v>0.98</v>
      </c>
      <c r="BY833"/>
      <c r="BZ833" s="3">
        <f t="shared" si="183"/>
        <v>813</v>
      </c>
      <c r="CA833" s="3">
        <f>CA832+(env_max2-env_min2)/1200</f>
        <v>20.299999999999915</v>
      </c>
      <c r="CB833" s="3">
        <f t="shared" si="182"/>
        <v>1.0209999999999999</v>
      </c>
      <c r="CC833" s="3">
        <f>ROUND((O_max_dia2-CA833)/O_range_dia2 * CB833, 3)</f>
        <v>0.41599999999999998</v>
      </c>
      <c r="CD833">
        <f>IF(CA833&lt;=delt2,CB833,CC833)</f>
        <v>0.41599999999999998</v>
      </c>
      <c r="CE833">
        <f>IF(CA833&gt;=O_max_dia2, 0, CD833)</f>
        <v>0.41599999999999998</v>
      </c>
      <c r="CG833">
        <f>CE833/$CF$21</f>
        <v>0.72854640980735552</v>
      </c>
      <c r="EM833"/>
      <c r="EN833" s="3"/>
      <c r="EP833"/>
      <c r="EQ833" s="3"/>
    </row>
    <row r="834" spans="2:147" x14ac:dyDescent="0.25">
      <c r="B834">
        <f t="shared" si="181"/>
        <v>818</v>
      </c>
      <c r="C834" s="9">
        <f t="shared" si="179"/>
        <v>20.424999999999908</v>
      </c>
      <c r="D834">
        <f>EXP(-KTG1_dia*(C834-T_opt__dia)^2)</f>
        <v>0.71874761869217874</v>
      </c>
      <c r="E834">
        <f>EXP(-KTG2_dia*(T_opt__dia-C834)^2)</f>
        <v>2.5966323928711859E-4</v>
      </c>
      <c r="F834">
        <f>IF(C834&lt;=T_opt__dia,D834,E834)</f>
        <v>2.5966323928711859E-4</v>
      </c>
      <c r="G834">
        <f t="shared" si="180"/>
        <v>0</v>
      </c>
      <c r="AO834">
        <f t="shared" si="178"/>
        <v>831</v>
      </c>
      <c r="AP834">
        <f t="shared" si="170"/>
        <v>20.74999999999989</v>
      </c>
      <c r="AQ834">
        <f>EXP(-KTG1_nan*(AP834-T_opt__nan)^2)</f>
        <v>0.99775252935263059</v>
      </c>
      <c r="AR834">
        <f>EXP(-KTG2_nan*(T_opt__nan-AP834)^2)</f>
        <v>0.99327273007857042</v>
      </c>
      <c r="AS834">
        <f>IF(AP834&lt;=T_opt__nan,AQ834,AR834)</f>
        <v>0.99327273007857042</v>
      </c>
      <c r="AT834">
        <f t="shared" si="171"/>
        <v>0.99299999999999999</v>
      </c>
      <c r="BD834">
        <f t="shared" si="172"/>
        <v>831</v>
      </c>
      <c r="BE834">
        <f t="shared" si="173"/>
        <v>20.74999999999989</v>
      </c>
      <c r="BF834">
        <f>EXP(-KTG1_pic*(BE834-T_opt_pic)^2)</f>
        <v>0.97995365426708281</v>
      </c>
      <c r="BG834">
        <f>EXP(-KTG2_pic*(T_opt_pic-BE834)^2)</f>
        <v>0.94105847498912465</v>
      </c>
      <c r="BH834">
        <f>IF(BE834&lt;=T_opt_pic,BF834,BG834)</f>
        <v>0.97995365426708281</v>
      </c>
      <c r="BI834">
        <f t="shared" si="174"/>
        <v>0.98</v>
      </c>
      <c r="BP834">
        <f t="shared" si="175"/>
        <v>831</v>
      </c>
      <c r="BQ834">
        <f t="shared" si="176"/>
        <v>20.74999999999989</v>
      </c>
      <c r="BR834">
        <f>EXP(-KTG1_bac*(BQ834-T_opt_bac)^2)</f>
        <v>0.97995365426708281</v>
      </c>
      <c r="BS834">
        <f>EXP(-KTG2_bac * (T_opt_bac - BQ834)^2)</f>
        <v>0.94105847498912465</v>
      </c>
      <c r="BT834">
        <f>IF(BQ834&lt;=T_opt_bac,BR834,BS834)</f>
        <v>0.97995365426708281</v>
      </c>
      <c r="BU834">
        <f t="shared" si="177"/>
        <v>0.98</v>
      </c>
      <c r="BY834"/>
      <c r="BZ834" s="3">
        <f t="shared" si="183"/>
        <v>814</v>
      </c>
      <c r="CA834" s="3">
        <f>CA833+(env_max2-env_min2)/1200</f>
        <v>20.324999999999914</v>
      </c>
      <c r="CB834" s="3">
        <f t="shared" si="182"/>
        <v>1.0229999999999999</v>
      </c>
      <c r="CC834" s="3">
        <f>ROUND((O_max_dia2-CA834)/O_range_dia2 * CB834, 3)</f>
        <v>0.41499999999999998</v>
      </c>
      <c r="CD834">
        <f>IF(CA834&lt;=delt2,CB834,CC834)</f>
        <v>0.41499999999999998</v>
      </c>
      <c r="CE834">
        <f>IF(CA834&gt;=O_max_dia2, 0, CD834)</f>
        <v>0.41499999999999998</v>
      </c>
      <c r="CG834">
        <f>CE834/$CF$21</f>
        <v>0.72679509632224171</v>
      </c>
      <c r="EM834"/>
      <c r="EN834" s="3"/>
      <c r="EP834"/>
      <c r="EQ834" s="3"/>
    </row>
    <row r="835" spans="2:147" x14ac:dyDescent="0.25">
      <c r="B835">
        <f t="shared" si="181"/>
        <v>819</v>
      </c>
      <c r="C835" s="9">
        <f t="shared" si="179"/>
        <v>20.449999999999907</v>
      </c>
      <c r="D835">
        <f>EXP(-KTG1_dia*(C835-T_opt__dia)^2)</f>
        <v>0.71689922440302778</v>
      </c>
      <c r="E835">
        <f>EXP(-KTG2_dia*(T_opt__dia-C835)^2)</f>
        <v>2.4347409673797341E-4</v>
      </c>
      <c r="F835">
        <f>IF(C835&lt;=T_opt__dia,D835,E835)</f>
        <v>2.4347409673797341E-4</v>
      </c>
      <c r="G835">
        <f t="shared" si="180"/>
        <v>0</v>
      </c>
      <c r="AO835">
        <f t="shared" si="178"/>
        <v>832</v>
      </c>
      <c r="AP835">
        <f t="shared" si="170"/>
        <v>20.774999999999888</v>
      </c>
      <c r="AQ835">
        <f>EXP(-KTG1_nan*(AP835-T_opt__nan)^2)</f>
        <v>0.99760038369330573</v>
      </c>
      <c r="AR835">
        <f>EXP(-KTG2_nan*(T_opt__nan-AP835)^2)</f>
        <v>0.99281841173780427</v>
      </c>
      <c r="AS835">
        <f>IF(AP835&lt;=T_opt__nan,AQ835,AR835)</f>
        <v>0.99281841173780427</v>
      </c>
      <c r="AT835">
        <f t="shared" si="171"/>
        <v>0.99299999999999999</v>
      </c>
      <c r="BD835">
        <f t="shared" si="172"/>
        <v>832</v>
      </c>
      <c r="BE835">
        <f t="shared" si="173"/>
        <v>20.774999999999888</v>
      </c>
      <c r="BF835">
        <f>EXP(-KTG1_pic*(BE835-T_opt_pic)^2)</f>
        <v>0.98039228166292725</v>
      </c>
      <c r="BG835">
        <f>EXP(-KTG2_pic*(T_opt_pic-BE835)^2)</f>
        <v>0.94232269440920735</v>
      </c>
      <c r="BH835">
        <f>IF(BE835&lt;=T_opt_pic,BF835,BG835)</f>
        <v>0.98039228166292725</v>
      </c>
      <c r="BI835">
        <f t="shared" si="174"/>
        <v>0.98</v>
      </c>
      <c r="BP835">
        <f t="shared" si="175"/>
        <v>832</v>
      </c>
      <c r="BQ835">
        <f t="shared" si="176"/>
        <v>20.774999999999888</v>
      </c>
      <c r="BR835">
        <f>EXP(-KTG1_bac*(BQ835-T_opt_bac)^2)</f>
        <v>0.98039228166292725</v>
      </c>
      <c r="BS835">
        <f>EXP(-KTG2_bac * (T_opt_bac - BQ835)^2)</f>
        <v>0.94232269440920735</v>
      </c>
      <c r="BT835">
        <f>IF(BQ835&lt;=T_opt_bac,BR835,BS835)</f>
        <v>0.98039228166292725</v>
      </c>
      <c r="BU835">
        <f t="shared" si="177"/>
        <v>0.98</v>
      </c>
      <c r="BY835"/>
      <c r="BZ835" s="3">
        <f t="shared" si="183"/>
        <v>815</v>
      </c>
      <c r="CA835" s="3">
        <f>CA834+(env_max2-env_min2)/1200</f>
        <v>20.349999999999913</v>
      </c>
      <c r="CB835" s="3">
        <f t="shared" si="182"/>
        <v>1.0249999999999999</v>
      </c>
      <c r="CC835" s="3">
        <f>ROUND((O_max_dia2-CA835)/O_range_dia2 * CB835, 3)</f>
        <v>0.41399999999999998</v>
      </c>
      <c r="CD835">
        <f>IF(CA835&lt;=delt2,CB835,CC835)</f>
        <v>0.41399999999999998</v>
      </c>
      <c r="CE835">
        <f>IF(CA835&gt;=O_max_dia2, 0, CD835)</f>
        <v>0.41399999999999998</v>
      </c>
      <c r="CG835">
        <f>CE835/$CF$21</f>
        <v>0.72504378283712789</v>
      </c>
      <c r="EM835"/>
      <c r="EN835" s="3"/>
      <c r="EP835"/>
      <c r="EQ835" s="3"/>
    </row>
    <row r="836" spans="2:147" x14ac:dyDescent="0.25">
      <c r="B836">
        <f t="shared" si="181"/>
        <v>820</v>
      </c>
      <c r="C836" s="9">
        <f t="shared" si="179"/>
        <v>20.474999999999905</v>
      </c>
      <c r="D836">
        <f>EXP(-KTG1_dia*(C836-T_opt__dia)^2)</f>
        <v>0.71504843308633981</v>
      </c>
      <c r="E836">
        <f>EXP(-KTG2_dia*(T_opt__dia-C836)^2)</f>
        <v>2.2823722714261245E-4</v>
      </c>
      <c r="F836">
        <f>IF(C836&lt;=T_opt__dia,D836,E836)</f>
        <v>2.2823722714261245E-4</v>
      </c>
      <c r="G836">
        <f t="shared" si="180"/>
        <v>0</v>
      </c>
      <c r="AO836">
        <f t="shared" si="178"/>
        <v>833</v>
      </c>
      <c r="AP836">
        <f t="shared" si="170"/>
        <v>20.799999999999887</v>
      </c>
      <c r="AQ836">
        <f>EXP(-KTG1_nan*(AP836-T_opt__nan)^2)</f>
        <v>0.99744327400558674</v>
      </c>
      <c r="AR836">
        <f>EXP(-KTG2_nan*(T_opt__nan-AP836)^2)</f>
        <v>0.99234941584726288</v>
      </c>
      <c r="AS836">
        <f>IF(AP836&lt;=T_opt__nan,AQ836,AR836)</f>
        <v>0.99234941584726288</v>
      </c>
      <c r="AT836">
        <f t="shared" si="171"/>
        <v>0.99199999999999999</v>
      </c>
      <c r="BD836">
        <f t="shared" si="172"/>
        <v>833</v>
      </c>
      <c r="BE836">
        <f t="shared" si="173"/>
        <v>20.799999999999887</v>
      </c>
      <c r="BF836">
        <f>EXP(-KTG1_pic*(BE836-T_opt_pic)^2)</f>
        <v>0.98082620124519038</v>
      </c>
      <c r="BG836">
        <f>EXP(-KTG2_pic*(T_opt_pic-BE836)^2)</f>
        <v>0.94357445846059729</v>
      </c>
      <c r="BH836">
        <f>IF(BE836&lt;=T_opt_pic,BF836,BG836)</f>
        <v>0.98082620124519038</v>
      </c>
      <c r="BI836">
        <f t="shared" si="174"/>
        <v>0.98099999999999998</v>
      </c>
      <c r="BP836">
        <f t="shared" si="175"/>
        <v>833</v>
      </c>
      <c r="BQ836">
        <f t="shared" si="176"/>
        <v>20.799999999999887</v>
      </c>
      <c r="BR836">
        <f>EXP(-KTG1_bac*(BQ836-T_opt_bac)^2)</f>
        <v>0.98082620124519038</v>
      </c>
      <c r="BS836">
        <f>EXP(-KTG2_bac * (T_opt_bac - BQ836)^2)</f>
        <v>0.94357445846059729</v>
      </c>
      <c r="BT836">
        <f>IF(BQ836&lt;=T_opt_bac,BR836,BS836)</f>
        <v>0.98082620124519038</v>
      </c>
      <c r="BU836">
        <f t="shared" si="177"/>
        <v>0.98099999999999998</v>
      </c>
      <c r="BY836"/>
      <c r="BZ836" s="3">
        <f t="shared" si="183"/>
        <v>816</v>
      </c>
      <c r="CA836" s="3">
        <f>CA835+(env_max2-env_min2)/1200</f>
        <v>20.374999999999911</v>
      </c>
      <c r="CB836" s="3">
        <f t="shared" si="182"/>
        <v>1.0269999999999999</v>
      </c>
      <c r="CC836" s="3">
        <f>ROUND((O_max_dia2-CA836)/O_range_dia2 * CB836, 3)</f>
        <v>0.41299999999999998</v>
      </c>
      <c r="CD836">
        <f>IF(CA836&lt;=delt2,CB836,CC836)</f>
        <v>0.41299999999999998</v>
      </c>
      <c r="CE836">
        <f>IF(CA836&gt;=O_max_dia2, 0, CD836)</f>
        <v>0.41299999999999998</v>
      </c>
      <c r="CG836">
        <f>CE836/$CF$21</f>
        <v>0.72329246935201408</v>
      </c>
      <c r="EM836"/>
      <c r="EN836" s="3"/>
      <c r="EP836"/>
      <c r="EQ836" s="3"/>
    </row>
    <row r="837" spans="2:147" x14ac:dyDescent="0.25">
      <c r="B837">
        <f t="shared" si="181"/>
        <v>821</v>
      </c>
      <c r="C837" s="9">
        <f t="shared" si="179"/>
        <v>20.499999999999904</v>
      </c>
      <c r="D837">
        <f>EXP(-KTG1_dia*(C837-T_opt__dia)^2)</f>
        <v>0.71319528789828945</v>
      </c>
      <c r="E837">
        <f>EXP(-KTG2_dia*(T_opt__dia-C837)^2)</f>
        <v>2.1390041536771469E-4</v>
      </c>
      <c r="F837">
        <f>IF(C837&lt;=T_opt__dia,D837,E837)</f>
        <v>2.1390041536771469E-4</v>
      </c>
      <c r="G837">
        <f t="shared" si="180"/>
        <v>0</v>
      </c>
      <c r="AO837">
        <f t="shared" si="178"/>
        <v>834</v>
      </c>
      <c r="AP837">
        <f t="shared" ref="AP837:AP900" si="184">C850</f>
        <v>20.824999999999886</v>
      </c>
      <c r="AQ837">
        <f>EXP(-KTG1_nan*(AP837-T_opt__nan)^2)</f>
        <v>0.99728120264221576</v>
      </c>
      <c r="AR837">
        <f>EXP(-KTG2_nan*(T_opt__nan-AP837)^2)</f>
        <v>0.99186576340689836</v>
      </c>
      <c r="AS837">
        <f>IF(AP837&lt;=T_opt__nan,AQ837,AR837)</f>
        <v>0.99186576340689836</v>
      </c>
      <c r="AT837">
        <f t="shared" ref="AT837:AT900" si="185">ROUND(AS837,3)</f>
        <v>0.99199999999999999</v>
      </c>
      <c r="BD837">
        <f t="shared" ref="BD837:BD900" si="186">B850</f>
        <v>834</v>
      </c>
      <c r="BE837">
        <f t="shared" ref="BE837:BE900" si="187">C850</f>
        <v>20.824999999999886</v>
      </c>
      <c r="BF837">
        <f>EXP(-KTG1_pic*(BE837-T_opt_pic)^2)</f>
        <v>0.98125540659005828</v>
      </c>
      <c r="BG837">
        <f>EXP(-KTG2_pic*(T_opt_pic-BE837)^2)</f>
        <v>0.94481371302023076</v>
      </c>
      <c r="BH837">
        <f>IF(BE837&lt;=T_opt_pic,BF837,BG837)</f>
        <v>0.98125540659005828</v>
      </c>
      <c r="BI837">
        <f t="shared" ref="BI837:BI900" si="188">ROUND(BH837,3)</f>
        <v>0.98099999999999998</v>
      </c>
      <c r="BP837">
        <f t="shared" ref="BP837:BP900" si="189">BD837</f>
        <v>834</v>
      </c>
      <c r="BQ837">
        <f t="shared" ref="BQ837:BQ900" si="190">BE837</f>
        <v>20.824999999999886</v>
      </c>
      <c r="BR837">
        <f>EXP(-KTG1_bac*(BQ837-T_opt_bac)^2)</f>
        <v>0.98125540659005828</v>
      </c>
      <c r="BS837">
        <f>EXP(-KTG2_bac * (T_opt_bac - BQ837)^2)</f>
        <v>0.94481371302023076</v>
      </c>
      <c r="BT837">
        <f>IF(BQ837&lt;=T_opt_bac,BR837,BS837)</f>
        <v>0.98125540659005828</v>
      </c>
      <c r="BU837">
        <f t="shared" ref="BU837:BU900" si="191">ROUND(BT837,3)</f>
        <v>0.98099999999999998</v>
      </c>
      <c r="BY837"/>
      <c r="BZ837" s="3">
        <f t="shared" si="183"/>
        <v>817</v>
      </c>
      <c r="CA837" s="3">
        <f>CA836+(env_max2-env_min2)/1200</f>
        <v>20.39999999999991</v>
      </c>
      <c r="CB837" s="3">
        <f t="shared" si="182"/>
        <v>1.028</v>
      </c>
      <c r="CC837" s="3">
        <f>ROUND((O_max_dia2-CA837)/O_range_dia2 * CB837, 3)</f>
        <v>0.41099999999999998</v>
      </c>
      <c r="CD837">
        <f>IF(CA837&lt;=delt2,CB837,CC837)</f>
        <v>0.41099999999999998</v>
      </c>
      <c r="CE837">
        <f>IF(CA837&gt;=O_max_dia2, 0, CD837)</f>
        <v>0.41099999999999998</v>
      </c>
      <c r="CG837">
        <f>CE837/$CF$21</f>
        <v>0.71978984238178634</v>
      </c>
      <c r="EM837"/>
      <c r="EN837" s="3"/>
      <c r="EP837"/>
      <c r="EQ837" s="3"/>
    </row>
    <row r="838" spans="2:147" x14ac:dyDescent="0.25">
      <c r="B838">
        <f t="shared" si="181"/>
        <v>822</v>
      </c>
      <c r="C838" s="9">
        <f t="shared" si="179"/>
        <v>20.524999999999903</v>
      </c>
      <c r="D838">
        <f>EXP(-KTG1_dia*(C838-T_opt__dia)^2)</f>
        <v>0.71133983195394601</v>
      </c>
      <c r="E838">
        <f>EXP(-KTG2_dia*(T_opt__dia-C838)^2)</f>
        <v>2.0041406631990792E-4</v>
      </c>
      <c r="F838">
        <f>IF(C838&lt;=T_opt__dia,D838,E838)</f>
        <v>2.0041406631990792E-4</v>
      </c>
      <c r="G838">
        <f t="shared" si="180"/>
        <v>0</v>
      </c>
      <c r="AO838">
        <f t="shared" si="178"/>
        <v>835</v>
      </c>
      <c r="AP838">
        <f t="shared" si="184"/>
        <v>20.849999999999884</v>
      </c>
      <c r="AQ838">
        <f>EXP(-KTG1_nan*(AP838-T_opt__nan)^2)</f>
        <v>0.99711417202997754</v>
      </c>
      <c r="AR838">
        <f>EXP(-KTG2_nan*(T_opt__nan-AP838)^2)</f>
        <v>0.99136747606596598</v>
      </c>
      <c r="AS838">
        <f>IF(AP838&lt;=T_opt__nan,AQ838,AR838)</f>
        <v>0.99136747606596598</v>
      </c>
      <c r="AT838">
        <f t="shared" si="185"/>
        <v>0.99099999999999999</v>
      </c>
      <c r="BD838">
        <f t="shared" si="186"/>
        <v>835</v>
      </c>
      <c r="BE838">
        <f t="shared" si="187"/>
        <v>20.849999999999884</v>
      </c>
      <c r="BF838">
        <f>EXP(-KTG1_pic*(BE838-T_opt_pic)^2)</f>
        <v>0.98167989134161915</v>
      </c>
      <c r="BG838">
        <f>EXP(-KTG2_pic*(T_opt_pic-BE838)^2)</f>
        <v>0.94604040445684878</v>
      </c>
      <c r="BH838">
        <f>IF(BE838&lt;=T_opt_pic,BF838,BG838)</f>
        <v>0.98167989134161915</v>
      </c>
      <c r="BI838">
        <f t="shared" si="188"/>
        <v>0.98199999999999998</v>
      </c>
      <c r="BP838">
        <f t="shared" si="189"/>
        <v>835</v>
      </c>
      <c r="BQ838">
        <f t="shared" si="190"/>
        <v>20.849999999999884</v>
      </c>
      <c r="BR838">
        <f>EXP(-KTG1_bac*(BQ838-T_opt_bac)^2)</f>
        <v>0.98167989134161915</v>
      </c>
      <c r="BS838">
        <f>EXP(-KTG2_bac * (T_opt_bac - BQ838)^2)</f>
        <v>0.94604040445684878</v>
      </c>
      <c r="BT838">
        <f>IF(BQ838&lt;=T_opt_bac,BR838,BS838)</f>
        <v>0.98167989134161915</v>
      </c>
      <c r="BU838">
        <f t="shared" si="191"/>
        <v>0.98199999999999998</v>
      </c>
      <c r="BY838"/>
      <c r="BZ838" s="3">
        <f t="shared" si="183"/>
        <v>818</v>
      </c>
      <c r="CA838" s="3">
        <f>CA837+(env_max2-env_min2)/1200</f>
        <v>20.424999999999908</v>
      </c>
      <c r="CB838" s="3">
        <f t="shared" si="182"/>
        <v>1.03</v>
      </c>
      <c r="CC838" s="3">
        <f>ROUND((O_max_dia2-CA838)/O_range_dia2 * CB838, 3)</f>
        <v>0.41</v>
      </c>
      <c r="CD838">
        <f>IF(CA838&lt;=delt2,CB838,CC838)</f>
        <v>0.41</v>
      </c>
      <c r="CE838">
        <f>IF(CA838&gt;=O_max_dia2, 0, CD838)</f>
        <v>0.41</v>
      </c>
      <c r="CG838">
        <f>CE838/$CF$21</f>
        <v>0.71803852889667252</v>
      </c>
      <c r="EM838"/>
      <c r="EN838" s="3"/>
      <c r="EP838"/>
      <c r="EQ838" s="3"/>
    </row>
    <row r="839" spans="2:147" x14ac:dyDescent="0.25">
      <c r="B839">
        <f t="shared" si="181"/>
        <v>823</v>
      </c>
      <c r="C839" s="9">
        <f t="shared" si="179"/>
        <v>20.549999999999901</v>
      </c>
      <c r="D839">
        <f>EXP(-KTG1_dia*(C839-T_opt__dia)^2)</f>
        <v>0.70948210832565817</v>
      </c>
      <c r="E839">
        <f>EXP(-KTG2_dia*(T_opt__dia-C839)^2)</f>
        <v>1.8773108839190866E-4</v>
      </c>
      <c r="F839">
        <f>IF(C839&lt;=T_opt__dia,D839,E839)</f>
        <v>1.8773108839190866E-4</v>
      </c>
      <c r="G839">
        <f t="shared" si="180"/>
        <v>0</v>
      </c>
      <c r="AO839">
        <f t="shared" si="178"/>
        <v>836</v>
      </c>
      <c r="AP839">
        <f t="shared" si="184"/>
        <v>20.874999999999883</v>
      </c>
      <c r="AQ839">
        <f>EXP(-KTG1_nan*(AP839-T_opt__nan)^2)</f>
        <v>0.99694218466963869</v>
      </c>
      <c r="AR839">
        <f>EXP(-KTG2_nan*(T_opt__nan-AP839)^2)</f>
        <v>0.99085457612140915</v>
      </c>
      <c r="AS839">
        <f>IF(AP839&lt;=T_opt__nan,AQ839,AR839)</f>
        <v>0.99085457612140915</v>
      </c>
      <c r="AT839">
        <f t="shared" si="185"/>
        <v>0.99099999999999999</v>
      </c>
      <c r="BD839">
        <f t="shared" si="186"/>
        <v>836</v>
      </c>
      <c r="BE839">
        <f t="shared" si="187"/>
        <v>20.874999999999883</v>
      </c>
      <c r="BF839">
        <f>EXP(-KTG1_pic*(BE839-T_opt_pic)^2)</f>
        <v>0.98209964921201964</v>
      </c>
      <c r="BG839">
        <f>EXP(-KTG2_pic*(T_opt_pic-BE839)^2)</f>
        <v>0.94725447963486276</v>
      </c>
      <c r="BH839">
        <f>IF(BE839&lt;=T_opt_pic,BF839,BG839)</f>
        <v>0.98209964921201964</v>
      </c>
      <c r="BI839">
        <f t="shared" si="188"/>
        <v>0.98199999999999998</v>
      </c>
      <c r="BP839">
        <f t="shared" si="189"/>
        <v>836</v>
      </c>
      <c r="BQ839">
        <f t="shared" si="190"/>
        <v>20.874999999999883</v>
      </c>
      <c r="BR839">
        <f>EXP(-KTG1_bac*(BQ839-T_opt_bac)^2)</f>
        <v>0.98209964921201964</v>
      </c>
      <c r="BS839">
        <f>EXP(-KTG2_bac * (T_opt_bac - BQ839)^2)</f>
        <v>0.94725447963486276</v>
      </c>
      <c r="BT839">
        <f>IF(BQ839&lt;=T_opt_bac,BR839,BS839)</f>
        <v>0.98209964921201964</v>
      </c>
      <c r="BU839">
        <f t="shared" si="191"/>
        <v>0.98199999999999998</v>
      </c>
      <c r="BY839"/>
      <c r="BZ839" s="3">
        <f t="shared" si="183"/>
        <v>819</v>
      </c>
      <c r="CA839" s="3">
        <f>CA838+(env_max2-env_min2)/1200</f>
        <v>20.449999999999907</v>
      </c>
      <c r="CB839" s="3">
        <f t="shared" si="182"/>
        <v>1.032</v>
      </c>
      <c r="CC839" s="3">
        <f>ROUND((O_max_dia2-CA839)/O_range_dia2 * CB839, 3)</f>
        <v>0.40899999999999997</v>
      </c>
      <c r="CD839">
        <f>IF(CA839&lt;=delt2,CB839,CC839)</f>
        <v>0.40899999999999997</v>
      </c>
      <c r="CE839">
        <f>IF(CA839&gt;=O_max_dia2, 0, CD839)</f>
        <v>0.40899999999999997</v>
      </c>
      <c r="CG839">
        <f>CE839/$CF$21</f>
        <v>0.71628721541155871</v>
      </c>
      <c r="EM839"/>
      <c r="EN839" s="3"/>
      <c r="EP839"/>
      <c r="EQ839" s="3"/>
    </row>
    <row r="840" spans="2:147" x14ac:dyDescent="0.25">
      <c r="B840">
        <f t="shared" si="181"/>
        <v>824</v>
      </c>
      <c r="C840" s="9">
        <f t="shared" si="179"/>
        <v>20.5749999999999</v>
      </c>
      <c r="D840">
        <f>EXP(-KTG1_dia*(C840-T_opt__dia)^2)</f>
        <v>0.70762216004144352</v>
      </c>
      <c r="E840">
        <f>EXP(-KTG2_dia*(T_opt__dia-C840)^2)</f>
        <v>1.7580678121381047E-4</v>
      </c>
      <c r="F840">
        <f>IF(C840&lt;=T_opt__dia,D840,E840)</f>
        <v>1.7580678121381047E-4</v>
      </c>
      <c r="G840">
        <f t="shared" si="180"/>
        <v>0</v>
      </c>
      <c r="AO840">
        <f t="shared" si="178"/>
        <v>837</v>
      </c>
      <c r="AP840">
        <f t="shared" si="184"/>
        <v>20.899999999999881</v>
      </c>
      <c r="AQ840">
        <f>EXP(-KTG1_nan*(AP840-T_opt__nan)^2)</f>
        <v>0.99676524313588555</v>
      </c>
      <c r="AR840">
        <f>EXP(-KTG2_nan*(T_opt__nan-AP840)^2)</f>
        <v>0.99032708651619639</v>
      </c>
      <c r="AS840">
        <f>IF(AP840&lt;=T_opt__nan,AQ840,AR840)</f>
        <v>0.99032708651619639</v>
      </c>
      <c r="AT840">
        <f t="shared" si="185"/>
        <v>0.99</v>
      </c>
      <c r="BD840">
        <f t="shared" si="186"/>
        <v>837</v>
      </c>
      <c r="BE840">
        <f t="shared" si="187"/>
        <v>20.899999999999881</v>
      </c>
      <c r="BF840">
        <f>EXP(-KTG1_pic*(BE840-T_opt_pic)^2)</f>
        <v>0.98251467398162062</v>
      </c>
      <c r="BG840">
        <f>EXP(-KTG2_pic*(T_opt_pic-BE840)^2)</f>
        <v>0.94845588591818808</v>
      </c>
      <c r="BH840">
        <f>IF(BE840&lt;=T_opt_pic,BF840,BG840)</f>
        <v>0.98251467398162062</v>
      </c>
      <c r="BI840">
        <f t="shared" si="188"/>
        <v>0.98299999999999998</v>
      </c>
      <c r="BP840">
        <f t="shared" si="189"/>
        <v>837</v>
      </c>
      <c r="BQ840">
        <f t="shared" si="190"/>
        <v>20.899999999999881</v>
      </c>
      <c r="BR840">
        <f>EXP(-KTG1_bac*(BQ840-T_opt_bac)^2)</f>
        <v>0.98251467398162062</v>
      </c>
      <c r="BS840">
        <f>EXP(-KTG2_bac * (T_opt_bac - BQ840)^2)</f>
        <v>0.94845588591818808</v>
      </c>
      <c r="BT840">
        <f>IF(BQ840&lt;=T_opt_bac,BR840,BS840)</f>
        <v>0.98251467398162062</v>
      </c>
      <c r="BU840">
        <f t="shared" si="191"/>
        <v>0.98299999999999998</v>
      </c>
      <c r="BY840"/>
      <c r="BZ840" s="3">
        <f t="shared" si="183"/>
        <v>820</v>
      </c>
      <c r="CA840" s="3">
        <f>CA839+(env_max2-env_min2)/1200</f>
        <v>20.474999999999905</v>
      </c>
      <c r="CB840" s="3">
        <f t="shared" si="182"/>
        <v>1.034</v>
      </c>
      <c r="CC840" s="3">
        <f>ROUND((O_max_dia2-CA840)/O_range_dia2 * CB840, 3)</f>
        <v>0.40799999999999997</v>
      </c>
      <c r="CD840">
        <f>IF(CA840&lt;=delt2,CB840,CC840)</f>
        <v>0.40799999999999997</v>
      </c>
      <c r="CE840">
        <f>IF(CA840&gt;=O_max_dia2, 0, CD840)</f>
        <v>0.40799999999999997</v>
      </c>
      <c r="CG840">
        <f>CE840/$CF$21</f>
        <v>0.71453590192644489</v>
      </c>
      <c r="EM840"/>
      <c r="EN840" s="3"/>
      <c r="EP840"/>
      <c r="EQ840" s="3"/>
    </row>
    <row r="841" spans="2:147" x14ac:dyDescent="0.25">
      <c r="B841">
        <f t="shared" si="181"/>
        <v>825</v>
      </c>
      <c r="C841" s="9">
        <f t="shared" si="179"/>
        <v>20.599999999999898</v>
      </c>
      <c r="D841">
        <f>EXP(-KTG1_dia*(C841-T_opt__dia)^2)</f>
        <v>0.70576003008338628</v>
      </c>
      <c r="E841">
        <f>EXP(-KTG2_dia*(T_opt__dia-C841)^2)</f>
        <v>1.6459872760108896E-4</v>
      </c>
      <c r="F841">
        <f>IF(C841&lt;=T_opt__dia,D841,E841)</f>
        <v>1.6459872760108896E-4</v>
      </c>
      <c r="G841">
        <f t="shared" si="180"/>
        <v>0</v>
      </c>
      <c r="AO841">
        <f t="shared" si="178"/>
        <v>838</v>
      </c>
      <c r="AP841">
        <f t="shared" si="184"/>
        <v>20.92499999999988</v>
      </c>
      <c r="AQ841">
        <f>EXP(-KTG1_nan*(AP841-T_opt__nan)^2)</f>
        <v>0.99658335007725973</v>
      </c>
      <c r="AR841">
        <f>EXP(-KTG2_nan*(T_opt__nan-AP841)^2)</f>
        <v>0.98978503083761127</v>
      </c>
      <c r="AS841">
        <f>IF(AP841&lt;=T_opt__nan,AQ841,AR841)</f>
        <v>0.98978503083761127</v>
      </c>
      <c r="AT841">
        <f t="shared" si="185"/>
        <v>0.99</v>
      </c>
      <c r="BD841">
        <f t="shared" si="186"/>
        <v>838</v>
      </c>
      <c r="BE841">
        <f t="shared" si="187"/>
        <v>20.92499999999988</v>
      </c>
      <c r="BF841">
        <f>EXP(-KTG1_pic*(BE841-T_opt_pic)^2)</f>
        <v>0.98292495949915015</v>
      </c>
      <c r="BG841">
        <f>EXP(-KTG2_pic*(T_opt_pic-BE841)^2)</f>
        <v>0.94964457117404566</v>
      </c>
      <c r="BH841">
        <f>IF(BE841&lt;=T_opt_pic,BF841,BG841)</f>
        <v>0.98292495949915015</v>
      </c>
      <c r="BI841">
        <f t="shared" si="188"/>
        <v>0.98299999999999998</v>
      </c>
      <c r="BP841">
        <f t="shared" si="189"/>
        <v>838</v>
      </c>
      <c r="BQ841">
        <f t="shared" si="190"/>
        <v>20.92499999999988</v>
      </c>
      <c r="BR841">
        <f>EXP(-KTG1_bac*(BQ841-T_opt_bac)^2)</f>
        <v>0.98292495949915015</v>
      </c>
      <c r="BS841">
        <f>EXP(-KTG2_bac * (T_opt_bac - BQ841)^2)</f>
        <v>0.94964457117404566</v>
      </c>
      <c r="BT841">
        <f>IF(BQ841&lt;=T_opt_bac,BR841,BS841)</f>
        <v>0.98292495949915015</v>
      </c>
      <c r="BU841">
        <f t="shared" si="191"/>
        <v>0.98299999999999998</v>
      </c>
      <c r="BY841"/>
      <c r="BZ841" s="3">
        <f t="shared" si="183"/>
        <v>821</v>
      </c>
      <c r="CA841" s="3">
        <f>CA840+(env_max2-env_min2)/1200</f>
        <v>20.499999999999904</v>
      </c>
      <c r="CB841" s="3">
        <f t="shared" si="182"/>
        <v>1.036</v>
      </c>
      <c r="CC841" s="3">
        <f>ROUND((O_max_dia2-CA841)/O_range_dia2 * CB841, 3)</f>
        <v>0.40699999999999997</v>
      </c>
      <c r="CD841">
        <f>IF(CA841&lt;=delt2,CB841,CC841)</f>
        <v>0.40699999999999997</v>
      </c>
      <c r="CE841">
        <f>IF(CA841&gt;=O_max_dia2, 0, CD841)</f>
        <v>0.40699999999999997</v>
      </c>
      <c r="CG841">
        <f>CE841/$CF$21</f>
        <v>0.71278458844133097</v>
      </c>
      <c r="EM841"/>
      <c r="EN841" s="3"/>
      <c r="EP841"/>
      <c r="EQ841" s="3"/>
    </row>
    <row r="842" spans="2:147" x14ac:dyDescent="0.25">
      <c r="B842">
        <f t="shared" si="181"/>
        <v>826</v>
      </c>
      <c r="C842" s="9">
        <f t="shared" si="179"/>
        <v>20.624999999999897</v>
      </c>
      <c r="D842">
        <f>EXP(-KTG1_dia*(C842-T_opt__dia)^2)</f>
        <v>0.7038957613860406</v>
      </c>
      <c r="E842">
        <f>EXP(-KTG2_dia*(T_opt__dia-C842)^2)</f>
        <v>1.5406668959061376E-4</v>
      </c>
      <c r="F842">
        <f>IF(C842&lt;=T_opt__dia,D842,E842)</f>
        <v>1.5406668959061376E-4</v>
      </c>
      <c r="G842">
        <f t="shared" si="180"/>
        <v>0</v>
      </c>
      <c r="AO842">
        <f t="shared" si="178"/>
        <v>839</v>
      </c>
      <c r="AP842">
        <f t="shared" si="184"/>
        <v>20.949999999999878</v>
      </c>
      <c r="AQ842">
        <f>EXP(-KTG1_nan*(AP842-T_opt__nan)^2)</f>
        <v>0.99639650821609216</v>
      </c>
      <c r="AR842">
        <f>EXP(-KTG2_nan*(T_opt__nan-AP842)^2)</f>
        <v>0.98922843331549415</v>
      </c>
      <c r="AS842">
        <f>IF(AP842&lt;=T_opt__nan,AQ842,AR842)</f>
        <v>0.98922843331549415</v>
      </c>
      <c r="AT842">
        <f t="shared" si="185"/>
        <v>0.98899999999999999</v>
      </c>
      <c r="BD842">
        <f t="shared" si="186"/>
        <v>839</v>
      </c>
      <c r="BE842">
        <f t="shared" si="187"/>
        <v>20.949999999999878</v>
      </c>
      <c r="BF842">
        <f>EXP(-KTG1_pic*(BE842-T_opt_pic)^2)</f>
        <v>0.98333049968185582</v>
      </c>
      <c r="BG842">
        <f>EXP(-KTG2_pic*(T_opt_pic-BE842)^2)</f>
        <v>0.95082048377672979</v>
      </c>
      <c r="BH842">
        <f>IF(BE842&lt;=T_opt_pic,BF842,BG842)</f>
        <v>0.98333049968185582</v>
      </c>
      <c r="BI842">
        <f t="shared" si="188"/>
        <v>0.98299999999999998</v>
      </c>
      <c r="BP842">
        <f t="shared" si="189"/>
        <v>839</v>
      </c>
      <c r="BQ842">
        <f t="shared" si="190"/>
        <v>20.949999999999878</v>
      </c>
      <c r="BR842">
        <f>EXP(-KTG1_bac*(BQ842-T_opt_bac)^2)</f>
        <v>0.98333049968185582</v>
      </c>
      <c r="BS842">
        <f>EXP(-KTG2_bac * (T_opt_bac - BQ842)^2)</f>
        <v>0.95082048377672979</v>
      </c>
      <c r="BT842">
        <f>IF(BQ842&lt;=T_opt_bac,BR842,BS842)</f>
        <v>0.98333049968185582</v>
      </c>
      <c r="BU842">
        <f t="shared" si="191"/>
        <v>0.98299999999999998</v>
      </c>
      <c r="BY842"/>
      <c r="BZ842" s="3">
        <f t="shared" si="183"/>
        <v>822</v>
      </c>
      <c r="CA842" s="3">
        <f>CA841+(env_max2-env_min2)/1200</f>
        <v>20.524999999999903</v>
      </c>
      <c r="CB842" s="3">
        <f t="shared" si="182"/>
        <v>1.0369999999999999</v>
      </c>
      <c r="CC842" s="3">
        <f>ROUND((O_max_dia2-CA842)/O_range_dia2 * CB842, 3)</f>
        <v>0.40600000000000003</v>
      </c>
      <c r="CD842">
        <f>IF(CA842&lt;=delt2,CB842,CC842)</f>
        <v>0.40600000000000003</v>
      </c>
      <c r="CE842">
        <f>IF(CA842&gt;=O_max_dia2, 0, CD842)</f>
        <v>0.40600000000000003</v>
      </c>
      <c r="CG842">
        <f>CE842/$CF$21</f>
        <v>0.71103327495621726</v>
      </c>
      <c r="EM842"/>
      <c r="EN842" s="3"/>
      <c r="EP842"/>
      <c r="EQ842" s="3"/>
    </row>
    <row r="843" spans="2:147" x14ac:dyDescent="0.25">
      <c r="B843">
        <f t="shared" si="181"/>
        <v>827</v>
      </c>
      <c r="C843" s="9">
        <f t="shared" si="179"/>
        <v>20.649999999999896</v>
      </c>
      <c r="D843">
        <f>EXP(-KTG1_dia*(C843-T_opt__dia)^2)</f>
        <v>0.70202939683483989</v>
      </c>
      <c r="E843">
        <f>EXP(-KTG2_dia*(T_opt__dia-C843)^2)</f>
        <v>1.4417250845594274E-4</v>
      </c>
      <c r="F843">
        <f>IF(C843&lt;=T_opt__dia,D843,E843)</f>
        <v>1.4417250845594274E-4</v>
      </c>
      <c r="G843">
        <f t="shared" si="180"/>
        <v>0</v>
      </c>
      <c r="AO843">
        <f t="shared" si="178"/>
        <v>840</v>
      </c>
      <c r="AP843">
        <f t="shared" si="184"/>
        <v>20.974999999999877</v>
      </c>
      <c r="AQ843">
        <f>EXP(-KTG1_nan*(AP843-T_opt__nan)^2)</f>
        <v>0.9962047203484351</v>
      </c>
      <c r="AR843">
        <f>EXP(-KTG2_nan*(T_opt__nan-AP843)^2)</f>
        <v>0.98865731882043761</v>
      </c>
      <c r="AS843">
        <f>IF(AP843&lt;=T_opt__nan,AQ843,AR843)</f>
        <v>0.98865731882043761</v>
      </c>
      <c r="AT843">
        <f t="shared" si="185"/>
        <v>0.98899999999999999</v>
      </c>
      <c r="BD843">
        <f t="shared" si="186"/>
        <v>840</v>
      </c>
      <c r="BE843">
        <f t="shared" si="187"/>
        <v>20.974999999999877</v>
      </c>
      <c r="BF843">
        <f>EXP(-KTG1_pic*(BE843-T_opt_pic)^2)</f>
        <v>0.98373128851565483</v>
      </c>
      <c r="BG843">
        <f>EXP(-KTG2_pic*(T_opt_pic-BE843)^2)</f>
        <v>0.95198357261134336</v>
      </c>
      <c r="BH843">
        <f>IF(BE843&lt;=T_opt_pic,BF843,BG843)</f>
        <v>0.98373128851565483</v>
      </c>
      <c r="BI843">
        <f t="shared" si="188"/>
        <v>0.98399999999999999</v>
      </c>
      <c r="BP843">
        <f t="shared" si="189"/>
        <v>840</v>
      </c>
      <c r="BQ843">
        <f t="shared" si="190"/>
        <v>20.974999999999877</v>
      </c>
      <c r="BR843">
        <f>EXP(-KTG1_bac*(BQ843-T_opt_bac)^2)</f>
        <v>0.98373128851565483</v>
      </c>
      <c r="BS843">
        <f>EXP(-KTG2_bac * (T_opt_bac - BQ843)^2)</f>
        <v>0.95198357261134336</v>
      </c>
      <c r="BT843">
        <f>IF(BQ843&lt;=T_opt_bac,BR843,BS843)</f>
        <v>0.98373128851565483</v>
      </c>
      <c r="BU843">
        <f t="shared" si="191"/>
        <v>0.98399999999999999</v>
      </c>
      <c r="BY843"/>
      <c r="BZ843" s="3">
        <f t="shared" si="183"/>
        <v>823</v>
      </c>
      <c r="CA843" s="3">
        <f>CA842+(env_max2-env_min2)/1200</f>
        <v>20.549999999999901</v>
      </c>
      <c r="CB843" s="3">
        <f t="shared" si="182"/>
        <v>1.0389999999999999</v>
      </c>
      <c r="CC843" s="3">
        <f>ROUND((O_max_dia2-CA843)/O_range_dia2 * CB843, 3)</f>
        <v>0.40400000000000003</v>
      </c>
      <c r="CD843">
        <f>IF(CA843&lt;=delt2,CB843,CC843)</f>
        <v>0.40400000000000003</v>
      </c>
      <c r="CE843">
        <f>IF(CA843&gt;=O_max_dia2, 0, CD843)</f>
        <v>0.40400000000000003</v>
      </c>
      <c r="CG843">
        <f>CE843/$CF$21</f>
        <v>0.70753064798598964</v>
      </c>
      <c r="EM843"/>
      <c r="EN843" s="3"/>
      <c r="EP843"/>
      <c r="EQ843" s="3"/>
    </row>
    <row r="844" spans="2:147" x14ac:dyDescent="0.25">
      <c r="B844">
        <f t="shared" si="181"/>
        <v>828</v>
      </c>
      <c r="C844" s="9">
        <f t="shared" si="179"/>
        <v>20.674999999999894</v>
      </c>
      <c r="D844">
        <f>EXP(-KTG1_dia*(C844-T_opt__dia)^2)</f>
        <v>0.70016097926451437</v>
      </c>
      <c r="E844">
        <f>EXP(-KTG2_dia*(T_opt__dia-C844)^2)</f>
        <v>1.3488000859334143E-4</v>
      </c>
      <c r="F844">
        <f>IF(C844&lt;=T_opt__dia,D844,E844)</f>
        <v>1.3488000859334143E-4</v>
      </c>
      <c r="G844">
        <f t="shared" si="180"/>
        <v>0</v>
      </c>
      <c r="AO844">
        <f t="shared" si="178"/>
        <v>841</v>
      </c>
      <c r="AP844">
        <f t="shared" si="184"/>
        <v>20.999999999999876</v>
      </c>
      <c r="AQ844">
        <f>EXP(-KTG1_nan*(AP844-T_opt__nan)^2)</f>
        <v>0.99600798934399248</v>
      </c>
      <c r="AR844">
        <f>EXP(-KTG2_nan*(T_opt__nan-AP844)^2)</f>
        <v>0.98807171286193352</v>
      </c>
      <c r="AS844">
        <f>IF(AP844&lt;=T_opt__nan,AQ844,AR844)</f>
        <v>0.98807171286193352</v>
      </c>
      <c r="AT844">
        <f t="shared" si="185"/>
        <v>0.98799999999999999</v>
      </c>
      <c r="BD844">
        <f t="shared" si="186"/>
        <v>841</v>
      </c>
      <c r="BE844">
        <f t="shared" si="187"/>
        <v>20.999999999999876</v>
      </c>
      <c r="BF844">
        <f>EXP(-KTG1_pic*(BE844-T_opt_pic)^2)</f>
        <v>0.98412732005528314</v>
      </c>
      <c r="BG844">
        <f>EXP(-KTG2_pic*(T_opt_pic-BE844)^2)</f>
        <v>0.95313378707749907</v>
      </c>
      <c r="BH844">
        <f>IF(BE844&lt;=T_opt_pic,BF844,BG844)</f>
        <v>0.98412732005528314</v>
      </c>
      <c r="BI844">
        <f t="shared" si="188"/>
        <v>0.98399999999999999</v>
      </c>
      <c r="BP844">
        <f t="shared" si="189"/>
        <v>841</v>
      </c>
      <c r="BQ844">
        <f t="shared" si="190"/>
        <v>20.999999999999876</v>
      </c>
      <c r="BR844">
        <f>EXP(-KTG1_bac*(BQ844-T_opt_bac)^2)</f>
        <v>0.98412732005528314</v>
      </c>
      <c r="BS844">
        <f>EXP(-KTG2_bac * (T_opt_bac - BQ844)^2)</f>
        <v>0.95313378707749907</v>
      </c>
      <c r="BT844">
        <f>IF(BQ844&lt;=T_opt_bac,BR844,BS844)</f>
        <v>0.98412732005528314</v>
      </c>
      <c r="BU844">
        <f t="shared" si="191"/>
        <v>0.98399999999999999</v>
      </c>
      <c r="BY844"/>
      <c r="BZ844" s="3">
        <f t="shared" si="183"/>
        <v>824</v>
      </c>
      <c r="CA844" s="3">
        <f>CA843+(env_max2-env_min2)/1200</f>
        <v>20.5749999999999</v>
      </c>
      <c r="CB844" s="3">
        <f t="shared" si="182"/>
        <v>1.0409999999999999</v>
      </c>
      <c r="CC844" s="3">
        <f>ROUND((O_max_dia2-CA844)/O_range_dia2 * CB844, 3)</f>
        <v>0.40300000000000002</v>
      </c>
      <c r="CD844">
        <f>IF(CA844&lt;=delt2,CB844,CC844)</f>
        <v>0.40300000000000002</v>
      </c>
      <c r="CE844">
        <f>IF(CA844&gt;=O_max_dia2, 0, CD844)</f>
        <v>0.40300000000000002</v>
      </c>
      <c r="CG844">
        <f>CE844/$CF$21</f>
        <v>0.70577933450087571</v>
      </c>
      <c r="EM844"/>
      <c r="EN844" s="3"/>
      <c r="EP844"/>
      <c r="EQ844" s="3"/>
    </row>
    <row r="845" spans="2:147" x14ac:dyDescent="0.25">
      <c r="B845">
        <f t="shared" si="181"/>
        <v>829</v>
      </c>
      <c r="C845" s="9">
        <f t="shared" si="179"/>
        <v>20.699999999999893</v>
      </c>
      <c r="D845">
        <f>EXP(-KTG1_dia*(C845-T_opt__dia)^2)</f>
        <v>0.69829055145751362</v>
      </c>
      <c r="E845">
        <f>EXP(-KTG2_dia*(T_opt__dia-C845)^2)</f>
        <v>1.2615490517035876E-4</v>
      </c>
      <c r="F845">
        <f>IF(C845&lt;=T_opt__dia,D845,E845)</f>
        <v>1.2615490517035876E-4</v>
      </c>
      <c r="G845">
        <f t="shared" si="180"/>
        <v>0</v>
      </c>
      <c r="AO845">
        <f t="shared" si="178"/>
        <v>842</v>
      </c>
      <c r="AP845">
        <f t="shared" si="184"/>
        <v>21.024999999999874</v>
      </c>
      <c r="AQ845">
        <f>EXP(-KTG1_nan*(AP845-T_opt__nan)^2)</f>
        <v>0.99580631814604825</v>
      </c>
      <c r="AR845">
        <f>EXP(-KTG2_nan*(T_opt__nan-AP845)^2)</f>
        <v>0.98747164158647494</v>
      </c>
      <c r="AS845">
        <f>IF(AP845&lt;=T_opt__nan,AQ845,AR845)</f>
        <v>0.98747164158647494</v>
      </c>
      <c r="AT845">
        <f t="shared" si="185"/>
        <v>0.98699999999999999</v>
      </c>
      <c r="BD845">
        <f t="shared" si="186"/>
        <v>842</v>
      </c>
      <c r="BE845">
        <f t="shared" si="187"/>
        <v>21.024999999999874</v>
      </c>
      <c r="BF845">
        <f>EXP(-KTG1_pic*(BE845-T_opt_pic)^2)</f>
        <v>0.98451858842444162</v>
      </c>
      <c r="BG845">
        <f>EXP(-KTG2_pic*(T_opt_pic-BE845)^2)</f>
        <v>0.95427107709298653</v>
      </c>
      <c r="BH845">
        <f>IF(BE845&lt;=T_opt_pic,BF845,BG845)</f>
        <v>0.98451858842444162</v>
      </c>
      <c r="BI845">
        <f t="shared" si="188"/>
        <v>0.98499999999999999</v>
      </c>
      <c r="BP845">
        <f t="shared" si="189"/>
        <v>842</v>
      </c>
      <c r="BQ845">
        <f t="shared" si="190"/>
        <v>21.024999999999874</v>
      </c>
      <c r="BR845">
        <f>EXP(-KTG1_bac*(BQ845-T_opt_bac)^2)</f>
        <v>0.98451858842444162</v>
      </c>
      <c r="BS845">
        <f>EXP(-KTG2_bac * (T_opt_bac - BQ845)^2)</f>
        <v>0.95427107709298653</v>
      </c>
      <c r="BT845">
        <f>IF(BQ845&lt;=T_opt_bac,BR845,BS845)</f>
        <v>0.98451858842444162</v>
      </c>
      <c r="BU845">
        <f t="shared" si="191"/>
        <v>0.98499999999999999</v>
      </c>
      <c r="BY845"/>
      <c r="BZ845" s="3">
        <f t="shared" si="183"/>
        <v>825</v>
      </c>
      <c r="CA845" s="3">
        <f>CA844+(env_max2-env_min2)/1200</f>
        <v>20.599999999999898</v>
      </c>
      <c r="CB845" s="3">
        <f t="shared" si="182"/>
        <v>1.0429999999999999</v>
      </c>
      <c r="CC845" s="3">
        <f>ROUND((O_max_dia2-CA845)/O_range_dia2 * CB845, 3)</f>
        <v>0.40200000000000002</v>
      </c>
      <c r="CD845">
        <f>IF(CA845&lt;=delt2,CB845,CC845)</f>
        <v>0.40200000000000002</v>
      </c>
      <c r="CE845">
        <f>IF(CA845&gt;=O_max_dia2, 0, CD845)</f>
        <v>0.40200000000000002</v>
      </c>
      <c r="CG845">
        <f>CE845/$CF$21</f>
        <v>0.7040280210157619</v>
      </c>
      <c r="EM845"/>
      <c r="EN845" s="3"/>
      <c r="EP845"/>
      <c r="EQ845" s="3"/>
    </row>
    <row r="846" spans="2:147" x14ac:dyDescent="0.25">
      <c r="B846">
        <f t="shared" si="181"/>
        <v>830</v>
      </c>
      <c r="C846" s="9">
        <f t="shared" si="179"/>
        <v>20.724999999999891</v>
      </c>
      <c r="D846">
        <f>EXP(-KTG1_dia*(C846-T_opt__dia)^2)</f>
        <v>0.69641815614243729</v>
      </c>
      <c r="E846">
        <f>EXP(-KTG2_dia*(T_opt__dia-C846)^2)</f>
        <v>1.1796471542934996E-4</v>
      </c>
      <c r="F846">
        <f>IF(C846&lt;=T_opt__dia,D846,E846)</f>
        <v>1.1796471542934996E-4</v>
      </c>
      <c r="G846">
        <f t="shared" si="180"/>
        <v>0</v>
      </c>
      <c r="AO846">
        <f t="shared" si="178"/>
        <v>843</v>
      </c>
      <c r="AP846">
        <f t="shared" si="184"/>
        <v>21.049999999999873</v>
      </c>
      <c r="AQ846">
        <f>EXP(-KTG1_nan*(AP846-T_opt__nan)^2)</f>
        <v>0.99559970977139323</v>
      </c>
      <c r="AR846">
        <f>EXP(-KTG2_nan*(T_opt__nan-AP846)^2)</f>
        <v>0.98685713177560996</v>
      </c>
      <c r="AS846">
        <f>IF(AP846&lt;=T_opt__nan,AQ846,AR846)</f>
        <v>0.98685713177560996</v>
      </c>
      <c r="AT846">
        <f t="shared" si="185"/>
        <v>0.98699999999999999</v>
      </c>
      <c r="BD846">
        <f t="shared" si="186"/>
        <v>843</v>
      </c>
      <c r="BE846">
        <f t="shared" si="187"/>
        <v>21.049999999999873</v>
      </c>
      <c r="BF846">
        <f>EXP(-KTG1_pic*(BE846-T_opt_pic)^2)</f>
        <v>0.98490508781594188</v>
      </c>
      <c r="BG846">
        <f>EXP(-KTG2_pic*(T_opt_pic-BE846)^2)</f>
        <v>0.95539539309740518</v>
      </c>
      <c r="BH846">
        <f>IF(BE846&lt;=T_opt_pic,BF846,BG846)</f>
        <v>0.98490508781594188</v>
      </c>
      <c r="BI846">
        <f t="shared" si="188"/>
        <v>0.98499999999999999</v>
      </c>
      <c r="BP846">
        <f t="shared" si="189"/>
        <v>843</v>
      </c>
      <c r="BQ846">
        <f t="shared" si="190"/>
        <v>21.049999999999873</v>
      </c>
      <c r="BR846">
        <f>EXP(-KTG1_bac*(BQ846-T_opt_bac)^2)</f>
        <v>0.98490508781594188</v>
      </c>
      <c r="BS846">
        <f>EXP(-KTG2_bac * (T_opt_bac - BQ846)^2)</f>
        <v>0.95539539309740518</v>
      </c>
      <c r="BT846">
        <f>IF(BQ846&lt;=T_opt_bac,BR846,BS846)</f>
        <v>0.98490508781594188</v>
      </c>
      <c r="BU846">
        <f t="shared" si="191"/>
        <v>0.98499999999999999</v>
      </c>
      <c r="BY846"/>
      <c r="BZ846" s="3">
        <f t="shared" si="183"/>
        <v>826</v>
      </c>
      <c r="CA846" s="3">
        <f>CA845+(env_max2-env_min2)/1200</f>
        <v>20.624999999999897</v>
      </c>
      <c r="CB846" s="3">
        <f t="shared" si="182"/>
        <v>1.0449999999999999</v>
      </c>
      <c r="CC846" s="3">
        <f>ROUND((O_max_dia2-CA846)/O_range_dia2 * CB846, 3)</f>
        <v>0.40100000000000002</v>
      </c>
      <c r="CD846">
        <f>IF(CA846&lt;=delt2,CB846,CC846)</f>
        <v>0.40100000000000002</v>
      </c>
      <c r="CE846">
        <f>IF(CA846&gt;=O_max_dia2, 0, CD846)</f>
        <v>0.40100000000000002</v>
      </c>
      <c r="CG846">
        <f>CE846/$CF$21</f>
        <v>0.70227670753064808</v>
      </c>
      <c r="EM846"/>
      <c r="EN846" s="3"/>
      <c r="EP846"/>
      <c r="EQ846" s="3"/>
    </row>
    <row r="847" spans="2:147" x14ac:dyDescent="0.25">
      <c r="B847">
        <f t="shared" si="181"/>
        <v>831</v>
      </c>
      <c r="C847" s="9">
        <f t="shared" si="179"/>
        <v>20.74999999999989</v>
      </c>
      <c r="D847">
        <f>EXP(-KTG1_dia*(C847-T_opt__dia)^2)</f>
        <v>0.69454383599247171</v>
      </c>
      <c r="E847">
        <f>EXP(-KTG2_dia*(T_opt__dia-C847)^2)</f>
        <v>1.1027867353907113E-4</v>
      </c>
      <c r="F847">
        <f>IF(C847&lt;=T_opt__dia,D847,E847)</f>
        <v>1.1027867353907113E-4</v>
      </c>
      <c r="G847">
        <f t="shared" si="180"/>
        <v>0</v>
      </c>
      <c r="AO847">
        <f t="shared" ref="AO847:AO910" si="192">B860</f>
        <v>844</v>
      </c>
      <c r="AP847">
        <f t="shared" si="184"/>
        <v>21.074999999999871</v>
      </c>
      <c r="AQ847">
        <f>EXP(-KTG1_nan*(AP847-T_opt__nan)^2)</f>
        <v>0.99538816731024937</v>
      </c>
      <c r="AR847">
        <f>EXP(-KTG2_nan*(T_opt__nan-AP847)^2)</f>
        <v>0.98622821084394985</v>
      </c>
      <c r="AS847">
        <f>IF(AP847&lt;=T_opt__nan,AQ847,AR847)</f>
        <v>0.98622821084394985</v>
      </c>
      <c r="AT847">
        <f t="shared" si="185"/>
        <v>0.98599999999999999</v>
      </c>
      <c r="BD847">
        <f t="shared" si="186"/>
        <v>844</v>
      </c>
      <c r="BE847">
        <f t="shared" si="187"/>
        <v>21.074999999999871</v>
      </c>
      <c r="BF847">
        <f>EXP(-KTG1_pic*(BE847-T_opt_pic)^2)</f>
        <v>0.98528681249185002</v>
      </c>
      <c r="BG847">
        <f>EXP(-KTG2_pic*(T_opt_pic-BE847)^2)</f>
        <v>0.95650668605576228</v>
      </c>
      <c r="BH847">
        <f>IF(BE847&lt;=T_opt_pic,BF847,BG847)</f>
        <v>0.98528681249185002</v>
      </c>
      <c r="BI847">
        <f t="shared" si="188"/>
        <v>0.98499999999999999</v>
      </c>
      <c r="BP847">
        <f t="shared" si="189"/>
        <v>844</v>
      </c>
      <c r="BQ847">
        <f t="shared" si="190"/>
        <v>21.074999999999871</v>
      </c>
      <c r="BR847">
        <f>EXP(-KTG1_bac*(BQ847-T_opt_bac)^2)</f>
        <v>0.98528681249185002</v>
      </c>
      <c r="BS847">
        <f>EXP(-KTG2_bac * (T_opt_bac - BQ847)^2)</f>
        <v>0.95650668605576228</v>
      </c>
      <c r="BT847">
        <f>IF(BQ847&lt;=T_opt_bac,BR847,BS847)</f>
        <v>0.98528681249185002</v>
      </c>
      <c r="BU847">
        <f t="shared" si="191"/>
        <v>0.98499999999999999</v>
      </c>
      <c r="BY847"/>
      <c r="BZ847" s="3">
        <f t="shared" si="183"/>
        <v>827</v>
      </c>
      <c r="CA847" s="3">
        <f>CA846+(env_max2-env_min2)/1200</f>
        <v>20.649999999999896</v>
      </c>
      <c r="CB847" s="3">
        <f t="shared" si="182"/>
        <v>1.0469999999999999</v>
      </c>
      <c r="CC847" s="3">
        <f>ROUND((O_max_dia2-CA847)/O_range_dia2 * CB847, 3)</f>
        <v>0.4</v>
      </c>
      <c r="CD847">
        <f>IF(CA847&lt;=delt2,CB847,CC847)</f>
        <v>0.4</v>
      </c>
      <c r="CE847">
        <f>IF(CA847&gt;=O_max_dia2, 0, CD847)</f>
        <v>0.4</v>
      </c>
      <c r="CG847">
        <f>CE847/$CF$21</f>
        <v>0.70052539404553427</v>
      </c>
      <c r="EM847"/>
      <c r="EN847" s="3"/>
      <c r="EP847"/>
      <c r="EQ847" s="3"/>
    </row>
    <row r="848" spans="2:147" x14ac:dyDescent="0.25">
      <c r="B848">
        <f t="shared" si="181"/>
        <v>832</v>
      </c>
      <c r="C848" s="9">
        <f t="shared" si="179"/>
        <v>20.774999999999888</v>
      </c>
      <c r="D848">
        <f>EXP(-KTG1_dia*(C848-T_opt__dia)^2)</f>
        <v>0.69266763362383388</v>
      </c>
      <c r="E848">
        <f>EXP(-KTG2_dia*(T_opt__dia-C848)^2)</f>
        <v>1.0306764888837498E-4</v>
      </c>
      <c r="F848">
        <f>IF(C848&lt;=T_opt__dia,D848,E848)</f>
        <v>1.0306764888837498E-4</v>
      </c>
      <c r="G848">
        <f t="shared" si="180"/>
        <v>0</v>
      </c>
      <c r="AO848">
        <f t="shared" si="192"/>
        <v>845</v>
      </c>
      <c r="AP848">
        <f t="shared" si="184"/>
        <v>21.09999999999987</v>
      </c>
      <c r="AQ848">
        <f>EXP(-KTG1_nan*(AP848-T_opt__nan)^2)</f>
        <v>0.99517169392619331</v>
      </c>
      <c r="AR848">
        <f>EXP(-KTG2_nan*(T_opt__nan-AP848)^2)</f>
        <v>0.98558490683713074</v>
      </c>
      <c r="AS848">
        <f>IF(AP848&lt;=T_opt__nan,AQ848,AR848)</f>
        <v>0.98558490683713074</v>
      </c>
      <c r="AT848">
        <f t="shared" si="185"/>
        <v>0.98599999999999999</v>
      </c>
      <c r="BD848">
        <f t="shared" si="186"/>
        <v>845</v>
      </c>
      <c r="BE848">
        <f t="shared" si="187"/>
        <v>21.09999999999987</v>
      </c>
      <c r="BF848">
        <f>EXP(-KTG1_pic*(BE848-T_opt_pic)^2)</f>
        <v>0.98566375678362816</v>
      </c>
      <c r="BG848">
        <f>EXP(-KTG2_pic*(T_opt_pic-BE848)^2)</f>
        <v>0.95760490746203564</v>
      </c>
      <c r="BH848">
        <f>IF(BE848&lt;=T_opt_pic,BF848,BG848)</f>
        <v>0.98566375678362816</v>
      </c>
      <c r="BI848">
        <f t="shared" si="188"/>
        <v>0.98599999999999999</v>
      </c>
      <c r="BP848">
        <f t="shared" si="189"/>
        <v>845</v>
      </c>
      <c r="BQ848">
        <f t="shared" si="190"/>
        <v>21.09999999999987</v>
      </c>
      <c r="BR848">
        <f>EXP(-KTG1_bac*(BQ848-T_opt_bac)^2)</f>
        <v>0.98566375678362816</v>
      </c>
      <c r="BS848">
        <f>EXP(-KTG2_bac * (T_opt_bac - BQ848)^2)</f>
        <v>0.95760490746203564</v>
      </c>
      <c r="BT848">
        <f>IF(BQ848&lt;=T_opt_bac,BR848,BS848)</f>
        <v>0.98566375678362816</v>
      </c>
      <c r="BU848">
        <f t="shared" si="191"/>
        <v>0.98599999999999999</v>
      </c>
      <c r="BY848"/>
      <c r="BZ848" s="3">
        <f t="shared" si="183"/>
        <v>828</v>
      </c>
      <c r="CA848" s="3">
        <f>CA847+(env_max2-env_min2)/1200</f>
        <v>20.674999999999894</v>
      </c>
      <c r="CB848" s="3">
        <f t="shared" si="182"/>
        <v>1.048</v>
      </c>
      <c r="CC848" s="3">
        <f>ROUND((O_max_dia2-CA848)/O_range_dia2 * CB848, 3)</f>
        <v>0.39900000000000002</v>
      </c>
      <c r="CD848">
        <f>IF(CA848&lt;=delt2,CB848,CC848)</f>
        <v>0.39900000000000002</v>
      </c>
      <c r="CE848">
        <f>IF(CA848&gt;=O_max_dia2, 0, CD848)</f>
        <v>0.39900000000000002</v>
      </c>
      <c r="CG848">
        <f>CE848/$CF$21</f>
        <v>0.69877408056042045</v>
      </c>
      <c r="EM848"/>
      <c r="EN848" s="3"/>
      <c r="EP848"/>
      <c r="EQ848" s="3"/>
    </row>
    <row r="849" spans="2:147" x14ac:dyDescent="0.25">
      <c r="B849">
        <f t="shared" si="181"/>
        <v>833</v>
      </c>
      <c r="C849" s="9">
        <f t="shared" si="179"/>
        <v>20.799999999999887</v>
      </c>
      <c r="D849">
        <f>EXP(-KTG1_dia*(C849-T_opt__dia)^2)</f>
        <v>0.69078959159422293</v>
      </c>
      <c r="E849">
        <f>EXP(-KTG2_dia*(T_opt__dia-C849)^2)</f>
        <v>9.6304067717064234E-5</v>
      </c>
      <c r="F849">
        <f>IF(C849&lt;=T_opt__dia,D849,E849)</f>
        <v>9.6304067717064234E-5</v>
      </c>
      <c r="G849">
        <f t="shared" si="180"/>
        <v>0</v>
      </c>
      <c r="AO849">
        <f t="shared" si="192"/>
        <v>846</v>
      </c>
      <c r="AP849">
        <f t="shared" si="184"/>
        <v>21.124999999999869</v>
      </c>
      <c r="AQ849">
        <f>EXP(-KTG1_nan*(AP849-T_opt__nan)^2)</f>
        <v>0.99495029285607717</v>
      </c>
      <c r="AR849">
        <f>EXP(-KTG2_nan*(T_opt__nan-AP849)^2)</f>
        <v>0.98492724842972912</v>
      </c>
      <c r="AS849">
        <f>IF(AP849&lt;=T_opt__nan,AQ849,AR849)</f>
        <v>0.98492724842972912</v>
      </c>
      <c r="AT849">
        <f t="shared" si="185"/>
        <v>0.98499999999999999</v>
      </c>
      <c r="BD849">
        <f t="shared" si="186"/>
        <v>846</v>
      </c>
      <c r="BE849">
        <f t="shared" si="187"/>
        <v>21.124999999999869</v>
      </c>
      <c r="BF849">
        <f>EXP(-KTG1_pic*(BE849-T_opt_pic)^2)</f>
        <v>0.98603591509227517</v>
      </c>
      <c r="BG849">
        <f>EXP(-KTG2_pic*(T_opt_pic-BE849)^2)</f>
        <v>0.95869000934270099</v>
      </c>
      <c r="BH849">
        <f>IF(BE849&lt;=T_opt_pic,BF849,BG849)</f>
        <v>0.98603591509227517</v>
      </c>
      <c r="BI849">
        <f t="shared" si="188"/>
        <v>0.98599999999999999</v>
      </c>
      <c r="BP849">
        <f t="shared" si="189"/>
        <v>846</v>
      </c>
      <c r="BQ849">
        <f t="shared" si="190"/>
        <v>21.124999999999869</v>
      </c>
      <c r="BR849">
        <f>EXP(-KTG1_bac*(BQ849-T_opt_bac)^2)</f>
        <v>0.98603591509227517</v>
      </c>
      <c r="BS849">
        <f>EXP(-KTG2_bac * (T_opt_bac - BQ849)^2)</f>
        <v>0.95869000934270099</v>
      </c>
      <c r="BT849">
        <f>IF(BQ849&lt;=T_opt_bac,BR849,BS849)</f>
        <v>0.98603591509227517</v>
      </c>
      <c r="BU849">
        <f t="shared" si="191"/>
        <v>0.98599999999999999</v>
      </c>
      <c r="BY849"/>
      <c r="BZ849" s="3">
        <f t="shared" si="183"/>
        <v>829</v>
      </c>
      <c r="CA849" s="3">
        <f>CA848+(env_max2-env_min2)/1200</f>
        <v>20.699999999999893</v>
      </c>
      <c r="CB849" s="3">
        <f t="shared" si="182"/>
        <v>1.05</v>
      </c>
      <c r="CC849" s="3">
        <f>ROUND((O_max_dia2-CA849)/O_range_dia2 * CB849, 3)</f>
        <v>0.39800000000000002</v>
      </c>
      <c r="CD849">
        <f>IF(CA849&lt;=delt2,CB849,CC849)</f>
        <v>0.39800000000000002</v>
      </c>
      <c r="CE849">
        <f>IF(CA849&gt;=O_max_dia2, 0, CD849)</f>
        <v>0.39800000000000002</v>
      </c>
      <c r="CG849">
        <f>CE849/$CF$21</f>
        <v>0.69702276707530653</v>
      </c>
      <c r="EM849"/>
      <c r="EN849" s="3"/>
      <c r="EP849"/>
      <c r="EQ849" s="3"/>
    </row>
    <row r="850" spans="2:147" x14ac:dyDescent="0.25">
      <c r="B850">
        <f t="shared" si="181"/>
        <v>834</v>
      </c>
      <c r="C850" s="9">
        <f t="shared" ref="C850:C913" si="193">C849+(env_v_max-env_v_min)/1200</f>
        <v>20.824999999999886</v>
      </c>
      <c r="D850">
        <f>EXP(-KTG1_dia*(C850-T_opt__dia)^2)</f>
        <v>0.6889097524012775</v>
      </c>
      <c r="E850">
        <f>EXP(-KTG2_dia*(T_opt__dia-C850)^2)</f>
        <v>8.996183798015311E-5</v>
      </c>
      <c r="F850">
        <f>IF(C850&lt;=T_opt__dia,D850,E850)</f>
        <v>8.996183798015311E-5</v>
      </c>
      <c r="G850">
        <f t="shared" ref="G850:G913" si="194">ROUND(F850,3)</f>
        <v>0</v>
      </c>
      <c r="AO850">
        <f t="shared" si="192"/>
        <v>847</v>
      </c>
      <c r="AP850">
        <f t="shared" si="184"/>
        <v>21.149999999999867</v>
      </c>
      <c r="AQ850">
        <f>EXP(-KTG1_nan*(AP850-T_opt__nan)^2)</f>
        <v>0.99472396740994817</v>
      </c>
      <c r="AR850">
        <f>EXP(-KTG2_nan*(T_opt__nan-AP850)^2)</f>
        <v>0.98425526492313209</v>
      </c>
      <c r="AS850">
        <f>IF(AP850&lt;=T_opt__nan,AQ850,AR850)</f>
        <v>0.98425526492313209</v>
      </c>
      <c r="AT850">
        <f t="shared" si="185"/>
        <v>0.98399999999999999</v>
      </c>
      <c r="BD850">
        <f t="shared" si="186"/>
        <v>847</v>
      </c>
      <c r="BE850">
        <f t="shared" si="187"/>
        <v>21.149999999999867</v>
      </c>
      <c r="BF850">
        <f>EXP(-KTG1_pic*(BE850-T_opt_pic)^2)</f>
        <v>0.98640328188846493</v>
      </c>
      <c r="BG850">
        <f>EXP(-KTG2_pic*(T_opt_pic-BE850)^2)</f>
        <v>0.95976194426022343</v>
      </c>
      <c r="BH850">
        <f>IF(BE850&lt;=T_opt_pic,BF850,BG850)</f>
        <v>0.98640328188846493</v>
      </c>
      <c r="BI850">
        <f t="shared" si="188"/>
        <v>0.98599999999999999</v>
      </c>
      <c r="BP850">
        <f t="shared" si="189"/>
        <v>847</v>
      </c>
      <c r="BQ850">
        <f t="shared" si="190"/>
        <v>21.149999999999867</v>
      </c>
      <c r="BR850">
        <f>EXP(-KTG1_bac*(BQ850-T_opt_bac)^2)</f>
        <v>0.98640328188846493</v>
      </c>
      <c r="BS850">
        <f>EXP(-KTG2_bac * (T_opt_bac - BQ850)^2)</f>
        <v>0.95976194426022343</v>
      </c>
      <c r="BT850">
        <f>IF(BQ850&lt;=T_opt_bac,BR850,BS850)</f>
        <v>0.98640328188846493</v>
      </c>
      <c r="BU850">
        <f t="shared" si="191"/>
        <v>0.98599999999999999</v>
      </c>
      <c r="BY850"/>
      <c r="BZ850" s="3">
        <f t="shared" si="183"/>
        <v>830</v>
      </c>
      <c r="CA850" s="3">
        <f>CA849+(env_max2-env_min2)/1200</f>
        <v>20.724999999999891</v>
      </c>
      <c r="CB850" s="3">
        <f t="shared" si="182"/>
        <v>1.052</v>
      </c>
      <c r="CC850" s="3">
        <f>ROUND((O_max_dia2-CA850)/O_range_dia2 * CB850, 3)</f>
        <v>0.39600000000000002</v>
      </c>
      <c r="CD850">
        <f>IF(CA850&lt;=delt2,CB850,CC850)</f>
        <v>0.39600000000000002</v>
      </c>
      <c r="CE850">
        <f>IF(CA850&gt;=O_max_dia2, 0, CD850)</f>
        <v>0.39600000000000002</v>
      </c>
      <c r="CG850">
        <f>CE850/$CF$21</f>
        <v>0.6935201401050789</v>
      </c>
      <c r="EM850"/>
      <c r="EN850" s="3"/>
      <c r="EP850"/>
      <c r="EQ850" s="3"/>
    </row>
    <row r="851" spans="2:147" x14ac:dyDescent="0.25">
      <c r="B851">
        <f t="shared" ref="B851:B914" si="195">B850+1</f>
        <v>835</v>
      </c>
      <c r="C851" s="9">
        <f t="shared" si="193"/>
        <v>20.849999999999884</v>
      </c>
      <c r="D851">
        <f>EXP(-KTG1_dia*(C851-T_opt__dia)^2)</f>
        <v>0.68702815848104137</v>
      </c>
      <c r="E851">
        <f>EXP(-KTG2_dia*(T_opt__dia-C851)^2)</f>
        <v>8.4016277343078235E-5</v>
      </c>
      <c r="F851">
        <f>IF(C851&lt;=T_opt__dia,D851,E851)</f>
        <v>8.4016277343078235E-5</v>
      </c>
      <c r="G851">
        <f t="shared" si="194"/>
        <v>0</v>
      </c>
      <c r="AO851">
        <f t="shared" si="192"/>
        <v>848</v>
      </c>
      <c r="AP851">
        <f t="shared" si="184"/>
        <v>21.174999999999866</v>
      </c>
      <c r="AQ851">
        <f>EXP(-KTG1_nan*(AP851-T_opt__nan)^2)</f>
        <v>0.99449272097096564</v>
      </c>
      <c r="AR851">
        <f>EXP(-KTG2_nan*(T_opt__nan-AP851)^2)</f>
        <v>0.9835689862433612</v>
      </c>
      <c r="AS851">
        <f>IF(AP851&lt;=T_opt__nan,AQ851,AR851)</f>
        <v>0.9835689862433612</v>
      </c>
      <c r="AT851">
        <f t="shared" si="185"/>
        <v>0.98399999999999999</v>
      </c>
      <c r="BD851">
        <f t="shared" si="186"/>
        <v>848</v>
      </c>
      <c r="BE851">
        <f t="shared" si="187"/>
        <v>21.174999999999866</v>
      </c>
      <c r="BF851">
        <f>EXP(-KTG1_pic*(BE851-T_opt_pic)^2)</f>
        <v>0.98676585171268361</v>
      </c>
      <c r="BG851">
        <f>EXP(-KTG2_pic*(T_opt_pic-BE851)^2)</f>
        <v>0.96082066531651245</v>
      </c>
      <c r="BH851">
        <f>IF(BE851&lt;=T_opt_pic,BF851,BG851)</f>
        <v>0.98676585171268361</v>
      </c>
      <c r="BI851">
        <f t="shared" si="188"/>
        <v>0.98699999999999999</v>
      </c>
      <c r="BP851">
        <f t="shared" si="189"/>
        <v>848</v>
      </c>
      <c r="BQ851">
        <f t="shared" si="190"/>
        <v>21.174999999999866</v>
      </c>
      <c r="BR851">
        <f>EXP(-KTG1_bac*(BQ851-T_opt_bac)^2)</f>
        <v>0.98676585171268361</v>
      </c>
      <c r="BS851">
        <f>EXP(-KTG2_bac * (T_opt_bac - BQ851)^2)</f>
        <v>0.96082066531651245</v>
      </c>
      <c r="BT851">
        <f>IF(BQ851&lt;=T_opt_bac,BR851,BS851)</f>
        <v>0.98676585171268361</v>
      </c>
      <c r="BU851">
        <f t="shared" si="191"/>
        <v>0.98699999999999999</v>
      </c>
      <c r="BY851"/>
      <c r="BZ851" s="3">
        <f t="shared" si="183"/>
        <v>831</v>
      </c>
      <c r="CA851" s="3">
        <f>CA850+(env_max2-env_min2)/1200</f>
        <v>20.74999999999989</v>
      </c>
      <c r="CB851" s="3">
        <f t="shared" si="182"/>
        <v>1.054</v>
      </c>
      <c r="CC851" s="3">
        <f>ROUND((O_max_dia2-CA851)/O_range_dia2 * CB851, 3)</f>
        <v>0.39500000000000002</v>
      </c>
      <c r="CD851">
        <f>IF(CA851&lt;=delt2,CB851,CC851)</f>
        <v>0.39500000000000002</v>
      </c>
      <c r="CE851">
        <f>IF(CA851&gt;=O_max_dia2, 0, CD851)</f>
        <v>0.39500000000000002</v>
      </c>
      <c r="CG851">
        <f>CE851/$CF$21</f>
        <v>0.69176882661996508</v>
      </c>
      <c r="EM851"/>
      <c r="EN851" s="3"/>
      <c r="EP851"/>
      <c r="EQ851" s="3"/>
    </row>
    <row r="852" spans="2:147" x14ac:dyDescent="0.25">
      <c r="B852">
        <f t="shared" si="195"/>
        <v>836</v>
      </c>
      <c r="C852" s="9">
        <f t="shared" si="193"/>
        <v>20.874999999999883</v>
      </c>
      <c r="D852">
        <f>EXP(-KTG1_dia*(C852-T_opt__dia)^2)</f>
        <v>0.68514485220643617</v>
      </c>
      <c r="E852">
        <f>EXP(-KTG2_dia*(T_opt__dia-C852)^2)</f>
        <v>7.8444044206815098E-5</v>
      </c>
      <c r="F852">
        <f>IF(C852&lt;=T_opt__dia,D852,E852)</f>
        <v>7.8444044206815098E-5</v>
      </c>
      <c r="G852">
        <f t="shared" si="194"/>
        <v>0</v>
      </c>
      <c r="AO852">
        <f t="shared" si="192"/>
        <v>849</v>
      </c>
      <c r="AP852">
        <f t="shared" si="184"/>
        <v>21.199999999999864</v>
      </c>
      <c r="AQ852">
        <f>EXP(-KTG1_nan*(AP852-T_opt__nan)^2)</f>
        <v>0.99425655699531723</v>
      </c>
      <c r="AR852">
        <f>EXP(-KTG2_nan*(T_opt__nan-AP852)^2)</f>
        <v>0.98286844293885145</v>
      </c>
      <c r="AS852">
        <f>IF(AP852&lt;=T_opt__nan,AQ852,AR852)</f>
        <v>0.98286844293885145</v>
      </c>
      <c r="AT852">
        <f t="shared" si="185"/>
        <v>0.98299999999999998</v>
      </c>
      <c r="BD852">
        <f t="shared" si="186"/>
        <v>849</v>
      </c>
      <c r="BE852">
        <f t="shared" si="187"/>
        <v>21.199999999999864</v>
      </c>
      <c r="BF852">
        <f>EXP(-KTG1_pic*(BE852-T_opt_pic)^2)</f>
        <v>0.98712361917536429</v>
      </c>
      <c r="BG852">
        <f>EXP(-KTG2_pic*(T_opt_pic-BE852)^2)</f>
        <v>0.96186612615634071</v>
      </c>
      <c r="BH852">
        <f>IF(BE852&lt;=T_opt_pic,BF852,BG852)</f>
        <v>0.98712361917536429</v>
      </c>
      <c r="BI852">
        <f t="shared" si="188"/>
        <v>0.98699999999999999</v>
      </c>
      <c r="BP852">
        <f t="shared" si="189"/>
        <v>849</v>
      </c>
      <c r="BQ852">
        <f t="shared" si="190"/>
        <v>21.199999999999864</v>
      </c>
      <c r="BR852">
        <f>EXP(-KTG1_bac*(BQ852-T_opt_bac)^2)</f>
        <v>0.98712361917536429</v>
      </c>
      <c r="BS852">
        <f>EXP(-KTG2_bac * (T_opt_bac - BQ852)^2)</f>
        <v>0.96186612615634071</v>
      </c>
      <c r="BT852">
        <f>IF(BQ852&lt;=T_opt_bac,BR852,BS852)</f>
        <v>0.98712361917536429</v>
      </c>
      <c r="BU852">
        <f t="shared" si="191"/>
        <v>0.98699999999999999</v>
      </c>
      <c r="BY852"/>
      <c r="BZ852" s="3">
        <f t="shared" si="183"/>
        <v>832</v>
      </c>
      <c r="CA852" s="3">
        <f>CA851+(env_max2-env_min2)/1200</f>
        <v>20.774999999999888</v>
      </c>
      <c r="CB852" s="3">
        <f t="shared" si="182"/>
        <v>1.056</v>
      </c>
      <c r="CC852" s="3">
        <f>ROUND((O_max_dia2-CA852)/O_range_dia2 * CB852, 3)</f>
        <v>0.39400000000000002</v>
      </c>
      <c r="CD852">
        <f>IF(CA852&lt;=delt2,CB852,CC852)</f>
        <v>0.39400000000000002</v>
      </c>
      <c r="CE852">
        <f>IF(CA852&gt;=O_max_dia2, 0, CD852)</f>
        <v>0.39400000000000002</v>
      </c>
      <c r="CG852">
        <f>CE852/$CF$21</f>
        <v>0.69001751313485127</v>
      </c>
      <c r="EM852"/>
      <c r="EN852" s="3"/>
      <c r="EP852"/>
      <c r="EQ852" s="3"/>
    </row>
    <row r="853" spans="2:147" x14ac:dyDescent="0.25">
      <c r="B853">
        <f t="shared" si="195"/>
        <v>837</v>
      </c>
      <c r="C853" s="9">
        <f t="shared" si="193"/>
        <v>20.899999999999881</v>
      </c>
      <c r="D853">
        <f>EXP(-KTG1_dia*(C853-T_opt__dia)^2)</f>
        <v>0.68325987588574055</v>
      </c>
      <c r="E853">
        <f>EXP(-KTG2_dia*(T_opt__dia-C853)^2)</f>
        <v>7.3223071663381325E-5</v>
      </c>
      <c r="F853">
        <f>IF(C853&lt;=T_opt__dia,D853,E853)</f>
        <v>7.3223071663381325E-5</v>
      </c>
      <c r="G853">
        <f t="shared" si="194"/>
        <v>0</v>
      </c>
      <c r="AO853">
        <f t="shared" si="192"/>
        <v>850</v>
      </c>
      <c r="AP853">
        <f t="shared" si="184"/>
        <v>21.224999999999863</v>
      </c>
      <c r="AQ853">
        <f>EXP(-KTG1_nan*(AP853-T_opt__nan)^2)</f>
        <v>0.99401547901213272</v>
      </c>
      <c r="AR853">
        <f>EXP(-KTG2_nan*(T_opt__nan-AP853)^2)</f>
        <v>0.98215366617818523</v>
      </c>
      <c r="AS853">
        <f>IF(AP853&lt;=T_opt__nan,AQ853,AR853)</f>
        <v>0.98215366617818523</v>
      </c>
      <c r="AT853">
        <f t="shared" si="185"/>
        <v>0.98199999999999998</v>
      </c>
      <c r="BD853">
        <f t="shared" si="186"/>
        <v>850</v>
      </c>
      <c r="BE853">
        <f t="shared" si="187"/>
        <v>21.224999999999863</v>
      </c>
      <c r="BF853">
        <f>EXP(-KTG1_pic*(BE853-T_opt_pic)^2)</f>
        <v>0.98747657895702123</v>
      </c>
      <c r="BG853">
        <f>EXP(-KTG2_pic*(T_opt_pic-BE853)^2)</f>
        <v>0.96289828097072583</v>
      </c>
      <c r="BH853">
        <f>IF(BE853&lt;=T_opt_pic,BF853,BG853)</f>
        <v>0.98747657895702123</v>
      </c>
      <c r="BI853">
        <f t="shared" si="188"/>
        <v>0.98699999999999999</v>
      </c>
      <c r="BP853">
        <f t="shared" si="189"/>
        <v>850</v>
      </c>
      <c r="BQ853">
        <f t="shared" si="190"/>
        <v>21.224999999999863</v>
      </c>
      <c r="BR853">
        <f>EXP(-KTG1_bac*(BQ853-T_opt_bac)^2)</f>
        <v>0.98747657895702123</v>
      </c>
      <c r="BS853">
        <f>EXP(-KTG2_bac * (T_opt_bac - BQ853)^2)</f>
        <v>0.96289828097072583</v>
      </c>
      <c r="BT853">
        <f>IF(BQ853&lt;=T_opt_bac,BR853,BS853)</f>
        <v>0.98747657895702123</v>
      </c>
      <c r="BU853">
        <f t="shared" si="191"/>
        <v>0.98699999999999999</v>
      </c>
      <c r="BY853"/>
      <c r="BZ853" s="3">
        <f t="shared" si="183"/>
        <v>833</v>
      </c>
      <c r="CA853" s="3">
        <f>CA852+(env_max2-env_min2)/1200</f>
        <v>20.799999999999887</v>
      </c>
      <c r="CB853" s="3">
        <f t="shared" si="182"/>
        <v>1.0580000000000001</v>
      </c>
      <c r="CC853" s="3">
        <f>ROUND((O_max_dia2-CA853)/O_range_dia2 * CB853, 3)</f>
        <v>0.39300000000000002</v>
      </c>
      <c r="CD853">
        <f>IF(CA853&lt;=delt2,CB853,CC853)</f>
        <v>0.39300000000000002</v>
      </c>
      <c r="CE853">
        <f>IF(CA853&gt;=O_max_dia2, 0, CD853)</f>
        <v>0.39300000000000002</v>
      </c>
      <c r="CG853">
        <f>CE853/$CF$21</f>
        <v>0.68826619964973734</v>
      </c>
      <c r="EM853"/>
      <c r="EN853" s="3"/>
      <c r="EP853"/>
      <c r="EQ853" s="3"/>
    </row>
    <row r="854" spans="2:147" x14ac:dyDescent="0.25">
      <c r="B854">
        <f t="shared" si="195"/>
        <v>838</v>
      </c>
      <c r="C854" s="9">
        <f t="shared" si="193"/>
        <v>20.92499999999988</v>
      </c>
      <c r="D854">
        <f>EXP(-KTG1_dia*(C854-T_opt__dia)^2)</f>
        <v>0.68137327176107831</v>
      </c>
      <c r="E854">
        <f>EXP(-KTG2_dia*(T_opt__dia-C854)^2)</f>
        <v>6.8332504283806942E-5</v>
      </c>
      <c r="F854">
        <f>IF(C854&lt;=T_opt__dia,D854,E854)</f>
        <v>6.8332504283806942E-5</v>
      </c>
      <c r="G854">
        <f t="shared" si="194"/>
        <v>0</v>
      </c>
      <c r="AO854">
        <f t="shared" si="192"/>
        <v>851</v>
      </c>
      <c r="AP854">
        <f t="shared" si="184"/>
        <v>21.249999999999861</v>
      </c>
      <c r="AQ854">
        <f>EXP(-KTG1_nan*(AP854-T_opt__nan)^2)</f>
        <v>0.99376949062339615</v>
      </c>
      <c r="AR854">
        <f>EXP(-KTG2_nan*(T_opt__nan-AP854)^2)</f>
        <v>0.98142468774778113</v>
      </c>
      <c r="AS854">
        <f>IF(AP854&lt;=T_opt__nan,AQ854,AR854)</f>
        <v>0.98142468774778113</v>
      </c>
      <c r="AT854">
        <f t="shared" si="185"/>
        <v>0.98099999999999998</v>
      </c>
      <c r="BD854">
        <f t="shared" si="186"/>
        <v>851</v>
      </c>
      <c r="BE854">
        <f t="shared" si="187"/>
        <v>21.249999999999861</v>
      </c>
      <c r="BF854">
        <f>EXP(-KTG1_pic*(BE854-T_opt_pic)^2)</f>
        <v>0.98782472580838121</v>
      </c>
      <c r="BG854">
        <f>EXP(-KTG2_pic*(T_opt_pic-BE854)^2)</f>
        <v>0.96391708450027402</v>
      </c>
      <c r="BH854">
        <f>IF(BE854&lt;=T_opt_pic,BF854,BG854)</f>
        <v>0.98782472580838121</v>
      </c>
      <c r="BI854">
        <f t="shared" si="188"/>
        <v>0.98799999999999999</v>
      </c>
      <c r="BP854">
        <f t="shared" si="189"/>
        <v>851</v>
      </c>
      <c r="BQ854">
        <f t="shared" si="190"/>
        <v>21.249999999999861</v>
      </c>
      <c r="BR854">
        <f>EXP(-KTG1_bac*(BQ854-T_opt_bac)^2)</f>
        <v>0.98782472580838121</v>
      </c>
      <c r="BS854">
        <f>EXP(-KTG2_bac * (T_opt_bac - BQ854)^2)</f>
        <v>0.96391708450027402</v>
      </c>
      <c r="BT854">
        <f>IF(BQ854&lt;=T_opt_bac,BR854,BS854)</f>
        <v>0.98782472580838121</v>
      </c>
      <c r="BU854">
        <f t="shared" si="191"/>
        <v>0.98799999999999999</v>
      </c>
      <c r="BY854"/>
      <c r="BZ854" s="3">
        <f t="shared" si="183"/>
        <v>834</v>
      </c>
      <c r="CA854" s="3">
        <f>CA853+(env_max2-env_min2)/1200</f>
        <v>20.824999999999886</v>
      </c>
      <c r="CB854" s="3">
        <f t="shared" ref="CB854:CB917" si="196">ROUND(EXP(0.07*(CA854-20)),3)</f>
        <v>1.0589999999999999</v>
      </c>
      <c r="CC854" s="3">
        <f>ROUND((O_max_dia2-CA854)/O_range_dia2 * CB854, 3)</f>
        <v>0.39100000000000001</v>
      </c>
      <c r="CD854">
        <f>IF(CA854&lt;=delt2,CB854,CC854)</f>
        <v>0.39100000000000001</v>
      </c>
      <c r="CE854">
        <f>IF(CA854&gt;=O_max_dia2, 0, CD854)</f>
        <v>0.39100000000000001</v>
      </c>
      <c r="CG854">
        <f>CE854/$CF$21</f>
        <v>0.68476357267950971</v>
      </c>
      <c r="EM854"/>
      <c r="EN854" s="3"/>
      <c r="EP854"/>
      <c r="EQ854" s="3"/>
    </row>
    <row r="855" spans="2:147" x14ac:dyDescent="0.25">
      <c r="B855">
        <f t="shared" si="195"/>
        <v>839</v>
      </c>
      <c r="C855" s="9">
        <f t="shared" si="193"/>
        <v>20.949999999999878</v>
      </c>
      <c r="D855">
        <f>EXP(-KTG1_dia*(C855-T_opt__dia)^2)</f>
        <v>0.67948508200691193</v>
      </c>
      <c r="E855">
        <f>EXP(-KTG2_dia*(T_opt__dia-C855)^2)</f>
        <v>6.375263764235173E-5</v>
      </c>
      <c r="F855">
        <f>IF(C855&lt;=T_opt__dia,D855,E855)</f>
        <v>6.375263764235173E-5</v>
      </c>
      <c r="G855">
        <f t="shared" si="194"/>
        <v>0</v>
      </c>
      <c r="AO855">
        <f t="shared" si="192"/>
        <v>852</v>
      </c>
      <c r="AP855">
        <f t="shared" si="184"/>
        <v>21.27499999999986</v>
      </c>
      <c r="AQ855">
        <f>EXP(-KTG1_nan*(AP855-T_opt__nan)^2)</f>
        <v>0.99351859550385557</v>
      </c>
      <c r="AR855">
        <f>EXP(-KTG2_nan*(T_opt__nan-AP855)^2)</f>
        <v>0.98068154004953834</v>
      </c>
      <c r="AS855">
        <f>IF(AP855&lt;=T_opt__nan,AQ855,AR855)</f>
        <v>0.98068154004953834</v>
      </c>
      <c r="AT855">
        <f t="shared" si="185"/>
        <v>0.98099999999999998</v>
      </c>
      <c r="BD855">
        <f t="shared" si="186"/>
        <v>852</v>
      </c>
      <c r="BE855">
        <f t="shared" si="187"/>
        <v>21.27499999999986</v>
      </c>
      <c r="BF855">
        <f>EXP(-KTG1_pic*(BE855-T_opt_pic)^2)</f>
        <v>0.98816805455051371</v>
      </c>
      <c r="BG855">
        <f>EXP(-KTG2_pic*(T_opt_pic-BE855)^2)</f>
        <v>0.96492249203848801</v>
      </c>
      <c r="BH855">
        <f>IF(BE855&lt;=T_opt_pic,BF855,BG855)</f>
        <v>0.98816805455051371</v>
      </c>
      <c r="BI855">
        <f t="shared" si="188"/>
        <v>0.98799999999999999</v>
      </c>
      <c r="BP855">
        <f t="shared" si="189"/>
        <v>852</v>
      </c>
      <c r="BQ855">
        <f t="shared" si="190"/>
        <v>21.27499999999986</v>
      </c>
      <c r="BR855">
        <f>EXP(-KTG1_bac*(BQ855-T_opt_bac)^2)</f>
        <v>0.98816805455051371</v>
      </c>
      <c r="BS855">
        <f>EXP(-KTG2_bac * (T_opt_bac - BQ855)^2)</f>
        <v>0.96492249203848801</v>
      </c>
      <c r="BT855">
        <f>IF(BQ855&lt;=T_opt_bac,BR855,BS855)</f>
        <v>0.98816805455051371</v>
      </c>
      <c r="BU855">
        <f t="shared" si="191"/>
        <v>0.98799999999999999</v>
      </c>
      <c r="BY855"/>
      <c r="BZ855" s="3">
        <f t="shared" ref="BZ855:BZ918" si="197">BZ854+1</f>
        <v>835</v>
      </c>
      <c r="CA855" s="3">
        <f>CA854+(env_max2-env_min2)/1200</f>
        <v>20.849999999999884</v>
      </c>
      <c r="CB855" s="3">
        <f t="shared" si="196"/>
        <v>1.0609999999999999</v>
      </c>
      <c r="CC855" s="3">
        <f>ROUND((O_max_dia2-CA855)/O_range_dia2 * CB855, 3)</f>
        <v>0.39</v>
      </c>
      <c r="CD855">
        <f>IF(CA855&lt;=delt2,CB855,CC855)</f>
        <v>0.39</v>
      </c>
      <c r="CE855">
        <f>IF(CA855&gt;=O_max_dia2, 0, CD855)</f>
        <v>0.39</v>
      </c>
      <c r="CG855">
        <f>CE855/$CF$21</f>
        <v>0.6830122591943959</v>
      </c>
      <c r="EM855"/>
      <c r="EN855" s="3"/>
      <c r="EP855"/>
      <c r="EQ855" s="3"/>
    </row>
    <row r="856" spans="2:147" x14ac:dyDescent="0.25">
      <c r="B856">
        <f t="shared" si="195"/>
        <v>840</v>
      </c>
      <c r="C856" s="9">
        <f t="shared" si="193"/>
        <v>20.974999999999877</v>
      </c>
      <c r="D856">
        <f>EXP(-KTG1_dia*(C856-T_opt__dia)^2)</f>
        <v>0.67759534872854588</v>
      </c>
      <c r="E856">
        <f>EXP(-KTG2_dia*(T_opt__dia-C856)^2)</f>
        <v>5.9464860482512912E-5</v>
      </c>
      <c r="F856">
        <f>IF(C856&lt;=T_opt__dia,D856,E856)</f>
        <v>5.9464860482512912E-5</v>
      </c>
      <c r="G856">
        <f t="shared" si="194"/>
        <v>0</v>
      </c>
      <c r="AO856">
        <f t="shared" si="192"/>
        <v>853</v>
      </c>
      <c r="AP856">
        <f t="shared" si="184"/>
        <v>21.299999999999859</v>
      </c>
      <c r="AQ856">
        <f>EXP(-KTG1_nan*(AP856-T_opt__nan)^2)</f>
        <v>0.9932627974009326</v>
      </c>
      <c r="AR856">
        <f>EXP(-KTG2_nan*(T_opt__nan-AP856)^2)</f>
        <v>0.97992425609843581</v>
      </c>
      <c r="AS856">
        <f>IF(AP856&lt;=T_opt__nan,AQ856,AR856)</f>
        <v>0.97992425609843581</v>
      </c>
      <c r="AT856">
        <f t="shared" si="185"/>
        <v>0.98</v>
      </c>
      <c r="BD856">
        <f t="shared" si="186"/>
        <v>853</v>
      </c>
      <c r="BE856">
        <f t="shared" si="187"/>
        <v>21.299999999999859</v>
      </c>
      <c r="BF856">
        <f>EXP(-KTG1_pic*(BE856-T_opt_pic)^2)</f>
        <v>0.98850656007495918</v>
      </c>
      <c r="BG856">
        <f>EXP(-KTG2_pic*(T_opt_pic-BE856)^2)</f>
        <v>0.96591445943503451</v>
      </c>
      <c r="BH856">
        <f>IF(BE856&lt;=T_opt_pic,BF856,BG856)</f>
        <v>0.98850656007495918</v>
      </c>
      <c r="BI856">
        <f t="shared" si="188"/>
        <v>0.98899999999999999</v>
      </c>
      <c r="BP856">
        <f t="shared" si="189"/>
        <v>853</v>
      </c>
      <c r="BQ856">
        <f t="shared" si="190"/>
        <v>21.299999999999859</v>
      </c>
      <c r="BR856">
        <f>EXP(-KTG1_bac*(BQ856-T_opt_bac)^2)</f>
        <v>0.98850656007495918</v>
      </c>
      <c r="BS856">
        <f>EXP(-KTG2_bac * (T_opt_bac - BQ856)^2)</f>
        <v>0.96591445943503451</v>
      </c>
      <c r="BT856">
        <f>IF(BQ856&lt;=T_opt_bac,BR856,BS856)</f>
        <v>0.98850656007495918</v>
      </c>
      <c r="BU856">
        <f t="shared" si="191"/>
        <v>0.98899999999999999</v>
      </c>
      <c r="BY856"/>
      <c r="BZ856" s="3">
        <f t="shared" si="197"/>
        <v>836</v>
      </c>
      <c r="CA856" s="3">
        <f>CA855+(env_max2-env_min2)/1200</f>
        <v>20.874999999999883</v>
      </c>
      <c r="CB856" s="3">
        <f t="shared" si="196"/>
        <v>1.0629999999999999</v>
      </c>
      <c r="CC856" s="3">
        <f>ROUND((O_max_dia2-CA856)/O_range_dia2 * CB856, 3)</f>
        <v>0.38900000000000001</v>
      </c>
      <c r="CD856">
        <f>IF(CA856&lt;=delt2,CB856,CC856)</f>
        <v>0.38900000000000001</v>
      </c>
      <c r="CE856">
        <f>IF(CA856&gt;=O_max_dia2, 0, CD856)</f>
        <v>0.38900000000000001</v>
      </c>
      <c r="CG856">
        <f>CE856/$CF$21</f>
        <v>0.68126094570928208</v>
      </c>
      <c r="EM856"/>
      <c r="EN856" s="3"/>
      <c r="EP856"/>
      <c r="EQ856" s="3"/>
    </row>
    <row r="857" spans="2:147" x14ac:dyDescent="0.25">
      <c r="B857">
        <f t="shared" si="195"/>
        <v>841</v>
      </c>
      <c r="C857" s="9">
        <f t="shared" si="193"/>
        <v>20.999999999999876</v>
      </c>
      <c r="D857">
        <f>EXP(-KTG1_dia*(C857-T_opt__dia)^2)</f>
        <v>0.67570411396063546</v>
      </c>
      <c r="E857">
        <f>EXP(-KTG2_dia*(T_opt__dia-C857)^2)</f>
        <v>5.5451599432196251E-5</v>
      </c>
      <c r="F857">
        <f>IF(C857&lt;=T_opt__dia,D857,E857)</f>
        <v>5.5451599432196251E-5</v>
      </c>
      <c r="G857">
        <f t="shared" si="194"/>
        <v>0</v>
      </c>
      <c r="AO857">
        <f t="shared" si="192"/>
        <v>854</v>
      </c>
      <c r="AP857">
        <f t="shared" si="184"/>
        <v>21.324999999999857</v>
      </c>
      <c r="AQ857">
        <f>EXP(-KTG1_nan*(AP857-T_opt__nan)^2)</f>
        <v>0.99300210013462809</v>
      </c>
      <c r="AR857">
        <f>EXP(-KTG2_nan*(T_opt__nan-AP857)^2)</f>
        <v>0.97915286952008862</v>
      </c>
      <c r="AS857">
        <f>IF(AP857&lt;=T_opt__nan,AQ857,AR857)</f>
        <v>0.97915286952008862</v>
      </c>
      <c r="AT857">
        <f t="shared" si="185"/>
        <v>0.97899999999999998</v>
      </c>
      <c r="BD857">
        <f t="shared" si="186"/>
        <v>854</v>
      </c>
      <c r="BE857">
        <f t="shared" si="187"/>
        <v>21.324999999999857</v>
      </c>
      <c r="BF857">
        <f>EXP(-KTG1_pic*(BE857-T_opt_pic)^2)</f>
        <v>0.98884023734385629</v>
      </c>
      <c r="BG857">
        <f>EXP(-KTG2_pic*(T_opt_pic-BE857)^2)</f>
        <v>0.96689294309897589</v>
      </c>
      <c r="BH857">
        <f>IF(BE857&lt;=T_opt_pic,BF857,BG857)</f>
        <v>0.98884023734385629</v>
      </c>
      <c r="BI857">
        <f t="shared" si="188"/>
        <v>0.98899999999999999</v>
      </c>
      <c r="BP857">
        <f t="shared" si="189"/>
        <v>854</v>
      </c>
      <c r="BQ857">
        <f t="shared" si="190"/>
        <v>21.324999999999857</v>
      </c>
      <c r="BR857">
        <f>EXP(-KTG1_bac*(BQ857-T_opt_bac)^2)</f>
        <v>0.98884023734385629</v>
      </c>
      <c r="BS857">
        <f>EXP(-KTG2_bac * (T_opt_bac - BQ857)^2)</f>
        <v>0.96689294309897589</v>
      </c>
      <c r="BT857">
        <f>IF(BQ857&lt;=T_opt_bac,BR857,BS857)</f>
        <v>0.98884023734385629</v>
      </c>
      <c r="BU857">
        <f t="shared" si="191"/>
        <v>0.98899999999999999</v>
      </c>
      <c r="BY857"/>
      <c r="BZ857" s="3">
        <f t="shared" si="197"/>
        <v>837</v>
      </c>
      <c r="CA857" s="3">
        <f>CA856+(env_max2-env_min2)/1200</f>
        <v>20.899999999999881</v>
      </c>
      <c r="CB857" s="3">
        <f t="shared" si="196"/>
        <v>1.0649999999999999</v>
      </c>
      <c r="CC857" s="3">
        <f>ROUND((O_max_dia2-CA857)/O_range_dia2 * CB857, 3)</f>
        <v>0.38800000000000001</v>
      </c>
      <c r="CD857">
        <f>IF(CA857&lt;=delt2,CB857,CC857)</f>
        <v>0.38800000000000001</v>
      </c>
      <c r="CE857">
        <f>IF(CA857&gt;=O_max_dia2, 0, CD857)</f>
        <v>0.38800000000000001</v>
      </c>
      <c r="CG857">
        <f>CE857/$CF$21</f>
        <v>0.67950963222416816</v>
      </c>
      <c r="EM857"/>
      <c r="EN857" s="3"/>
      <c r="EP857"/>
      <c r="EQ857" s="3"/>
    </row>
    <row r="858" spans="2:147" x14ac:dyDescent="0.25">
      <c r="B858">
        <f t="shared" si="195"/>
        <v>842</v>
      </c>
      <c r="C858" s="9">
        <f t="shared" si="193"/>
        <v>21.024999999999874</v>
      </c>
      <c r="D858">
        <f>EXP(-KTG1_dia*(C858-T_opt__dia)^2)</f>
        <v>0.67381141966570501</v>
      </c>
      <c r="E858">
        <f>EXP(-KTG2_dia*(T_opt__dia-C858)^2)</f>
        <v>5.169626617731422E-5</v>
      </c>
      <c r="F858">
        <f>IF(C858&lt;=T_opt__dia,D858,E858)</f>
        <v>5.169626617731422E-5</v>
      </c>
      <c r="G858">
        <f t="shared" si="194"/>
        <v>0</v>
      </c>
      <c r="AO858">
        <f t="shared" si="192"/>
        <v>855</v>
      </c>
      <c r="AP858">
        <f t="shared" si="184"/>
        <v>21.349999999999856</v>
      </c>
      <c r="AQ858">
        <f>EXP(-KTG1_nan*(AP858-T_opt__nan)^2)</f>
        <v>0.9927365075974276</v>
      </c>
      <c r="AR858">
        <f>EXP(-KTG2_nan*(T_opt__nan-AP858)^2)</f>
        <v>0.97836741454825948</v>
      </c>
      <c r="AS858">
        <f>IF(AP858&lt;=T_opt__nan,AQ858,AR858)</f>
        <v>0.97836741454825948</v>
      </c>
      <c r="AT858">
        <f t="shared" si="185"/>
        <v>0.97799999999999998</v>
      </c>
      <c r="BD858">
        <f t="shared" si="186"/>
        <v>855</v>
      </c>
      <c r="BE858">
        <f t="shared" si="187"/>
        <v>21.349999999999856</v>
      </c>
      <c r="BF858">
        <f>EXP(-KTG1_pic*(BE858-T_opt_pic)^2)</f>
        <v>0.98916908139006621</v>
      </c>
      <c r="BG858">
        <f>EXP(-KTG2_pic*(T_opt_pic-BE858)^2)</f>
        <v>0.96785790000196092</v>
      </c>
      <c r="BH858">
        <f>IF(BE858&lt;=T_opt_pic,BF858,BG858)</f>
        <v>0.98916908139006621</v>
      </c>
      <c r="BI858">
        <f t="shared" si="188"/>
        <v>0.98899999999999999</v>
      </c>
      <c r="BP858">
        <f t="shared" si="189"/>
        <v>855</v>
      </c>
      <c r="BQ858">
        <f t="shared" si="190"/>
        <v>21.349999999999856</v>
      </c>
      <c r="BR858">
        <f>EXP(-KTG1_bac*(BQ858-T_opt_bac)^2)</f>
        <v>0.98916908139006621</v>
      </c>
      <c r="BS858">
        <f>EXP(-KTG2_bac * (T_opt_bac - BQ858)^2)</f>
        <v>0.96785790000196092</v>
      </c>
      <c r="BT858">
        <f>IF(BQ858&lt;=T_opt_bac,BR858,BS858)</f>
        <v>0.98916908139006621</v>
      </c>
      <c r="BU858">
        <f t="shared" si="191"/>
        <v>0.98899999999999999</v>
      </c>
      <c r="BY858"/>
      <c r="BZ858" s="3">
        <f t="shared" si="197"/>
        <v>838</v>
      </c>
      <c r="CA858" s="3">
        <f>CA857+(env_max2-env_min2)/1200</f>
        <v>20.92499999999988</v>
      </c>
      <c r="CB858" s="3">
        <f t="shared" si="196"/>
        <v>1.0669999999999999</v>
      </c>
      <c r="CC858" s="3">
        <f>ROUND((O_max_dia2-CA858)/O_range_dia2 * CB858, 3)</f>
        <v>0.38700000000000001</v>
      </c>
      <c r="CD858">
        <f>IF(CA858&lt;=delt2,CB858,CC858)</f>
        <v>0.38700000000000001</v>
      </c>
      <c r="CE858">
        <f>IF(CA858&gt;=O_max_dia2, 0, CD858)</f>
        <v>0.38700000000000001</v>
      </c>
      <c r="CG858">
        <f>CE858/$CF$21</f>
        <v>0.67775831873905434</v>
      </c>
      <c r="EM858"/>
      <c r="EN858" s="3"/>
      <c r="EP858"/>
      <c r="EQ858" s="3"/>
    </row>
    <row r="859" spans="2:147" x14ac:dyDescent="0.25">
      <c r="B859">
        <f t="shared" si="195"/>
        <v>843</v>
      </c>
      <c r="C859" s="9">
        <f t="shared" si="193"/>
        <v>21.049999999999873</v>
      </c>
      <c r="D859">
        <f>EXP(-KTG1_dia*(C859-T_opt__dia)^2)</f>
        <v>0.67191730773267244</v>
      </c>
      <c r="E859">
        <f>EXP(-KTG2_dia*(T_opt__dia-C859)^2)</f>
        <v>4.8183207005008691E-5</v>
      </c>
      <c r="F859">
        <f>IF(C859&lt;=T_opt__dia,D859,E859)</f>
        <v>4.8183207005008691E-5</v>
      </c>
      <c r="G859">
        <f t="shared" si="194"/>
        <v>0</v>
      </c>
      <c r="AO859">
        <f t="shared" si="192"/>
        <v>856</v>
      </c>
      <c r="AP859">
        <f t="shared" si="184"/>
        <v>21.374999999999854</v>
      </c>
      <c r="AQ859">
        <f>EXP(-KTG1_nan*(AP859-T_opt__nan)^2)</f>
        <v>0.99246602375420478</v>
      </c>
      <c r="AR859">
        <f>EXP(-KTG2_nan*(T_opt__nan-AP859)^2)</f>
        <v>0.97756792602232667</v>
      </c>
      <c r="AS859">
        <f>IF(AP859&lt;=T_opt__nan,AQ859,AR859)</f>
        <v>0.97756792602232667</v>
      </c>
      <c r="AT859">
        <f t="shared" si="185"/>
        <v>0.97799999999999998</v>
      </c>
      <c r="BD859">
        <f t="shared" si="186"/>
        <v>856</v>
      </c>
      <c r="BE859">
        <f t="shared" si="187"/>
        <v>21.374999999999854</v>
      </c>
      <c r="BF859">
        <f>EXP(-KTG1_pic*(BE859-T_opt_pic)^2)</f>
        <v>0.98949308731729613</v>
      </c>
      <c r="BG859">
        <f>EXP(-KTG2_pic*(T_opt_pic-BE859)^2)</f>
        <v>0.96880928768137875</v>
      </c>
      <c r="BH859">
        <f>IF(BE859&lt;=T_opt_pic,BF859,BG859)</f>
        <v>0.98949308731729613</v>
      </c>
      <c r="BI859">
        <f t="shared" si="188"/>
        <v>0.98899999999999999</v>
      </c>
      <c r="BP859">
        <f t="shared" si="189"/>
        <v>856</v>
      </c>
      <c r="BQ859">
        <f t="shared" si="190"/>
        <v>21.374999999999854</v>
      </c>
      <c r="BR859">
        <f>EXP(-KTG1_bac*(BQ859-T_opt_bac)^2)</f>
        <v>0.98949308731729613</v>
      </c>
      <c r="BS859">
        <f>EXP(-KTG2_bac * (T_opt_bac - BQ859)^2)</f>
        <v>0.96880928768137875</v>
      </c>
      <c r="BT859">
        <f>IF(BQ859&lt;=T_opt_bac,BR859,BS859)</f>
        <v>0.98949308731729613</v>
      </c>
      <c r="BU859">
        <f t="shared" si="191"/>
        <v>0.98899999999999999</v>
      </c>
      <c r="BY859"/>
      <c r="BZ859" s="3">
        <f t="shared" si="197"/>
        <v>839</v>
      </c>
      <c r="CA859" s="3">
        <f>CA858+(env_max2-env_min2)/1200</f>
        <v>20.949999999999878</v>
      </c>
      <c r="CB859" s="3">
        <f t="shared" si="196"/>
        <v>1.069</v>
      </c>
      <c r="CC859" s="3">
        <f>ROUND((O_max_dia2-CA859)/O_range_dia2 * CB859, 3)</f>
        <v>0.38600000000000001</v>
      </c>
      <c r="CD859">
        <f>IF(CA859&lt;=delt2,CB859,CC859)</f>
        <v>0.38600000000000001</v>
      </c>
      <c r="CE859">
        <f>IF(CA859&gt;=O_max_dia2, 0, CD859)</f>
        <v>0.38600000000000001</v>
      </c>
      <c r="CG859">
        <f>CE859/$CF$21</f>
        <v>0.67600700525394053</v>
      </c>
      <c r="EM859"/>
      <c r="EN859" s="3"/>
      <c r="EP859"/>
      <c r="EQ859" s="3"/>
    </row>
    <row r="860" spans="2:147" x14ac:dyDescent="0.25">
      <c r="B860">
        <f t="shared" si="195"/>
        <v>844</v>
      </c>
      <c r="C860" s="9">
        <f t="shared" si="193"/>
        <v>21.074999999999871</v>
      </c>
      <c r="D860">
        <f>EXP(-KTG1_dia*(C860-T_opt__dia)^2)</f>
        <v>0.6700218199753829</v>
      </c>
      <c r="E860">
        <f>EXP(-KTG2_dia*(T_opt__dia-C860)^2)</f>
        <v>4.4897654629675453E-5</v>
      </c>
      <c r="F860">
        <f>IF(C860&lt;=T_opt__dia,D860,E860)</f>
        <v>4.4897654629675453E-5</v>
      </c>
      <c r="G860">
        <f t="shared" si="194"/>
        <v>0</v>
      </c>
      <c r="AO860">
        <f t="shared" si="192"/>
        <v>857</v>
      </c>
      <c r="AP860">
        <f t="shared" si="184"/>
        <v>21.399999999999853</v>
      </c>
      <c r="AQ860">
        <f>EXP(-KTG1_nan*(AP860-T_opt__nan)^2)</f>
        <v>0.99219065264212192</v>
      </c>
      <c r="AR860">
        <f>EXP(-KTG2_nan*(T_opt__nan-AP860)^2)</f>
        <v>0.97675443938470874</v>
      </c>
      <c r="AS860">
        <f>IF(AP860&lt;=T_opt__nan,AQ860,AR860)</f>
        <v>0.97675443938470874</v>
      </c>
      <c r="AT860">
        <f t="shared" si="185"/>
        <v>0.97699999999999998</v>
      </c>
      <c r="BD860">
        <f t="shared" si="186"/>
        <v>857</v>
      </c>
      <c r="BE860">
        <f t="shared" si="187"/>
        <v>21.399999999999853</v>
      </c>
      <c r="BF860">
        <f>EXP(-KTG1_pic*(BE860-T_opt_pic)^2)</f>
        <v>0.98981225030022069</v>
      </c>
      <c r="BG860">
        <f>EXP(-KTG2_pic*(T_opt_pic-BE860)^2)</f>
        <v>0.96974706424347146</v>
      </c>
      <c r="BH860">
        <f>IF(BE860&lt;=T_opt_pic,BF860,BG860)</f>
        <v>0.98981225030022069</v>
      </c>
      <c r="BI860">
        <f t="shared" si="188"/>
        <v>0.99</v>
      </c>
      <c r="BP860">
        <f t="shared" si="189"/>
        <v>857</v>
      </c>
      <c r="BQ860">
        <f t="shared" si="190"/>
        <v>21.399999999999853</v>
      </c>
      <c r="BR860">
        <f>EXP(-KTG1_bac*(BQ860-T_opt_bac)^2)</f>
        <v>0.98981225030022069</v>
      </c>
      <c r="BS860">
        <f>EXP(-KTG2_bac * (T_opt_bac - BQ860)^2)</f>
        <v>0.96974706424347146</v>
      </c>
      <c r="BT860">
        <f>IF(BQ860&lt;=T_opt_bac,BR860,BS860)</f>
        <v>0.98981225030022069</v>
      </c>
      <c r="BU860">
        <f t="shared" si="191"/>
        <v>0.99</v>
      </c>
      <c r="BY860"/>
      <c r="BZ860" s="3">
        <f t="shared" si="197"/>
        <v>840</v>
      </c>
      <c r="CA860" s="3">
        <f>CA859+(env_max2-env_min2)/1200</f>
        <v>20.974999999999877</v>
      </c>
      <c r="CB860" s="3">
        <f t="shared" si="196"/>
        <v>1.071</v>
      </c>
      <c r="CC860" s="3">
        <f>ROUND((O_max_dia2-CA860)/O_range_dia2 * CB860, 3)</f>
        <v>0.38400000000000001</v>
      </c>
      <c r="CD860">
        <f>IF(CA860&lt;=delt2,CB860,CC860)</f>
        <v>0.38400000000000001</v>
      </c>
      <c r="CE860">
        <f>IF(CA860&gt;=O_max_dia2, 0, CD860)</f>
        <v>0.38400000000000001</v>
      </c>
      <c r="CG860">
        <f>CE860/$CF$21</f>
        <v>0.6725043782837129</v>
      </c>
      <c r="EM860"/>
      <c r="EN860" s="3"/>
      <c r="EP860"/>
      <c r="EQ860" s="3"/>
    </row>
    <row r="861" spans="2:147" x14ac:dyDescent="0.25">
      <c r="B861">
        <f t="shared" si="195"/>
        <v>845</v>
      </c>
      <c r="C861" s="9">
        <f t="shared" si="193"/>
        <v>21.09999999999987</v>
      </c>
      <c r="D861">
        <f>EXP(-KTG1_dia*(C861-T_opt__dia)^2)</f>
        <v>0.6681249981311489</v>
      </c>
      <c r="E861">
        <f>EXP(-KTG2_dia*(T_opt__dia-C861)^2)</f>
        <v>4.1825682216976494E-5</v>
      </c>
      <c r="F861">
        <f>IF(C861&lt;=T_opt__dia,D861,E861)</f>
        <v>4.1825682216976494E-5</v>
      </c>
      <c r="G861">
        <f t="shared" si="194"/>
        <v>0</v>
      </c>
      <c r="AO861">
        <f t="shared" si="192"/>
        <v>858</v>
      </c>
      <c r="AP861">
        <f t="shared" si="184"/>
        <v>21.424999999999851</v>
      </c>
      <c r="AQ861">
        <f>EXP(-KTG1_nan*(AP861-T_opt__nan)^2)</f>
        <v>0.9919103983705303</v>
      </c>
      <c r="AR861">
        <f>EXP(-KTG2_nan*(T_opt__nan-AP861)^2)</f>
        <v>0.9759269906782464</v>
      </c>
      <c r="AS861">
        <f>IF(AP861&lt;=T_opt__nan,AQ861,AR861)</f>
        <v>0.9759269906782464</v>
      </c>
      <c r="AT861">
        <f t="shared" si="185"/>
        <v>0.97599999999999998</v>
      </c>
      <c r="BD861">
        <f t="shared" si="186"/>
        <v>858</v>
      </c>
      <c r="BE861">
        <f t="shared" si="187"/>
        <v>21.424999999999851</v>
      </c>
      <c r="BF861">
        <f>EXP(-KTG1_pic*(BE861-T_opt_pic)^2)</f>
        <v>0.99012656558460199</v>
      </c>
      <c r="BG861">
        <f>EXP(-KTG2_pic*(T_opt_pic-BE861)^2)</f>
        <v>0.97067118836640887</v>
      </c>
      <c r="BH861">
        <f>IF(BE861&lt;=T_opt_pic,BF861,BG861)</f>
        <v>0.99012656558460199</v>
      </c>
      <c r="BI861">
        <f t="shared" si="188"/>
        <v>0.99</v>
      </c>
      <c r="BP861">
        <f t="shared" si="189"/>
        <v>858</v>
      </c>
      <c r="BQ861">
        <f t="shared" si="190"/>
        <v>21.424999999999851</v>
      </c>
      <c r="BR861">
        <f>EXP(-KTG1_bac*(BQ861-T_opt_bac)^2)</f>
        <v>0.99012656558460199</v>
      </c>
      <c r="BS861">
        <f>EXP(-KTG2_bac * (T_opt_bac - BQ861)^2)</f>
        <v>0.97067118836640887</v>
      </c>
      <c r="BT861">
        <f>IF(BQ861&lt;=T_opt_bac,BR861,BS861)</f>
        <v>0.99012656558460199</v>
      </c>
      <c r="BU861">
        <f t="shared" si="191"/>
        <v>0.99</v>
      </c>
      <c r="BY861"/>
      <c r="BZ861" s="3">
        <f t="shared" si="197"/>
        <v>841</v>
      </c>
      <c r="CA861" s="3">
        <f>CA860+(env_max2-env_min2)/1200</f>
        <v>20.999999999999876</v>
      </c>
      <c r="CB861" s="3">
        <f t="shared" si="196"/>
        <v>1.073</v>
      </c>
      <c r="CC861" s="3">
        <f>ROUND((O_max_dia2-CA861)/O_range_dia2 * CB861, 3)</f>
        <v>0.38300000000000001</v>
      </c>
      <c r="CD861">
        <f>IF(CA861&lt;=delt2,CB861,CC861)</f>
        <v>0.38300000000000001</v>
      </c>
      <c r="CE861">
        <f>IF(CA861&gt;=O_max_dia2, 0, CD861)</f>
        <v>0.38300000000000001</v>
      </c>
      <c r="CG861">
        <f>CE861/$CF$21</f>
        <v>0.67075306479859897</v>
      </c>
      <c r="EM861"/>
      <c r="EN861" s="3"/>
      <c r="EP861"/>
      <c r="EQ861" s="3"/>
    </row>
    <row r="862" spans="2:147" x14ac:dyDescent="0.25">
      <c r="B862">
        <f t="shared" si="195"/>
        <v>846</v>
      </c>
      <c r="C862" s="9">
        <f t="shared" si="193"/>
        <v>21.124999999999869</v>
      </c>
      <c r="D862">
        <f>EXP(-KTG1_dia*(C862-T_opt__dia)^2)</f>
        <v>0.66622688385929951</v>
      </c>
      <c r="E862">
        <f>EXP(-KTG2_dia*(T_opt__dia-C862)^2)</f>
        <v>3.8954159523070067E-5</v>
      </c>
      <c r="F862">
        <f>IF(C862&lt;=T_opt__dia,D862,E862)</f>
        <v>3.8954159523070067E-5</v>
      </c>
      <c r="G862">
        <f t="shared" si="194"/>
        <v>0</v>
      </c>
      <c r="AO862">
        <f t="shared" si="192"/>
        <v>859</v>
      </c>
      <c r="AP862">
        <f t="shared" si="184"/>
        <v>21.44999999999985</v>
      </c>
      <c r="AQ862">
        <f>EXP(-KTG1_nan*(AP862-T_opt__nan)^2)</f>
        <v>0.99162526512086746</v>
      </c>
      <c r="AR862">
        <f>EXP(-KTG2_nan*(T_opt__nan-AP862)^2)</f>
        <v>0.97508561654354076</v>
      </c>
      <c r="AS862">
        <f>IF(AP862&lt;=T_opt__nan,AQ862,AR862)</f>
        <v>0.97508561654354076</v>
      </c>
      <c r="AT862">
        <f t="shared" si="185"/>
        <v>0.97499999999999998</v>
      </c>
      <c r="BD862">
        <f t="shared" si="186"/>
        <v>859</v>
      </c>
      <c r="BE862">
        <f t="shared" si="187"/>
        <v>21.44999999999985</v>
      </c>
      <c r="BF862">
        <f>EXP(-KTG1_pic*(BE862-T_opt_pic)^2)</f>
        <v>0.99043602848740731</v>
      </c>
      <c r="BG862">
        <f>EXP(-KTG2_pic*(T_opt_pic-BE862)^2)</f>
        <v>0.9715816193033221</v>
      </c>
      <c r="BH862">
        <f>IF(BE862&lt;=T_opt_pic,BF862,BG862)</f>
        <v>0.99043602848740731</v>
      </c>
      <c r="BI862">
        <f t="shared" si="188"/>
        <v>0.99</v>
      </c>
      <c r="BP862">
        <f t="shared" si="189"/>
        <v>859</v>
      </c>
      <c r="BQ862">
        <f t="shared" si="190"/>
        <v>21.44999999999985</v>
      </c>
      <c r="BR862">
        <f>EXP(-KTG1_bac*(BQ862-T_opt_bac)^2)</f>
        <v>0.99043602848740731</v>
      </c>
      <c r="BS862">
        <f>EXP(-KTG2_bac * (T_opt_bac - BQ862)^2)</f>
        <v>0.9715816193033221</v>
      </c>
      <c r="BT862">
        <f>IF(BQ862&lt;=T_opt_bac,BR862,BS862)</f>
        <v>0.99043602848740731</v>
      </c>
      <c r="BU862">
        <f t="shared" si="191"/>
        <v>0.99</v>
      </c>
      <c r="BY862"/>
      <c r="BZ862" s="3">
        <f t="shared" si="197"/>
        <v>842</v>
      </c>
      <c r="CA862" s="3">
        <f>CA861+(env_max2-env_min2)/1200</f>
        <v>21.024999999999874</v>
      </c>
      <c r="CB862" s="3">
        <f t="shared" si="196"/>
        <v>1.0740000000000001</v>
      </c>
      <c r="CC862" s="3">
        <f>ROUND((O_max_dia2-CA862)/O_range_dia2 * CB862, 3)</f>
        <v>0.38200000000000001</v>
      </c>
      <c r="CD862">
        <f>IF(CA862&lt;=delt2,CB862,CC862)</f>
        <v>0.38200000000000001</v>
      </c>
      <c r="CE862">
        <f>IF(CA862&gt;=O_max_dia2, 0, CD862)</f>
        <v>0.38200000000000001</v>
      </c>
      <c r="CG862">
        <f>CE862/$CF$21</f>
        <v>0.66900175131348516</v>
      </c>
      <c r="EM862"/>
      <c r="EN862" s="3"/>
      <c r="EP862"/>
      <c r="EQ862" s="3"/>
    </row>
    <row r="863" spans="2:147" x14ac:dyDescent="0.25">
      <c r="B863">
        <f t="shared" si="195"/>
        <v>847</v>
      </c>
      <c r="C863" s="9">
        <f t="shared" si="193"/>
        <v>21.149999999999867</v>
      </c>
      <c r="D863">
        <f>EXP(-KTG1_dia*(C863-T_opt__dia)^2)</f>
        <v>0.66432751873973706</v>
      </c>
      <c r="E863">
        <f>EXP(-KTG2_dia*(T_opt__dia-C863)^2)</f>
        <v>3.6270711068345294E-5</v>
      </c>
      <c r="F863">
        <f>IF(C863&lt;=T_opt__dia,D863,E863)</f>
        <v>3.6270711068345294E-5</v>
      </c>
      <c r="G863">
        <f t="shared" si="194"/>
        <v>0</v>
      </c>
      <c r="AO863">
        <f t="shared" si="192"/>
        <v>860</v>
      </c>
      <c r="AP863">
        <f t="shared" si="184"/>
        <v>21.474999999999849</v>
      </c>
      <c r="AQ863">
        <f>EXP(-KTG1_nan*(AP863-T_opt__nan)^2)</f>
        <v>0.99133525714655357</v>
      </c>
      <c r="AR863">
        <f>EXP(-KTG2_nan*(T_opt__nan-AP863)^2)</f>
        <v>0.97423035421624982</v>
      </c>
      <c r="AS863">
        <f>IF(AP863&lt;=T_opt__nan,AQ863,AR863)</f>
        <v>0.97423035421624982</v>
      </c>
      <c r="AT863">
        <f t="shared" si="185"/>
        <v>0.97399999999999998</v>
      </c>
      <c r="BD863">
        <f t="shared" si="186"/>
        <v>860</v>
      </c>
      <c r="BE863">
        <f t="shared" si="187"/>
        <v>21.474999999999849</v>
      </c>
      <c r="BF863">
        <f>EXP(-KTG1_pic*(BE863-T_opt_pic)^2)</f>
        <v>0.99074063439692561</v>
      </c>
      <c r="BG863">
        <f>EXP(-KTG2_pic*(T_opt_pic-BE863)^2)</f>
        <v>0.97247831688529784</v>
      </c>
      <c r="BH863">
        <f>IF(BE863&lt;=T_opt_pic,BF863,BG863)</f>
        <v>0.99074063439692561</v>
      </c>
      <c r="BI863">
        <f t="shared" si="188"/>
        <v>0.99099999999999999</v>
      </c>
      <c r="BP863">
        <f t="shared" si="189"/>
        <v>860</v>
      </c>
      <c r="BQ863">
        <f t="shared" si="190"/>
        <v>21.474999999999849</v>
      </c>
      <c r="BR863">
        <f>EXP(-KTG1_bac*(BQ863-T_opt_bac)^2)</f>
        <v>0.99074063439692561</v>
      </c>
      <c r="BS863">
        <f>EXP(-KTG2_bac * (T_opt_bac - BQ863)^2)</f>
        <v>0.97247831688529784</v>
      </c>
      <c r="BT863">
        <f>IF(BQ863&lt;=T_opt_bac,BR863,BS863)</f>
        <v>0.99074063439692561</v>
      </c>
      <c r="BU863">
        <f t="shared" si="191"/>
        <v>0.99099999999999999</v>
      </c>
      <c r="BY863"/>
      <c r="BZ863" s="3">
        <f t="shared" si="197"/>
        <v>843</v>
      </c>
      <c r="CA863" s="3">
        <f>CA862+(env_max2-env_min2)/1200</f>
        <v>21.049999999999873</v>
      </c>
      <c r="CB863" s="3">
        <f t="shared" si="196"/>
        <v>1.0760000000000001</v>
      </c>
      <c r="CC863" s="3">
        <f>ROUND((O_max_dia2-CA863)/O_range_dia2 * CB863, 3)</f>
        <v>0.38</v>
      </c>
      <c r="CD863">
        <f>IF(CA863&lt;=delt2,CB863,CC863)</f>
        <v>0.38</v>
      </c>
      <c r="CE863">
        <f>IF(CA863&gt;=O_max_dia2, 0, CD863)</f>
        <v>0.38</v>
      </c>
      <c r="CG863">
        <f>CE863/$CF$21</f>
        <v>0.66549912434325753</v>
      </c>
      <c r="EM863"/>
      <c r="EN863" s="3"/>
      <c r="EP863"/>
      <c r="EQ863" s="3"/>
    </row>
    <row r="864" spans="2:147" x14ac:dyDescent="0.25">
      <c r="B864">
        <f t="shared" si="195"/>
        <v>848</v>
      </c>
      <c r="C864" s="9">
        <f t="shared" si="193"/>
        <v>21.174999999999866</v>
      </c>
      <c r="D864">
        <f>EXP(-KTG1_dia*(C864-T_opt__dia)^2)</f>
        <v>0.66242694427150195</v>
      </c>
      <c r="E864">
        <f>EXP(-KTG2_dia*(T_opt__dia-C864)^2)</f>
        <v>3.3763676267025339E-5</v>
      </c>
      <c r="F864">
        <f>IF(C864&lt;=T_opt__dia,D864,E864)</f>
        <v>3.3763676267025339E-5</v>
      </c>
      <c r="G864">
        <f t="shared" si="194"/>
        <v>0</v>
      </c>
      <c r="AO864">
        <f t="shared" si="192"/>
        <v>861</v>
      </c>
      <c r="AP864">
        <f t="shared" si="184"/>
        <v>21.499999999999847</v>
      </c>
      <c r="AQ864">
        <f>EXP(-KTG1_nan*(AP864-T_opt__nan)^2)</f>
        <v>0.99104037877288553</v>
      </c>
      <c r="AR864">
        <f>EXP(-KTG2_nan*(T_opt__nan-AP864)^2)</f>
        <v>0.97336124152434211</v>
      </c>
      <c r="AS864">
        <f>IF(AP864&lt;=T_opt__nan,AQ864,AR864)</f>
        <v>0.97336124152434211</v>
      </c>
      <c r="AT864">
        <f t="shared" si="185"/>
        <v>0.97299999999999998</v>
      </c>
      <c r="BD864">
        <f t="shared" si="186"/>
        <v>861</v>
      </c>
      <c r="BE864">
        <f t="shared" si="187"/>
        <v>21.499999999999847</v>
      </c>
      <c r="BF864">
        <f>EXP(-KTG1_pic*(BE864-T_opt_pic)^2)</f>
        <v>0.99104037877288187</v>
      </c>
      <c r="BG864">
        <f>EXP(-KTG2_pic*(T_opt_pic-BE864)^2)</f>
        <v>0.97336124152433146</v>
      </c>
      <c r="BH864">
        <f>IF(BE864&lt;=T_opt_pic,BF864,BG864)</f>
        <v>0.99104037877288187</v>
      </c>
      <c r="BI864">
        <f t="shared" si="188"/>
        <v>0.99099999999999999</v>
      </c>
      <c r="BP864">
        <f t="shared" si="189"/>
        <v>861</v>
      </c>
      <c r="BQ864">
        <f t="shared" si="190"/>
        <v>21.499999999999847</v>
      </c>
      <c r="BR864">
        <f>EXP(-KTG1_bac*(BQ864-T_opt_bac)^2)</f>
        <v>0.99104037877288187</v>
      </c>
      <c r="BS864">
        <f>EXP(-KTG2_bac * (T_opt_bac - BQ864)^2)</f>
        <v>0.97336124152433146</v>
      </c>
      <c r="BT864">
        <f>IF(BQ864&lt;=T_opt_bac,BR864,BS864)</f>
        <v>0.99104037877288187</v>
      </c>
      <c r="BU864">
        <f t="shared" si="191"/>
        <v>0.99099999999999999</v>
      </c>
      <c r="BY864"/>
      <c r="BZ864" s="3">
        <f t="shared" si="197"/>
        <v>844</v>
      </c>
      <c r="CA864" s="3">
        <f>CA863+(env_max2-env_min2)/1200</f>
        <v>21.074999999999871</v>
      </c>
      <c r="CB864" s="3">
        <f t="shared" si="196"/>
        <v>1.0780000000000001</v>
      </c>
      <c r="CC864" s="3">
        <f>ROUND((O_max_dia2-CA864)/O_range_dia2 * CB864, 3)</f>
        <v>0.379</v>
      </c>
      <c r="CD864">
        <f>IF(CA864&lt;=delt2,CB864,CC864)</f>
        <v>0.379</v>
      </c>
      <c r="CE864">
        <f>IF(CA864&gt;=O_max_dia2, 0, CD864)</f>
        <v>0.379</v>
      </c>
      <c r="CG864">
        <f>CE864/$CF$21</f>
        <v>0.66374781085814372</v>
      </c>
      <c r="EM864"/>
      <c r="EN864" s="3"/>
      <c r="EP864"/>
      <c r="EQ864" s="3"/>
    </row>
    <row r="865" spans="2:147" x14ac:dyDescent="0.25">
      <c r="B865">
        <f t="shared" si="195"/>
        <v>849</v>
      </c>
      <c r="C865" s="9">
        <f t="shared" si="193"/>
        <v>21.199999999999864</v>
      </c>
      <c r="D865">
        <f>EXP(-KTG1_dia*(C865-T_opt__dia)^2)</f>
        <v>0.66052520187134578</v>
      </c>
      <c r="E865">
        <f>EXP(-KTG2_dia*(T_opt__dia-C865)^2)</f>
        <v>3.14220714360896E-5</v>
      </c>
      <c r="F865">
        <f>IF(C865&lt;=T_opt__dia,D865,E865)</f>
        <v>3.14220714360896E-5</v>
      </c>
      <c r="G865">
        <f t="shared" si="194"/>
        <v>0</v>
      </c>
      <c r="AO865">
        <f t="shared" si="192"/>
        <v>862</v>
      </c>
      <c r="AP865">
        <f t="shared" si="184"/>
        <v>21.524999999999846</v>
      </c>
      <c r="AQ865">
        <f>EXP(-KTG1_nan*(AP865-T_opt__nan)^2)</f>
        <v>0.99074063439692928</v>
      </c>
      <c r="AR865">
        <f>EXP(-KTG2_nan*(T_opt__nan-AP865)^2)</f>
        <v>0.97247831688530872</v>
      </c>
      <c r="AS865">
        <f>IF(AP865&lt;=T_opt__nan,AQ865,AR865)</f>
        <v>0.97247831688530872</v>
      </c>
      <c r="AT865">
        <f t="shared" si="185"/>
        <v>0.97199999999999998</v>
      </c>
      <c r="BD865">
        <f t="shared" si="186"/>
        <v>862</v>
      </c>
      <c r="BE865">
        <f t="shared" si="187"/>
        <v>21.524999999999846</v>
      </c>
      <c r="BF865">
        <f>EXP(-KTG1_pic*(BE865-T_opt_pic)^2)</f>
        <v>0.99133525714655002</v>
      </c>
      <c r="BG865">
        <f>EXP(-KTG2_pic*(T_opt_pic-BE865)^2)</f>
        <v>0.97423035421623927</v>
      </c>
      <c r="BH865">
        <f>IF(BE865&lt;=T_opt_pic,BF865,BG865)</f>
        <v>0.99133525714655002</v>
      </c>
      <c r="BI865">
        <f t="shared" si="188"/>
        <v>0.99099999999999999</v>
      </c>
      <c r="BP865">
        <f t="shared" si="189"/>
        <v>862</v>
      </c>
      <c r="BQ865">
        <f t="shared" si="190"/>
        <v>21.524999999999846</v>
      </c>
      <c r="BR865">
        <f>EXP(-KTG1_bac*(BQ865-T_opt_bac)^2)</f>
        <v>0.99133525714655002</v>
      </c>
      <c r="BS865">
        <f>EXP(-KTG2_bac * (T_opt_bac - BQ865)^2)</f>
        <v>0.97423035421623927</v>
      </c>
      <c r="BT865">
        <f>IF(BQ865&lt;=T_opt_bac,BR865,BS865)</f>
        <v>0.99133525714655002</v>
      </c>
      <c r="BU865">
        <f t="shared" si="191"/>
        <v>0.99099999999999999</v>
      </c>
      <c r="BY865"/>
      <c r="BZ865" s="3">
        <f t="shared" si="197"/>
        <v>845</v>
      </c>
      <c r="CA865" s="3">
        <f>CA864+(env_max2-env_min2)/1200</f>
        <v>21.09999999999987</v>
      </c>
      <c r="CB865" s="3">
        <f t="shared" si="196"/>
        <v>1.08</v>
      </c>
      <c r="CC865" s="3">
        <f>ROUND((O_max_dia2-CA865)/O_range_dia2 * CB865, 3)</f>
        <v>0.378</v>
      </c>
      <c r="CD865">
        <f>IF(CA865&lt;=delt2,CB865,CC865)</f>
        <v>0.378</v>
      </c>
      <c r="CE865">
        <f>IF(CA865&gt;=O_max_dia2, 0, CD865)</f>
        <v>0.378</v>
      </c>
      <c r="CG865">
        <f>CE865/$CF$21</f>
        <v>0.66199649737302979</v>
      </c>
      <c r="EM865"/>
      <c r="EN865" s="3"/>
      <c r="EP865"/>
      <c r="EQ865" s="3"/>
    </row>
    <row r="866" spans="2:147" x14ac:dyDescent="0.25">
      <c r="B866">
        <f t="shared" si="195"/>
        <v>850</v>
      </c>
      <c r="C866" s="9">
        <f t="shared" si="193"/>
        <v>21.224999999999863</v>
      </c>
      <c r="D866">
        <f>EXP(-KTG1_dia*(C866-T_opt__dia)^2)</f>
        <v>0.65862233287231187</v>
      </c>
      <c r="E866">
        <f>EXP(-KTG2_dia*(T_opt__dia-C866)^2)</f>
        <v>2.9235553609054904E-5</v>
      </c>
      <c r="F866">
        <f>IF(C866&lt;=T_opt__dia,D866,E866)</f>
        <v>2.9235553609054904E-5</v>
      </c>
      <c r="G866">
        <f t="shared" si="194"/>
        <v>0</v>
      </c>
      <c r="AO866">
        <f t="shared" si="192"/>
        <v>863</v>
      </c>
      <c r="AP866">
        <f t="shared" si="184"/>
        <v>21.549999999999844</v>
      </c>
      <c r="AQ866">
        <f>EXP(-KTG1_nan*(AP866-T_opt__nan)^2)</f>
        <v>0.99043602848741108</v>
      </c>
      <c r="AR866">
        <f>EXP(-KTG2_nan*(T_opt__nan-AP866)^2)</f>
        <v>0.9715816193033332</v>
      </c>
      <c r="AS866">
        <f>IF(AP866&lt;=T_opt__nan,AQ866,AR866)</f>
        <v>0.9715816193033332</v>
      </c>
      <c r="AT866">
        <f t="shared" si="185"/>
        <v>0.97199999999999998</v>
      </c>
      <c r="BD866">
        <f t="shared" si="186"/>
        <v>863</v>
      </c>
      <c r="BE866">
        <f t="shared" si="187"/>
        <v>21.549999999999844</v>
      </c>
      <c r="BF866">
        <f>EXP(-KTG1_pic*(BE866-T_opt_pic)^2)</f>
        <v>0.99162526512086391</v>
      </c>
      <c r="BG866">
        <f>EXP(-KTG2_pic*(T_opt_pic-BE866)^2)</f>
        <v>0.97508561654353043</v>
      </c>
      <c r="BH866">
        <f>IF(BE866&lt;=T_opt_pic,BF866,BG866)</f>
        <v>0.99162526512086391</v>
      </c>
      <c r="BI866">
        <f t="shared" si="188"/>
        <v>0.99199999999999999</v>
      </c>
      <c r="BP866">
        <f t="shared" si="189"/>
        <v>863</v>
      </c>
      <c r="BQ866">
        <f t="shared" si="190"/>
        <v>21.549999999999844</v>
      </c>
      <c r="BR866">
        <f>EXP(-KTG1_bac*(BQ866-T_opt_bac)^2)</f>
        <v>0.99162526512086391</v>
      </c>
      <c r="BS866">
        <f>EXP(-KTG2_bac * (T_opt_bac - BQ866)^2)</f>
        <v>0.97508561654353043</v>
      </c>
      <c r="BT866">
        <f>IF(BQ866&lt;=T_opt_bac,BR866,BS866)</f>
        <v>0.99162526512086391</v>
      </c>
      <c r="BU866">
        <f t="shared" si="191"/>
        <v>0.99199999999999999</v>
      </c>
      <c r="BY866"/>
      <c r="BZ866" s="3">
        <f t="shared" si="197"/>
        <v>846</v>
      </c>
      <c r="CA866" s="3">
        <f>CA865+(env_max2-env_min2)/1200</f>
        <v>21.124999999999869</v>
      </c>
      <c r="CB866" s="3">
        <f t="shared" si="196"/>
        <v>1.0820000000000001</v>
      </c>
      <c r="CC866" s="3">
        <f>ROUND((O_max_dia2-CA866)/O_range_dia2 * CB866, 3)</f>
        <v>0.377</v>
      </c>
      <c r="CD866">
        <f>IF(CA866&lt;=delt2,CB866,CC866)</f>
        <v>0.377</v>
      </c>
      <c r="CE866">
        <f>IF(CA866&gt;=O_max_dia2, 0, CD866)</f>
        <v>0.377</v>
      </c>
      <c r="CG866">
        <f>CE866/$CF$21</f>
        <v>0.66024518388791598</v>
      </c>
      <c r="EM866"/>
      <c r="EN866" s="3"/>
      <c r="EP866"/>
      <c r="EQ866" s="3"/>
    </row>
    <row r="867" spans="2:147" x14ac:dyDescent="0.25">
      <c r="B867">
        <f t="shared" si="195"/>
        <v>851</v>
      </c>
      <c r="C867" s="9">
        <f t="shared" si="193"/>
        <v>21.249999999999861</v>
      </c>
      <c r="D867">
        <f>EXP(-KTG1_dia*(C867-T_opt__dia)^2)</f>
        <v>0.65671837852232551</v>
      </c>
      <c r="E867">
        <f>EXP(-KTG2_dia*(T_opt__dia-C867)^2)</f>
        <v>2.7194386082245405E-5</v>
      </c>
      <c r="F867">
        <f>IF(C867&lt;=T_opt__dia,D867,E867)</f>
        <v>2.7194386082245405E-5</v>
      </c>
      <c r="G867">
        <f t="shared" si="194"/>
        <v>0</v>
      </c>
      <c r="AO867">
        <f t="shared" si="192"/>
        <v>864</v>
      </c>
      <c r="AP867">
        <f t="shared" si="184"/>
        <v>21.574999999999843</v>
      </c>
      <c r="AQ867">
        <f>EXP(-KTG1_nan*(AP867-T_opt__nan)^2)</f>
        <v>0.99012656558460577</v>
      </c>
      <c r="AR867">
        <f>EXP(-KTG2_nan*(T_opt__nan-AP867)^2)</f>
        <v>0.97067118836642008</v>
      </c>
      <c r="AS867">
        <f>IF(AP867&lt;=T_opt__nan,AQ867,AR867)</f>
        <v>0.97067118836642008</v>
      </c>
      <c r="AT867">
        <f t="shared" si="185"/>
        <v>0.97099999999999997</v>
      </c>
      <c r="BD867">
        <f t="shared" si="186"/>
        <v>864</v>
      </c>
      <c r="BE867">
        <f t="shared" si="187"/>
        <v>21.574999999999843</v>
      </c>
      <c r="BF867">
        <f>EXP(-KTG1_pic*(BE867-T_opt_pic)^2)</f>
        <v>0.99191039837052686</v>
      </c>
      <c r="BG867">
        <f>EXP(-KTG2_pic*(T_opt_pic-BE867)^2)</f>
        <v>0.97592699067823618</v>
      </c>
      <c r="BH867">
        <f>IF(BE867&lt;=T_opt_pic,BF867,BG867)</f>
        <v>0.99191039837052686</v>
      </c>
      <c r="BI867">
        <f t="shared" si="188"/>
        <v>0.99199999999999999</v>
      </c>
      <c r="BP867">
        <f t="shared" si="189"/>
        <v>864</v>
      </c>
      <c r="BQ867">
        <f t="shared" si="190"/>
        <v>21.574999999999843</v>
      </c>
      <c r="BR867">
        <f>EXP(-KTG1_bac*(BQ867-T_opt_bac)^2)</f>
        <v>0.99191039837052686</v>
      </c>
      <c r="BS867">
        <f>EXP(-KTG2_bac * (T_opt_bac - BQ867)^2)</f>
        <v>0.97592699067823618</v>
      </c>
      <c r="BT867">
        <f>IF(BQ867&lt;=T_opt_bac,BR867,BS867)</f>
        <v>0.99191039837052686</v>
      </c>
      <c r="BU867">
        <f t="shared" si="191"/>
        <v>0.99199999999999999</v>
      </c>
      <c r="BY867"/>
      <c r="BZ867" s="3">
        <f t="shared" si="197"/>
        <v>847</v>
      </c>
      <c r="CA867" s="3">
        <f>CA866+(env_max2-env_min2)/1200</f>
        <v>21.149999999999867</v>
      </c>
      <c r="CB867" s="3">
        <f t="shared" si="196"/>
        <v>1.0840000000000001</v>
      </c>
      <c r="CC867" s="3">
        <f>ROUND((O_max_dia2-CA867)/O_range_dia2 * CB867, 3)</f>
        <v>0.376</v>
      </c>
      <c r="CD867">
        <f>IF(CA867&lt;=delt2,CB867,CC867)</f>
        <v>0.376</v>
      </c>
      <c r="CE867">
        <f>IF(CA867&gt;=O_max_dia2, 0, CD867)</f>
        <v>0.376</v>
      </c>
      <c r="CG867">
        <f>CE867/$CF$21</f>
        <v>0.65849387040280216</v>
      </c>
      <c r="EM867"/>
      <c r="EN867" s="3"/>
      <c r="EP867"/>
      <c r="EQ867" s="3"/>
    </row>
    <row r="868" spans="2:147" x14ac:dyDescent="0.25">
      <c r="B868">
        <f t="shared" si="195"/>
        <v>852</v>
      </c>
      <c r="C868" s="9">
        <f t="shared" si="193"/>
        <v>21.27499999999986</v>
      </c>
      <c r="D868">
        <f>EXP(-KTG1_dia*(C868-T_opt__dia)^2)</f>
        <v>0.65481337998279099</v>
      </c>
      <c r="E868">
        <f>EXP(-KTG2_dia*(T_opt__dia-C868)^2)</f>
        <v>2.528940562326696E-5</v>
      </c>
      <c r="F868">
        <f>IF(C868&lt;=T_opt__dia,D868,E868)</f>
        <v>2.528940562326696E-5</v>
      </c>
      <c r="G868">
        <f t="shared" si="194"/>
        <v>0</v>
      </c>
      <c r="AO868">
        <f t="shared" si="192"/>
        <v>865</v>
      </c>
      <c r="AP868">
        <f t="shared" si="184"/>
        <v>21.599999999999842</v>
      </c>
      <c r="AQ868">
        <f>EXP(-KTG1_nan*(AP868-T_opt__nan)^2)</f>
        <v>0.98981225030022457</v>
      </c>
      <c r="AR868">
        <f>EXP(-KTG2_nan*(T_opt__nan-AP868)^2)</f>
        <v>0.96974706424348278</v>
      </c>
      <c r="AS868">
        <f>IF(AP868&lt;=T_opt__nan,AQ868,AR868)</f>
        <v>0.96974706424348278</v>
      </c>
      <c r="AT868">
        <f t="shared" si="185"/>
        <v>0.97</v>
      </c>
      <c r="BD868">
        <f t="shared" si="186"/>
        <v>865</v>
      </c>
      <c r="BE868">
        <f t="shared" si="187"/>
        <v>21.599999999999842</v>
      </c>
      <c r="BF868">
        <f>EXP(-KTG1_pic*(BE868-T_opt_pic)^2)</f>
        <v>0.99219065264211859</v>
      </c>
      <c r="BG868">
        <f>EXP(-KTG2_pic*(T_opt_pic-BE868)^2)</f>
        <v>0.97675443938469875</v>
      </c>
      <c r="BH868">
        <f>IF(BE868&lt;=T_opt_pic,BF868,BG868)</f>
        <v>0.99219065264211859</v>
      </c>
      <c r="BI868">
        <f t="shared" si="188"/>
        <v>0.99199999999999999</v>
      </c>
      <c r="BP868">
        <f t="shared" si="189"/>
        <v>865</v>
      </c>
      <c r="BQ868">
        <f t="shared" si="190"/>
        <v>21.599999999999842</v>
      </c>
      <c r="BR868">
        <f>EXP(-KTG1_bac*(BQ868-T_opt_bac)^2)</f>
        <v>0.99219065264211859</v>
      </c>
      <c r="BS868">
        <f>EXP(-KTG2_bac * (T_opt_bac - BQ868)^2)</f>
        <v>0.97675443938469875</v>
      </c>
      <c r="BT868">
        <f>IF(BQ868&lt;=T_opt_bac,BR868,BS868)</f>
        <v>0.99219065264211859</v>
      </c>
      <c r="BU868">
        <f t="shared" si="191"/>
        <v>0.99199999999999999</v>
      </c>
      <c r="BY868"/>
      <c r="BZ868" s="3">
        <f t="shared" si="197"/>
        <v>848</v>
      </c>
      <c r="CA868" s="3">
        <f>CA867+(env_max2-env_min2)/1200</f>
        <v>21.174999999999866</v>
      </c>
      <c r="CB868" s="3">
        <f t="shared" si="196"/>
        <v>1.0860000000000001</v>
      </c>
      <c r="CC868" s="3">
        <f>ROUND((O_max_dia2-CA868)/O_range_dia2 * CB868, 3)</f>
        <v>0.374</v>
      </c>
      <c r="CD868">
        <f>IF(CA868&lt;=delt2,CB868,CC868)</f>
        <v>0.374</v>
      </c>
      <c r="CE868">
        <f>IF(CA868&gt;=O_max_dia2, 0, CD868)</f>
        <v>0.374</v>
      </c>
      <c r="CG868">
        <f>CE868/$CF$21</f>
        <v>0.65499124343257453</v>
      </c>
      <c r="EM868"/>
      <c r="EN868" s="3"/>
      <c r="EP868"/>
      <c r="EQ868" s="3"/>
    </row>
    <row r="869" spans="2:147" x14ac:dyDescent="0.25">
      <c r="B869">
        <f t="shared" si="195"/>
        <v>853</v>
      </c>
      <c r="C869" s="9">
        <f t="shared" si="193"/>
        <v>21.299999999999859</v>
      </c>
      <c r="D869">
        <f>EXP(-KTG1_dia*(C869-T_opt__dia)^2)</f>
        <v>0.65290737832719792</v>
      </c>
      <c r="E869">
        <f>EXP(-KTG2_dia*(T_opt__dia-C869)^2)</f>
        <v>2.3511991273477411E-5</v>
      </c>
      <c r="F869">
        <f>IF(C869&lt;=T_opt__dia,D869,E869)</f>
        <v>2.3511991273477411E-5</v>
      </c>
      <c r="G869">
        <f t="shared" si="194"/>
        <v>0</v>
      </c>
      <c r="AO869">
        <f t="shared" si="192"/>
        <v>866</v>
      </c>
      <c r="AP869">
        <f t="shared" si="184"/>
        <v>21.62499999999984</v>
      </c>
      <c r="AQ869">
        <f>EXP(-KTG1_nan*(AP869-T_opt__nan)^2)</f>
        <v>0.98949308731730001</v>
      </c>
      <c r="AR869">
        <f>EXP(-KTG2_nan*(T_opt__nan-AP869)^2)</f>
        <v>0.9688092876813903</v>
      </c>
      <c r="AS869">
        <f>IF(AP869&lt;=T_opt__nan,AQ869,AR869)</f>
        <v>0.9688092876813903</v>
      </c>
      <c r="AT869">
        <f t="shared" si="185"/>
        <v>0.96899999999999997</v>
      </c>
      <c r="BD869">
        <f t="shared" si="186"/>
        <v>866</v>
      </c>
      <c r="BE869">
        <f t="shared" si="187"/>
        <v>21.62499999999984</v>
      </c>
      <c r="BF869">
        <f>EXP(-KTG1_pic*(BE869-T_opt_pic)^2)</f>
        <v>0.99246602375420145</v>
      </c>
      <c r="BG869">
        <f>EXP(-KTG2_pic*(T_opt_pic-BE869)^2)</f>
        <v>0.97756792602231679</v>
      </c>
      <c r="BH869">
        <f>IF(BE869&lt;=T_opt_pic,BF869,BG869)</f>
        <v>0.99246602375420145</v>
      </c>
      <c r="BI869">
        <f t="shared" si="188"/>
        <v>0.99199999999999999</v>
      </c>
      <c r="BP869">
        <f t="shared" si="189"/>
        <v>866</v>
      </c>
      <c r="BQ869">
        <f t="shared" si="190"/>
        <v>21.62499999999984</v>
      </c>
      <c r="BR869">
        <f>EXP(-KTG1_bac*(BQ869-T_opt_bac)^2)</f>
        <v>0.99246602375420145</v>
      </c>
      <c r="BS869">
        <f>EXP(-KTG2_bac * (T_opt_bac - BQ869)^2)</f>
        <v>0.97756792602231679</v>
      </c>
      <c r="BT869">
        <f>IF(BQ869&lt;=T_opt_bac,BR869,BS869)</f>
        <v>0.99246602375420145</v>
      </c>
      <c r="BU869">
        <f t="shared" si="191"/>
        <v>0.99199999999999999</v>
      </c>
      <c r="BY869"/>
      <c r="BZ869" s="3">
        <f t="shared" si="197"/>
        <v>849</v>
      </c>
      <c r="CA869" s="3">
        <f>CA868+(env_max2-env_min2)/1200</f>
        <v>21.199999999999864</v>
      </c>
      <c r="CB869" s="3">
        <f t="shared" si="196"/>
        <v>1.0880000000000001</v>
      </c>
      <c r="CC869" s="3">
        <f>ROUND((O_max_dia2-CA869)/O_range_dia2 * CB869, 3)</f>
        <v>0.373</v>
      </c>
      <c r="CD869">
        <f>IF(CA869&lt;=delt2,CB869,CC869)</f>
        <v>0.373</v>
      </c>
      <c r="CE869">
        <f>IF(CA869&gt;=O_max_dia2, 0, CD869)</f>
        <v>0.373</v>
      </c>
      <c r="CG869">
        <f>CE869/$CF$21</f>
        <v>0.65323992994746061</v>
      </c>
      <c r="EM869"/>
      <c r="EN869" s="3"/>
      <c r="EP869"/>
      <c r="EQ869" s="3"/>
    </row>
    <row r="870" spans="2:147" x14ac:dyDescent="0.25">
      <c r="B870">
        <f t="shared" si="195"/>
        <v>854</v>
      </c>
      <c r="C870" s="9">
        <f t="shared" si="193"/>
        <v>21.324999999999857</v>
      </c>
      <c r="D870">
        <f>EXP(-KTG1_dia*(C870-T_opt__dia)^2)</f>
        <v>0.65100041453973556</v>
      </c>
      <c r="E870">
        <f>EXP(-KTG2_dia*(T_opt__dia-C870)^2)</f>
        <v>2.1854034678307421E-5</v>
      </c>
      <c r="F870">
        <f>IF(C870&lt;=T_opt__dia,D870,E870)</f>
        <v>2.1854034678307421E-5</v>
      </c>
      <c r="G870">
        <f t="shared" si="194"/>
        <v>0</v>
      </c>
      <c r="AO870">
        <f t="shared" si="192"/>
        <v>867</v>
      </c>
      <c r="AP870">
        <f t="shared" si="184"/>
        <v>21.649999999999839</v>
      </c>
      <c r="AQ870">
        <f>EXP(-KTG1_nan*(AP870-T_opt__nan)^2)</f>
        <v>0.9891690813900702</v>
      </c>
      <c r="AR870">
        <f>EXP(-KTG2_nan*(T_opt__nan-AP870)^2)</f>
        <v>0.96785790000197269</v>
      </c>
      <c r="AS870">
        <f>IF(AP870&lt;=T_opt__nan,AQ870,AR870)</f>
        <v>0.96785790000197269</v>
      </c>
      <c r="AT870">
        <f t="shared" si="185"/>
        <v>0.96799999999999997</v>
      </c>
      <c r="BD870">
        <f t="shared" si="186"/>
        <v>867</v>
      </c>
      <c r="BE870">
        <f t="shared" si="187"/>
        <v>21.649999999999839</v>
      </c>
      <c r="BF870">
        <f>EXP(-KTG1_pic*(BE870-T_opt_pic)^2)</f>
        <v>0.99273650759742438</v>
      </c>
      <c r="BG870">
        <f>EXP(-KTG2_pic*(T_opt_pic-BE870)^2)</f>
        <v>0.97836741454824983</v>
      </c>
      <c r="BH870">
        <f>IF(BE870&lt;=T_opt_pic,BF870,BG870)</f>
        <v>0.99273650759742438</v>
      </c>
      <c r="BI870">
        <f t="shared" si="188"/>
        <v>0.99299999999999999</v>
      </c>
      <c r="BP870">
        <f t="shared" si="189"/>
        <v>867</v>
      </c>
      <c r="BQ870">
        <f t="shared" si="190"/>
        <v>21.649999999999839</v>
      </c>
      <c r="BR870">
        <f>EXP(-KTG1_bac*(BQ870-T_opt_bac)^2)</f>
        <v>0.99273650759742438</v>
      </c>
      <c r="BS870">
        <f>EXP(-KTG2_bac * (T_opt_bac - BQ870)^2)</f>
        <v>0.97836741454824983</v>
      </c>
      <c r="BT870">
        <f>IF(BQ870&lt;=T_opt_bac,BR870,BS870)</f>
        <v>0.99273650759742438</v>
      </c>
      <c r="BU870">
        <f t="shared" si="191"/>
        <v>0.99299999999999999</v>
      </c>
      <c r="BY870"/>
      <c r="BZ870" s="3">
        <f t="shared" si="197"/>
        <v>850</v>
      </c>
      <c r="CA870" s="3">
        <f>CA869+(env_max2-env_min2)/1200</f>
        <v>21.224999999999863</v>
      </c>
      <c r="CB870" s="3">
        <f t="shared" si="196"/>
        <v>1.0900000000000001</v>
      </c>
      <c r="CC870" s="3">
        <f>ROUND((O_max_dia2-CA870)/O_range_dia2 * CB870, 3)</f>
        <v>0.372</v>
      </c>
      <c r="CD870">
        <f>IF(CA870&lt;=delt2,CB870,CC870)</f>
        <v>0.372</v>
      </c>
      <c r="CE870">
        <f>IF(CA870&gt;=O_max_dia2, 0, CD870)</f>
        <v>0.372</v>
      </c>
      <c r="CG870">
        <f>CE870/$CF$21</f>
        <v>0.65148861646234679</v>
      </c>
      <c r="EM870"/>
      <c r="EN870" s="3"/>
      <c r="EP870"/>
      <c r="EQ870" s="3"/>
    </row>
    <row r="871" spans="2:147" x14ac:dyDescent="0.25">
      <c r="B871">
        <f t="shared" si="195"/>
        <v>855</v>
      </c>
      <c r="C871" s="9">
        <f t="shared" si="193"/>
        <v>21.349999999999856</v>
      </c>
      <c r="D871">
        <f>EXP(-KTG1_dia*(C871-T_opt__dia)^2)</f>
        <v>0.64909252951391594</v>
      </c>
      <c r="E871">
        <f>EXP(-KTG2_dia*(T_opt__dia-C871)^2)</f>
        <v>2.0307911881333078E-5</v>
      </c>
      <c r="F871">
        <f>IF(C871&lt;=T_opt__dia,D871,E871)</f>
        <v>2.0307911881333078E-5</v>
      </c>
      <c r="G871">
        <f t="shared" si="194"/>
        <v>0</v>
      </c>
      <c r="AO871">
        <f t="shared" si="192"/>
        <v>868</v>
      </c>
      <c r="AP871">
        <f t="shared" si="184"/>
        <v>21.674999999999837</v>
      </c>
      <c r="AQ871">
        <f>EXP(-KTG1_nan*(AP871-T_opt__nan)^2)</f>
        <v>0.9888402373438604</v>
      </c>
      <c r="AR871">
        <f>EXP(-KTG2_nan*(T_opt__nan-AP871)^2)</f>
        <v>0.96689294309898777</v>
      </c>
      <c r="AS871">
        <f>IF(AP871&lt;=T_opt__nan,AQ871,AR871)</f>
        <v>0.96689294309898777</v>
      </c>
      <c r="AT871">
        <f t="shared" si="185"/>
        <v>0.96699999999999997</v>
      </c>
      <c r="BD871">
        <f t="shared" si="186"/>
        <v>868</v>
      </c>
      <c r="BE871">
        <f t="shared" si="187"/>
        <v>21.674999999999837</v>
      </c>
      <c r="BF871">
        <f>EXP(-KTG1_pic*(BE871-T_opt_pic)^2)</f>
        <v>0.99300210013462487</v>
      </c>
      <c r="BG871">
        <f>EXP(-KTG2_pic*(T_opt_pic-BE871)^2)</f>
        <v>0.97915286952007907</v>
      </c>
      <c r="BH871">
        <f>IF(BE871&lt;=T_opt_pic,BF871,BG871)</f>
        <v>0.99300210013462487</v>
      </c>
      <c r="BI871">
        <f t="shared" si="188"/>
        <v>0.99299999999999999</v>
      </c>
      <c r="BP871">
        <f t="shared" si="189"/>
        <v>868</v>
      </c>
      <c r="BQ871">
        <f t="shared" si="190"/>
        <v>21.674999999999837</v>
      </c>
      <c r="BR871">
        <f>EXP(-KTG1_bac*(BQ871-T_opt_bac)^2)</f>
        <v>0.99300210013462487</v>
      </c>
      <c r="BS871">
        <f>EXP(-KTG2_bac * (T_opt_bac - BQ871)^2)</f>
        <v>0.97915286952007907</v>
      </c>
      <c r="BT871">
        <f>IF(BQ871&lt;=T_opt_bac,BR871,BS871)</f>
        <v>0.99300210013462487</v>
      </c>
      <c r="BU871">
        <f t="shared" si="191"/>
        <v>0.99299999999999999</v>
      </c>
      <c r="BY871"/>
      <c r="BZ871" s="3">
        <f t="shared" si="197"/>
        <v>851</v>
      </c>
      <c r="CA871" s="3">
        <f>CA870+(env_max2-env_min2)/1200</f>
        <v>21.249999999999861</v>
      </c>
      <c r="CB871" s="3">
        <f t="shared" si="196"/>
        <v>1.091</v>
      </c>
      <c r="CC871" s="3">
        <f>ROUND((O_max_dia2-CA871)/O_range_dia2 * CB871, 3)</f>
        <v>0.37</v>
      </c>
      <c r="CD871">
        <f>IF(CA871&lt;=delt2,CB871,CC871)</f>
        <v>0.37</v>
      </c>
      <c r="CE871">
        <f>IF(CA871&gt;=O_max_dia2, 0, CD871)</f>
        <v>0.37</v>
      </c>
      <c r="CG871">
        <f>CE871/$CF$21</f>
        <v>0.64798598949211916</v>
      </c>
      <c r="EM871"/>
      <c r="EN871" s="3"/>
      <c r="EP871"/>
      <c r="EQ871" s="3"/>
    </row>
    <row r="872" spans="2:147" x14ac:dyDescent="0.25">
      <c r="B872">
        <f t="shared" si="195"/>
        <v>856</v>
      </c>
      <c r="C872" s="9">
        <f t="shared" si="193"/>
        <v>21.374999999999854</v>
      </c>
      <c r="D872">
        <f>EXP(-KTG1_dia*(C872-T_opt__dia)^2)</f>
        <v>0.64718376405120548</v>
      </c>
      <c r="E872">
        <f>EXP(-KTG2_dia*(T_opt__dia-C872)^2)</f>
        <v>1.8866456520030385E-5</v>
      </c>
      <c r="F872">
        <f>IF(C872&lt;=T_opt__dia,D872,E872)</f>
        <v>1.8866456520030385E-5</v>
      </c>
      <c r="G872">
        <f t="shared" si="194"/>
        <v>0</v>
      </c>
      <c r="AO872">
        <f t="shared" si="192"/>
        <v>869</v>
      </c>
      <c r="AP872">
        <f t="shared" si="184"/>
        <v>21.699999999999836</v>
      </c>
      <c r="AQ872">
        <f>EXP(-KTG1_nan*(AP872-T_opt__nan)^2)</f>
        <v>0.98850656007496329</v>
      </c>
      <c r="AR872">
        <f>EXP(-KTG2_nan*(T_opt__nan-AP872)^2)</f>
        <v>0.96591445943504661</v>
      </c>
      <c r="AS872">
        <f>IF(AP872&lt;=T_opt__nan,AQ872,AR872)</f>
        <v>0.96591445943504661</v>
      </c>
      <c r="AT872">
        <f t="shared" si="185"/>
        <v>0.96599999999999997</v>
      </c>
      <c r="BD872">
        <f t="shared" si="186"/>
        <v>869</v>
      </c>
      <c r="BE872">
        <f t="shared" si="187"/>
        <v>21.699999999999836</v>
      </c>
      <c r="BF872">
        <f>EXP(-KTG1_pic*(BE872-T_opt_pic)^2)</f>
        <v>0.99326279740092938</v>
      </c>
      <c r="BG872">
        <f>EXP(-KTG2_pic*(T_opt_pic-BE872)^2)</f>
        <v>0.97992425609842637</v>
      </c>
      <c r="BH872">
        <f>IF(BE872&lt;=T_opt_pic,BF872,BG872)</f>
        <v>0.99326279740092938</v>
      </c>
      <c r="BI872">
        <f t="shared" si="188"/>
        <v>0.99299999999999999</v>
      </c>
      <c r="BP872">
        <f t="shared" si="189"/>
        <v>869</v>
      </c>
      <c r="BQ872">
        <f t="shared" si="190"/>
        <v>21.699999999999836</v>
      </c>
      <c r="BR872">
        <f>EXP(-KTG1_bac*(BQ872-T_opt_bac)^2)</f>
        <v>0.99326279740092938</v>
      </c>
      <c r="BS872">
        <f>EXP(-KTG2_bac * (T_opt_bac - BQ872)^2)</f>
        <v>0.97992425609842637</v>
      </c>
      <c r="BT872">
        <f>IF(BQ872&lt;=T_opt_bac,BR872,BS872)</f>
        <v>0.99326279740092938</v>
      </c>
      <c r="BU872">
        <f t="shared" si="191"/>
        <v>0.99299999999999999</v>
      </c>
      <c r="BY872"/>
      <c r="BZ872" s="3">
        <f t="shared" si="197"/>
        <v>852</v>
      </c>
      <c r="CA872" s="3">
        <f>CA871+(env_max2-env_min2)/1200</f>
        <v>21.27499999999986</v>
      </c>
      <c r="CB872" s="3">
        <f t="shared" si="196"/>
        <v>1.093</v>
      </c>
      <c r="CC872" s="3">
        <f>ROUND((O_max_dia2-CA872)/O_range_dia2 * CB872, 3)</f>
        <v>0.36899999999999999</v>
      </c>
      <c r="CD872">
        <f>IF(CA872&lt;=delt2,CB872,CC872)</f>
        <v>0.36899999999999999</v>
      </c>
      <c r="CE872">
        <f>IF(CA872&gt;=O_max_dia2, 0, CD872)</f>
        <v>0.36899999999999999</v>
      </c>
      <c r="CG872">
        <f>CE872/$CF$21</f>
        <v>0.64623467600700535</v>
      </c>
      <c r="EM872"/>
      <c r="EN872" s="3"/>
      <c r="EP872"/>
      <c r="EQ872" s="3"/>
    </row>
    <row r="873" spans="2:147" x14ac:dyDescent="0.25">
      <c r="B873">
        <f t="shared" si="195"/>
        <v>857</v>
      </c>
      <c r="C873" s="9">
        <f t="shared" si="193"/>
        <v>21.399999999999853</v>
      </c>
      <c r="D873">
        <f>EXP(-KTG1_dia*(C873-T_opt__dia)^2)</f>
        <v>0.64527415885966466</v>
      </c>
      <c r="E873">
        <f>EXP(-KTG2_dia*(T_opt__dia-C873)^2)</f>
        <v>1.7522934363142893E-5</v>
      </c>
      <c r="F873">
        <f>IF(C873&lt;=T_opt__dia,D873,E873)</f>
        <v>1.7522934363142893E-5</v>
      </c>
      <c r="G873">
        <f t="shared" si="194"/>
        <v>0</v>
      </c>
      <c r="AO873">
        <f t="shared" si="192"/>
        <v>870</v>
      </c>
      <c r="AP873">
        <f t="shared" si="184"/>
        <v>21.724999999999834</v>
      </c>
      <c r="AQ873">
        <f>EXP(-KTG1_nan*(AP873-T_opt__nan)^2)</f>
        <v>0.98816805455051782</v>
      </c>
      <c r="AR873">
        <f>EXP(-KTG2_nan*(T_opt__nan-AP873)^2)</f>
        <v>0.96492249203850022</v>
      </c>
      <c r="AS873">
        <f>IF(AP873&lt;=T_opt__nan,AQ873,AR873)</f>
        <v>0.96492249203850022</v>
      </c>
      <c r="AT873">
        <f t="shared" si="185"/>
        <v>0.96499999999999997</v>
      </c>
      <c r="BD873">
        <f t="shared" si="186"/>
        <v>870</v>
      </c>
      <c r="BE873">
        <f t="shared" si="187"/>
        <v>21.724999999999834</v>
      </c>
      <c r="BF873">
        <f>EXP(-KTG1_pic*(BE873-T_opt_pic)^2)</f>
        <v>0.99351859550385246</v>
      </c>
      <c r="BG873">
        <f>EXP(-KTG2_pic*(T_opt_pic-BE873)^2)</f>
        <v>0.98068154004952912</v>
      </c>
      <c r="BH873">
        <f>IF(BE873&lt;=T_opt_pic,BF873,BG873)</f>
        <v>0.99351859550385246</v>
      </c>
      <c r="BI873">
        <f t="shared" si="188"/>
        <v>0.99399999999999999</v>
      </c>
      <c r="BP873">
        <f t="shared" si="189"/>
        <v>870</v>
      </c>
      <c r="BQ873">
        <f t="shared" si="190"/>
        <v>21.724999999999834</v>
      </c>
      <c r="BR873">
        <f>EXP(-KTG1_bac*(BQ873-T_opt_bac)^2)</f>
        <v>0.99351859550385246</v>
      </c>
      <c r="BS873">
        <f>EXP(-KTG2_bac * (T_opt_bac - BQ873)^2)</f>
        <v>0.98068154004952912</v>
      </c>
      <c r="BT873">
        <f>IF(BQ873&lt;=T_opt_bac,BR873,BS873)</f>
        <v>0.99351859550385246</v>
      </c>
      <c r="BU873">
        <f t="shared" si="191"/>
        <v>0.99399999999999999</v>
      </c>
      <c r="BY873"/>
      <c r="BZ873" s="3">
        <f t="shared" si="197"/>
        <v>853</v>
      </c>
      <c r="CA873" s="3">
        <f>CA872+(env_max2-env_min2)/1200</f>
        <v>21.299999999999859</v>
      </c>
      <c r="CB873" s="3">
        <f t="shared" si="196"/>
        <v>1.095</v>
      </c>
      <c r="CC873" s="3">
        <f>ROUND((O_max_dia2-CA873)/O_range_dia2 * CB873, 3)</f>
        <v>0.36799999999999999</v>
      </c>
      <c r="CD873">
        <f>IF(CA873&lt;=delt2,CB873,CC873)</f>
        <v>0.36799999999999999</v>
      </c>
      <c r="CE873">
        <f>IF(CA873&gt;=O_max_dia2, 0, CD873)</f>
        <v>0.36799999999999999</v>
      </c>
      <c r="CG873">
        <f>CE873/$CF$21</f>
        <v>0.64448336252189142</v>
      </c>
      <c r="EM873"/>
      <c r="EN873" s="3"/>
      <c r="EP873"/>
      <c r="EQ873" s="3"/>
    </row>
    <row r="874" spans="2:147" x14ac:dyDescent="0.25">
      <c r="B874">
        <f t="shared" si="195"/>
        <v>858</v>
      </c>
      <c r="C874" s="9">
        <f t="shared" si="193"/>
        <v>21.424999999999851</v>
      </c>
      <c r="D874">
        <f>EXP(-KTG1_dia*(C874-T_opt__dia)^2)</f>
        <v>0.64336375455259709</v>
      </c>
      <c r="E874">
        <f>EXP(-KTG2_dia*(T_opt__dia-C874)^2)</f>
        <v>1.6271019131575607E-5</v>
      </c>
      <c r="F874">
        <f>IF(C874&lt;=T_opt__dia,D874,E874)</f>
        <v>1.6271019131575607E-5</v>
      </c>
      <c r="G874">
        <f t="shared" si="194"/>
        <v>0</v>
      </c>
      <c r="AO874">
        <f t="shared" si="192"/>
        <v>871</v>
      </c>
      <c r="AP874">
        <f t="shared" si="184"/>
        <v>21.749999999999833</v>
      </c>
      <c r="AQ874">
        <f>EXP(-KTG1_nan*(AP874-T_opt__nan)^2)</f>
        <v>0.98782472580838543</v>
      </c>
      <c r="AR874">
        <f>EXP(-KTG2_nan*(T_opt__nan-AP874)^2)</f>
        <v>0.96391708450028646</v>
      </c>
      <c r="AS874">
        <f>IF(AP874&lt;=T_opt__nan,AQ874,AR874)</f>
        <v>0.96391708450028646</v>
      </c>
      <c r="AT874">
        <f t="shared" si="185"/>
        <v>0.96399999999999997</v>
      </c>
      <c r="BD874">
        <f t="shared" si="186"/>
        <v>871</v>
      </c>
      <c r="BE874">
        <f t="shared" si="187"/>
        <v>21.749999999999833</v>
      </c>
      <c r="BF874">
        <f>EXP(-KTG1_pic*(BE874-T_opt_pic)^2)</f>
        <v>0.99376949062339304</v>
      </c>
      <c r="BG874">
        <f>EXP(-KTG2_pic*(T_opt_pic-BE874)^2)</f>
        <v>0.98142468774777214</v>
      </c>
      <c r="BH874">
        <f>IF(BE874&lt;=T_opt_pic,BF874,BG874)</f>
        <v>0.99376949062339304</v>
      </c>
      <c r="BI874">
        <f t="shared" si="188"/>
        <v>0.99399999999999999</v>
      </c>
      <c r="BP874">
        <f t="shared" si="189"/>
        <v>871</v>
      </c>
      <c r="BQ874">
        <f t="shared" si="190"/>
        <v>21.749999999999833</v>
      </c>
      <c r="BR874">
        <f>EXP(-KTG1_bac*(BQ874-T_opt_bac)^2)</f>
        <v>0.99376949062339304</v>
      </c>
      <c r="BS874">
        <f>EXP(-KTG2_bac * (T_opt_bac - BQ874)^2)</f>
        <v>0.98142468774777214</v>
      </c>
      <c r="BT874">
        <f>IF(BQ874&lt;=T_opt_bac,BR874,BS874)</f>
        <v>0.99376949062339304</v>
      </c>
      <c r="BU874">
        <f t="shared" si="191"/>
        <v>0.99399999999999999</v>
      </c>
      <c r="BY874"/>
      <c r="BZ874" s="3">
        <f t="shared" si="197"/>
        <v>854</v>
      </c>
      <c r="CA874" s="3">
        <f>CA873+(env_max2-env_min2)/1200</f>
        <v>21.324999999999857</v>
      </c>
      <c r="CB874" s="3">
        <f t="shared" si="196"/>
        <v>1.097</v>
      </c>
      <c r="CC874" s="3">
        <f>ROUND((O_max_dia2-CA874)/O_range_dia2 * CB874, 3)</f>
        <v>0.36599999999999999</v>
      </c>
      <c r="CD874">
        <f>IF(CA874&lt;=delt2,CB874,CC874)</f>
        <v>0.36599999999999999</v>
      </c>
      <c r="CE874">
        <f>IF(CA874&gt;=O_max_dia2, 0, CD874)</f>
        <v>0.36599999999999999</v>
      </c>
      <c r="CG874">
        <f>CE874/$CF$21</f>
        <v>0.64098073555166379</v>
      </c>
      <c r="EM874"/>
      <c r="EN874" s="3"/>
      <c r="EP874"/>
      <c r="EQ874" s="3"/>
    </row>
    <row r="875" spans="2:147" x14ac:dyDescent="0.25">
      <c r="B875">
        <f t="shared" si="195"/>
        <v>859</v>
      </c>
      <c r="C875" s="9">
        <f t="shared" si="193"/>
        <v>21.44999999999985</v>
      </c>
      <c r="D875">
        <f>EXP(-KTG1_dia*(C875-T_opt__dia)^2)</f>
        <v>0.64145259164720703</v>
      </c>
      <c r="E875">
        <f>EXP(-KTG2_dia*(T_opt__dia-C875)^2)</f>
        <v>1.5104769546677509E-5</v>
      </c>
      <c r="F875">
        <f>IF(C875&lt;=T_opt__dia,D875,E875)</f>
        <v>1.5104769546677509E-5</v>
      </c>
      <c r="G875">
        <f t="shared" si="194"/>
        <v>0</v>
      </c>
      <c r="AO875">
        <f t="shared" si="192"/>
        <v>872</v>
      </c>
      <c r="AP875">
        <f t="shared" si="184"/>
        <v>21.774999999999832</v>
      </c>
      <c r="AQ875">
        <f>EXP(-KTG1_nan*(AP875-T_opt__nan)^2)</f>
        <v>0.98747657895702556</v>
      </c>
      <c r="AR875">
        <f>EXP(-KTG2_nan*(T_opt__nan-AP875)^2)</f>
        <v>0.96289828097073826</v>
      </c>
      <c r="AS875">
        <f>IF(AP875&lt;=T_opt__nan,AQ875,AR875)</f>
        <v>0.96289828097073826</v>
      </c>
      <c r="AT875">
        <f t="shared" si="185"/>
        <v>0.96299999999999997</v>
      </c>
      <c r="BD875">
        <f t="shared" si="186"/>
        <v>872</v>
      </c>
      <c r="BE875">
        <f t="shared" si="187"/>
        <v>21.774999999999832</v>
      </c>
      <c r="BF875">
        <f>EXP(-KTG1_pic*(BE875-T_opt_pic)^2)</f>
        <v>0.99401547901212983</v>
      </c>
      <c r="BG875">
        <f>EXP(-KTG2_pic*(T_opt_pic-BE875)^2)</f>
        <v>0.98215366617817634</v>
      </c>
      <c r="BH875">
        <f>IF(BE875&lt;=T_opt_pic,BF875,BG875)</f>
        <v>0.99401547901212983</v>
      </c>
      <c r="BI875">
        <f t="shared" si="188"/>
        <v>0.99399999999999999</v>
      </c>
      <c r="BP875">
        <f t="shared" si="189"/>
        <v>872</v>
      </c>
      <c r="BQ875">
        <f t="shared" si="190"/>
        <v>21.774999999999832</v>
      </c>
      <c r="BR875">
        <f>EXP(-KTG1_bac*(BQ875-T_opt_bac)^2)</f>
        <v>0.99401547901212983</v>
      </c>
      <c r="BS875">
        <f>EXP(-KTG2_bac * (T_opt_bac - BQ875)^2)</f>
        <v>0.98215366617817634</v>
      </c>
      <c r="BT875">
        <f>IF(BQ875&lt;=T_opt_bac,BR875,BS875)</f>
        <v>0.99401547901212983</v>
      </c>
      <c r="BU875">
        <f t="shared" si="191"/>
        <v>0.99399999999999999</v>
      </c>
      <c r="BY875"/>
      <c r="BZ875" s="3">
        <f t="shared" si="197"/>
        <v>855</v>
      </c>
      <c r="CA875" s="3">
        <f>CA874+(env_max2-env_min2)/1200</f>
        <v>21.349999999999856</v>
      </c>
      <c r="CB875" s="3">
        <f t="shared" si="196"/>
        <v>1.099</v>
      </c>
      <c r="CC875" s="3">
        <f>ROUND((O_max_dia2-CA875)/O_range_dia2 * CB875, 3)</f>
        <v>0.36499999999999999</v>
      </c>
      <c r="CD875">
        <f>IF(CA875&lt;=delt2,CB875,CC875)</f>
        <v>0.36499999999999999</v>
      </c>
      <c r="CE875">
        <f>IF(CA875&gt;=O_max_dia2, 0, CD875)</f>
        <v>0.36499999999999999</v>
      </c>
      <c r="CG875">
        <f>CE875/$CF$21</f>
        <v>0.63922942206654998</v>
      </c>
      <c r="EM875"/>
      <c r="EN875" s="3"/>
      <c r="EP875"/>
      <c r="EQ875" s="3"/>
    </row>
    <row r="876" spans="2:147" x14ac:dyDescent="0.25">
      <c r="B876">
        <f t="shared" si="195"/>
        <v>860</v>
      </c>
      <c r="C876" s="9">
        <f t="shared" si="193"/>
        <v>21.474999999999849</v>
      </c>
      <c r="D876">
        <f>EXP(-KTG1_dia*(C876-T_opt__dia)^2)</f>
        <v>0.63954071056326534</v>
      </c>
      <c r="E876">
        <f>EXP(-KTG2_dia*(T_opt__dia-C876)^2)</f>
        <v>1.4018607551695773E-5</v>
      </c>
      <c r="F876">
        <f>IF(C876&lt;=T_opt__dia,D876,E876)</f>
        <v>1.4018607551695773E-5</v>
      </c>
      <c r="G876">
        <f t="shared" si="194"/>
        <v>0</v>
      </c>
      <c r="AO876">
        <f t="shared" si="192"/>
        <v>873</v>
      </c>
      <c r="AP876">
        <f t="shared" si="184"/>
        <v>21.79999999999983</v>
      </c>
      <c r="AQ876">
        <f>EXP(-KTG1_nan*(AP876-T_opt__nan)^2)</f>
        <v>0.98712361917536862</v>
      </c>
      <c r="AR876">
        <f>EXP(-KTG2_nan*(T_opt__nan-AP876)^2)</f>
        <v>0.96186612615635347</v>
      </c>
      <c r="AS876">
        <f>IF(AP876&lt;=T_opt__nan,AQ876,AR876)</f>
        <v>0.96186612615635347</v>
      </c>
      <c r="AT876">
        <f t="shared" si="185"/>
        <v>0.96199999999999997</v>
      </c>
      <c r="BD876">
        <f t="shared" si="186"/>
        <v>873</v>
      </c>
      <c r="BE876">
        <f t="shared" si="187"/>
        <v>21.79999999999983</v>
      </c>
      <c r="BF876">
        <f>EXP(-KTG1_pic*(BE876-T_opt_pic)^2)</f>
        <v>0.99425655699531434</v>
      </c>
      <c r="BG876">
        <f>EXP(-KTG2_pic*(T_opt_pic-BE876)^2)</f>
        <v>0.98286844293884279</v>
      </c>
      <c r="BH876">
        <f>IF(BE876&lt;=T_opt_pic,BF876,BG876)</f>
        <v>0.99425655699531434</v>
      </c>
      <c r="BI876">
        <f t="shared" si="188"/>
        <v>0.99399999999999999</v>
      </c>
      <c r="BP876">
        <f t="shared" si="189"/>
        <v>873</v>
      </c>
      <c r="BQ876">
        <f t="shared" si="190"/>
        <v>21.79999999999983</v>
      </c>
      <c r="BR876">
        <f>EXP(-KTG1_bac*(BQ876-T_opt_bac)^2)</f>
        <v>0.99425655699531434</v>
      </c>
      <c r="BS876">
        <f>EXP(-KTG2_bac * (T_opt_bac - BQ876)^2)</f>
        <v>0.98286844293884279</v>
      </c>
      <c r="BT876">
        <f>IF(BQ876&lt;=T_opt_bac,BR876,BS876)</f>
        <v>0.99425655699531434</v>
      </c>
      <c r="BU876">
        <f t="shared" si="191"/>
        <v>0.99399999999999999</v>
      </c>
      <c r="BY876"/>
      <c r="BZ876" s="3">
        <f t="shared" si="197"/>
        <v>856</v>
      </c>
      <c r="CA876" s="3">
        <f>CA875+(env_max2-env_min2)/1200</f>
        <v>21.374999999999854</v>
      </c>
      <c r="CB876" s="3">
        <f t="shared" si="196"/>
        <v>1.101</v>
      </c>
      <c r="CC876" s="3">
        <f>ROUND((O_max_dia2-CA876)/O_range_dia2 * CB876, 3)</f>
        <v>0.36399999999999999</v>
      </c>
      <c r="CD876">
        <f>IF(CA876&lt;=delt2,CB876,CC876)</f>
        <v>0.36399999999999999</v>
      </c>
      <c r="CE876">
        <f>IF(CA876&gt;=O_max_dia2, 0, CD876)</f>
        <v>0.36399999999999999</v>
      </c>
      <c r="CG876">
        <f>CE876/$CF$21</f>
        <v>0.63747810858143616</v>
      </c>
      <c r="EM876"/>
      <c r="EN876" s="3"/>
      <c r="EP876"/>
      <c r="EQ876" s="3"/>
    </row>
    <row r="877" spans="2:147" x14ac:dyDescent="0.25">
      <c r="B877">
        <f t="shared" si="195"/>
        <v>861</v>
      </c>
      <c r="C877" s="9">
        <f t="shared" si="193"/>
        <v>21.499999999999847</v>
      </c>
      <c r="D877">
        <f>EXP(-KTG1_dia*(C877-T_opt__dia)^2)</f>
        <v>0.63762815162178499</v>
      </c>
      <c r="E877">
        <f>EXP(-KTG2_dia*(T_opt__dia-C877)^2)</f>
        <v>1.300729765407356E-5</v>
      </c>
      <c r="F877">
        <f>IF(C877&lt;=T_opt__dia,D877,E877)</f>
        <v>1.300729765407356E-5</v>
      </c>
      <c r="G877">
        <f t="shared" si="194"/>
        <v>0</v>
      </c>
      <c r="AO877">
        <f t="shared" si="192"/>
        <v>874</v>
      </c>
      <c r="AP877">
        <f t="shared" si="184"/>
        <v>21.824999999999829</v>
      </c>
      <c r="AQ877">
        <f>EXP(-KTG1_nan*(AP877-T_opt__nan)^2)</f>
        <v>0.98676585171268794</v>
      </c>
      <c r="AR877">
        <f>EXP(-KTG2_nan*(T_opt__nan-AP877)^2)</f>
        <v>0.96082066531652532</v>
      </c>
      <c r="AS877">
        <f>IF(AP877&lt;=T_opt__nan,AQ877,AR877)</f>
        <v>0.96082066531652532</v>
      </c>
      <c r="AT877">
        <f t="shared" si="185"/>
        <v>0.96099999999999997</v>
      </c>
      <c r="BD877">
        <f t="shared" si="186"/>
        <v>874</v>
      </c>
      <c r="BE877">
        <f t="shared" si="187"/>
        <v>21.824999999999829</v>
      </c>
      <c r="BF877">
        <f>EXP(-KTG1_pic*(BE877-T_opt_pic)^2)</f>
        <v>0.99449272097096275</v>
      </c>
      <c r="BG877">
        <f>EXP(-KTG2_pic*(T_opt_pic-BE877)^2)</f>
        <v>0.98356898624335265</v>
      </c>
      <c r="BH877">
        <f>IF(BE877&lt;=T_opt_pic,BF877,BG877)</f>
        <v>0.99449272097096275</v>
      </c>
      <c r="BI877">
        <f t="shared" si="188"/>
        <v>0.99399999999999999</v>
      </c>
      <c r="BP877">
        <f t="shared" si="189"/>
        <v>874</v>
      </c>
      <c r="BQ877">
        <f t="shared" si="190"/>
        <v>21.824999999999829</v>
      </c>
      <c r="BR877">
        <f>EXP(-KTG1_bac*(BQ877-T_opt_bac)^2)</f>
        <v>0.99449272097096275</v>
      </c>
      <c r="BS877">
        <f>EXP(-KTG2_bac * (T_opt_bac - BQ877)^2)</f>
        <v>0.98356898624335265</v>
      </c>
      <c r="BT877">
        <f>IF(BQ877&lt;=T_opt_bac,BR877,BS877)</f>
        <v>0.99449272097096275</v>
      </c>
      <c r="BU877">
        <f t="shared" si="191"/>
        <v>0.99399999999999999</v>
      </c>
      <c r="BY877"/>
      <c r="BZ877" s="3">
        <f t="shared" si="197"/>
        <v>857</v>
      </c>
      <c r="CA877" s="3">
        <f>CA876+(env_max2-env_min2)/1200</f>
        <v>21.399999999999853</v>
      </c>
      <c r="CB877" s="3">
        <f t="shared" si="196"/>
        <v>1.103</v>
      </c>
      <c r="CC877" s="3">
        <f>ROUND((O_max_dia2-CA877)/O_range_dia2 * CB877, 3)</f>
        <v>0.36199999999999999</v>
      </c>
      <c r="CD877">
        <f>IF(CA877&lt;=delt2,CB877,CC877)</f>
        <v>0.36199999999999999</v>
      </c>
      <c r="CE877">
        <f>IF(CA877&gt;=O_max_dia2, 0, CD877)</f>
        <v>0.36199999999999999</v>
      </c>
      <c r="CG877">
        <f>CE877/$CF$21</f>
        <v>0.63397548161120842</v>
      </c>
      <c r="EM877"/>
      <c r="EN877" s="3"/>
      <c r="EP877"/>
      <c r="EQ877" s="3"/>
    </row>
    <row r="878" spans="2:147" x14ac:dyDescent="0.25">
      <c r="B878">
        <f t="shared" si="195"/>
        <v>862</v>
      </c>
      <c r="C878" s="9">
        <f t="shared" si="193"/>
        <v>21.524999999999846</v>
      </c>
      <c r="D878">
        <f>EXP(-KTG1_dia*(C878-T_opt__dia)^2)</f>
        <v>0.63571495504370445</v>
      </c>
      <c r="E878">
        <f>EXP(-KTG2_dia*(T_opt__dia-C878)^2)</f>
        <v>1.2065927338117248E-5</v>
      </c>
      <c r="F878">
        <f>IF(C878&lt;=T_opt__dia,D878,E878)</f>
        <v>1.2065927338117248E-5</v>
      </c>
      <c r="G878">
        <f t="shared" si="194"/>
        <v>0</v>
      </c>
      <c r="AO878">
        <f t="shared" si="192"/>
        <v>875</v>
      </c>
      <c r="AP878">
        <f t="shared" si="184"/>
        <v>21.849999999999827</v>
      </c>
      <c r="AQ878">
        <f>EXP(-KTG1_nan*(AP878-T_opt__nan)^2)</f>
        <v>0.98640328188846949</v>
      </c>
      <c r="AR878">
        <f>EXP(-KTG2_nan*(T_opt__nan-AP878)^2)</f>
        <v>0.95976194426023642</v>
      </c>
      <c r="AS878">
        <f>IF(AP878&lt;=T_opt__nan,AQ878,AR878)</f>
        <v>0.95976194426023642</v>
      </c>
      <c r="AT878">
        <f t="shared" si="185"/>
        <v>0.96</v>
      </c>
      <c r="BD878">
        <f t="shared" si="186"/>
        <v>875</v>
      </c>
      <c r="BE878">
        <f t="shared" si="187"/>
        <v>21.849999999999827</v>
      </c>
      <c r="BF878">
        <f>EXP(-KTG1_pic*(BE878-T_opt_pic)^2)</f>
        <v>0.99472396740994529</v>
      </c>
      <c r="BG878">
        <f>EXP(-KTG2_pic*(T_opt_pic-BE878)^2)</f>
        <v>0.98425526492312387</v>
      </c>
      <c r="BH878">
        <f>IF(BE878&lt;=T_opt_pic,BF878,BG878)</f>
        <v>0.99472396740994529</v>
      </c>
      <c r="BI878">
        <f t="shared" si="188"/>
        <v>0.995</v>
      </c>
      <c r="BP878">
        <f t="shared" si="189"/>
        <v>875</v>
      </c>
      <c r="BQ878">
        <f t="shared" si="190"/>
        <v>21.849999999999827</v>
      </c>
      <c r="BR878">
        <f>EXP(-KTG1_bac*(BQ878-T_opt_bac)^2)</f>
        <v>0.99472396740994529</v>
      </c>
      <c r="BS878">
        <f>EXP(-KTG2_bac * (T_opt_bac - BQ878)^2)</f>
        <v>0.98425526492312387</v>
      </c>
      <c r="BT878">
        <f>IF(BQ878&lt;=T_opt_bac,BR878,BS878)</f>
        <v>0.99472396740994529</v>
      </c>
      <c r="BU878">
        <f t="shared" si="191"/>
        <v>0.995</v>
      </c>
      <c r="BY878"/>
      <c r="BZ878" s="3">
        <f t="shared" si="197"/>
        <v>858</v>
      </c>
      <c r="CA878" s="3">
        <f>CA877+(env_max2-env_min2)/1200</f>
        <v>21.424999999999851</v>
      </c>
      <c r="CB878" s="3">
        <f t="shared" si="196"/>
        <v>1.105</v>
      </c>
      <c r="CC878" s="3">
        <f>ROUND((O_max_dia2-CA878)/O_range_dia2 * CB878, 3)</f>
        <v>0.36099999999999999</v>
      </c>
      <c r="CD878">
        <f>IF(CA878&lt;=delt2,CB878,CC878)</f>
        <v>0.36099999999999999</v>
      </c>
      <c r="CE878">
        <f>IF(CA878&gt;=O_max_dia2, 0, CD878)</f>
        <v>0.36099999999999999</v>
      </c>
      <c r="CG878">
        <f>CE878/$CF$21</f>
        <v>0.63222416812609461</v>
      </c>
      <c r="EM878"/>
      <c r="EN878" s="3"/>
      <c r="EP878"/>
      <c r="EQ878" s="3"/>
    </row>
    <row r="879" spans="2:147" x14ac:dyDescent="0.25">
      <c r="B879">
        <f t="shared" si="195"/>
        <v>863</v>
      </c>
      <c r="C879" s="9">
        <f t="shared" si="193"/>
        <v>21.549999999999844</v>
      </c>
      <c r="D879">
        <f>EXP(-KTG1_dia*(C879-T_opt__dia)^2)</f>
        <v>0.63380116094858086</v>
      </c>
      <c r="E879">
        <f>EXP(-KTG2_dia*(T_opt__dia-C879)^2)</f>
        <v>1.118988849937728E-5</v>
      </c>
      <c r="F879">
        <f>IF(C879&lt;=T_opt__dia,D879,E879)</f>
        <v>1.118988849937728E-5</v>
      </c>
      <c r="G879">
        <f t="shared" si="194"/>
        <v>0</v>
      </c>
      <c r="AO879">
        <f t="shared" si="192"/>
        <v>876</v>
      </c>
      <c r="AP879">
        <f t="shared" si="184"/>
        <v>21.874999999999826</v>
      </c>
      <c r="AQ879">
        <f>EXP(-KTG1_nan*(AP879-T_opt__nan)^2)</f>
        <v>0.98603591509227972</v>
      </c>
      <c r="AR879">
        <f>EXP(-KTG2_nan*(T_opt__nan-AP879)^2)</f>
        <v>0.9586900093427142</v>
      </c>
      <c r="AS879">
        <f>IF(AP879&lt;=T_opt__nan,AQ879,AR879)</f>
        <v>0.9586900093427142</v>
      </c>
      <c r="AT879">
        <f t="shared" si="185"/>
        <v>0.95899999999999996</v>
      </c>
      <c r="BD879">
        <f t="shared" si="186"/>
        <v>876</v>
      </c>
      <c r="BE879">
        <f t="shared" si="187"/>
        <v>21.874999999999826</v>
      </c>
      <c r="BF879">
        <f>EXP(-KTG1_pic*(BE879-T_opt_pic)^2)</f>
        <v>0.9949502928560745</v>
      </c>
      <c r="BG879">
        <f>EXP(-KTG2_pic*(T_opt_pic-BE879)^2)</f>
        <v>0.98492724842972101</v>
      </c>
      <c r="BH879">
        <f>IF(BE879&lt;=T_opt_pic,BF879,BG879)</f>
        <v>0.9949502928560745</v>
      </c>
      <c r="BI879">
        <f t="shared" si="188"/>
        <v>0.995</v>
      </c>
      <c r="BP879">
        <f t="shared" si="189"/>
        <v>876</v>
      </c>
      <c r="BQ879">
        <f t="shared" si="190"/>
        <v>21.874999999999826</v>
      </c>
      <c r="BR879">
        <f>EXP(-KTG1_bac*(BQ879-T_opt_bac)^2)</f>
        <v>0.9949502928560745</v>
      </c>
      <c r="BS879">
        <f>EXP(-KTG2_bac * (T_opt_bac - BQ879)^2)</f>
        <v>0.98492724842972101</v>
      </c>
      <c r="BT879">
        <f>IF(BQ879&lt;=T_opt_bac,BR879,BS879)</f>
        <v>0.9949502928560745</v>
      </c>
      <c r="BU879">
        <f t="shared" si="191"/>
        <v>0.995</v>
      </c>
      <c r="BY879"/>
      <c r="BZ879" s="3">
        <f t="shared" si="197"/>
        <v>859</v>
      </c>
      <c r="CA879" s="3">
        <f>CA878+(env_max2-env_min2)/1200</f>
        <v>21.44999999999985</v>
      </c>
      <c r="CB879" s="3">
        <f t="shared" si="196"/>
        <v>1.107</v>
      </c>
      <c r="CC879" s="3">
        <f>ROUND((O_max_dia2-CA879)/O_range_dia2 * CB879, 3)</f>
        <v>0.36</v>
      </c>
      <c r="CD879">
        <f>IF(CA879&lt;=delt2,CB879,CC879)</f>
        <v>0.36</v>
      </c>
      <c r="CE879">
        <f>IF(CA879&gt;=O_max_dia2, 0, CD879)</f>
        <v>0.36</v>
      </c>
      <c r="CG879">
        <f>CE879/$CF$21</f>
        <v>0.6304728546409808</v>
      </c>
      <c r="EM879"/>
      <c r="EN879" s="3"/>
      <c r="EP879"/>
      <c r="EQ879" s="3"/>
    </row>
    <row r="880" spans="2:147" x14ac:dyDescent="0.25">
      <c r="B880">
        <f t="shared" si="195"/>
        <v>864</v>
      </c>
      <c r="C880" s="9">
        <f t="shared" si="193"/>
        <v>21.574999999999843</v>
      </c>
      <c r="D880">
        <f>EXP(-KTG1_dia*(C880-T_opt__dia)^2)</f>
        <v>0.631886809353292</v>
      </c>
      <c r="E880">
        <f>EXP(-KTG2_dia*(T_opt__dia-C880)^2)</f>
        <v>1.0374859853869422E-5</v>
      </c>
      <c r="F880">
        <f>IF(C880&lt;=T_opt__dia,D880,E880)</f>
        <v>1.0374859853869422E-5</v>
      </c>
      <c r="G880">
        <f t="shared" si="194"/>
        <v>0</v>
      </c>
      <c r="AO880">
        <f t="shared" si="192"/>
        <v>877</v>
      </c>
      <c r="AP880">
        <f t="shared" si="184"/>
        <v>21.899999999999824</v>
      </c>
      <c r="AQ880">
        <f>EXP(-KTG1_nan*(AP880-T_opt__nan)^2)</f>
        <v>0.98566375678363272</v>
      </c>
      <c r="AR880">
        <f>EXP(-KTG2_nan*(T_opt__nan-AP880)^2)</f>
        <v>0.95760490746204896</v>
      </c>
      <c r="AS880">
        <f>IF(AP880&lt;=T_opt__nan,AQ880,AR880)</f>
        <v>0.95760490746204896</v>
      </c>
      <c r="AT880">
        <f t="shared" si="185"/>
        <v>0.95799999999999996</v>
      </c>
      <c r="BD880">
        <f t="shared" si="186"/>
        <v>877</v>
      </c>
      <c r="BE880">
        <f t="shared" si="187"/>
        <v>21.899999999999824</v>
      </c>
      <c r="BF880">
        <f>EXP(-KTG1_pic*(BE880-T_opt_pic)^2)</f>
        <v>0.99517169392619065</v>
      </c>
      <c r="BG880">
        <f>EXP(-KTG2_pic*(T_opt_pic-BE880)^2)</f>
        <v>0.98558490683712274</v>
      </c>
      <c r="BH880">
        <f>IF(BE880&lt;=T_opt_pic,BF880,BG880)</f>
        <v>0.99517169392619065</v>
      </c>
      <c r="BI880">
        <f t="shared" si="188"/>
        <v>0.995</v>
      </c>
      <c r="BP880">
        <f t="shared" si="189"/>
        <v>877</v>
      </c>
      <c r="BQ880">
        <f t="shared" si="190"/>
        <v>21.899999999999824</v>
      </c>
      <c r="BR880">
        <f>EXP(-KTG1_bac*(BQ880-T_opt_bac)^2)</f>
        <v>0.99517169392619065</v>
      </c>
      <c r="BS880">
        <f>EXP(-KTG2_bac * (T_opt_bac - BQ880)^2)</f>
        <v>0.98558490683712274</v>
      </c>
      <c r="BT880">
        <f>IF(BQ880&lt;=T_opt_bac,BR880,BS880)</f>
        <v>0.99517169392619065</v>
      </c>
      <c r="BU880">
        <f t="shared" si="191"/>
        <v>0.995</v>
      </c>
      <c r="BY880"/>
      <c r="BZ880" s="3">
        <f t="shared" si="197"/>
        <v>860</v>
      </c>
      <c r="CA880" s="3">
        <f>CA879+(env_max2-env_min2)/1200</f>
        <v>21.474999999999849</v>
      </c>
      <c r="CB880" s="3">
        <f t="shared" si="196"/>
        <v>1.109</v>
      </c>
      <c r="CC880" s="3">
        <f>ROUND((O_max_dia2-CA880)/O_range_dia2 * CB880, 3)</f>
        <v>0.35799999999999998</v>
      </c>
      <c r="CD880">
        <f>IF(CA880&lt;=delt2,CB880,CC880)</f>
        <v>0.35799999999999998</v>
      </c>
      <c r="CE880">
        <f>IF(CA880&gt;=O_max_dia2, 0, CD880)</f>
        <v>0.35799999999999998</v>
      </c>
      <c r="CG880">
        <f>CE880/$CF$21</f>
        <v>0.62697022767075306</v>
      </c>
      <c r="EM880"/>
      <c r="EN880" s="3"/>
      <c r="EP880"/>
      <c r="EQ880" s="3"/>
    </row>
    <row r="881" spans="2:147" x14ac:dyDescent="0.25">
      <c r="B881">
        <f t="shared" si="195"/>
        <v>865</v>
      </c>
      <c r="C881" s="9">
        <f t="shared" si="193"/>
        <v>21.599999999999842</v>
      </c>
      <c r="D881">
        <f>EXP(-KTG1_dia*(C881-T_opt__dia)^2)</f>
        <v>0.62997194017074676</v>
      </c>
      <c r="E881">
        <f>EXP(-KTG2_dia*(T_opt__dia-C881)^2)</f>
        <v>9.6167902770051357E-6</v>
      </c>
      <c r="F881">
        <f>IF(C881&lt;=T_opt__dia,D881,E881)</f>
        <v>9.6167902770051357E-6</v>
      </c>
      <c r="G881">
        <f t="shared" si="194"/>
        <v>0</v>
      </c>
      <c r="AO881">
        <f t="shared" si="192"/>
        <v>878</v>
      </c>
      <c r="AP881">
        <f t="shared" si="184"/>
        <v>21.924999999999823</v>
      </c>
      <c r="AQ881">
        <f>EXP(-KTG1_nan*(AP881-T_opt__nan)^2)</f>
        <v>0.98528681249185468</v>
      </c>
      <c r="AR881">
        <f>EXP(-KTG2_nan*(T_opt__nan-AP881)^2)</f>
        <v>0.95650668605577582</v>
      </c>
      <c r="AS881">
        <f>IF(AP881&lt;=T_opt__nan,AQ881,AR881)</f>
        <v>0.95650668605577582</v>
      </c>
      <c r="AT881">
        <f t="shared" si="185"/>
        <v>0.95699999999999996</v>
      </c>
      <c r="BD881">
        <f t="shared" si="186"/>
        <v>878</v>
      </c>
      <c r="BE881">
        <f t="shared" si="187"/>
        <v>21.924999999999823</v>
      </c>
      <c r="BF881">
        <f>EXP(-KTG1_pic*(BE881-T_opt_pic)^2)</f>
        <v>0.99538816731024671</v>
      </c>
      <c r="BG881">
        <f>EXP(-KTG2_pic*(T_opt_pic-BE881)^2)</f>
        <v>0.98622821084394208</v>
      </c>
      <c r="BH881">
        <f>IF(BE881&lt;=T_opt_pic,BF881,BG881)</f>
        <v>0.99538816731024671</v>
      </c>
      <c r="BI881">
        <f t="shared" si="188"/>
        <v>0.995</v>
      </c>
      <c r="BP881">
        <f t="shared" si="189"/>
        <v>878</v>
      </c>
      <c r="BQ881">
        <f t="shared" si="190"/>
        <v>21.924999999999823</v>
      </c>
      <c r="BR881">
        <f>EXP(-KTG1_bac*(BQ881-T_opt_bac)^2)</f>
        <v>0.99538816731024671</v>
      </c>
      <c r="BS881">
        <f>EXP(-KTG2_bac * (T_opt_bac - BQ881)^2)</f>
        <v>0.98622821084394208</v>
      </c>
      <c r="BT881">
        <f>IF(BQ881&lt;=T_opt_bac,BR881,BS881)</f>
        <v>0.99538816731024671</v>
      </c>
      <c r="BU881">
        <f t="shared" si="191"/>
        <v>0.995</v>
      </c>
      <c r="BY881"/>
      <c r="BZ881" s="3">
        <f t="shared" si="197"/>
        <v>861</v>
      </c>
      <c r="CA881" s="3">
        <f>CA880+(env_max2-env_min2)/1200</f>
        <v>21.499999999999847</v>
      </c>
      <c r="CB881" s="3">
        <f t="shared" si="196"/>
        <v>1.111</v>
      </c>
      <c r="CC881" s="3">
        <f>ROUND((O_max_dia2-CA881)/O_range_dia2 * CB881, 3)</f>
        <v>0.35699999999999998</v>
      </c>
      <c r="CD881">
        <f>IF(CA881&lt;=delt2,CB881,CC881)</f>
        <v>0.35699999999999998</v>
      </c>
      <c r="CE881">
        <f>IF(CA881&gt;=O_max_dia2, 0, CD881)</f>
        <v>0.35699999999999998</v>
      </c>
      <c r="CG881">
        <f>CE881/$CF$21</f>
        <v>0.62521891418563924</v>
      </c>
      <c r="EM881"/>
      <c r="EN881" s="3"/>
      <c r="EP881"/>
      <c r="EQ881" s="3"/>
    </row>
    <row r="882" spans="2:147" x14ac:dyDescent="0.25">
      <c r="B882">
        <f t="shared" si="195"/>
        <v>866</v>
      </c>
      <c r="C882" s="9">
        <f t="shared" si="193"/>
        <v>21.62499999999984</v>
      </c>
      <c r="D882">
        <f>EXP(-KTG1_dia*(C882-T_opt__dia)^2)</f>
        <v>0.62805659320860541</v>
      </c>
      <c r="E882">
        <f>EXP(-KTG2_dia*(T_opt__dia-C882)^2)</f>
        <v>8.9118830288055004E-6</v>
      </c>
      <c r="F882">
        <f>IF(C882&lt;=T_opt__dia,D882,E882)</f>
        <v>8.9118830288055004E-6</v>
      </c>
      <c r="G882">
        <f t="shared" si="194"/>
        <v>0</v>
      </c>
      <c r="AO882">
        <f t="shared" si="192"/>
        <v>879</v>
      </c>
      <c r="AP882">
        <f t="shared" si="184"/>
        <v>21.949999999999822</v>
      </c>
      <c r="AQ882">
        <f>EXP(-KTG1_nan*(AP882-T_opt__nan)^2)</f>
        <v>0.98490508781594654</v>
      </c>
      <c r="AR882">
        <f>EXP(-KTG2_nan*(T_opt__nan-AP882)^2)</f>
        <v>0.95539539309741883</v>
      </c>
      <c r="AS882">
        <f>IF(AP882&lt;=T_opt__nan,AQ882,AR882)</f>
        <v>0.95539539309741883</v>
      </c>
      <c r="AT882">
        <f t="shared" si="185"/>
        <v>0.95499999999999996</v>
      </c>
      <c r="BD882">
        <f t="shared" si="186"/>
        <v>879</v>
      </c>
      <c r="BE882">
        <f t="shared" si="187"/>
        <v>21.949999999999822</v>
      </c>
      <c r="BF882">
        <f>EXP(-KTG1_pic*(BE882-T_opt_pic)^2)</f>
        <v>0.99559970977139067</v>
      </c>
      <c r="BG882">
        <f>EXP(-KTG2_pic*(T_opt_pic-BE882)^2)</f>
        <v>0.9868571317756023</v>
      </c>
      <c r="BH882">
        <f>IF(BE882&lt;=T_opt_pic,BF882,BG882)</f>
        <v>0.99559970977139067</v>
      </c>
      <c r="BI882">
        <f t="shared" si="188"/>
        <v>0.996</v>
      </c>
      <c r="BP882">
        <f t="shared" si="189"/>
        <v>879</v>
      </c>
      <c r="BQ882">
        <f t="shared" si="190"/>
        <v>21.949999999999822</v>
      </c>
      <c r="BR882">
        <f>EXP(-KTG1_bac*(BQ882-T_opt_bac)^2)</f>
        <v>0.99559970977139067</v>
      </c>
      <c r="BS882">
        <f>EXP(-KTG2_bac * (T_opt_bac - BQ882)^2)</f>
        <v>0.9868571317756023</v>
      </c>
      <c r="BT882">
        <f>IF(BQ882&lt;=T_opt_bac,BR882,BS882)</f>
        <v>0.99559970977139067</v>
      </c>
      <c r="BU882">
        <f t="shared" si="191"/>
        <v>0.996</v>
      </c>
      <c r="BY882"/>
      <c r="BZ882" s="3">
        <f t="shared" si="197"/>
        <v>862</v>
      </c>
      <c r="CA882" s="3">
        <f>CA881+(env_max2-env_min2)/1200</f>
        <v>21.524999999999846</v>
      </c>
      <c r="CB882" s="3">
        <f t="shared" si="196"/>
        <v>1.113</v>
      </c>
      <c r="CC882" s="3">
        <f>ROUND((O_max_dia2-CA882)/O_range_dia2 * CB882, 3)</f>
        <v>0.35599999999999998</v>
      </c>
      <c r="CD882">
        <f>IF(CA882&lt;=delt2,CB882,CC882)</f>
        <v>0.35599999999999998</v>
      </c>
      <c r="CE882">
        <f>IF(CA882&gt;=O_max_dia2, 0, CD882)</f>
        <v>0.35599999999999998</v>
      </c>
      <c r="CG882">
        <f>CE882/$CF$21</f>
        <v>0.62346760070052543</v>
      </c>
      <c r="EM882"/>
      <c r="EN882" s="3"/>
      <c r="EP882"/>
      <c r="EQ882" s="3"/>
    </row>
    <row r="883" spans="2:147" x14ac:dyDescent="0.25">
      <c r="B883">
        <f t="shared" si="195"/>
        <v>867</v>
      </c>
      <c r="C883" s="9">
        <f t="shared" si="193"/>
        <v>21.649999999999839</v>
      </c>
      <c r="D883">
        <f>EXP(-KTG1_dia*(C883-T_opt__dia)^2)</f>
        <v>0.62614080816800832</v>
      </c>
      <c r="E883">
        <f>EXP(-KTG2_dia*(T_opt__dia-C883)^2)</f>
        <v>8.2565808236362287E-6</v>
      </c>
      <c r="F883">
        <f>IF(C883&lt;=T_opt__dia,D883,E883)</f>
        <v>8.2565808236362287E-6</v>
      </c>
      <c r="G883">
        <f t="shared" si="194"/>
        <v>0</v>
      </c>
      <c r="AO883">
        <f t="shared" si="192"/>
        <v>880</v>
      </c>
      <c r="AP883">
        <f t="shared" si="184"/>
        <v>21.97499999999982</v>
      </c>
      <c r="AQ883">
        <f>EXP(-KTG1_nan*(AP883-T_opt__nan)^2)</f>
        <v>0.98451858842444639</v>
      </c>
      <c r="AR883">
        <f>EXP(-KTG2_nan*(T_opt__nan-AP883)^2)</f>
        <v>0.9542710770930003</v>
      </c>
      <c r="AS883">
        <f>IF(AP883&lt;=T_opt__nan,AQ883,AR883)</f>
        <v>0.9542710770930003</v>
      </c>
      <c r="AT883">
        <f t="shared" si="185"/>
        <v>0.95399999999999996</v>
      </c>
      <c r="BD883">
        <f t="shared" si="186"/>
        <v>880</v>
      </c>
      <c r="BE883">
        <f t="shared" si="187"/>
        <v>21.97499999999982</v>
      </c>
      <c r="BF883">
        <f>EXP(-KTG1_pic*(BE883-T_opt_pic)^2)</f>
        <v>0.99580631814604581</v>
      </c>
      <c r="BG883">
        <f>EXP(-KTG2_pic*(T_opt_pic-BE883)^2)</f>
        <v>0.9874716415864675</v>
      </c>
      <c r="BH883">
        <f>IF(BE883&lt;=T_opt_pic,BF883,BG883)</f>
        <v>0.99580631814604581</v>
      </c>
      <c r="BI883">
        <f t="shared" si="188"/>
        <v>0.996</v>
      </c>
      <c r="BP883">
        <f t="shared" si="189"/>
        <v>880</v>
      </c>
      <c r="BQ883">
        <f t="shared" si="190"/>
        <v>21.97499999999982</v>
      </c>
      <c r="BR883">
        <f>EXP(-KTG1_bac*(BQ883-T_opt_bac)^2)</f>
        <v>0.99580631814604581</v>
      </c>
      <c r="BS883">
        <f>EXP(-KTG2_bac * (T_opt_bac - BQ883)^2)</f>
        <v>0.9874716415864675</v>
      </c>
      <c r="BT883">
        <f>IF(BQ883&lt;=T_opt_bac,BR883,BS883)</f>
        <v>0.99580631814604581</v>
      </c>
      <c r="BU883">
        <f t="shared" si="191"/>
        <v>0.996</v>
      </c>
      <c r="BY883"/>
      <c r="BZ883" s="3">
        <f t="shared" si="197"/>
        <v>863</v>
      </c>
      <c r="CA883" s="3">
        <f>CA882+(env_max2-env_min2)/1200</f>
        <v>21.549999999999844</v>
      </c>
      <c r="CB883" s="3">
        <f t="shared" si="196"/>
        <v>1.115</v>
      </c>
      <c r="CC883" s="3">
        <f>ROUND((O_max_dia2-CA883)/O_range_dia2 * CB883, 3)</f>
        <v>0.35399999999999998</v>
      </c>
      <c r="CD883">
        <f>IF(CA883&lt;=delt2,CB883,CC883)</f>
        <v>0.35399999999999998</v>
      </c>
      <c r="CE883">
        <f>IF(CA883&gt;=O_max_dia2, 0, CD883)</f>
        <v>0.35399999999999998</v>
      </c>
      <c r="CG883">
        <f>CE883/$CF$21</f>
        <v>0.6199649737302978</v>
      </c>
      <c r="EM883"/>
      <c r="EN883" s="3"/>
      <c r="EP883"/>
      <c r="EQ883" s="3"/>
    </row>
    <row r="884" spans="2:147" x14ac:dyDescent="0.25">
      <c r="B884">
        <f t="shared" si="195"/>
        <v>868</v>
      </c>
      <c r="C884" s="9">
        <f t="shared" si="193"/>
        <v>21.674999999999837</v>
      </c>
      <c r="D884">
        <f>EXP(-KTG1_dia*(C884-T_opt__dia)^2)</f>
        <v>0.62422462464231476</v>
      </c>
      <c r="E884">
        <f>EXP(-KTG2_dia*(T_opt__dia-C884)^2)</f>
        <v>7.6475517043246504E-6</v>
      </c>
      <c r="F884">
        <f>IF(C884&lt;=T_opt__dia,D884,E884)</f>
        <v>7.6475517043246504E-6</v>
      </c>
      <c r="G884">
        <f t="shared" si="194"/>
        <v>0</v>
      </c>
      <c r="AO884">
        <f t="shared" si="192"/>
        <v>881</v>
      </c>
      <c r="AP884">
        <f t="shared" si="184"/>
        <v>21.999999999999819</v>
      </c>
      <c r="AQ884">
        <f>EXP(-KTG1_nan*(AP884-T_opt__nan)^2)</f>
        <v>0.98412732005528802</v>
      </c>
      <c r="AR884">
        <f>EXP(-KTG2_nan*(T_opt__nan-AP884)^2)</f>
        <v>0.95313378707751306</v>
      </c>
      <c r="AS884">
        <f>IF(AP884&lt;=T_opt__nan,AQ884,AR884)</f>
        <v>0.95313378707751306</v>
      </c>
      <c r="AT884">
        <f t="shared" si="185"/>
        <v>0.95299999999999996</v>
      </c>
      <c r="BD884">
        <f t="shared" si="186"/>
        <v>881</v>
      </c>
      <c r="BE884">
        <f t="shared" si="187"/>
        <v>21.999999999999819</v>
      </c>
      <c r="BF884">
        <f>EXP(-KTG1_pic*(BE884-T_opt_pic)^2)</f>
        <v>0.99600798934399004</v>
      </c>
      <c r="BG884">
        <f>EXP(-KTG2_pic*(T_opt_pic-BE884)^2)</f>
        <v>0.98807171286192619</v>
      </c>
      <c r="BH884">
        <f>IF(BE884&lt;=T_opt_pic,BF884,BG884)</f>
        <v>0.99600798934399004</v>
      </c>
      <c r="BI884">
        <f t="shared" si="188"/>
        <v>0.996</v>
      </c>
      <c r="BP884">
        <f t="shared" si="189"/>
        <v>881</v>
      </c>
      <c r="BQ884">
        <f t="shared" si="190"/>
        <v>21.999999999999819</v>
      </c>
      <c r="BR884">
        <f>EXP(-KTG1_bac*(BQ884-T_opt_bac)^2)</f>
        <v>0.99600798934399004</v>
      </c>
      <c r="BS884">
        <f>EXP(-KTG2_bac * (T_opt_bac - BQ884)^2)</f>
        <v>0.98807171286192619</v>
      </c>
      <c r="BT884">
        <f>IF(BQ884&lt;=T_opt_bac,BR884,BS884)</f>
        <v>0.99600798934399004</v>
      </c>
      <c r="BU884">
        <f t="shared" si="191"/>
        <v>0.996</v>
      </c>
      <c r="BY884"/>
      <c r="BZ884" s="3">
        <f t="shared" si="197"/>
        <v>864</v>
      </c>
      <c r="CA884" s="3">
        <f>CA883+(env_max2-env_min2)/1200</f>
        <v>21.574999999999843</v>
      </c>
      <c r="CB884" s="3">
        <f t="shared" si="196"/>
        <v>1.117</v>
      </c>
      <c r="CC884" s="3">
        <f>ROUND((O_max_dia2-CA884)/O_range_dia2 * CB884, 3)</f>
        <v>0.35299999999999998</v>
      </c>
      <c r="CD884">
        <f>IF(CA884&lt;=delt2,CB884,CC884)</f>
        <v>0.35299999999999998</v>
      </c>
      <c r="CE884">
        <f>IF(CA884&gt;=O_max_dia2, 0, CD884)</f>
        <v>0.35299999999999998</v>
      </c>
      <c r="CG884">
        <f>CE884/$CF$21</f>
        <v>0.61821366024518387</v>
      </c>
      <c r="EM884"/>
      <c r="EN884" s="3"/>
      <c r="EP884"/>
      <c r="EQ884" s="3"/>
    </row>
    <row r="885" spans="2:147" x14ac:dyDescent="0.25">
      <c r="B885">
        <f t="shared" si="195"/>
        <v>869</v>
      </c>
      <c r="C885" s="9">
        <f t="shared" si="193"/>
        <v>21.699999999999836</v>
      </c>
      <c r="D885">
        <f>EXP(-KTG1_dia*(C885-T_opt__dia)^2)</f>
        <v>0.62230808211584954</v>
      </c>
      <c r="E885">
        <f>EXP(-KTG2_dia*(T_opt__dia-C885)^2)</f>
        <v>7.0816756821022741E-6</v>
      </c>
      <c r="F885">
        <f>IF(C885&lt;=T_opt__dia,D885,E885)</f>
        <v>7.0816756821022741E-6</v>
      </c>
      <c r="G885">
        <f t="shared" si="194"/>
        <v>0</v>
      </c>
      <c r="AO885">
        <f t="shared" si="192"/>
        <v>882</v>
      </c>
      <c r="AP885">
        <f t="shared" si="184"/>
        <v>22.024999999999817</v>
      </c>
      <c r="AQ885">
        <f>EXP(-KTG1_nan*(AP885-T_opt__nan)^2)</f>
        <v>0.98373128851565972</v>
      </c>
      <c r="AR885">
        <f>EXP(-KTG2_nan*(T_opt__nan-AP885)^2)</f>
        <v>0.95198357261135746</v>
      </c>
      <c r="AS885">
        <f>IF(AP885&lt;=T_opt__nan,AQ885,AR885)</f>
        <v>0.95198357261135746</v>
      </c>
      <c r="AT885">
        <f t="shared" si="185"/>
        <v>0.95199999999999996</v>
      </c>
      <c r="BD885">
        <f t="shared" si="186"/>
        <v>882</v>
      </c>
      <c r="BE885">
        <f t="shared" si="187"/>
        <v>22.024999999999817</v>
      </c>
      <c r="BF885">
        <f>EXP(-KTG1_pic*(BE885-T_opt_pic)^2)</f>
        <v>0.99620472034843266</v>
      </c>
      <c r="BG885">
        <f>EXP(-KTG2_pic*(T_opt_pic-BE885)^2)</f>
        <v>0.98865731882043051</v>
      </c>
      <c r="BH885">
        <f>IF(BE885&lt;=T_opt_pic,BF885,BG885)</f>
        <v>0.99620472034843266</v>
      </c>
      <c r="BI885">
        <f t="shared" si="188"/>
        <v>0.996</v>
      </c>
      <c r="BP885">
        <f t="shared" si="189"/>
        <v>882</v>
      </c>
      <c r="BQ885">
        <f t="shared" si="190"/>
        <v>22.024999999999817</v>
      </c>
      <c r="BR885">
        <f>EXP(-KTG1_bac*(BQ885-T_opt_bac)^2)</f>
        <v>0.99620472034843266</v>
      </c>
      <c r="BS885">
        <f>EXP(-KTG2_bac * (T_opt_bac - BQ885)^2)</f>
        <v>0.98865731882043051</v>
      </c>
      <c r="BT885">
        <f>IF(BQ885&lt;=T_opt_bac,BR885,BS885)</f>
        <v>0.99620472034843266</v>
      </c>
      <c r="BU885">
        <f t="shared" si="191"/>
        <v>0.996</v>
      </c>
      <c r="BY885"/>
      <c r="BZ885" s="3">
        <f t="shared" si="197"/>
        <v>865</v>
      </c>
      <c r="CA885" s="3">
        <f>CA884+(env_max2-env_min2)/1200</f>
        <v>21.599999999999842</v>
      </c>
      <c r="CB885" s="3">
        <f t="shared" si="196"/>
        <v>1.119</v>
      </c>
      <c r="CC885" s="3">
        <f>ROUND((O_max_dia2-CA885)/O_range_dia2 * CB885, 3)</f>
        <v>0.35199999999999998</v>
      </c>
      <c r="CD885">
        <f>IF(CA885&lt;=delt2,CB885,CC885)</f>
        <v>0.35199999999999998</v>
      </c>
      <c r="CE885">
        <f>IF(CA885&gt;=O_max_dia2, 0, CD885)</f>
        <v>0.35199999999999998</v>
      </c>
      <c r="CG885">
        <f>CE885/$CF$21</f>
        <v>0.61646234676007006</v>
      </c>
      <c r="EM885"/>
      <c r="EN885" s="3"/>
      <c r="EP885"/>
      <c r="EQ885" s="3"/>
    </row>
    <row r="886" spans="2:147" x14ac:dyDescent="0.25">
      <c r="B886">
        <f t="shared" si="195"/>
        <v>870</v>
      </c>
      <c r="C886" s="9">
        <f t="shared" si="193"/>
        <v>21.724999999999834</v>
      </c>
      <c r="D886">
        <f>EXP(-KTG1_dia*(C886-T_opt__dia)^2)</f>
        <v>0.62039121996266078</v>
      </c>
      <c r="E886">
        <f>EXP(-KTG2_dia*(T_opt__dia-C886)^2)</f>
        <v>6.5560321053560913E-6</v>
      </c>
      <c r="F886">
        <f>IF(C886&lt;=T_opt__dia,D886,E886)</f>
        <v>6.5560321053560913E-6</v>
      </c>
      <c r="G886">
        <f t="shared" si="194"/>
        <v>0</v>
      </c>
      <c r="AO886">
        <f t="shared" si="192"/>
        <v>883</v>
      </c>
      <c r="AP886">
        <f t="shared" si="184"/>
        <v>22.049999999999816</v>
      </c>
      <c r="AQ886">
        <f>EXP(-KTG1_nan*(AP886-T_opt__nan)^2)</f>
        <v>0.9833304996818607</v>
      </c>
      <c r="AR886">
        <f>EXP(-KTG2_nan*(T_opt__nan-AP886)^2)</f>
        <v>0.95082048377674411</v>
      </c>
      <c r="AS886">
        <f>IF(AP886&lt;=T_opt__nan,AQ886,AR886)</f>
        <v>0.95082048377674411</v>
      </c>
      <c r="AT886">
        <f t="shared" si="185"/>
        <v>0.95099999999999996</v>
      </c>
      <c r="BD886">
        <f t="shared" si="186"/>
        <v>883</v>
      </c>
      <c r="BE886">
        <f t="shared" si="187"/>
        <v>22.049999999999816</v>
      </c>
      <c r="BF886">
        <f>EXP(-KTG1_pic*(BE886-T_opt_pic)^2)</f>
        <v>0.99639650821608983</v>
      </c>
      <c r="BG886">
        <f>EXP(-KTG2_pic*(T_opt_pic-BE886)^2)</f>
        <v>0.98922843331548727</v>
      </c>
      <c r="BH886">
        <f>IF(BE886&lt;=T_opt_pic,BF886,BG886)</f>
        <v>0.99639650821608983</v>
      </c>
      <c r="BI886">
        <f t="shared" si="188"/>
        <v>0.996</v>
      </c>
      <c r="BP886">
        <f t="shared" si="189"/>
        <v>883</v>
      </c>
      <c r="BQ886">
        <f t="shared" si="190"/>
        <v>22.049999999999816</v>
      </c>
      <c r="BR886">
        <f>EXP(-KTG1_bac*(BQ886-T_opt_bac)^2)</f>
        <v>0.99639650821608983</v>
      </c>
      <c r="BS886">
        <f>EXP(-KTG2_bac * (T_opt_bac - BQ886)^2)</f>
        <v>0.98922843331548727</v>
      </c>
      <c r="BT886">
        <f>IF(BQ886&lt;=T_opt_bac,BR886,BS886)</f>
        <v>0.99639650821608983</v>
      </c>
      <c r="BU886">
        <f t="shared" si="191"/>
        <v>0.996</v>
      </c>
      <c r="BY886"/>
      <c r="BZ886" s="3">
        <f t="shared" si="197"/>
        <v>866</v>
      </c>
      <c r="CA886" s="3">
        <f>CA885+(env_max2-env_min2)/1200</f>
        <v>21.62499999999984</v>
      </c>
      <c r="CB886" s="3">
        <f t="shared" si="196"/>
        <v>1.1200000000000001</v>
      </c>
      <c r="CC886" s="3">
        <f>ROUND((O_max_dia2-CA886)/O_range_dia2 * CB886, 3)</f>
        <v>0.35</v>
      </c>
      <c r="CD886">
        <f>IF(CA886&lt;=delt2,CB886,CC886)</f>
        <v>0.35</v>
      </c>
      <c r="CE886">
        <f>IF(CA886&gt;=O_max_dia2, 0, CD886)</f>
        <v>0.35</v>
      </c>
      <c r="CG886">
        <f>CE886/$CF$21</f>
        <v>0.61295971978984243</v>
      </c>
      <c r="EM886"/>
      <c r="EN886" s="3"/>
      <c r="EP886"/>
      <c r="EQ886" s="3"/>
    </row>
    <row r="887" spans="2:147" x14ac:dyDescent="0.25">
      <c r="B887">
        <f t="shared" si="195"/>
        <v>871</v>
      </c>
      <c r="C887" s="9">
        <f t="shared" si="193"/>
        <v>21.749999999999833</v>
      </c>
      <c r="D887">
        <f>EXP(-KTG1_dia*(C887-T_opt__dia)^2)</f>
        <v>0.61847407744528482</v>
      </c>
      <c r="E887">
        <f>EXP(-KTG2_dia*(T_opt__dia-C887)^2)</f>
        <v>6.0678877216703383E-6</v>
      </c>
      <c r="F887">
        <f>IF(C887&lt;=T_opt__dia,D887,E887)</f>
        <v>6.0678877216703383E-6</v>
      </c>
      <c r="G887">
        <f t="shared" si="194"/>
        <v>0</v>
      </c>
      <c r="AO887">
        <f t="shared" si="192"/>
        <v>884</v>
      </c>
      <c r="AP887">
        <f t="shared" si="184"/>
        <v>22.074999999999815</v>
      </c>
      <c r="AQ887">
        <f>EXP(-KTG1_nan*(AP887-T_opt__nan)^2)</f>
        <v>0.98292495949915515</v>
      </c>
      <c r="AR887">
        <f>EXP(-KTG2_nan*(T_opt__nan-AP887)^2)</f>
        <v>0.94964457117406009</v>
      </c>
      <c r="AS887">
        <f>IF(AP887&lt;=T_opt__nan,AQ887,AR887)</f>
        <v>0.94964457117406009</v>
      </c>
      <c r="AT887">
        <f t="shared" si="185"/>
        <v>0.95</v>
      </c>
      <c r="BD887">
        <f t="shared" si="186"/>
        <v>884</v>
      </c>
      <c r="BE887">
        <f t="shared" si="187"/>
        <v>22.074999999999815</v>
      </c>
      <c r="BF887">
        <f>EXP(-KTG1_pic*(BE887-T_opt_pic)^2)</f>
        <v>0.9965833500772574</v>
      </c>
      <c r="BG887">
        <f>EXP(-KTG2_pic*(T_opt_pic-BE887)^2)</f>
        <v>0.9897850308376045</v>
      </c>
      <c r="BH887">
        <f>IF(BE887&lt;=T_opt_pic,BF887,BG887)</f>
        <v>0.9965833500772574</v>
      </c>
      <c r="BI887">
        <f t="shared" si="188"/>
        <v>0.997</v>
      </c>
      <c r="BP887">
        <f t="shared" si="189"/>
        <v>884</v>
      </c>
      <c r="BQ887">
        <f t="shared" si="190"/>
        <v>22.074999999999815</v>
      </c>
      <c r="BR887">
        <f>EXP(-KTG1_bac*(BQ887-T_opt_bac)^2)</f>
        <v>0.9965833500772574</v>
      </c>
      <c r="BS887">
        <f>EXP(-KTG2_bac * (T_opt_bac - BQ887)^2)</f>
        <v>0.9897850308376045</v>
      </c>
      <c r="BT887">
        <f>IF(BQ887&lt;=T_opt_bac,BR887,BS887)</f>
        <v>0.9965833500772574</v>
      </c>
      <c r="BU887">
        <f t="shared" si="191"/>
        <v>0.997</v>
      </c>
      <c r="BY887"/>
      <c r="BZ887" s="3">
        <f t="shared" si="197"/>
        <v>867</v>
      </c>
      <c r="CA887" s="3">
        <f>CA886+(env_max2-env_min2)/1200</f>
        <v>21.649999999999839</v>
      </c>
      <c r="CB887" s="3">
        <f t="shared" si="196"/>
        <v>1.1220000000000001</v>
      </c>
      <c r="CC887" s="3">
        <f>ROUND((O_max_dia2-CA887)/O_range_dia2 * CB887, 3)</f>
        <v>0.34899999999999998</v>
      </c>
      <c r="CD887">
        <f>IF(CA887&lt;=delt2,CB887,CC887)</f>
        <v>0.34899999999999998</v>
      </c>
      <c r="CE887">
        <f>IF(CA887&gt;=O_max_dia2, 0, CD887)</f>
        <v>0.34899999999999998</v>
      </c>
      <c r="CG887">
        <f>CE887/$CF$21</f>
        <v>0.6112084063047285</v>
      </c>
      <c r="EM887"/>
      <c r="EN887" s="3"/>
      <c r="EP887"/>
      <c r="EQ887" s="3"/>
    </row>
    <row r="888" spans="2:147" x14ac:dyDescent="0.25">
      <c r="B888">
        <f t="shared" si="195"/>
        <v>872</v>
      </c>
      <c r="C888" s="9">
        <f t="shared" si="193"/>
        <v>21.774999999999832</v>
      </c>
      <c r="D888">
        <f>EXP(-KTG1_dia*(C888-T_opt__dia)^2)</f>
        <v>0.61655669371352273</v>
      </c>
      <c r="E888">
        <f>EXP(-KTG2_dia*(T_opt__dia-C888)^2)</f>
        <v>5.6146853990968683E-6</v>
      </c>
      <c r="F888">
        <f>IF(C888&lt;=T_opt__dia,D888,E888)</f>
        <v>5.6146853990968683E-6</v>
      </c>
      <c r="G888">
        <f t="shared" si="194"/>
        <v>0</v>
      </c>
      <c r="AO888">
        <f t="shared" si="192"/>
        <v>885</v>
      </c>
      <c r="AP888">
        <f t="shared" si="184"/>
        <v>22.099999999999813</v>
      </c>
      <c r="AQ888">
        <f>EXP(-KTG1_nan*(AP888-T_opt__nan)^2)</f>
        <v>0.98251467398162562</v>
      </c>
      <c r="AR888">
        <f>EXP(-KTG2_nan*(T_opt__nan-AP888)^2)</f>
        <v>0.94845588591820262</v>
      </c>
      <c r="AS888">
        <f>IF(AP888&lt;=T_opt__nan,AQ888,AR888)</f>
        <v>0.94845588591820262</v>
      </c>
      <c r="AT888">
        <f t="shared" si="185"/>
        <v>0.94799999999999995</v>
      </c>
      <c r="BD888">
        <f t="shared" si="186"/>
        <v>885</v>
      </c>
      <c r="BE888">
        <f t="shared" si="187"/>
        <v>22.099999999999813</v>
      </c>
      <c r="BF888">
        <f>EXP(-KTG1_pic*(BE888-T_opt_pic)^2)</f>
        <v>0.99676524313588333</v>
      </c>
      <c r="BG888">
        <f>EXP(-KTG2_pic*(T_opt_pic-BE888)^2)</f>
        <v>0.99032708651618984</v>
      </c>
      <c r="BH888">
        <f>IF(BE888&lt;=T_opt_pic,BF888,BG888)</f>
        <v>0.99676524313588333</v>
      </c>
      <c r="BI888">
        <f t="shared" si="188"/>
        <v>0.997</v>
      </c>
      <c r="BP888">
        <f t="shared" si="189"/>
        <v>885</v>
      </c>
      <c r="BQ888">
        <f t="shared" si="190"/>
        <v>22.099999999999813</v>
      </c>
      <c r="BR888">
        <f>EXP(-KTG1_bac*(BQ888-T_opt_bac)^2)</f>
        <v>0.99676524313588333</v>
      </c>
      <c r="BS888">
        <f>EXP(-KTG2_bac * (T_opt_bac - BQ888)^2)</f>
        <v>0.99032708651618984</v>
      </c>
      <c r="BT888">
        <f>IF(BQ888&lt;=T_opt_bac,BR888,BS888)</f>
        <v>0.99676524313588333</v>
      </c>
      <c r="BU888">
        <f t="shared" si="191"/>
        <v>0.997</v>
      </c>
      <c r="BY888"/>
      <c r="BZ888" s="3">
        <f t="shared" si="197"/>
        <v>868</v>
      </c>
      <c r="CA888" s="3">
        <f>CA887+(env_max2-env_min2)/1200</f>
        <v>21.674999999999837</v>
      </c>
      <c r="CB888" s="3">
        <f t="shared" si="196"/>
        <v>1.1240000000000001</v>
      </c>
      <c r="CC888" s="3">
        <f>ROUND((O_max_dia2-CA888)/O_range_dia2 * CB888, 3)</f>
        <v>0.34699999999999998</v>
      </c>
      <c r="CD888">
        <f>IF(CA888&lt;=delt2,CB888,CC888)</f>
        <v>0.34699999999999998</v>
      </c>
      <c r="CE888">
        <f>IF(CA888&gt;=O_max_dia2, 0, CD888)</f>
        <v>0.34699999999999998</v>
      </c>
      <c r="CG888">
        <f>CE888/$CF$21</f>
        <v>0.60770577933450087</v>
      </c>
      <c r="EM888"/>
      <c r="EN888" s="3"/>
      <c r="EP888"/>
      <c r="EQ888" s="3"/>
    </row>
    <row r="889" spans="2:147" x14ac:dyDescent="0.25">
      <c r="B889">
        <f t="shared" si="195"/>
        <v>873</v>
      </c>
      <c r="C889" s="9">
        <f t="shared" si="193"/>
        <v>21.79999999999983</v>
      </c>
      <c r="D889">
        <f>EXP(-KTG1_dia*(C889-T_opt__dia)^2)</f>
        <v>0.61463910780322428</v>
      </c>
      <c r="E889">
        <f>EXP(-KTG2_dia*(T_opt__dia-C889)^2)</f>
        <v>5.1940334740055979E-6</v>
      </c>
      <c r="F889">
        <f>IF(C889&lt;=T_opt__dia,D889,E889)</f>
        <v>5.1940334740055979E-6</v>
      </c>
      <c r="G889">
        <f t="shared" si="194"/>
        <v>0</v>
      </c>
      <c r="AO889">
        <f t="shared" si="192"/>
        <v>886</v>
      </c>
      <c r="AP889">
        <f t="shared" si="184"/>
        <v>22.124999999999812</v>
      </c>
      <c r="AQ889">
        <f>EXP(-KTG1_nan*(AP889-T_opt__nan)^2)</f>
        <v>0.98209964921202475</v>
      </c>
      <c r="AR889">
        <f>EXP(-KTG2_nan*(T_opt__nan-AP889)^2)</f>
        <v>0.94725447963487752</v>
      </c>
      <c r="AS889">
        <f>IF(AP889&lt;=T_opt__nan,AQ889,AR889)</f>
        <v>0.94725447963487752</v>
      </c>
      <c r="AT889">
        <f t="shared" si="185"/>
        <v>0.94699999999999995</v>
      </c>
      <c r="BD889">
        <f t="shared" si="186"/>
        <v>886</v>
      </c>
      <c r="BE889">
        <f t="shared" si="187"/>
        <v>22.124999999999812</v>
      </c>
      <c r="BF889">
        <f>EXP(-KTG1_pic*(BE889-T_opt_pic)^2)</f>
        <v>0.99694218466963658</v>
      </c>
      <c r="BG889">
        <f>EXP(-KTG2_pic*(T_opt_pic-BE889)^2)</f>
        <v>0.99085457612140271</v>
      </c>
      <c r="BH889">
        <f>IF(BE889&lt;=T_opt_pic,BF889,BG889)</f>
        <v>0.99694218466963658</v>
      </c>
      <c r="BI889">
        <f t="shared" si="188"/>
        <v>0.997</v>
      </c>
      <c r="BP889">
        <f t="shared" si="189"/>
        <v>886</v>
      </c>
      <c r="BQ889">
        <f t="shared" si="190"/>
        <v>22.124999999999812</v>
      </c>
      <c r="BR889">
        <f>EXP(-KTG1_bac*(BQ889-T_opt_bac)^2)</f>
        <v>0.99694218466963658</v>
      </c>
      <c r="BS889">
        <f>EXP(-KTG2_bac * (T_opt_bac - BQ889)^2)</f>
        <v>0.99085457612140271</v>
      </c>
      <c r="BT889">
        <f>IF(BQ889&lt;=T_opt_bac,BR889,BS889)</f>
        <v>0.99694218466963658</v>
      </c>
      <c r="BU889">
        <f t="shared" si="191"/>
        <v>0.997</v>
      </c>
      <c r="BY889"/>
      <c r="BZ889" s="3">
        <f t="shared" si="197"/>
        <v>869</v>
      </c>
      <c r="CA889" s="3">
        <f>CA888+(env_max2-env_min2)/1200</f>
        <v>21.699999999999836</v>
      </c>
      <c r="CB889" s="3">
        <f t="shared" si="196"/>
        <v>1.1259999999999999</v>
      </c>
      <c r="CC889" s="3">
        <f>ROUND((O_max_dia2-CA889)/O_range_dia2 * CB889, 3)</f>
        <v>0.34599999999999997</v>
      </c>
      <c r="CD889">
        <f>IF(CA889&lt;=delt2,CB889,CC889)</f>
        <v>0.34599999999999997</v>
      </c>
      <c r="CE889">
        <f>IF(CA889&gt;=O_max_dia2, 0, CD889)</f>
        <v>0.34599999999999997</v>
      </c>
      <c r="CG889">
        <f>CE889/$CF$21</f>
        <v>0.60595446584938706</v>
      </c>
      <c r="EM889"/>
      <c r="EN889" s="3"/>
      <c r="EP889"/>
      <c r="EQ889" s="3"/>
    </row>
    <row r="890" spans="2:147" x14ac:dyDescent="0.25">
      <c r="B890">
        <f t="shared" si="195"/>
        <v>874</v>
      </c>
      <c r="C890" s="9">
        <f t="shared" si="193"/>
        <v>21.824999999999829</v>
      </c>
      <c r="D890">
        <f>EXP(-KTG1_dia*(C890-T_opt__dia)^2)</f>
        <v>0.61272135863508259</v>
      </c>
      <c r="E890">
        <f>EXP(-KTG2_dia*(T_opt__dia-C890)^2)</f>
        <v>4.8036956942393521E-6</v>
      </c>
      <c r="F890">
        <f>IF(C890&lt;=T_opt__dia,D890,E890)</f>
        <v>4.8036956942393521E-6</v>
      </c>
      <c r="G890">
        <f t="shared" si="194"/>
        <v>0</v>
      </c>
      <c r="AO890">
        <f t="shared" si="192"/>
        <v>887</v>
      </c>
      <c r="AP890">
        <f t="shared" si="184"/>
        <v>22.14999999999981</v>
      </c>
      <c r="AQ890">
        <f>EXP(-KTG1_nan*(AP890-T_opt__nan)^2)</f>
        <v>0.98167989134162426</v>
      </c>
      <c r="AR890">
        <f>EXP(-KTG2_nan*(T_opt__nan-AP890)^2)</f>
        <v>0.94604040445686366</v>
      </c>
      <c r="AS890">
        <f>IF(AP890&lt;=T_opt__nan,AQ890,AR890)</f>
        <v>0.94604040445686366</v>
      </c>
      <c r="AT890">
        <f t="shared" si="185"/>
        <v>0.94599999999999995</v>
      </c>
      <c r="BD890">
        <f t="shared" si="186"/>
        <v>887</v>
      </c>
      <c r="BE890">
        <f t="shared" si="187"/>
        <v>22.14999999999981</v>
      </c>
      <c r="BF890">
        <f>EXP(-KTG1_pic*(BE890-T_opt_pic)^2)</f>
        <v>0.99711417202997543</v>
      </c>
      <c r="BG890">
        <f>EXP(-KTG2_pic*(T_opt_pic-BE890)^2)</f>
        <v>0.99136747606595987</v>
      </c>
      <c r="BH890">
        <f>IF(BE890&lt;=T_opt_pic,BF890,BG890)</f>
        <v>0.99711417202997543</v>
      </c>
      <c r="BI890">
        <f t="shared" si="188"/>
        <v>0.997</v>
      </c>
      <c r="BP890">
        <f t="shared" si="189"/>
        <v>887</v>
      </c>
      <c r="BQ890">
        <f t="shared" si="190"/>
        <v>22.14999999999981</v>
      </c>
      <c r="BR890">
        <f>EXP(-KTG1_bac*(BQ890-T_opt_bac)^2)</f>
        <v>0.99711417202997543</v>
      </c>
      <c r="BS890">
        <f>EXP(-KTG2_bac * (T_opt_bac - BQ890)^2)</f>
        <v>0.99136747606595987</v>
      </c>
      <c r="BT890">
        <f>IF(BQ890&lt;=T_opt_bac,BR890,BS890)</f>
        <v>0.99711417202997543</v>
      </c>
      <c r="BU890">
        <f t="shared" si="191"/>
        <v>0.997</v>
      </c>
      <c r="BY890"/>
      <c r="BZ890" s="3">
        <f t="shared" si="197"/>
        <v>870</v>
      </c>
      <c r="CA890" s="3">
        <f>CA889+(env_max2-env_min2)/1200</f>
        <v>21.724999999999834</v>
      </c>
      <c r="CB890" s="3">
        <f t="shared" si="196"/>
        <v>1.1279999999999999</v>
      </c>
      <c r="CC890" s="3">
        <f>ROUND((O_max_dia2-CA890)/O_range_dia2 * CB890, 3)</f>
        <v>0.34399999999999997</v>
      </c>
      <c r="CD890">
        <f>IF(CA890&lt;=delt2,CB890,CC890)</f>
        <v>0.34399999999999997</v>
      </c>
      <c r="CE890">
        <f>IF(CA890&gt;=O_max_dia2, 0, CD890)</f>
        <v>0.34399999999999997</v>
      </c>
      <c r="CG890">
        <f>CE890/$CF$21</f>
        <v>0.60245183887915932</v>
      </c>
      <c r="EM890"/>
      <c r="EN890" s="3"/>
      <c r="EP890"/>
      <c r="EQ890" s="3"/>
    </row>
    <row r="891" spans="2:147" x14ac:dyDescent="0.25">
      <c r="B891">
        <f t="shared" si="195"/>
        <v>875</v>
      </c>
      <c r="C891" s="9">
        <f t="shared" si="193"/>
        <v>21.849999999999827</v>
      </c>
      <c r="D891">
        <f>EXP(-KTG1_dia*(C891-T_opt__dia)^2)</f>
        <v>0.61080348501343784</v>
      </c>
      <c r="E891">
        <f>EXP(-KTG2_dia*(T_opt__dia-C891)^2)</f>
        <v>4.4415817276261821E-6</v>
      </c>
      <c r="F891">
        <f>IF(C891&lt;=T_opt__dia,D891,E891)</f>
        <v>4.4415817276261821E-6</v>
      </c>
      <c r="G891">
        <f t="shared" si="194"/>
        <v>0</v>
      </c>
      <c r="AO891">
        <f t="shared" si="192"/>
        <v>888</v>
      </c>
      <c r="AP891">
        <f t="shared" si="184"/>
        <v>22.174999999999809</v>
      </c>
      <c r="AQ891">
        <f>EXP(-KTG1_nan*(AP891-T_opt__nan)^2)</f>
        <v>0.98125540659006349</v>
      </c>
      <c r="AR891">
        <f>EXP(-KTG2_nan*(T_opt__nan-AP891)^2)</f>
        <v>0.94481371302024586</v>
      </c>
      <c r="AS891">
        <f>IF(AP891&lt;=T_opt__nan,AQ891,AR891)</f>
        <v>0.94481371302024586</v>
      </c>
      <c r="AT891">
        <f t="shared" si="185"/>
        <v>0.94499999999999995</v>
      </c>
      <c r="BD891">
        <f t="shared" si="186"/>
        <v>888</v>
      </c>
      <c r="BE891">
        <f t="shared" si="187"/>
        <v>22.174999999999809</v>
      </c>
      <c r="BF891">
        <f>EXP(-KTG1_pic*(BE891-T_opt_pic)^2)</f>
        <v>0.99728120264221376</v>
      </c>
      <c r="BG891">
        <f>EXP(-KTG2_pic*(T_opt_pic-BE891)^2)</f>
        <v>0.99186576340689236</v>
      </c>
      <c r="BH891">
        <f>IF(BE891&lt;=T_opt_pic,BF891,BG891)</f>
        <v>0.99728120264221376</v>
      </c>
      <c r="BI891">
        <f t="shared" si="188"/>
        <v>0.997</v>
      </c>
      <c r="BP891">
        <f t="shared" si="189"/>
        <v>888</v>
      </c>
      <c r="BQ891">
        <f t="shared" si="190"/>
        <v>22.174999999999809</v>
      </c>
      <c r="BR891">
        <f>EXP(-KTG1_bac*(BQ891-T_opt_bac)^2)</f>
        <v>0.99728120264221376</v>
      </c>
      <c r="BS891">
        <f>EXP(-KTG2_bac * (T_opt_bac - BQ891)^2)</f>
        <v>0.99186576340689236</v>
      </c>
      <c r="BT891">
        <f>IF(BQ891&lt;=T_opt_bac,BR891,BS891)</f>
        <v>0.99728120264221376</v>
      </c>
      <c r="BU891">
        <f t="shared" si="191"/>
        <v>0.997</v>
      </c>
      <c r="BY891"/>
      <c r="BZ891" s="3">
        <f t="shared" si="197"/>
        <v>871</v>
      </c>
      <c r="CA891" s="3">
        <f>CA890+(env_max2-env_min2)/1200</f>
        <v>21.749999999999833</v>
      </c>
      <c r="CB891" s="3">
        <f t="shared" si="196"/>
        <v>1.1299999999999999</v>
      </c>
      <c r="CC891" s="3">
        <f>ROUND((O_max_dia2-CA891)/O_range_dia2 * CB891, 3)</f>
        <v>0.34300000000000003</v>
      </c>
      <c r="CD891">
        <f>IF(CA891&lt;=delt2,CB891,CC891)</f>
        <v>0.34300000000000003</v>
      </c>
      <c r="CE891">
        <f>IF(CA891&gt;=O_max_dia2, 0, CD891)</f>
        <v>0.34300000000000003</v>
      </c>
      <c r="CG891">
        <f>CE891/$CF$21</f>
        <v>0.60070052539404561</v>
      </c>
      <c r="EM891"/>
      <c r="EN891" s="3"/>
      <c r="EP891"/>
      <c r="EQ891" s="3"/>
    </row>
    <row r="892" spans="2:147" x14ac:dyDescent="0.25">
      <c r="B892">
        <f t="shared" si="195"/>
        <v>876</v>
      </c>
      <c r="C892" s="9">
        <f t="shared" si="193"/>
        <v>21.874999999999826</v>
      </c>
      <c r="D892">
        <f>EXP(-KTG1_dia*(C892-T_opt__dia)^2)</f>
        <v>0.60888552562509068</v>
      </c>
      <c r="E892">
        <f>EXP(-KTG2_dia*(T_opt__dia-C892)^2)</f>
        <v>4.105738207191463E-6</v>
      </c>
      <c r="F892">
        <f>IF(C892&lt;=T_opt__dia,D892,E892)</f>
        <v>4.105738207191463E-6</v>
      </c>
      <c r="G892">
        <f t="shared" si="194"/>
        <v>0</v>
      </c>
      <c r="AO892">
        <f t="shared" si="192"/>
        <v>889</v>
      </c>
      <c r="AP892">
        <f t="shared" si="184"/>
        <v>22.199999999999807</v>
      </c>
      <c r="AQ892">
        <f>EXP(-KTG1_nan*(AP892-T_opt__nan)^2)</f>
        <v>0.98082620124519559</v>
      </c>
      <c r="AR892">
        <f>EXP(-KTG2_nan*(T_opt__nan-AP892)^2)</f>
        <v>0.9435744584606125</v>
      </c>
      <c r="AS892">
        <f>IF(AP892&lt;=T_opt__nan,AQ892,AR892)</f>
        <v>0.9435744584606125</v>
      </c>
      <c r="AT892">
        <f t="shared" si="185"/>
        <v>0.94399999999999995</v>
      </c>
      <c r="BD892">
        <f t="shared" si="186"/>
        <v>889</v>
      </c>
      <c r="BE892">
        <f t="shared" si="187"/>
        <v>22.199999999999807</v>
      </c>
      <c r="BF892">
        <f>EXP(-KTG1_pic*(BE892-T_opt_pic)^2)</f>
        <v>0.99744327400558475</v>
      </c>
      <c r="BG892">
        <f>EXP(-KTG2_pic*(T_opt_pic-BE892)^2)</f>
        <v>0.99234941584725711</v>
      </c>
      <c r="BH892">
        <f>IF(BE892&lt;=T_opt_pic,BF892,BG892)</f>
        <v>0.99744327400558475</v>
      </c>
      <c r="BI892">
        <f t="shared" si="188"/>
        <v>0.997</v>
      </c>
      <c r="BP892">
        <f t="shared" si="189"/>
        <v>889</v>
      </c>
      <c r="BQ892">
        <f t="shared" si="190"/>
        <v>22.199999999999807</v>
      </c>
      <c r="BR892">
        <f>EXP(-KTG1_bac*(BQ892-T_opt_bac)^2)</f>
        <v>0.99744327400558475</v>
      </c>
      <c r="BS892">
        <f>EXP(-KTG2_bac * (T_opt_bac - BQ892)^2)</f>
        <v>0.99234941584725711</v>
      </c>
      <c r="BT892">
        <f>IF(BQ892&lt;=T_opt_bac,BR892,BS892)</f>
        <v>0.99744327400558475</v>
      </c>
      <c r="BU892">
        <f t="shared" si="191"/>
        <v>0.997</v>
      </c>
      <c r="BY892"/>
      <c r="BZ892" s="3">
        <f t="shared" si="197"/>
        <v>872</v>
      </c>
      <c r="CA892" s="3">
        <f>CA891+(env_max2-env_min2)/1200</f>
        <v>21.774999999999832</v>
      </c>
      <c r="CB892" s="3">
        <f t="shared" si="196"/>
        <v>1.1319999999999999</v>
      </c>
      <c r="CC892" s="3">
        <f>ROUND((O_max_dia2-CA892)/O_range_dia2 * CB892, 3)</f>
        <v>0.34200000000000003</v>
      </c>
      <c r="CD892">
        <f>IF(CA892&lt;=delt2,CB892,CC892)</f>
        <v>0.34200000000000003</v>
      </c>
      <c r="CE892">
        <f>IF(CA892&gt;=O_max_dia2, 0, CD892)</f>
        <v>0.34200000000000003</v>
      </c>
      <c r="CG892">
        <f>CE892/$CF$21</f>
        <v>0.5989492119089318</v>
      </c>
      <c r="EM892"/>
      <c r="EN892" s="3"/>
      <c r="EP892"/>
      <c r="EQ892" s="3"/>
    </row>
    <row r="893" spans="2:147" x14ac:dyDescent="0.25">
      <c r="B893">
        <f t="shared" si="195"/>
        <v>877</v>
      </c>
      <c r="C893" s="9">
        <f t="shared" si="193"/>
        <v>21.899999999999824</v>
      </c>
      <c r="D893">
        <f>EXP(-KTG1_dia*(C893-T_opt__dia)^2)</f>
        <v>0.60696751903812485</v>
      </c>
      <c r="E893">
        <f>EXP(-KTG2_dia*(T_opt__dia-C893)^2)</f>
        <v>3.7943402856581913E-6</v>
      </c>
      <c r="F893">
        <f>IF(C893&lt;=T_opt__dia,D893,E893)</f>
        <v>3.7943402856581913E-6</v>
      </c>
      <c r="G893">
        <f t="shared" si="194"/>
        <v>0</v>
      </c>
      <c r="AO893">
        <f t="shared" si="192"/>
        <v>890</v>
      </c>
      <c r="AP893">
        <f t="shared" si="184"/>
        <v>22.224999999999806</v>
      </c>
      <c r="AQ893">
        <f>EXP(-KTG1_nan*(AP893-T_opt__nan)^2)</f>
        <v>0.98039228166293257</v>
      </c>
      <c r="AR893">
        <f>EXP(-KTG2_nan*(T_opt__nan-AP893)^2)</f>
        <v>0.94232269440922267</v>
      </c>
      <c r="AS893">
        <f>IF(AP893&lt;=T_opt__nan,AQ893,AR893)</f>
        <v>0.94232269440922267</v>
      </c>
      <c r="AT893">
        <f t="shared" si="185"/>
        <v>0.94199999999999995</v>
      </c>
      <c r="BD893">
        <f t="shared" si="186"/>
        <v>890</v>
      </c>
      <c r="BE893">
        <f t="shared" si="187"/>
        <v>22.224999999999806</v>
      </c>
      <c r="BF893">
        <f>EXP(-KTG1_pic*(BE893-T_opt_pic)^2)</f>
        <v>0.99760038369330384</v>
      </c>
      <c r="BG893">
        <f>EXP(-KTG2_pic*(T_opt_pic-BE893)^2)</f>
        <v>0.99281841173779861</v>
      </c>
      <c r="BH893">
        <f>IF(BE893&lt;=T_opt_pic,BF893,BG893)</f>
        <v>0.99760038369330384</v>
      </c>
      <c r="BI893">
        <f t="shared" si="188"/>
        <v>0.998</v>
      </c>
      <c r="BP893">
        <f t="shared" si="189"/>
        <v>890</v>
      </c>
      <c r="BQ893">
        <f t="shared" si="190"/>
        <v>22.224999999999806</v>
      </c>
      <c r="BR893">
        <f>EXP(-KTG1_bac*(BQ893-T_opt_bac)^2)</f>
        <v>0.99760038369330384</v>
      </c>
      <c r="BS893">
        <f>EXP(-KTG2_bac * (T_opt_bac - BQ893)^2)</f>
        <v>0.99281841173779861</v>
      </c>
      <c r="BT893">
        <f>IF(BQ893&lt;=T_opt_bac,BR893,BS893)</f>
        <v>0.99760038369330384</v>
      </c>
      <c r="BU893">
        <f t="shared" si="191"/>
        <v>0.998</v>
      </c>
      <c r="BY893"/>
      <c r="BZ893" s="3">
        <f t="shared" si="197"/>
        <v>873</v>
      </c>
      <c r="CA893" s="3">
        <f>CA892+(env_max2-env_min2)/1200</f>
        <v>21.79999999999983</v>
      </c>
      <c r="CB893" s="3">
        <f t="shared" si="196"/>
        <v>1.1339999999999999</v>
      </c>
      <c r="CC893" s="3">
        <f>ROUND((O_max_dia2-CA893)/O_range_dia2 * CB893, 3)</f>
        <v>0.34</v>
      </c>
      <c r="CD893">
        <f>IF(CA893&lt;=delt2,CB893,CC893)</f>
        <v>0.34</v>
      </c>
      <c r="CE893">
        <f>IF(CA893&gt;=O_max_dia2, 0, CD893)</f>
        <v>0.34</v>
      </c>
      <c r="CG893">
        <f>CE893/$CF$21</f>
        <v>0.59544658493870417</v>
      </c>
      <c r="EM893"/>
      <c r="EN893" s="3"/>
      <c r="EP893"/>
      <c r="EQ893" s="3"/>
    </row>
    <row r="894" spans="2:147" x14ac:dyDescent="0.25">
      <c r="B894">
        <f t="shared" si="195"/>
        <v>878</v>
      </c>
      <c r="C894" s="9">
        <f t="shared" si="193"/>
        <v>21.924999999999823</v>
      </c>
      <c r="D894">
        <f>EXP(-KTG1_dia*(C894-T_opt__dia)^2)</f>
        <v>0.60504950370073973</v>
      </c>
      <c r="E894">
        <f>EXP(-KTG2_dia*(T_opt__dia-C894)^2)</f>
        <v>3.5056836730301414E-6</v>
      </c>
      <c r="F894">
        <f>IF(C894&lt;=T_opt__dia,D894,E894)</f>
        <v>3.5056836730301414E-6</v>
      </c>
      <c r="G894">
        <f t="shared" si="194"/>
        <v>0</v>
      </c>
      <c r="AO894">
        <f t="shared" si="192"/>
        <v>891</v>
      </c>
      <c r="AP894">
        <f t="shared" si="184"/>
        <v>22.249999999999805</v>
      </c>
      <c r="AQ894">
        <f>EXP(-KTG1_nan*(AP894-T_opt__nan)^2)</f>
        <v>0.97995365426708814</v>
      </c>
      <c r="AR894">
        <f>EXP(-KTG2_nan*(T_opt__nan-AP894)^2)</f>
        <v>0.94105847498914008</v>
      </c>
      <c r="AS894">
        <f>IF(AP894&lt;=T_opt__nan,AQ894,AR894)</f>
        <v>0.94105847498914008</v>
      </c>
      <c r="AT894">
        <f t="shared" si="185"/>
        <v>0.94099999999999995</v>
      </c>
      <c r="BD894">
        <f t="shared" si="186"/>
        <v>891</v>
      </c>
      <c r="BE894">
        <f t="shared" si="187"/>
        <v>22.249999999999805</v>
      </c>
      <c r="BF894">
        <f>EXP(-KTG1_pic*(BE894-T_opt_pic)^2)</f>
        <v>0.9977525293526287</v>
      </c>
      <c r="BG894">
        <f>EXP(-KTG2_pic*(T_opt_pic-BE894)^2)</f>
        <v>0.99327273007856487</v>
      </c>
      <c r="BH894">
        <f>IF(BE894&lt;=T_opt_pic,BF894,BG894)</f>
        <v>0.9977525293526287</v>
      </c>
      <c r="BI894">
        <f t="shared" si="188"/>
        <v>0.998</v>
      </c>
      <c r="BP894">
        <f t="shared" si="189"/>
        <v>891</v>
      </c>
      <c r="BQ894">
        <f t="shared" si="190"/>
        <v>22.249999999999805</v>
      </c>
      <c r="BR894">
        <f>EXP(-KTG1_bac*(BQ894-T_opt_bac)^2)</f>
        <v>0.9977525293526287</v>
      </c>
      <c r="BS894">
        <f>EXP(-KTG2_bac * (T_opt_bac - BQ894)^2)</f>
        <v>0.99327273007856487</v>
      </c>
      <c r="BT894">
        <f>IF(BQ894&lt;=T_opt_bac,BR894,BS894)</f>
        <v>0.9977525293526287</v>
      </c>
      <c r="BU894">
        <f t="shared" si="191"/>
        <v>0.998</v>
      </c>
      <c r="BY894"/>
      <c r="BZ894" s="3">
        <f t="shared" si="197"/>
        <v>874</v>
      </c>
      <c r="CA894" s="3">
        <f>CA893+(env_max2-env_min2)/1200</f>
        <v>21.824999999999829</v>
      </c>
      <c r="CB894" s="3">
        <f t="shared" si="196"/>
        <v>1.1359999999999999</v>
      </c>
      <c r="CC894" s="3">
        <f>ROUND((O_max_dia2-CA894)/O_range_dia2 * CB894, 3)</f>
        <v>0.33900000000000002</v>
      </c>
      <c r="CD894">
        <f>IF(CA894&lt;=delt2,CB894,CC894)</f>
        <v>0.33900000000000002</v>
      </c>
      <c r="CE894">
        <f>IF(CA894&gt;=O_max_dia2, 0, CD894)</f>
        <v>0.33900000000000002</v>
      </c>
      <c r="CG894">
        <f>CE894/$CF$21</f>
        <v>0.59369527145359025</v>
      </c>
      <c r="EM894"/>
      <c r="EN894" s="3"/>
      <c r="EP894"/>
      <c r="EQ894" s="3"/>
    </row>
    <row r="895" spans="2:147" x14ac:dyDescent="0.25">
      <c r="B895">
        <f t="shared" si="195"/>
        <v>879</v>
      </c>
      <c r="C895" s="9">
        <f t="shared" si="193"/>
        <v>21.949999999999822</v>
      </c>
      <c r="D895">
        <f>EXP(-KTG1_dia*(C895-T_opt__dia)^2)</f>
        <v>0.60313151794009268</v>
      </c>
      <c r="E895">
        <f>EXP(-KTG2_dia*(T_opt__dia-C895)^2)</f>
        <v>3.2381771322177868E-6</v>
      </c>
      <c r="F895">
        <f>IF(C895&lt;=T_opt__dia,D895,E895)</f>
        <v>3.2381771322177868E-6</v>
      </c>
      <c r="G895">
        <f t="shared" si="194"/>
        <v>0</v>
      </c>
      <c r="AO895">
        <f t="shared" si="192"/>
        <v>892</v>
      </c>
      <c r="AP895">
        <f t="shared" si="184"/>
        <v>22.274999999999803</v>
      </c>
      <c r="AQ895">
        <f>EXP(-KTG1_nan*(AP895-T_opt__nan)^2)</f>
        <v>0.97951032554921935</v>
      </c>
      <c r="AR895">
        <f>EXP(-KTG2_nan*(T_opt__nan-AP895)^2)</f>
        <v>0.93978185481133514</v>
      </c>
      <c r="AS895">
        <f>IF(AP895&lt;=T_opt__nan,AQ895,AR895)</f>
        <v>0.93978185481133514</v>
      </c>
      <c r="AT895">
        <f t="shared" si="185"/>
        <v>0.94</v>
      </c>
      <c r="BD895">
        <f t="shared" si="186"/>
        <v>892</v>
      </c>
      <c r="BE895">
        <f t="shared" si="187"/>
        <v>22.274999999999803</v>
      </c>
      <c r="BF895">
        <f>EXP(-KTG1_pic*(BE895-T_opt_pic)^2)</f>
        <v>0.99789970870491862</v>
      </c>
      <c r="BG895">
        <f>EXP(-KTG2_pic*(T_opt_pic-BE895)^2)</f>
        <v>0.99371235052047413</v>
      </c>
      <c r="BH895">
        <f>IF(BE895&lt;=T_opt_pic,BF895,BG895)</f>
        <v>0.99789970870491862</v>
      </c>
      <c r="BI895">
        <f t="shared" si="188"/>
        <v>0.998</v>
      </c>
      <c r="BP895">
        <f t="shared" si="189"/>
        <v>892</v>
      </c>
      <c r="BQ895">
        <f t="shared" si="190"/>
        <v>22.274999999999803</v>
      </c>
      <c r="BR895">
        <f>EXP(-KTG1_bac*(BQ895-T_opt_bac)^2)</f>
        <v>0.99789970870491862</v>
      </c>
      <c r="BS895">
        <f>EXP(-KTG2_bac * (T_opt_bac - BQ895)^2)</f>
        <v>0.99371235052047413</v>
      </c>
      <c r="BT895">
        <f>IF(BQ895&lt;=T_opt_bac,BR895,BS895)</f>
        <v>0.99789970870491862</v>
      </c>
      <c r="BU895">
        <f t="shared" si="191"/>
        <v>0.998</v>
      </c>
      <c r="BY895"/>
      <c r="BZ895" s="3">
        <f t="shared" si="197"/>
        <v>875</v>
      </c>
      <c r="CA895" s="3">
        <f>CA894+(env_max2-env_min2)/1200</f>
        <v>21.849999999999827</v>
      </c>
      <c r="CB895" s="3">
        <f t="shared" si="196"/>
        <v>1.1379999999999999</v>
      </c>
      <c r="CC895" s="3">
        <f>ROUND((O_max_dia2-CA895)/O_range_dia2 * CB895, 3)</f>
        <v>0.33700000000000002</v>
      </c>
      <c r="CD895">
        <f>IF(CA895&lt;=delt2,CB895,CC895)</f>
        <v>0.33700000000000002</v>
      </c>
      <c r="CE895">
        <f>IF(CA895&gt;=O_max_dia2, 0, CD895)</f>
        <v>0.33700000000000002</v>
      </c>
      <c r="CG895">
        <f>CE895/$CF$21</f>
        <v>0.59019264448336262</v>
      </c>
      <c r="EM895"/>
      <c r="EN895" s="3"/>
      <c r="EP895"/>
      <c r="EQ895" s="3"/>
    </row>
    <row r="896" spans="2:147" x14ac:dyDescent="0.25">
      <c r="B896">
        <f t="shared" si="195"/>
        <v>880</v>
      </c>
      <c r="C896" s="9">
        <f t="shared" si="193"/>
        <v>21.97499999999982</v>
      </c>
      <c r="D896">
        <f>EXP(-KTG1_dia*(C896-T_opt__dia)^2)</f>
        <v>0.60121359996115087</v>
      </c>
      <c r="E896">
        <f>EXP(-KTG2_dia*(T_opt__dia-C896)^2)</f>
        <v>2.990335408792277E-6</v>
      </c>
      <c r="F896">
        <f>IF(C896&lt;=T_opt__dia,D896,E896)</f>
        <v>2.990335408792277E-6</v>
      </c>
      <c r="G896">
        <f t="shared" si="194"/>
        <v>0</v>
      </c>
      <c r="AO896">
        <f t="shared" si="192"/>
        <v>893</v>
      </c>
      <c r="AP896">
        <f t="shared" si="184"/>
        <v>22.299999999999802</v>
      </c>
      <c r="AQ896">
        <f>EXP(-KTG1_nan*(AP896-T_opt__nan)^2)</f>
        <v>0.97906230206846634</v>
      </c>
      <c r="AR896">
        <f>EXP(-KTG2_nan*(T_opt__nan-AP896)^2)</f>
        <v>0.93849288897075633</v>
      </c>
      <c r="AS896">
        <f>IF(AP896&lt;=T_opt__nan,AQ896,AR896)</f>
        <v>0.93849288897075633</v>
      </c>
      <c r="AT896">
        <f t="shared" si="185"/>
        <v>0.93799999999999994</v>
      </c>
      <c r="BD896">
        <f t="shared" si="186"/>
        <v>893</v>
      </c>
      <c r="BE896">
        <f t="shared" si="187"/>
        <v>22.299999999999802</v>
      </c>
      <c r="BF896">
        <f>EXP(-KTG1_pic*(BE896-T_opt_pic)^2)</f>
        <v>0.99804191954569088</v>
      </c>
      <c r="BG896">
        <f>EXP(-KTG2_pic*(T_opt_pic-BE896)^2)</f>
        <v>0.99413725336683401</v>
      </c>
      <c r="BH896">
        <f>IF(BE896&lt;=T_opt_pic,BF896,BG896)</f>
        <v>0.99804191954569088</v>
      </c>
      <c r="BI896">
        <f t="shared" si="188"/>
        <v>0.998</v>
      </c>
      <c r="BP896">
        <f t="shared" si="189"/>
        <v>893</v>
      </c>
      <c r="BQ896">
        <f t="shared" si="190"/>
        <v>22.299999999999802</v>
      </c>
      <c r="BR896">
        <f>EXP(-KTG1_bac*(BQ896-T_opt_bac)^2)</f>
        <v>0.99804191954569088</v>
      </c>
      <c r="BS896">
        <f>EXP(-KTG2_bac * (T_opt_bac - BQ896)^2)</f>
        <v>0.99413725336683401</v>
      </c>
      <c r="BT896">
        <f>IF(BQ896&lt;=T_opt_bac,BR896,BS896)</f>
        <v>0.99804191954569088</v>
      </c>
      <c r="BU896">
        <f t="shared" si="191"/>
        <v>0.998</v>
      </c>
      <c r="BY896"/>
      <c r="BZ896" s="3">
        <f t="shared" si="197"/>
        <v>876</v>
      </c>
      <c r="CA896" s="3">
        <f>CA895+(env_max2-env_min2)/1200</f>
        <v>21.874999999999826</v>
      </c>
      <c r="CB896" s="3">
        <f t="shared" si="196"/>
        <v>1.1399999999999999</v>
      </c>
      <c r="CC896" s="3">
        <f>ROUND((O_max_dia2-CA896)/O_range_dia2 * CB896, 3)</f>
        <v>0.33600000000000002</v>
      </c>
      <c r="CD896">
        <f>IF(CA896&lt;=delt2,CB896,CC896)</f>
        <v>0.33600000000000002</v>
      </c>
      <c r="CE896">
        <f>IF(CA896&gt;=O_max_dia2, 0, CD896)</f>
        <v>0.33600000000000002</v>
      </c>
      <c r="CG896">
        <f>CE896/$CF$21</f>
        <v>0.5884413309982488</v>
      </c>
      <c r="EM896"/>
      <c r="EN896" s="3"/>
      <c r="EP896"/>
      <c r="EQ896" s="3"/>
    </row>
    <row r="897" spans="2:147" x14ac:dyDescent="0.25">
      <c r="B897">
        <f t="shared" si="195"/>
        <v>881</v>
      </c>
      <c r="C897" s="9">
        <f t="shared" si="193"/>
        <v>21.999999999999819</v>
      </c>
      <c r="D897">
        <f>EXP(-KTG1_dia*(C897-T_opt__dia)^2)</f>
        <v>0.59929578784555237</v>
      </c>
      <c r="E897">
        <f>EXP(-KTG2_dia*(T_opt__dia-C897)^2)</f>
        <v>2.7607725720387974E-6</v>
      </c>
      <c r="F897">
        <f>IF(C897&lt;=T_opt__dia,D897,E897)</f>
        <v>2.7607725720387974E-6</v>
      </c>
      <c r="G897">
        <f t="shared" si="194"/>
        <v>0</v>
      </c>
      <c r="AO897">
        <f t="shared" si="192"/>
        <v>894</v>
      </c>
      <c r="AP897">
        <f t="shared" si="184"/>
        <v>22.3249999999998</v>
      </c>
      <c r="AQ897">
        <f>EXP(-KTG1_nan*(AP897-T_opt__nan)^2)</f>
        <v>0.97860959045139095</v>
      </c>
      <c r="AR897">
        <f>EXP(-KTG2_nan*(T_opt__nan-AP897)^2)</f>
        <v>0.93719163304236996</v>
      </c>
      <c r="AS897">
        <f>IF(AP897&lt;=T_opt__nan,AQ897,AR897)</f>
        <v>0.93719163304236996</v>
      </c>
      <c r="AT897">
        <f t="shared" si="185"/>
        <v>0.93700000000000006</v>
      </c>
      <c r="BD897">
        <f t="shared" si="186"/>
        <v>894</v>
      </c>
      <c r="BE897">
        <f t="shared" si="187"/>
        <v>22.3249999999998</v>
      </c>
      <c r="BF897">
        <f>EXP(-KTG1_pic*(BE897-T_opt_pic)^2)</f>
        <v>0.99817915974467597</v>
      </c>
      <c r="BG897">
        <f>EXP(-KTG2_pic*(T_opt_pic-BE897)^2)</f>
        <v>0.9945474195748123</v>
      </c>
      <c r="BH897">
        <f>IF(BE897&lt;=T_opt_pic,BF897,BG897)</f>
        <v>0.99817915974467597</v>
      </c>
      <c r="BI897">
        <f t="shared" si="188"/>
        <v>0.998</v>
      </c>
      <c r="BP897">
        <f t="shared" si="189"/>
        <v>894</v>
      </c>
      <c r="BQ897">
        <f t="shared" si="190"/>
        <v>22.3249999999998</v>
      </c>
      <c r="BR897">
        <f>EXP(-KTG1_bac*(BQ897-T_opt_bac)^2)</f>
        <v>0.99817915974467597</v>
      </c>
      <c r="BS897">
        <f>EXP(-KTG2_bac * (T_opt_bac - BQ897)^2)</f>
        <v>0.9945474195748123</v>
      </c>
      <c r="BT897">
        <f>IF(BQ897&lt;=T_opt_bac,BR897,BS897)</f>
        <v>0.99817915974467597</v>
      </c>
      <c r="BU897">
        <f t="shared" si="191"/>
        <v>0.998</v>
      </c>
      <c r="BY897"/>
      <c r="BZ897" s="3">
        <f t="shared" si="197"/>
        <v>877</v>
      </c>
      <c r="CA897" s="3">
        <f>CA896+(env_max2-env_min2)/1200</f>
        <v>21.899999999999824</v>
      </c>
      <c r="CB897" s="3">
        <f t="shared" si="196"/>
        <v>1.1419999999999999</v>
      </c>
      <c r="CC897" s="3">
        <f>ROUND((O_max_dia2-CA897)/O_range_dia2 * CB897, 3)</f>
        <v>0.33400000000000002</v>
      </c>
      <c r="CD897">
        <f>IF(CA897&lt;=delt2,CB897,CC897)</f>
        <v>0.33400000000000002</v>
      </c>
      <c r="CE897">
        <f>IF(CA897&gt;=O_max_dia2, 0, CD897)</f>
        <v>0.33400000000000002</v>
      </c>
      <c r="CG897">
        <f>CE897/$CF$21</f>
        <v>0.58493870402802106</v>
      </c>
      <c r="EM897"/>
      <c r="EN897" s="3"/>
      <c r="EP897"/>
      <c r="EQ897" s="3"/>
    </row>
    <row r="898" spans="2:147" x14ac:dyDescent="0.25">
      <c r="B898">
        <f t="shared" si="195"/>
        <v>882</v>
      </c>
      <c r="C898" s="9">
        <f t="shared" si="193"/>
        <v>22.024999999999817</v>
      </c>
      <c r="D898">
        <f>EXP(-KTG1_dia*(C898-T_opt__dia)^2)</f>
        <v>0.59737811955047815</v>
      </c>
      <c r="E898">
        <f>EXP(-KTG2_dia*(T_opt__dia-C898)^2)</f>
        <v>2.5481957455281112E-6</v>
      </c>
      <c r="F898">
        <f>IF(C898&lt;=T_opt__dia,D898,E898)</f>
        <v>2.5481957455281112E-6</v>
      </c>
      <c r="G898">
        <f t="shared" si="194"/>
        <v>0</v>
      </c>
      <c r="AO898">
        <f t="shared" si="192"/>
        <v>895</v>
      </c>
      <c r="AP898">
        <f t="shared" si="184"/>
        <v>22.349999999999799</v>
      </c>
      <c r="AQ898">
        <f>EXP(-KTG1_nan*(AP898-T_opt__nan)^2)</f>
        <v>0.97815219739181325</v>
      </c>
      <c r="AR898">
        <f>EXP(-KTG2_nan*(T_opt__nan-AP898)^2)</f>
        <v>0.93587814307716999</v>
      </c>
      <c r="AS898">
        <f>IF(AP898&lt;=T_opt__nan,AQ898,AR898)</f>
        <v>0.93587814307716999</v>
      </c>
      <c r="AT898">
        <f t="shared" si="185"/>
        <v>0.93600000000000005</v>
      </c>
      <c r="BD898">
        <f t="shared" si="186"/>
        <v>895</v>
      </c>
      <c r="BE898">
        <f t="shared" si="187"/>
        <v>22.349999999999799</v>
      </c>
      <c r="BF898">
        <f>EXP(-KTG1_pic*(BE898-T_opt_pic)^2)</f>
        <v>0.99831142724587052</v>
      </c>
      <c r="BG898">
        <f>EXP(-KTG2_pic*(T_opt_pic-BE898)^2)</f>
        <v>0.99494283075685941</v>
      </c>
      <c r="BH898">
        <f>IF(BE898&lt;=T_opt_pic,BF898,BG898)</f>
        <v>0.99831142724587052</v>
      </c>
      <c r="BI898">
        <f t="shared" si="188"/>
        <v>0.998</v>
      </c>
      <c r="BP898">
        <f t="shared" si="189"/>
        <v>895</v>
      </c>
      <c r="BQ898">
        <f t="shared" si="190"/>
        <v>22.349999999999799</v>
      </c>
      <c r="BR898">
        <f>EXP(-KTG1_bac*(BQ898-T_opt_bac)^2)</f>
        <v>0.99831142724587052</v>
      </c>
      <c r="BS898">
        <f>EXP(-KTG2_bac * (T_opt_bac - BQ898)^2)</f>
        <v>0.99494283075685941</v>
      </c>
      <c r="BT898">
        <f>IF(BQ898&lt;=T_opt_bac,BR898,BS898)</f>
        <v>0.99831142724587052</v>
      </c>
      <c r="BU898">
        <f t="shared" si="191"/>
        <v>0.998</v>
      </c>
      <c r="BY898"/>
      <c r="BZ898" s="3">
        <f t="shared" si="197"/>
        <v>878</v>
      </c>
      <c r="CA898" s="3">
        <f>CA897+(env_max2-env_min2)/1200</f>
        <v>21.924999999999823</v>
      </c>
      <c r="CB898" s="3">
        <f t="shared" si="196"/>
        <v>1.1439999999999999</v>
      </c>
      <c r="CC898" s="3">
        <f>ROUND((O_max_dia2-CA898)/O_range_dia2 * CB898, 3)</f>
        <v>0.33300000000000002</v>
      </c>
      <c r="CD898">
        <f>IF(CA898&lt;=delt2,CB898,CC898)</f>
        <v>0.33300000000000002</v>
      </c>
      <c r="CE898">
        <f>IF(CA898&gt;=O_max_dia2, 0, CD898)</f>
        <v>0.33300000000000002</v>
      </c>
      <c r="CG898">
        <f>CE898/$CF$21</f>
        <v>0.58318739054290725</v>
      </c>
      <c r="EM898"/>
      <c r="EN898" s="3"/>
      <c r="EP898"/>
      <c r="EQ898" s="3"/>
    </row>
    <row r="899" spans="2:147" x14ac:dyDescent="0.25">
      <c r="B899">
        <f t="shared" si="195"/>
        <v>883</v>
      </c>
      <c r="C899" s="9">
        <f t="shared" si="193"/>
        <v>22.049999999999816</v>
      </c>
      <c r="D899">
        <f>EXP(-KTG1_dia*(C899-T_opt__dia)^2)</f>
        <v>0.59546063290753282</v>
      </c>
      <c r="E899">
        <f>EXP(-KTG2_dia*(T_opt__dia-C899)^2)</f>
        <v>2.3513992064340539E-6</v>
      </c>
      <c r="F899">
        <f>IF(C899&lt;=T_opt__dia,D899,E899)</f>
        <v>2.3513992064340539E-6</v>
      </c>
      <c r="G899">
        <f t="shared" si="194"/>
        <v>0</v>
      </c>
      <c r="AO899">
        <f t="shared" si="192"/>
        <v>896</v>
      </c>
      <c r="AP899">
        <f t="shared" si="184"/>
        <v>22.374999999999797</v>
      </c>
      <c r="AQ899">
        <f>EXP(-KTG1_nan*(AP899-T_opt__nan)^2)</f>
        <v>0.97769012965064617</v>
      </c>
      <c r="AR899">
        <f>EXP(-KTG2_nan*(T_opt__nan-AP899)^2)</f>
        <v>0.93455247559815668</v>
      </c>
      <c r="AS899">
        <f>IF(AP899&lt;=T_opt__nan,AQ899,AR899)</f>
        <v>0.93455247559815668</v>
      </c>
      <c r="AT899">
        <f t="shared" si="185"/>
        <v>0.93500000000000005</v>
      </c>
      <c r="BD899">
        <f t="shared" si="186"/>
        <v>896</v>
      </c>
      <c r="BE899">
        <f t="shared" si="187"/>
        <v>22.374999999999797</v>
      </c>
      <c r="BF899">
        <f>EXP(-KTG1_pic*(BE899-T_opt_pic)^2)</f>
        <v>0.99843872006758938</v>
      </c>
      <c r="BG899">
        <f>EXP(-KTG2_pic*(T_opt_pic-BE899)^2)</f>
        <v>0.99532346918208203</v>
      </c>
      <c r="BH899">
        <f>IF(BE899&lt;=T_opt_pic,BF899,BG899)</f>
        <v>0.99843872006758938</v>
      </c>
      <c r="BI899">
        <f t="shared" si="188"/>
        <v>0.998</v>
      </c>
      <c r="BP899">
        <f t="shared" si="189"/>
        <v>896</v>
      </c>
      <c r="BQ899">
        <f t="shared" si="190"/>
        <v>22.374999999999797</v>
      </c>
      <c r="BR899">
        <f>EXP(-KTG1_bac*(BQ899-T_opt_bac)^2)</f>
        <v>0.99843872006758938</v>
      </c>
      <c r="BS899">
        <f>EXP(-KTG2_bac * (T_opt_bac - BQ899)^2)</f>
        <v>0.99532346918208203</v>
      </c>
      <c r="BT899">
        <f>IF(BQ899&lt;=T_opt_bac,BR899,BS899)</f>
        <v>0.99843872006758938</v>
      </c>
      <c r="BU899">
        <f t="shared" si="191"/>
        <v>0.998</v>
      </c>
      <c r="BY899"/>
      <c r="BZ899" s="3">
        <f t="shared" si="197"/>
        <v>879</v>
      </c>
      <c r="CA899" s="3">
        <f>CA898+(env_max2-env_min2)/1200</f>
        <v>21.949999999999822</v>
      </c>
      <c r="CB899" s="3">
        <f t="shared" si="196"/>
        <v>1.1459999999999999</v>
      </c>
      <c r="CC899" s="3">
        <f>ROUND((O_max_dia2-CA899)/O_range_dia2 * CB899, 3)</f>
        <v>0.33200000000000002</v>
      </c>
      <c r="CD899">
        <f>IF(CA899&lt;=delt2,CB899,CC899)</f>
        <v>0.33200000000000002</v>
      </c>
      <c r="CE899">
        <f>IF(CA899&gt;=O_max_dia2, 0, CD899)</f>
        <v>0.33200000000000002</v>
      </c>
      <c r="CG899">
        <f>CE899/$CF$21</f>
        <v>0.58143607705779343</v>
      </c>
      <c r="EM899"/>
      <c r="EN899" s="3"/>
      <c r="EP899"/>
      <c r="EQ899" s="3"/>
    </row>
    <row r="900" spans="2:147" x14ac:dyDescent="0.25">
      <c r="B900">
        <f t="shared" si="195"/>
        <v>884</v>
      </c>
      <c r="C900" s="9">
        <f t="shared" si="193"/>
        <v>22.074999999999815</v>
      </c>
      <c r="D900">
        <f>EXP(-KTG1_dia*(C900-T_opt__dia)^2)</f>
        <v>0.5935433656216359</v>
      </c>
      <c r="E900">
        <f>EXP(-KTG2_dia*(T_opt__dia-C900)^2)</f>
        <v>2.1692588337970849E-6</v>
      </c>
      <c r="F900">
        <f>IF(C900&lt;=T_opt__dia,D900,E900)</f>
        <v>2.1692588337970849E-6</v>
      </c>
      <c r="G900">
        <f t="shared" si="194"/>
        <v>0</v>
      </c>
      <c r="AO900">
        <f t="shared" si="192"/>
        <v>897</v>
      </c>
      <c r="AP900">
        <f t="shared" si="184"/>
        <v>22.399999999999796</v>
      </c>
      <c r="AQ900">
        <f>EXP(-KTG1_nan*(AP900-T_opt__nan)^2)</f>
        <v>0.97722339405572956</v>
      </c>
      <c r="AR900">
        <f>EXP(-KTG2_nan*(T_opt__nan-AP900)^2)</f>
        <v>0.93321468759628678</v>
      </c>
      <c r="AS900">
        <f>IF(AP900&lt;=T_opt__nan,AQ900,AR900)</f>
        <v>0.93321468759628678</v>
      </c>
      <c r="AT900">
        <f t="shared" si="185"/>
        <v>0.93300000000000005</v>
      </c>
      <c r="BD900">
        <f t="shared" si="186"/>
        <v>897</v>
      </c>
      <c r="BE900">
        <f t="shared" si="187"/>
        <v>22.399999999999796</v>
      </c>
      <c r="BF900">
        <f>EXP(-KTG1_pic*(BE900-T_opt_pic)^2)</f>
        <v>0.99856103630251414</v>
      </c>
      <c r="BG900">
        <f>EXP(-KTG2_pic*(T_opt_pic-BE900)^2)</f>
        <v>0.99568931777756842</v>
      </c>
      <c r="BH900">
        <f>IF(BE900&lt;=T_opt_pic,BF900,BG900)</f>
        <v>0.99856103630251414</v>
      </c>
      <c r="BI900">
        <f t="shared" si="188"/>
        <v>0.999</v>
      </c>
      <c r="BP900">
        <f t="shared" si="189"/>
        <v>897</v>
      </c>
      <c r="BQ900">
        <f t="shared" si="190"/>
        <v>22.399999999999796</v>
      </c>
      <c r="BR900">
        <f>EXP(-KTG1_bac*(BQ900-T_opt_bac)^2)</f>
        <v>0.99856103630251414</v>
      </c>
      <c r="BS900">
        <f>EXP(-KTG2_bac * (T_opt_bac - BQ900)^2)</f>
        <v>0.99568931777756842</v>
      </c>
      <c r="BT900">
        <f>IF(BQ900&lt;=T_opt_bac,BR900,BS900)</f>
        <v>0.99856103630251414</v>
      </c>
      <c r="BU900">
        <f t="shared" si="191"/>
        <v>0.999</v>
      </c>
      <c r="BY900"/>
      <c r="BZ900" s="3">
        <f t="shared" si="197"/>
        <v>880</v>
      </c>
      <c r="CA900" s="3">
        <f>CA899+(env_max2-env_min2)/1200</f>
        <v>21.97499999999982</v>
      </c>
      <c r="CB900" s="3">
        <f t="shared" si="196"/>
        <v>1.1479999999999999</v>
      </c>
      <c r="CC900" s="3">
        <f>ROUND((O_max_dia2-CA900)/O_range_dia2 * CB900, 3)</f>
        <v>0.33</v>
      </c>
      <c r="CD900">
        <f>IF(CA900&lt;=delt2,CB900,CC900)</f>
        <v>0.33</v>
      </c>
      <c r="CE900">
        <f>IF(CA900&gt;=O_max_dia2, 0, CD900)</f>
        <v>0.33</v>
      </c>
      <c r="CG900">
        <f>CE900/$CF$21</f>
        <v>0.5779334500875658</v>
      </c>
      <c r="EM900"/>
      <c r="EN900" s="3"/>
      <c r="EP900"/>
      <c r="EQ900" s="3"/>
    </row>
    <row r="901" spans="2:147" x14ac:dyDescent="0.25">
      <c r="B901">
        <f t="shared" si="195"/>
        <v>885</v>
      </c>
      <c r="C901" s="9">
        <f t="shared" si="193"/>
        <v>22.099999999999813</v>
      </c>
      <c r="D901">
        <f>EXP(-KTG1_dia*(C901-T_opt__dia)^2)</f>
        <v>0.59162635526992235</v>
      </c>
      <c r="E901">
        <f>EXP(-KTG2_dia*(T_opt__dia-C901)^2)</f>
        <v>2.0007268868689996E-6</v>
      </c>
      <c r="F901">
        <f>IF(C901&lt;=T_opt__dia,D901,E901)</f>
        <v>2.0007268868689996E-6</v>
      </c>
      <c r="G901">
        <f t="shared" si="194"/>
        <v>0</v>
      </c>
      <c r="AO901">
        <f t="shared" si="192"/>
        <v>898</v>
      </c>
      <c r="AP901">
        <f t="shared" ref="AP901:AP964" si="198">C914</f>
        <v>22.424999999999795</v>
      </c>
      <c r="AQ901">
        <f>EXP(-KTG1_nan*(AP901-T_opt__nan)^2)</f>
        <v>0.97675199750166175</v>
      </c>
      <c r="AR901">
        <f>EXP(-KTG2_nan*(T_opt__nan-AP901)^2)</f>
        <v>0.93186483652639351</v>
      </c>
      <c r="AS901">
        <f>IF(AP901&lt;=T_opt__nan,AQ901,AR901)</f>
        <v>0.93186483652639351</v>
      </c>
      <c r="AT901">
        <f t="shared" ref="AT901:AT964" si="199">ROUND(AS901,3)</f>
        <v>0.93200000000000005</v>
      </c>
      <c r="BD901">
        <f t="shared" ref="BD901:BD964" si="200">B914</f>
        <v>898</v>
      </c>
      <c r="BE901">
        <f t="shared" ref="BE901:BE964" si="201">C914</f>
        <v>22.424999999999795</v>
      </c>
      <c r="BF901">
        <f>EXP(-KTG1_pic*(BE901-T_opt_pic)^2)</f>
        <v>0.99867837411774141</v>
      </c>
      <c r="BG901">
        <f>EXP(-KTG2_pic*(T_opt_pic-BE901)^2)</f>
        <v>0.99604036012966479</v>
      </c>
      <c r="BH901">
        <f>IF(BE901&lt;=T_opt_pic,BF901,BG901)</f>
        <v>0.99867837411774141</v>
      </c>
      <c r="BI901">
        <f t="shared" ref="BI901:BI964" si="202">ROUND(BH901,3)</f>
        <v>0.999</v>
      </c>
      <c r="BP901">
        <f t="shared" ref="BP901:BP964" si="203">BD901</f>
        <v>898</v>
      </c>
      <c r="BQ901">
        <f t="shared" ref="BQ901:BQ964" si="204">BE901</f>
        <v>22.424999999999795</v>
      </c>
      <c r="BR901">
        <f>EXP(-KTG1_bac*(BQ901-T_opt_bac)^2)</f>
        <v>0.99867837411774141</v>
      </c>
      <c r="BS901">
        <f>EXP(-KTG2_bac * (T_opt_bac - BQ901)^2)</f>
        <v>0.99604036012966479</v>
      </c>
      <c r="BT901">
        <f>IF(BQ901&lt;=T_opt_bac,BR901,BS901)</f>
        <v>0.99867837411774141</v>
      </c>
      <c r="BU901">
        <f t="shared" ref="BU901:BU964" si="205">ROUND(BT901,3)</f>
        <v>0.999</v>
      </c>
      <c r="BY901"/>
      <c r="BZ901" s="3">
        <f t="shared" si="197"/>
        <v>881</v>
      </c>
      <c r="CA901" s="3">
        <f>CA900+(env_max2-env_min2)/1200</f>
        <v>21.999999999999819</v>
      </c>
      <c r="CB901" s="3">
        <f t="shared" si="196"/>
        <v>1.1499999999999999</v>
      </c>
      <c r="CC901" s="3">
        <f>ROUND((O_max_dia2-CA901)/O_range_dia2 * CB901, 3)</f>
        <v>0.32900000000000001</v>
      </c>
      <c r="CD901">
        <f>IF(CA901&lt;=delt2,CB901,CC901)</f>
        <v>0.32900000000000001</v>
      </c>
      <c r="CE901">
        <f>IF(CA901&gt;=O_max_dia2, 0, CD901)</f>
        <v>0.32900000000000001</v>
      </c>
      <c r="CG901">
        <f>CE901/$CF$21</f>
        <v>0.57618213660245188</v>
      </c>
      <c r="EM901"/>
      <c r="EN901" s="3"/>
      <c r="EP901"/>
      <c r="EQ901" s="3"/>
    </row>
    <row r="902" spans="2:147" x14ac:dyDescent="0.25">
      <c r="B902">
        <f t="shared" si="195"/>
        <v>886</v>
      </c>
      <c r="C902" s="9">
        <f t="shared" si="193"/>
        <v>22.124999999999812</v>
      </c>
      <c r="D902">
        <f>EXP(-KTG1_dia*(C902-T_opt__dia)^2)</f>
        <v>0.58970963930065379</v>
      </c>
      <c r="E902">
        <f>EXP(-KTG2_dia*(T_opt__dia-C902)^2)</f>
        <v>1.8448270955739553E-6</v>
      </c>
      <c r="F902">
        <f>IF(C902&lt;=T_opt__dia,D902,E902)</f>
        <v>1.8448270955739553E-6</v>
      </c>
      <c r="G902">
        <f t="shared" si="194"/>
        <v>0</v>
      </c>
      <c r="AO902">
        <f t="shared" si="192"/>
        <v>899</v>
      </c>
      <c r="AP902">
        <f t="shared" si="198"/>
        <v>22.449999999999793</v>
      </c>
      <c r="AQ902">
        <f>EXP(-KTG1_nan*(AP902-T_opt__nan)^2)</f>
        <v>0.97627594694962982</v>
      </c>
      <c r="AR902">
        <f>EXP(-KTG2_nan*(T_opt__nan-AP902)^2)</f>
        <v>0.93050298030307743</v>
      </c>
      <c r="AS902">
        <f>IF(AP902&lt;=T_opt__nan,AQ902,AR902)</f>
        <v>0.93050298030307743</v>
      </c>
      <c r="AT902">
        <f t="shared" si="199"/>
        <v>0.93100000000000005</v>
      </c>
      <c r="BD902">
        <f t="shared" si="200"/>
        <v>899</v>
      </c>
      <c r="BE902">
        <f t="shared" si="201"/>
        <v>22.449999999999793</v>
      </c>
      <c r="BF902">
        <f>EXP(-KTG1_pic*(BE902-T_opt_pic)^2)</f>
        <v>0.99879073175482824</v>
      </c>
      <c r="BG902">
        <f>EXP(-KTG2_pic*(T_opt_pic-BE902)^2)</f>
        <v>0.99637658048520217</v>
      </c>
      <c r="BH902">
        <f>IF(BE902&lt;=T_opt_pic,BF902,BG902)</f>
        <v>0.99879073175482824</v>
      </c>
      <c r="BI902">
        <f t="shared" si="202"/>
        <v>0.999</v>
      </c>
      <c r="BP902">
        <f t="shared" si="203"/>
        <v>899</v>
      </c>
      <c r="BQ902">
        <f t="shared" si="204"/>
        <v>22.449999999999793</v>
      </c>
      <c r="BR902">
        <f>EXP(-KTG1_bac*(BQ902-T_opt_bac)^2)</f>
        <v>0.99879073175482824</v>
      </c>
      <c r="BS902">
        <f>EXP(-KTG2_bac * (T_opt_bac - BQ902)^2)</f>
        <v>0.99637658048520217</v>
      </c>
      <c r="BT902">
        <f>IF(BQ902&lt;=T_opt_bac,BR902,BS902)</f>
        <v>0.99879073175482824</v>
      </c>
      <c r="BU902">
        <f t="shared" si="205"/>
        <v>0.999</v>
      </c>
      <c r="BY902"/>
      <c r="BZ902" s="3">
        <f t="shared" si="197"/>
        <v>882</v>
      </c>
      <c r="CA902" s="3">
        <f>CA901+(env_max2-env_min2)/1200</f>
        <v>22.024999999999817</v>
      </c>
      <c r="CB902" s="3">
        <f t="shared" si="196"/>
        <v>1.1519999999999999</v>
      </c>
      <c r="CC902" s="3">
        <f>ROUND((O_max_dia2-CA902)/O_range_dia2 * CB902, 3)</f>
        <v>0.32700000000000001</v>
      </c>
      <c r="CD902">
        <f>IF(CA902&lt;=delt2,CB902,CC902)</f>
        <v>0.32700000000000001</v>
      </c>
      <c r="CE902">
        <f>IF(CA902&gt;=O_max_dia2, 0, CD902)</f>
        <v>0.32700000000000001</v>
      </c>
      <c r="CG902">
        <f>CE902/$CF$21</f>
        <v>0.57267950963222425</v>
      </c>
      <c r="EM902"/>
      <c r="EN902" s="3"/>
      <c r="EP902"/>
      <c r="EQ902" s="3"/>
    </row>
    <row r="903" spans="2:147" x14ac:dyDescent="0.25">
      <c r="B903">
        <f t="shared" si="195"/>
        <v>887</v>
      </c>
      <c r="C903" s="9">
        <f t="shared" si="193"/>
        <v>22.14999999999981</v>
      </c>
      <c r="D903">
        <f>EXP(-KTG1_dia*(C903-T_opt__dia)^2)</f>
        <v>0.58779325503213864</v>
      </c>
      <c r="E903">
        <f>EXP(-KTG2_dia*(T_opt__dia-C903)^2)</f>
        <v>1.7006500459852442E-6</v>
      </c>
      <c r="F903">
        <f>IF(C903&lt;=T_opt__dia,D903,E903)</f>
        <v>1.7006500459852442E-6</v>
      </c>
      <c r="G903">
        <f t="shared" si="194"/>
        <v>0</v>
      </c>
      <c r="AO903">
        <f t="shared" si="192"/>
        <v>900</v>
      </c>
      <c r="AP903">
        <f t="shared" si="198"/>
        <v>22.474999999999792</v>
      </c>
      <c r="AQ903">
        <f>EXP(-KTG1_nan*(AP903-T_opt__nan)^2)</f>
        <v>0.97579524942723839</v>
      </c>
      <c r="AR903">
        <f>EXP(-KTG2_nan*(T_opt__nan-AP903)^2)</f>
        <v>0.9291291772965693</v>
      </c>
      <c r="AS903">
        <f>IF(AP903&lt;=T_opt__nan,AQ903,AR903)</f>
        <v>0.9291291772965693</v>
      </c>
      <c r="AT903">
        <f t="shared" si="199"/>
        <v>0.92900000000000005</v>
      </c>
      <c r="BD903">
        <f t="shared" si="200"/>
        <v>900</v>
      </c>
      <c r="BE903">
        <f t="shared" si="201"/>
        <v>22.474999999999792</v>
      </c>
      <c r="BF903">
        <f>EXP(-KTG1_pic*(BE903-T_opt_pic)^2)</f>
        <v>0.99889810752983643</v>
      </c>
      <c r="BG903">
        <f>EXP(-KTG2_pic*(T_opt_pic-BE903)^2)</f>
        <v>0.99669796375267516</v>
      </c>
      <c r="BH903">
        <f>IF(BE903&lt;=T_opt_pic,BF903,BG903)</f>
        <v>0.99889810752983643</v>
      </c>
      <c r="BI903">
        <f t="shared" si="202"/>
        <v>0.999</v>
      </c>
      <c r="BP903">
        <f t="shared" si="203"/>
        <v>900</v>
      </c>
      <c r="BQ903">
        <f t="shared" si="204"/>
        <v>22.474999999999792</v>
      </c>
      <c r="BR903">
        <f>EXP(-KTG1_bac*(BQ903-T_opt_bac)^2)</f>
        <v>0.99889810752983643</v>
      </c>
      <c r="BS903">
        <f>EXP(-KTG2_bac * (T_opt_bac - BQ903)^2)</f>
        <v>0.99669796375267516</v>
      </c>
      <c r="BT903">
        <f>IF(BQ903&lt;=T_opt_bac,BR903,BS903)</f>
        <v>0.99889810752983643</v>
      </c>
      <c r="BU903">
        <f t="shared" si="205"/>
        <v>0.999</v>
      </c>
      <c r="BY903"/>
      <c r="BZ903" s="3">
        <f t="shared" si="197"/>
        <v>883</v>
      </c>
      <c r="CA903" s="3">
        <f>CA902+(env_max2-env_min2)/1200</f>
        <v>22.049999999999816</v>
      </c>
      <c r="CB903" s="3">
        <f t="shared" si="196"/>
        <v>1.1539999999999999</v>
      </c>
      <c r="CC903" s="3">
        <f>ROUND((O_max_dia2-CA903)/O_range_dia2 * CB903, 3)</f>
        <v>0.32600000000000001</v>
      </c>
      <c r="CD903">
        <f>IF(CA903&lt;=delt2,CB903,CC903)</f>
        <v>0.32600000000000001</v>
      </c>
      <c r="CE903">
        <f>IF(CA903&gt;=O_max_dia2, 0, CD903)</f>
        <v>0.32600000000000001</v>
      </c>
      <c r="CG903">
        <f>CE903/$CF$21</f>
        <v>0.57092819614711043</v>
      </c>
      <c r="EM903"/>
      <c r="EN903" s="3"/>
      <c r="EP903"/>
      <c r="EQ903" s="3"/>
    </row>
    <row r="904" spans="2:147" x14ac:dyDescent="0.25">
      <c r="B904">
        <f t="shared" si="195"/>
        <v>888</v>
      </c>
      <c r="C904" s="9">
        <f t="shared" si="193"/>
        <v>22.174999999999809</v>
      </c>
      <c r="D904">
        <f>EXP(-KTG1_dia*(C904-T_opt__dia)^2)</f>
        <v>0.5858772396516635</v>
      </c>
      <c r="E904">
        <f>EXP(-KTG2_dia*(T_opt__dia-C904)^2)</f>
        <v>1.5673488445481355E-6</v>
      </c>
      <c r="F904">
        <f>IF(C904&lt;=T_opt__dia,D904,E904)</f>
        <v>1.5673488445481355E-6</v>
      </c>
      <c r="G904">
        <f t="shared" si="194"/>
        <v>0</v>
      </c>
      <c r="AO904">
        <f t="shared" si="192"/>
        <v>901</v>
      </c>
      <c r="AP904">
        <f t="shared" si="198"/>
        <v>22.49999999999979</v>
      </c>
      <c r="AQ904">
        <f>EXP(-KTG1_nan*(AP904-T_opt__nan)^2)</f>
        <v>0.97530991202833672</v>
      </c>
      <c r="AR904">
        <f>EXP(-KTG2_nan*(T_opt__nan-AP904)^2)</f>
        <v>0.92774348632856452</v>
      </c>
      <c r="AS904">
        <f>IF(AP904&lt;=T_opt__nan,AQ904,AR904)</f>
        <v>0.92774348632856452</v>
      </c>
      <c r="AT904">
        <f t="shared" si="199"/>
        <v>0.92800000000000005</v>
      </c>
      <c r="BD904">
        <f t="shared" si="200"/>
        <v>901</v>
      </c>
      <c r="BE904">
        <f t="shared" si="201"/>
        <v>22.49999999999979</v>
      </c>
      <c r="BF904">
        <f>EXP(-KTG1_pic*(BE904-T_opt_pic)^2)</f>
        <v>0.99900049983337413</v>
      </c>
      <c r="BG904">
        <f>EXP(-KTG2_pic*(T_opt_pic-BE904)^2)</f>
        <v>0.99700449550337045</v>
      </c>
      <c r="BH904">
        <f>IF(BE904&lt;=T_opt_pic,BF904,BG904)</f>
        <v>0.99900049983337413</v>
      </c>
      <c r="BI904">
        <f t="shared" si="202"/>
        <v>0.999</v>
      </c>
      <c r="BP904">
        <f t="shared" si="203"/>
        <v>901</v>
      </c>
      <c r="BQ904">
        <f t="shared" si="204"/>
        <v>22.49999999999979</v>
      </c>
      <c r="BR904">
        <f>EXP(-KTG1_bac*(BQ904-T_opt_bac)^2)</f>
        <v>0.99900049983337413</v>
      </c>
      <c r="BS904">
        <f>EXP(-KTG2_bac * (T_opt_bac - BQ904)^2)</f>
        <v>0.99700449550337045</v>
      </c>
      <c r="BT904">
        <f>IF(BQ904&lt;=T_opt_bac,BR904,BS904)</f>
        <v>0.99900049983337413</v>
      </c>
      <c r="BU904">
        <f t="shared" si="205"/>
        <v>0.999</v>
      </c>
      <c r="BY904"/>
      <c r="BZ904" s="3">
        <f t="shared" si="197"/>
        <v>884</v>
      </c>
      <c r="CA904" s="3">
        <f>CA903+(env_max2-env_min2)/1200</f>
        <v>22.074999999999815</v>
      </c>
      <c r="CB904" s="3">
        <f t="shared" si="196"/>
        <v>1.1559999999999999</v>
      </c>
      <c r="CC904" s="3">
        <f>ROUND((O_max_dia2-CA904)/O_range_dia2 * CB904, 3)</f>
        <v>0.32400000000000001</v>
      </c>
      <c r="CD904">
        <f>IF(CA904&lt;=delt2,CB904,CC904)</f>
        <v>0.32400000000000001</v>
      </c>
      <c r="CE904">
        <f>IF(CA904&gt;=O_max_dia2, 0, CD904)</f>
        <v>0.32400000000000001</v>
      </c>
      <c r="CG904">
        <f>CE904/$CF$21</f>
        <v>0.56742556917688269</v>
      </c>
      <c r="EM904"/>
      <c r="EN904" s="3"/>
      <c r="EP904"/>
      <c r="EQ904" s="3"/>
    </row>
    <row r="905" spans="2:147" x14ac:dyDescent="0.25">
      <c r="B905">
        <f t="shared" si="195"/>
        <v>889</v>
      </c>
      <c r="C905" s="9">
        <f t="shared" si="193"/>
        <v>22.199999999999807</v>
      </c>
      <c r="D905">
        <f>EXP(-KTG1_dia*(C905-T_opt__dia)^2)</f>
        <v>0.58396163021443326</v>
      </c>
      <c r="E905">
        <f>EXP(-KTG2_dia*(T_opt__dia-C905)^2)</f>
        <v>1.4441350455761917E-6</v>
      </c>
      <c r="F905">
        <f>IF(C905&lt;=T_opt__dia,D905,E905)</f>
        <v>1.4441350455761917E-6</v>
      </c>
      <c r="G905">
        <f t="shared" si="194"/>
        <v>0</v>
      </c>
      <c r="AO905">
        <f t="shared" si="192"/>
        <v>902</v>
      </c>
      <c r="AP905">
        <f t="shared" si="198"/>
        <v>22.524999999999789</v>
      </c>
      <c r="AQ905">
        <f>EXP(-KTG1_nan*(AP905-T_opt__nan)^2)</f>
        <v>0.97481994191284416</v>
      </c>
      <c r="AR905">
        <f>EXP(-KTG2_nan*(T_opt__nan-AP905)^2)</f>
        <v>0.92634596666803037</v>
      </c>
      <c r="AS905">
        <f>IF(AP905&lt;=T_opt__nan,AQ905,AR905)</f>
        <v>0.92634596666803037</v>
      </c>
      <c r="AT905">
        <f t="shared" si="199"/>
        <v>0.92600000000000005</v>
      </c>
      <c r="BD905">
        <f t="shared" si="200"/>
        <v>902</v>
      </c>
      <c r="BE905">
        <f t="shared" si="201"/>
        <v>22.524999999999789</v>
      </c>
      <c r="BF905">
        <f>EXP(-KTG1_pic*(BE905-T_opt_pic)^2)</f>
        <v>0.99909790713063651</v>
      </c>
      <c r="BG905">
        <f>EXP(-KTG2_pic*(T_opt_pic-BE905)^2)</f>
        <v>0.99729616197244697</v>
      </c>
      <c r="BH905">
        <f>IF(BE905&lt;=T_opt_pic,BF905,BG905)</f>
        <v>0.99909790713063651</v>
      </c>
      <c r="BI905">
        <f t="shared" si="202"/>
        <v>0.999</v>
      </c>
      <c r="BP905">
        <f t="shared" si="203"/>
        <v>902</v>
      </c>
      <c r="BQ905">
        <f t="shared" si="204"/>
        <v>22.524999999999789</v>
      </c>
      <c r="BR905">
        <f>EXP(-KTG1_bac*(BQ905-T_opt_bac)^2)</f>
        <v>0.99909790713063651</v>
      </c>
      <c r="BS905">
        <f>EXP(-KTG2_bac * (T_opt_bac - BQ905)^2)</f>
        <v>0.99729616197244697</v>
      </c>
      <c r="BT905">
        <f>IF(BQ905&lt;=T_opt_bac,BR905,BS905)</f>
        <v>0.99909790713063651</v>
      </c>
      <c r="BU905">
        <f t="shared" si="205"/>
        <v>0.999</v>
      </c>
      <c r="BY905"/>
      <c r="BZ905" s="3">
        <f t="shared" si="197"/>
        <v>885</v>
      </c>
      <c r="CA905" s="3">
        <f>CA904+(env_max2-env_min2)/1200</f>
        <v>22.099999999999813</v>
      </c>
      <c r="CB905" s="3">
        <f t="shared" si="196"/>
        <v>1.1579999999999999</v>
      </c>
      <c r="CC905" s="3">
        <f>ROUND((O_max_dia2-CA905)/O_range_dia2 * CB905, 3)</f>
        <v>0.32300000000000001</v>
      </c>
      <c r="CD905">
        <f>IF(CA905&lt;=delt2,CB905,CC905)</f>
        <v>0.32300000000000001</v>
      </c>
      <c r="CE905">
        <f>IF(CA905&gt;=O_max_dia2, 0, CD905)</f>
        <v>0.32300000000000001</v>
      </c>
      <c r="CG905">
        <f>CE905/$CF$21</f>
        <v>0.56567425569176888</v>
      </c>
      <c r="EM905"/>
      <c r="EN905" s="3"/>
      <c r="EP905"/>
      <c r="EQ905" s="3"/>
    </row>
    <row r="906" spans="2:147" x14ac:dyDescent="0.25">
      <c r="B906">
        <f t="shared" si="195"/>
        <v>890</v>
      </c>
      <c r="C906" s="9">
        <f t="shared" si="193"/>
        <v>22.224999999999806</v>
      </c>
      <c r="D906">
        <f>EXP(-KTG1_dia*(C906-T_opt__dia)^2)</f>
        <v>0.58204646364252244</v>
      </c>
      <c r="E906">
        <f>EXP(-KTG2_dia*(T_opt__dia-C906)^2)</f>
        <v>1.3302748273134073E-6</v>
      </c>
      <c r="F906">
        <f>IF(C906&lt;=T_opt__dia,D906,E906)</f>
        <v>1.3302748273134073E-6</v>
      </c>
      <c r="G906">
        <f t="shared" si="194"/>
        <v>0</v>
      </c>
      <c r="AO906">
        <f t="shared" si="192"/>
        <v>903</v>
      </c>
      <c r="AP906">
        <f t="shared" si="198"/>
        <v>22.549999999999788</v>
      </c>
      <c r="AQ906">
        <f>EXP(-KTG1_nan*(AP906-T_opt__nan)^2)</f>
        <v>0.97432534630657408</v>
      </c>
      <c r="AR906">
        <f>EXP(-KTG2_nan*(T_opt__nan-AP906)^2)</f>
        <v>0.92493667802698487</v>
      </c>
      <c r="AS906">
        <f>IF(AP906&lt;=T_opt__nan,AQ906,AR906)</f>
        <v>0.92493667802698487</v>
      </c>
      <c r="AT906">
        <f t="shared" si="199"/>
        <v>0.92500000000000004</v>
      </c>
      <c r="BD906">
        <f t="shared" si="200"/>
        <v>903</v>
      </c>
      <c r="BE906">
        <f t="shared" si="201"/>
        <v>22.549999999999788</v>
      </c>
      <c r="BF906">
        <f>EXP(-KTG1_pic*(BE906-T_opt_pic)^2)</f>
        <v>0.99919032796144369</v>
      </c>
      <c r="BG906">
        <f>EXP(-KTG2_pic*(T_opt_pic-BE906)^2)</f>
        <v>0.99757295005996538</v>
      </c>
      <c r="BH906">
        <f>IF(BE906&lt;=T_opt_pic,BF906,BG906)</f>
        <v>0.99919032796144369</v>
      </c>
      <c r="BI906">
        <f t="shared" si="202"/>
        <v>0.999</v>
      </c>
      <c r="BP906">
        <f t="shared" si="203"/>
        <v>903</v>
      </c>
      <c r="BQ906">
        <f t="shared" si="204"/>
        <v>22.549999999999788</v>
      </c>
      <c r="BR906">
        <f>EXP(-KTG1_bac*(BQ906-T_opt_bac)^2)</f>
        <v>0.99919032796144369</v>
      </c>
      <c r="BS906">
        <f>EXP(-KTG2_bac * (T_opt_bac - BQ906)^2)</f>
        <v>0.99757295005996538</v>
      </c>
      <c r="BT906">
        <f>IF(BQ906&lt;=T_opt_bac,BR906,BS906)</f>
        <v>0.99919032796144369</v>
      </c>
      <c r="BU906">
        <f t="shared" si="205"/>
        <v>0.999</v>
      </c>
      <c r="BY906"/>
      <c r="BZ906" s="3">
        <f t="shared" si="197"/>
        <v>886</v>
      </c>
      <c r="CA906" s="3">
        <f>CA905+(env_max2-env_min2)/1200</f>
        <v>22.124999999999812</v>
      </c>
      <c r="CB906" s="3">
        <f t="shared" si="196"/>
        <v>1.1599999999999999</v>
      </c>
      <c r="CC906" s="3">
        <f>ROUND((O_max_dia2-CA906)/O_range_dia2 * CB906, 3)</f>
        <v>0.32100000000000001</v>
      </c>
      <c r="CD906">
        <f>IF(CA906&lt;=delt2,CB906,CC906)</f>
        <v>0.32100000000000001</v>
      </c>
      <c r="CE906">
        <f>IF(CA906&gt;=O_max_dia2, 0, CD906)</f>
        <v>0.32100000000000001</v>
      </c>
      <c r="CG906">
        <f>CE906/$CF$21</f>
        <v>0.56217162872154125</v>
      </c>
      <c r="EM906"/>
      <c r="EN906" s="3"/>
      <c r="EP906"/>
      <c r="EQ906" s="3"/>
    </row>
    <row r="907" spans="2:147" x14ac:dyDescent="0.25">
      <c r="B907">
        <f t="shared" si="195"/>
        <v>891</v>
      </c>
      <c r="C907" s="9">
        <f t="shared" si="193"/>
        <v>22.249999999999805</v>
      </c>
      <c r="D907">
        <f>EXP(-KTG1_dia*(C907-T_opt__dia)^2)</f>
        <v>0.58013177672383576</v>
      </c>
      <c r="E907">
        <f>EXP(-KTG2_dia*(T_opt__dia-C907)^2)</f>
        <v>1.2250854025879212E-6</v>
      </c>
      <c r="F907">
        <f>IF(C907&lt;=T_opt__dia,D907,E907)</f>
        <v>1.2250854025879212E-6</v>
      </c>
      <c r="G907">
        <f t="shared" si="194"/>
        <v>0</v>
      </c>
      <c r="AO907">
        <f t="shared" si="192"/>
        <v>904</v>
      </c>
      <c r="AP907">
        <f t="shared" si="198"/>
        <v>22.574999999999786</v>
      </c>
      <c r="AQ907">
        <f>EXP(-KTG1_nan*(AP907-T_opt__nan)^2)</f>
        <v>0.97382613250105643</v>
      </c>
      <c r="AR907">
        <f>EXP(-KTG2_nan*(T_opt__nan-AP907)^2)</f>
        <v>0.92351568055624955</v>
      </c>
      <c r="AS907">
        <f>IF(AP907&lt;=T_opt__nan,AQ907,AR907)</f>
        <v>0.92351568055624955</v>
      </c>
      <c r="AT907">
        <f t="shared" si="199"/>
        <v>0.92400000000000004</v>
      </c>
      <c r="BD907">
        <f t="shared" si="200"/>
        <v>904</v>
      </c>
      <c r="BE907">
        <f t="shared" si="201"/>
        <v>22.574999999999786</v>
      </c>
      <c r="BF907">
        <f>EXP(-KTG1_pic*(BE907-T_opt_pic)^2)</f>
        <v>0.99927776094027743</v>
      </c>
      <c r="BG907">
        <f>EXP(-KTG2_pic*(T_opt_pic-BE907)^2)</f>
        <v>0.99783484733186922</v>
      </c>
      <c r="BH907">
        <f>IF(BE907&lt;=T_opt_pic,BF907,BG907)</f>
        <v>0.99927776094027743</v>
      </c>
      <c r="BI907">
        <f t="shared" si="202"/>
        <v>0.999</v>
      </c>
      <c r="BP907">
        <f t="shared" si="203"/>
        <v>904</v>
      </c>
      <c r="BQ907">
        <f t="shared" si="204"/>
        <v>22.574999999999786</v>
      </c>
      <c r="BR907">
        <f>EXP(-KTG1_bac*(BQ907-T_opt_bac)^2)</f>
        <v>0.99927776094027743</v>
      </c>
      <c r="BS907">
        <f>EXP(-KTG2_bac * (T_opt_bac - BQ907)^2)</f>
        <v>0.99783484733186922</v>
      </c>
      <c r="BT907">
        <f>IF(BQ907&lt;=T_opt_bac,BR907,BS907)</f>
        <v>0.99927776094027743</v>
      </c>
      <c r="BU907">
        <f t="shared" si="205"/>
        <v>0.999</v>
      </c>
      <c r="BY907"/>
      <c r="BZ907" s="3">
        <f t="shared" si="197"/>
        <v>887</v>
      </c>
      <c r="CA907" s="3">
        <f>CA906+(env_max2-env_min2)/1200</f>
        <v>22.14999999999981</v>
      </c>
      <c r="CB907" s="3">
        <f t="shared" si="196"/>
        <v>1.1619999999999999</v>
      </c>
      <c r="CC907" s="3">
        <f>ROUND((O_max_dia2-CA907)/O_range_dia2 * CB907, 3)</f>
        <v>0.32</v>
      </c>
      <c r="CD907">
        <f>IF(CA907&lt;=delt2,CB907,CC907)</f>
        <v>0.32</v>
      </c>
      <c r="CE907">
        <f>IF(CA907&gt;=O_max_dia2, 0, CD907)</f>
        <v>0.32</v>
      </c>
      <c r="CG907">
        <f>CE907/$CF$21</f>
        <v>0.56042031523642732</v>
      </c>
      <c r="EM907"/>
      <c r="EN907" s="3"/>
      <c r="EP907"/>
      <c r="EQ907" s="3"/>
    </row>
    <row r="908" spans="2:147" x14ac:dyDescent="0.25">
      <c r="B908">
        <f t="shared" si="195"/>
        <v>892</v>
      </c>
      <c r="C908" s="9">
        <f t="shared" si="193"/>
        <v>22.274999999999803</v>
      </c>
      <c r="D908">
        <f>EXP(-KTG1_dia*(C908-T_opt__dia)^2)</f>
        <v>0.57821760611107864</v>
      </c>
      <c r="E908">
        <f>EXP(-KTG2_dia*(T_opt__dia-C908)^2)</f>
        <v>1.1279316507856924E-6</v>
      </c>
      <c r="F908">
        <f>IF(C908&lt;=T_opt__dia,D908,E908)</f>
        <v>1.1279316507856924E-6</v>
      </c>
      <c r="G908">
        <f t="shared" si="194"/>
        <v>0</v>
      </c>
      <c r="AO908">
        <f t="shared" si="192"/>
        <v>905</v>
      </c>
      <c r="AP908">
        <f t="shared" si="198"/>
        <v>22.599999999999785</v>
      </c>
      <c r="AQ908">
        <f>EXP(-KTG1_nan*(AP908-T_opt__nan)^2)</f>
        <v>0.97332230785335883</v>
      </c>
      <c r="AR908">
        <f>EXP(-KTG2_nan*(T_opt__nan-AP908)^2)</f>
        <v>0.92208303484117615</v>
      </c>
      <c r="AS908">
        <f>IF(AP908&lt;=T_opt__nan,AQ908,AR908)</f>
        <v>0.92208303484117615</v>
      </c>
      <c r="AT908">
        <f t="shared" si="199"/>
        <v>0.92200000000000004</v>
      </c>
      <c r="BD908">
        <f t="shared" si="200"/>
        <v>905</v>
      </c>
      <c r="BE908">
        <f t="shared" si="201"/>
        <v>22.599999999999785</v>
      </c>
      <c r="BF908">
        <f>EXP(-KTG1_pic*(BE908-T_opt_pic)^2)</f>
        <v>0.9993602047563156</v>
      </c>
      <c r="BG908">
        <f>EXP(-KTG2_pic*(T_opt_pic-BE908)^2)</f>
        <v>0.99808184202091599</v>
      </c>
      <c r="BH908">
        <f>IF(BE908&lt;=T_opt_pic,BF908,BG908)</f>
        <v>0.9993602047563156</v>
      </c>
      <c r="BI908">
        <f t="shared" si="202"/>
        <v>0.999</v>
      </c>
      <c r="BP908">
        <f t="shared" si="203"/>
        <v>905</v>
      </c>
      <c r="BQ908">
        <f t="shared" si="204"/>
        <v>22.599999999999785</v>
      </c>
      <c r="BR908">
        <f>EXP(-KTG1_bac*(BQ908-T_opt_bac)^2)</f>
        <v>0.9993602047563156</v>
      </c>
      <c r="BS908">
        <f>EXP(-KTG2_bac * (T_opt_bac - BQ908)^2)</f>
        <v>0.99808184202091599</v>
      </c>
      <c r="BT908">
        <f>IF(BQ908&lt;=T_opt_bac,BR908,BS908)</f>
        <v>0.9993602047563156</v>
      </c>
      <c r="BU908">
        <f t="shared" si="205"/>
        <v>0.999</v>
      </c>
      <c r="BY908"/>
      <c r="BZ908" s="3">
        <f t="shared" si="197"/>
        <v>888</v>
      </c>
      <c r="CA908" s="3">
        <f>CA907+(env_max2-env_min2)/1200</f>
        <v>22.174999999999809</v>
      </c>
      <c r="CB908" s="3">
        <f t="shared" si="196"/>
        <v>1.1639999999999999</v>
      </c>
      <c r="CC908" s="3">
        <f>ROUND((O_max_dia2-CA908)/O_range_dia2 * CB908, 3)</f>
        <v>0.318</v>
      </c>
      <c r="CD908">
        <f>IF(CA908&lt;=delt2,CB908,CC908)</f>
        <v>0.318</v>
      </c>
      <c r="CE908">
        <f>IF(CA908&gt;=O_max_dia2, 0, CD908)</f>
        <v>0.318</v>
      </c>
      <c r="CG908">
        <f>CE908/$CF$21</f>
        <v>0.5569176882661997</v>
      </c>
      <c r="EM908"/>
      <c r="EN908" s="3"/>
      <c r="EP908"/>
      <c r="EQ908" s="3"/>
    </row>
    <row r="909" spans="2:147" x14ac:dyDescent="0.25">
      <c r="B909">
        <f t="shared" si="195"/>
        <v>893</v>
      </c>
      <c r="C909" s="9">
        <f t="shared" si="193"/>
        <v>22.299999999999802</v>
      </c>
      <c r="D909">
        <f>EXP(-KTG1_dia*(C909-T_opt__dia)^2)</f>
        <v>0.57630398832073915</v>
      </c>
      <c r="E909">
        <f>EXP(-KTG2_dia*(T_opt__dia-C909)^2)</f>
        <v>1.0382229585455482E-6</v>
      </c>
      <c r="F909">
        <f>IF(C909&lt;=T_opt__dia,D909,E909)</f>
        <v>1.0382229585455482E-6</v>
      </c>
      <c r="G909">
        <f t="shared" si="194"/>
        <v>0</v>
      </c>
      <c r="AO909">
        <f t="shared" si="192"/>
        <v>906</v>
      </c>
      <c r="AP909">
        <f t="shared" si="198"/>
        <v>22.624999999999783</v>
      </c>
      <c r="AQ909">
        <f>EXP(-KTG1_nan*(AP909-T_opt__nan)^2)</f>
        <v>0.97281387978590506</v>
      </c>
      <c r="AR909">
        <f>EXP(-KTG2_nan*(T_opt__nan-AP909)^2)</f>
        <v>0.92063880189734593</v>
      </c>
      <c r="AS909">
        <f>IF(AP909&lt;=T_opt__nan,AQ909,AR909)</f>
        <v>0.92063880189734593</v>
      </c>
      <c r="AT909">
        <f t="shared" si="199"/>
        <v>0.92100000000000004</v>
      </c>
      <c r="BD909">
        <f t="shared" si="200"/>
        <v>906</v>
      </c>
      <c r="BE909">
        <f t="shared" si="201"/>
        <v>22.624999999999783</v>
      </c>
      <c r="BF909">
        <f>EXP(-KTG1_pic*(BE909-T_opt_pic)^2)</f>
        <v>0.99943765817346542</v>
      </c>
      <c r="BG909">
        <f>EXP(-KTG2_pic*(T_opt_pic-BE909)^2)</f>
        <v>0.9983139230275575</v>
      </c>
      <c r="BH909">
        <f>IF(BE909&lt;=T_opt_pic,BF909,BG909)</f>
        <v>0.99943765817346542</v>
      </c>
      <c r="BI909">
        <f t="shared" si="202"/>
        <v>0.999</v>
      </c>
      <c r="BP909">
        <f t="shared" si="203"/>
        <v>906</v>
      </c>
      <c r="BQ909">
        <f t="shared" si="204"/>
        <v>22.624999999999783</v>
      </c>
      <c r="BR909">
        <f>EXP(-KTG1_bac*(BQ909-T_opt_bac)^2)</f>
        <v>0.99943765817346542</v>
      </c>
      <c r="BS909">
        <f>EXP(-KTG2_bac * (T_opt_bac - BQ909)^2)</f>
        <v>0.9983139230275575</v>
      </c>
      <c r="BT909">
        <f>IF(BQ909&lt;=T_opt_bac,BR909,BS909)</f>
        <v>0.99943765817346542</v>
      </c>
      <c r="BU909">
        <f t="shared" si="205"/>
        <v>0.999</v>
      </c>
      <c r="BY909"/>
      <c r="BZ909" s="3">
        <f t="shared" si="197"/>
        <v>889</v>
      </c>
      <c r="CA909" s="3">
        <f>CA908+(env_max2-env_min2)/1200</f>
        <v>22.199999999999807</v>
      </c>
      <c r="CB909" s="3">
        <f t="shared" si="196"/>
        <v>1.1659999999999999</v>
      </c>
      <c r="CC909" s="3">
        <f>ROUND((O_max_dia2-CA909)/O_range_dia2 * CB909, 3)</f>
        <v>0.316</v>
      </c>
      <c r="CD909">
        <f>IF(CA909&lt;=delt2,CB909,CC909)</f>
        <v>0.316</v>
      </c>
      <c r="CE909">
        <f>IF(CA909&gt;=O_max_dia2, 0, CD909)</f>
        <v>0.316</v>
      </c>
      <c r="CG909">
        <f>CE909/$CF$21</f>
        <v>0.55341506129597207</v>
      </c>
      <c r="EM909"/>
      <c r="EN909" s="3"/>
      <c r="EP909"/>
      <c r="EQ909" s="3"/>
    </row>
    <row r="910" spans="2:147" x14ac:dyDescent="0.25">
      <c r="B910">
        <f t="shared" si="195"/>
        <v>894</v>
      </c>
      <c r="C910" s="9">
        <f t="shared" si="193"/>
        <v>22.3249999999998</v>
      </c>
      <c r="D910">
        <f>EXP(-KTG1_dia*(C910-T_opt__dia)^2)</f>
        <v>0.57439095973207832</v>
      </c>
      <c r="E910">
        <f>EXP(-KTG2_dia*(T_opt__dia-C910)^2)</f>
        <v>9.5541025722106526E-7</v>
      </c>
      <c r="F910">
        <f>IF(C910&lt;=T_opt__dia,D910,E910)</f>
        <v>9.5541025722106526E-7</v>
      </c>
      <c r="G910">
        <f t="shared" si="194"/>
        <v>0</v>
      </c>
      <c r="AO910">
        <f t="shared" si="192"/>
        <v>907</v>
      </c>
      <c r="AP910">
        <f t="shared" si="198"/>
        <v>22.649999999999782</v>
      </c>
      <c r="AQ910">
        <f>EXP(-KTG1_nan*(AP910-T_opt__nan)^2)</f>
        <v>0.97230085578629399</v>
      </c>
      <c r="AR910">
        <f>EXP(-KTG2_nan*(T_opt__nan-AP910)^2)</f>
        <v>0.919183043166245</v>
      </c>
      <c r="AS910">
        <f>IF(AP910&lt;=T_opt__nan,AQ910,AR910)</f>
        <v>0.919183043166245</v>
      </c>
      <c r="AT910">
        <f t="shared" si="199"/>
        <v>0.91900000000000004</v>
      </c>
      <c r="BD910">
        <f t="shared" si="200"/>
        <v>907</v>
      </c>
      <c r="BE910">
        <f t="shared" si="201"/>
        <v>22.649999999999782</v>
      </c>
      <c r="BF910">
        <f>EXP(-KTG1_pic*(BE910-T_opt_pic)^2)</f>
        <v>0.99951012003039363</v>
      </c>
      <c r="BG910">
        <f>EXP(-KTG2_pic*(T_opt_pic-BE910)^2)</f>
        <v>0.99853107992077217</v>
      </c>
      <c r="BH910">
        <f>IF(BE910&lt;=T_opt_pic,BF910,BG910)</f>
        <v>0.99951012003039363</v>
      </c>
      <c r="BI910">
        <f t="shared" si="202"/>
        <v>1</v>
      </c>
      <c r="BP910">
        <f t="shared" si="203"/>
        <v>907</v>
      </c>
      <c r="BQ910">
        <f t="shared" si="204"/>
        <v>22.649999999999782</v>
      </c>
      <c r="BR910">
        <f>EXP(-KTG1_bac*(BQ910-T_opt_bac)^2)</f>
        <v>0.99951012003039363</v>
      </c>
      <c r="BS910">
        <f>EXP(-KTG2_bac * (T_opt_bac - BQ910)^2)</f>
        <v>0.99853107992077217</v>
      </c>
      <c r="BT910">
        <f>IF(BQ910&lt;=T_opt_bac,BR910,BS910)</f>
        <v>0.99951012003039363</v>
      </c>
      <c r="BU910">
        <f t="shared" si="205"/>
        <v>1</v>
      </c>
      <c r="BY910"/>
      <c r="BZ910" s="3">
        <f t="shared" si="197"/>
        <v>890</v>
      </c>
      <c r="CA910" s="3">
        <f>CA909+(env_max2-env_min2)/1200</f>
        <v>22.224999999999806</v>
      </c>
      <c r="CB910" s="3">
        <f t="shared" si="196"/>
        <v>1.169</v>
      </c>
      <c r="CC910" s="3">
        <f>ROUND((O_max_dia2-CA910)/O_range_dia2 * CB910, 3)</f>
        <v>0.315</v>
      </c>
      <c r="CD910">
        <f>IF(CA910&lt;=delt2,CB910,CC910)</f>
        <v>0.315</v>
      </c>
      <c r="CE910">
        <f>IF(CA910&gt;=O_max_dia2, 0, CD910)</f>
        <v>0.315</v>
      </c>
      <c r="CG910">
        <f>CE910/$CF$21</f>
        <v>0.55166374781085814</v>
      </c>
      <c r="EM910"/>
      <c r="EN910" s="3"/>
      <c r="EP910"/>
      <c r="EQ910" s="3"/>
    </row>
    <row r="911" spans="2:147" x14ac:dyDescent="0.25">
      <c r="B911">
        <f t="shared" si="195"/>
        <v>895</v>
      </c>
      <c r="C911" s="9">
        <f t="shared" si="193"/>
        <v>22.349999999999799</v>
      </c>
      <c r="D911">
        <f>EXP(-KTG1_dia*(C911-T_opt__dia)^2)</f>
        <v>0.57247855658613234</v>
      </c>
      <c r="E911">
        <f>EXP(-KTG2_dia*(T_opt__dia-C911)^2)</f>
        <v>8.7898324577088825E-7</v>
      </c>
      <c r="F911">
        <f>IF(C911&lt;=T_opt__dia,D911,E911)</f>
        <v>8.7898324577088825E-7</v>
      </c>
      <c r="G911">
        <f t="shared" si="194"/>
        <v>0</v>
      </c>
      <c r="AO911">
        <f t="shared" ref="AO911:AO974" si="206">B924</f>
        <v>908</v>
      </c>
      <c r="AP911">
        <f t="shared" si="198"/>
        <v>22.67499999999978</v>
      </c>
      <c r="AQ911">
        <f>EXP(-KTG1_nan*(AP911-T_opt__nan)^2)</f>
        <v>0.97178324340711486</v>
      </c>
      <c r="AR911">
        <f>EXP(-KTG2_nan*(T_opt__nan-AP911)^2)</f>
        <v>0.91771582051091316</v>
      </c>
      <c r="AS911">
        <f>IF(AP911&lt;=T_opt__nan,AQ911,AR911)</f>
        <v>0.91771582051091316</v>
      </c>
      <c r="AT911">
        <f t="shared" si="199"/>
        <v>0.91800000000000004</v>
      </c>
      <c r="BD911">
        <f t="shared" si="200"/>
        <v>908</v>
      </c>
      <c r="BE911">
        <f t="shared" si="201"/>
        <v>22.67499999999978</v>
      </c>
      <c r="BF911">
        <f>EXP(-KTG1_pic*(BE911-T_opt_pic)^2)</f>
        <v>0.99957758924055595</v>
      </c>
      <c r="BG911">
        <f>EXP(-KTG2_pic*(T_opt_pic-BE911)^2)</f>
        <v>0.99873330293884577</v>
      </c>
      <c r="BH911">
        <f>IF(BE911&lt;=T_opt_pic,BF911,BG911)</f>
        <v>0.99957758924055595</v>
      </c>
      <c r="BI911">
        <f t="shared" si="202"/>
        <v>1</v>
      </c>
      <c r="BP911">
        <f t="shared" si="203"/>
        <v>908</v>
      </c>
      <c r="BQ911">
        <f t="shared" si="204"/>
        <v>22.67499999999978</v>
      </c>
      <c r="BR911">
        <f>EXP(-KTG1_bac*(BQ911-T_opt_bac)^2)</f>
        <v>0.99957758924055595</v>
      </c>
      <c r="BS911">
        <f>EXP(-KTG2_bac * (T_opt_bac - BQ911)^2)</f>
        <v>0.99873330293884577</v>
      </c>
      <c r="BT911">
        <f>IF(BQ911&lt;=T_opt_bac,BR911,BS911)</f>
        <v>0.99957758924055595</v>
      </c>
      <c r="BU911">
        <f t="shared" si="205"/>
        <v>1</v>
      </c>
      <c r="BY911"/>
      <c r="BZ911" s="3">
        <f t="shared" si="197"/>
        <v>891</v>
      </c>
      <c r="CA911" s="3">
        <f>CA910+(env_max2-env_min2)/1200</f>
        <v>22.249999999999805</v>
      </c>
      <c r="CB911" s="3">
        <f t="shared" si="196"/>
        <v>1.171</v>
      </c>
      <c r="CC911" s="3">
        <f>ROUND((O_max_dia2-CA911)/O_range_dia2 * CB911, 3)</f>
        <v>0.314</v>
      </c>
      <c r="CD911">
        <f>IF(CA911&lt;=delt2,CB911,CC911)</f>
        <v>0.314</v>
      </c>
      <c r="CE911">
        <f>IF(CA911&gt;=O_max_dia2, 0, CD911)</f>
        <v>0.314</v>
      </c>
      <c r="CG911">
        <f>CE911/$CF$21</f>
        <v>0.54991243432574433</v>
      </c>
      <c r="EM911"/>
      <c r="EN911" s="3"/>
      <c r="EP911"/>
      <c r="EQ911" s="3"/>
    </row>
    <row r="912" spans="2:147" x14ac:dyDescent="0.25">
      <c r="B912">
        <f t="shared" si="195"/>
        <v>896</v>
      </c>
      <c r="C912" s="9">
        <f t="shared" si="193"/>
        <v>22.374999999999797</v>
      </c>
      <c r="D912">
        <f>EXP(-KTG1_dia*(C912-T_opt__dia)^2)</f>
        <v>0.57056681498472372</v>
      </c>
      <c r="E912">
        <f>EXP(-KTG2_dia*(T_opt__dia-C912)^2)</f>
        <v>8.0846778832804158E-7</v>
      </c>
      <c r="F912">
        <f>IF(C912&lt;=T_opt__dia,D912,E912)</f>
        <v>8.0846778832804158E-7</v>
      </c>
      <c r="G912">
        <f t="shared" si="194"/>
        <v>0</v>
      </c>
      <c r="AO912">
        <f t="shared" si="206"/>
        <v>909</v>
      </c>
      <c r="AP912">
        <f t="shared" si="198"/>
        <v>22.699999999999779</v>
      </c>
      <c r="AQ912">
        <f>EXP(-KTG1_nan*(AP912-T_opt__nan)^2)</f>
        <v>0.97126105026576237</v>
      </c>
      <c r="AR912">
        <f>EXP(-KTG2_nan*(T_opt__nan-AP912)^2)</f>
        <v>0.91623719621156874</v>
      </c>
      <c r="AS912">
        <f>IF(AP912&lt;=T_opt__nan,AQ912,AR912)</f>
        <v>0.91623719621156874</v>
      </c>
      <c r="AT912">
        <f t="shared" si="199"/>
        <v>0.91600000000000004</v>
      </c>
      <c r="BD912">
        <f t="shared" si="200"/>
        <v>909</v>
      </c>
      <c r="BE912">
        <f t="shared" si="201"/>
        <v>22.699999999999779</v>
      </c>
      <c r="BF912">
        <f>EXP(-KTG1_pic*(BE912-T_opt_pic)^2)</f>
        <v>0.99964006479222411</v>
      </c>
      <c r="BG912">
        <f>EXP(-KTG2_pic*(T_opt_pic-BE912)^2)</f>
        <v>0.99892058299010311</v>
      </c>
      <c r="BH912">
        <f>IF(BE912&lt;=T_opt_pic,BF912,BG912)</f>
        <v>0.99964006479222411</v>
      </c>
      <c r="BI912">
        <f t="shared" si="202"/>
        <v>1</v>
      </c>
      <c r="BP912">
        <f t="shared" si="203"/>
        <v>909</v>
      </c>
      <c r="BQ912">
        <f t="shared" si="204"/>
        <v>22.699999999999779</v>
      </c>
      <c r="BR912">
        <f>EXP(-KTG1_bac*(BQ912-T_opt_bac)^2)</f>
        <v>0.99964006479222411</v>
      </c>
      <c r="BS912">
        <f>EXP(-KTG2_bac * (T_opt_bac - BQ912)^2)</f>
        <v>0.99892058299010311</v>
      </c>
      <c r="BT912">
        <f>IF(BQ912&lt;=T_opt_bac,BR912,BS912)</f>
        <v>0.99964006479222411</v>
      </c>
      <c r="BU912">
        <f t="shared" si="205"/>
        <v>1</v>
      </c>
      <c r="BY912"/>
      <c r="BZ912" s="3">
        <f t="shared" si="197"/>
        <v>892</v>
      </c>
      <c r="CA912" s="3">
        <f>CA911+(env_max2-env_min2)/1200</f>
        <v>22.274999999999803</v>
      </c>
      <c r="CB912" s="3">
        <f t="shared" si="196"/>
        <v>1.173</v>
      </c>
      <c r="CC912" s="3">
        <f>ROUND((O_max_dia2-CA912)/O_range_dia2 * CB912, 3)</f>
        <v>0.312</v>
      </c>
      <c r="CD912">
        <f>IF(CA912&lt;=delt2,CB912,CC912)</f>
        <v>0.312</v>
      </c>
      <c r="CE912">
        <f>IF(CA912&gt;=O_max_dia2, 0, CD912)</f>
        <v>0.312</v>
      </c>
      <c r="CG912">
        <f>CE912/$CF$21</f>
        <v>0.5464098073555167</v>
      </c>
      <c r="EM912"/>
      <c r="EN912" s="3"/>
      <c r="EP912"/>
      <c r="EQ912" s="3"/>
    </row>
    <row r="913" spans="2:147" x14ac:dyDescent="0.25">
      <c r="B913">
        <f t="shared" si="195"/>
        <v>897</v>
      </c>
      <c r="C913" s="9">
        <f t="shared" si="193"/>
        <v>22.399999999999796</v>
      </c>
      <c r="D913">
        <f>EXP(-KTG1_dia*(C913-T_opt__dia)^2)</f>
        <v>0.56865577088948283</v>
      </c>
      <c r="E913">
        <f>EXP(-KTG2_dia*(T_opt__dia-C913)^2)</f>
        <v>7.4342347626168086E-7</v>
      </c>
      <c r="F913">
        <f>IF(C913&lt;=T_opt__dia,D913,E913)</f>
        <v>7.4342347626168086E-7</v>
      </c>
      <c r="G913">
        <f t="shared" si="194"/>
        <v>0</v>
      </c>
      <c r="AO913">
        <f t="shared" si="206"/>
        <v>910</v>
      </c>
      <c r="AP913">
        <f t="shared" si="198"/>
        <v>22.724999999999778</v>
      </c>
      <c r="AQ913">
        <f>EXP(-KTG1_nan*(AP913-T_opt__nan)^2)</f>
        <v>0.97073428404425011</v>
      </c>
      <c r="AR913">
        <f>EXP(-KTG2_nan*(T_opt__nan-AP913)^2)</f>
        <v>0.91474723296120874</v>
      </c>
      <c r="AS913">
        <f>IF(AP913&lt;=T_opt__nan,AQ913,AR913)</f>
        <v>0.91474723296120874</v>
      </c>
      <c r="AT913">
        <f t="shared" si="199"/>
        <v>0.91500000000000004</v>
      </c>
      <c r="BD913">
        <f t="shared" si="200"/>
        <v>910</v>
      </c>
      <c r="BE913">
        <f t="shared" si="201"/>
        <v>22.724999999999778</v>
      </c>
      <c r="BF913">
        <f>EXP(-KTG1_pic*(BE913-T_opt_pic)^2)</f>
        <v>0.99969754574851144</v>
      </c>
      <c r="BG913">
        <f>EXP(-KTG2_pic*(T_opt_pic-BE913)^2)</f>
        <v>0.99909291165358893</v>
      </c>
      <c r="BH913">
        <f>IF(BE913&lt;=T_opt_pic,BF913,BG913)</f>
        <v>0.99969754574851144</v>
      </c>
      <c r="BI913">
        <f t="shared" si="202"/>
        <v>1</v>
      </c>
      <c r="BP913">
        <f t="shared" si="203"/>
        <v>910</v>
      </c>
      <c r="BQ913">
        <f t="shared" si="204"/>
        <v>22.724999999999778</v>
      </c>
      <c r="BR913">
        <f>EXP(-KTG1_bac*(BQ913-T_opt_bac)^2)</f>
        <v>0.99969754574851144</v>
      </c>
      <c r="BS913">
        <f>EXP(-KTG2_bac * (T_opt_bac - BQ913)^2)</f>
        <v>0.99909291165358893</v>
      </c>
      <c r="BT913">
        <f>IF(BQ913&lt;=T_opt_bac,BR913,BS913)</f>
        <v>0.99969754574851144</v>
      </c>
      <c r="BU913">
        <f t="shared" si="205"/>
        <v>1</v>
      </c>
      <c r="BY913"/>
      <c r="BZ913" s="3">
        <f t="shared" si="197"/>
        <v>893</v>
      </c>
      <c r="CA913" s="3">
        <f>CA912+(env_max2-env_min2)/1200</f>
        <v>22.299999999999802</v>
      </c>
      <c r="CB913" s="3">
        <f t="shared" si="196"/>
        <v>1.175</v>
      </c>
      <c r="CC913" s="3">
        <f>ROUND((O_max_dia2-CA913)/O_range_dia2 * CB913, 3)</f>
        <v>0.311</v>
      </c>
      <c r="CD913">
        <f>IF(CA913&lt;=delt2,CB913,CC913)</f>
        <v>0.311</v>
      </c>
      <c r="CE913">
        <f>IF(CA913&gt;=O_max_dia2, 0, CD913)</f>
        <v>0.311</v>
      </c>
      <c r="CG913">
        <f>CE913/$CF$21</f>
        <v>0.54465849387040288</v>
      </c>
      <c r="EM913"/>
      <c r="EN913" s="3"/>
      <c r="EP913"/>
      <c r="EQ913" s="3"/>
    </row>
    <row r="914" spans="2:147" x14ac:dyDescent="0.25">
      <c r="B914">
        <f t="shared" si="195"/>
        <v>898</v>
      </c>
      <c r="C914" s="9">
        <f t="shared" ref="C914:C977" si="207">C913+(env_v_max-env_v_min)/1200</f>
        <v>22.424999999999795</v>
      </c>
      <c r="D914">
        <f>EXP(-KTG1_dia*(C914-T_opt__dia)^2)</f>
        <v>0.56674546012088101</v>
      </c>
      <c r="E914">
        <f>EXP(-KTG2_dia*(T_opt__dia-C914)^2)</f>
        <v>6.8344134508214392E-7</v>
      </c>
      <c r="F914">
        <f>IF(C914&lt;=T_opt__dia,D914,E914)</f>
        <v>6.8344134508214392E-7</v>
      </c>
      <c r="G914">
        <f t="shared" ref="G914:G977" si="208">ROUND(F914,3)</f>
        <v>0</v>
      </c>
      <c r="AO914">
        <f t="shared" si="206"/>
        <v>911</v>
      </c>
      <c r="AP914">
        <f t="shared" si="198"/>
        <v>22.749999999999776</v>
      </c>
      <c r="AQ914">
        <f>EXP(-KTG1_nan*(AP914-T_opt__nan)^2)</f>
        <v>0.97020295248902166</v>
      </c>
      <c r="AR914">
        <f>EXP(-KTG2_nan*(T_opt__nan-AP914)^2)</f>
        <v>0.91324599386118532</v>
      </c>
      <c r="AS914">
        <f>IF(AP914&lt;=T_opt__nan,AQ914,AR914)</f>
        <v>0.91324599386118532</v>
      </c>
      <c r="AT914">
        <f t="shared" si="199"/>
        <v>0.91300000000000003</v>
      </c>
      <c r="BD914">
        <f t="shared" si="200"/>
        <v>911</v>
      </c>
      <c r="BE914">
        <f t="shared" si="201"/>
        <v>22.749999999999776</v>
      </c>
      <c r="BF914">
        <f>EXP(-KTG1_pic*(BE914-T_opt_pic)^2)</f>
        <v>0.99975003124739559</v>
      </c>
      <c r="BG914">
        <f>EXP(-KTG2_pic*(T_opt_pic-BE914)^2)</f>
        <v>0.99925028117969938</v>
      </c>
      <c r="BH914">
        <f>IF(BE914&lt;=T_opt_pic,BF914,BG914)</f>
        <v>0.99975003124739559</v>
      </c>
      <c r="BI914">
        <f t="shared" si="202"/>
        <v>1</v>
      </c>
      <c r="BP914">
        <f t="shared" si="203"/>
        <v>911</v>
      </c>
      <c r="BQ914">
        <f t="shared" si="204"/>
        <v>22.749999999999776</v>
      </c>
      <c r="BR914">
        <f>EXP(-KTG1_bac*(BQ914-T_opt_bac)^2)</f>
        <v>0.99975003124739559</v>
      </c>
      <c r="BS914">
        <f>EXP(-KTG2_bac * (T_opt_bac - BQ914)^2)</f>
        <v>0.99925028117969938</v>
      </c>
      <c r="BT914">
        <f>IF(BQ914&lt;=T_opt_bac,BR914,BS914)</f>
        <v>0.99975003124739559</v>
      </c>
      <c r="BU914">
        <f t="shared" si="205"/>
        <v>1</v>
      </c>
      <c r="BY914"/>
      <c r="BZ914" s="3">
        <f t="shared" si="197"/>
        <v>894</v>
      </c>
      <c r="CA914" s="3">
        <f>CA913+(env_max2-env_min2)/1200</f>
        <v>22.3249999999998</v>
      </c>
      <c r="CB914" s="3">
        <f t="shared" si="196"/>
        <v>1.177</v>
      </c>
      <c r="CC914" s="3">
        <f>ROUND((O_max_dia2-CA914)/O_range_dia2 * CB914, 3)</f>
        <v>0.309</v>
      </c>
      <c r="CD914">
        <f>IF(CA914&lt;=delt2,CB914,CC914)</f>
        <v>0.309</v>
      </c>
      <c r="CE914">
        <f>IF(CA914&gt;=O_max_dia2, 0, CD914)</f>
        <v>0.309</v>
      </c>
      <c r="CG914">
        <f>CE914/$CF$21</f>
        <v>0.54115586690017514</v>
      </c>
      <c r="EM914"/>
      <c r="EN914" s="3"/>
      <c r="EP914"/>
      <c r="EQ914" s="3"/>
    </row>
    <row r="915" spans="2:147" x14ac:dyDescent="0.25">
      <c r="B915">
        <f t="shared" ref="B915:B978" si="209">B914+1</f>
        <v>899</v>
      </c>
      <c r="C915" s="9">
        <f t="shared" si="207"/>
        <v>22.449999999999793</v>
      </c>
      <c r="D915">
        <f>EXP(-KTG1_dia*(C915-T_opt__dia)^2)</f>
        <v>0.56483591835727176</v>
      </c>
      <c r="E915">
        <f>EXP(-KTG2_dia*(T_opt__dia-C915)^2)</f>
        <v>6.281417370530887E-7</v>
      </c>
      <c r="F915">
        <f>IF(C915&lt;=T_opt__dia,D915,E915)</f>
        <v>6.281417370530887E-7</v>
      </c>
      <c r="G915">
        <f t="shared" si="208"/>
        <v>0</v>
      </c>
      <c r="AO915">
        <f t="shared" si="206"/>
        <v>912</v>
      </c>
      <c r="AP915">
        <f t="shared" si="198"/>
        <v>22.774999999999775</v>
      </c>
      <c r="AQ915">
        <f>EXP(-KTG1_nan*(AP915-T_opt__nan)^2)</f>
        <v>0.96966706341076148</v>
      </c>
      <c r="AR915">
        <f>EXP(-KTG2_nan*(T_opt__nan-AP915)^2)</f>
        <v>0.91173354241675919</v>
      </c>
      <c r="AS915">
        <f>IF(AP915&lt;=T_opt__nan,AQ915,AR915)</f>
        <v>0.91173354241675919</v>
      </c>
      <c r="AT915">
        <f t="shared" si="199"/>
        <v>0.91200000000000003</v>
      </c>
      <c r="BD915">
        <f t="shared" si="200"/>
        <v>912</v>
      </c>
      <c r="BE915">
        <f t="shared" si="201"/>
        <v>22.774999999999775</v>
      </c>
      <c r="BF915">
        <f>EXP(-KTG1_pic*(BE915-T_opt_pic)^2)</f>
        <v>0.99979752050174076</v>
      </c>
      <c r="BG915">
        <f>EXP(-KTG2_pic*(T_opt_pic-BE915)^2)</f>
        <v>0.99939268449076246</v>
      </c>
      <c r="BH915">
        <f>IF(BE915&lt;=T_opt_pic,BF915,BG915)</f>
        <v>0.99979752050174076</v>
      </c>
      <c r="BI915">
        <f t="shared" si="202"/>
        <v>1</v>
      </c>
      <c r="BP915">
        <f t="shared" si="203"/>
        <v>912</v>
      </c>
      <c r="BQ915">
        <f t="shared" si="204"/>
        <v>22.774999999999775</v>
      </c>
      <c r="BR915">
        <f>EXP(-KTG1_bac*(BQ915-T_opt_bac)^2)</f>
        <v>0.99979752050174076</v>
      </c>
      <c r="BS915">
        <f>EXP(-KTG2_bac * (T_opt_bac - BQ915)^2)</f>
        <v>0.99939268449076246</v>
      </c>
      <c r="BT915">
        <f>IF(BQ915&lt;=T_opt_bac,BR915,BS915)</f>
        <v>0.99979752050174076</v>
      </c>
      <c r="BU915">
        <f t="shared" si="205"/>
        <v>1</v>
      </c>
      <c r="BY915"/>
      <c r="BZ915" s="3">
        <f t="shared" si="197"/>
        <v>895</v>
      </c>
      <c r="CA915" s="3">
        <f>CA914+(env_max2-env_min2)/1200</f>
        <v>22.349999999999799</v>
      </c>
      <c r="CB915" s="3">
        <f t="shared" si="196"/>
        <v>1.179</v>
      </c>
      <c r="CC915" s="3">
        <f>ROUND((O_max_dia2-CA915)/O_range_dia2 * CB915, 3)</f>
        <v>0.307</v>
      </c>
      <c r="CD915">
        <f>IF(CA915&lt;=delt2,CB915,CC915)</f>
        <v>0.307</v>
      </c>
      <c r="CE915">
        <f>IF(CA915&gt;=O_max_dia2, 0, CD915)</f>
        <v>0.307</v>
      </c>
      <c r="CG915">
        <f>CE915/$CF$21</f>
        <v>0.53765323992994751</v>
      </c>
      <c r="EM915"/>
      <c r="EN915" s="3"/>
      <c r="EP915"/>
      <c r="EQ915" s="3"/>
    </row>
    <row r="916" spans="2:147" x14ac:dyDescent="0.25">
      <c r="B916">
        <f t="shared" si="209"/>
        <v>900</v>
      </c>
      <c r="C916" s="9">
        <f t="shared" si="207"/>
        <v>22.474999999999792</v>
      </c>
      <c r="D916">
        <f>EXP(-KTG1_dia*(C916-T_opt__dia)^2)</f>
        <v>0.56292718113394435</v>
      </c>
      <c r="E916">
        <f>EXP(-KTG2_dia*(T_opt__dia-C916)^2)</f>
        <v>5.7717230086400458E-7</v>
      </c>
      <c r="F916">
        <f>IF(C916&lt;=T_opt__dia,D916,E916)</f>
        <v>5.7717230086400458E-7</v>
      </c>
      <c r="G916">
        <f t="shared" si="208"/>
        <v>0</v>
      </c>
      <c r="AO916">
        <f t="shared" si="206"/>
        <v>913</v>
      </c>
      <c r="AP916">
        <f t="shared" si="198"/>
        <v>22.799999999999773</v>
      </c>
      <c r="AQ916">
        <f>EXP(-KTG1_nan*(AP916-T_opt__nan)^2)</f>
        <v>0.96912662468420263</v>
      </c>
      <c r="AR916">
        <f>EXP(-KTG2_nan*(T_opt__nan-AP916)^2)</f>
        <v>0.91020994253262866</v>
      </c>
      <c r="AS916">
        <f>IF(AP916&lt;=T_opt__nan,AQ916,AR916)</f>
        <v>0.91020994253262866</v>
      </c>
      <c r="AT916">
        <f t="shared" si="199"/>
        <v>0.91</v>
      </c>
      <c r="BD916">
        <f t="shared" si="200"/>
        <v>913</v>
      </c>
      <c r="BE916">
        <f t="shared" si="201"/>
        <v>22.799999999999773</v>
      </c>
      <c r="BF916">
        <f>EXP(-KTG1_pic*(BE916-T_opt_pic)^2)</f>
        <v>0.999840012799317</v>
      </c>
      <c r="BG916">
        <f>EXP(-KTG2_pic*(T_opt_pic-BE916)^2)</f>
        <v>0.99952011518156914</v>
      </c>
      <c r="BH916">
        <f>IF(BE916&lt;=T_opt_pic,BF916,BG916)</f>
        <v>0.999840012799317</v>
      </c>
      <c r="BI916">
        <f t="shared" si="202"/>
        <v>1</v>
      </c>
      <c r="BP916">
        <f t="shared" si="203"/>
        <v>913</v>
      </c>
      <c r="BQ916">
        <f t="shared" si="204"/>
        <v>22.799999999999773</v>
      </c>
      <c r="BR916">
        <f>EXP(-KTG1_bac*(BQ916-T_opt_bac)^2)</f>
        <v>0.999840012799317</v>
      </c>
      <c r="BS916">
        <f>EXP(-KTG2_bac * (T_opt_bac - BQ916)^2)</f>
        <v>0.99952011518156914</v>
      </c>
      <c r="BT916">
        <f>IF(BQ916&lt;=T_opt_bac,BR916,BS916)</f>
        <v>0.999840012799317</v>
      </c>
      <c r="BU916">
        <f t="shared" si="205"/>
        <v>1</v>
      </c>
      <c r="BY916"/>
      <c r="BZ916" s="3">
        <f t="shared" si="197"/>
        <v>896</v>
      </c>
      <c r="CA916" s="3">
        <f>CA915+(env_max2-env_min2)/1200</f>
        <v>22.374999999999797</v>
      </c>
      <c r="CB916" s="3">
        <f t="shared" si="196"/>
        <v>1.181</v>
      </c>
      <c r="CC916" s="3">
        <f>ROUND((O_max_dia2-CA916)/O_range_dia2 * CB916, 3)</f>
        <v>0.30599999999999999</v>
      </c>
      <c r="CD916">
        <f>IF(CA916&lt;=delt2,CB916,CC916)</f>
        <v>0.30599999999999999</v>
      </c>
      <c r="CE916">
        <f>IF(CA916&gt;=O_max_dia2, 0, CD916)</f>
        <v>0.30599999999999999</v>
      </c>
      <c r="CG916">
        <f>CE916/$CF$21</f>
        <v>0.5359019264448337</v>
      </c>
      <c r="EM916"/>
      <c r="EN916" s="3"/>
      <c r="EP916"/>
      <c r="EQ916" s="3"/>
    </row>
    <row r="917" spans="2:147" x14ac:dyDescent="0.25">
      <c r="B917">
        <f t="shared" si="209"/>
        <v>901</v>
      </c>
      <c r="C917" s="9">
        <f t="shared" si="207"/>
        <v>22.49999999999979</v>
      </c>
      <c r="D917">
        <f>EXP(-KTG1_dia*(C917-T_opt__dia)^2)</f>
        <v>0.56101928384218658</v>
      </c>
      <c r="E917">
        <f>EXP(-KTG2_dia*(T_opt__dia-C917)^2)</f>
        <v>5.3020612018280675E-7</v>
      </c>
      <c r="F917">
        <f>IF(C917&lt;=T_opt__dia,D917,E917)</f>
        <v>5.3020612018280675E-7</v>
      </c>
      <c r="G917">
        <f t="shared" si="208"/>
        <v>0</v>
      </c>
      <c r="AO917">
        <f t="shared" si="206"/>
        <v>914</v>
      </c>
      <c r="AP917">
        <f t="shared" si="198"/>
        <v>22.824999999999772</v>
      </c>
      <c r="AQ917">
        <f>EXP(-KTG1_nan*(AP917-T_opt__nan)^2)</f>
        <v>0.96858164424793514</v>
      </c>
      <c r="AR917">
        <f>EXP(-KTG2_nan*(T_opt__nan-AP917)^2)</f>
        <v>0.90867525850843822</v>
      </c>
      <c r="AS917">
        <f>IF(AP917&lt;=T_opt__nan,AQ917,AR917)</f>
        <v>0.90867525850843822</v>
      </c>
      <c r="AT917">
        <f t="shared" si="199"/>
        <v>0.90900000000000003</v>
      </c>
      <c r="BD917">
        <f t="shared" si="200"/>
        <v>914</v>
      </c>
      <c r="BE917">
        <f t="shared" si="201"/>
        <v>22.824999999999772</v>
      </c>
      <c r="BF917">
        <f>EXP(-KTG1_pic*(BE917-T_opt_pic)^2)</f>
        <v>0.99987750750281834</v>
      </c>
      <c r="BG917">
        <f>EXP(-KTG2_pic*(T_opt_pic-BE917)^2)</f>
        <v>0.99963256751985263</v>
      </c>
      <c r="BH917">
        <f>IF(BE917&lt;=T_opt_pic,BF917,BG917)</f>
        <v>0.99987750750281834</v>
      </c>
      <c r="BI917">
        <f t="shared" si="202"/>
        <v>1</v>
      </c>
      <c r="BP917">
        <f t="shared" si="203"/>
        <v>914</v>
      </c>
      <c r="BQ917">
        <f t="shared" si="204"/>
        <v>22.824999999999772</v>
      </c>
      <c r="BR917">
        <f>EXP(-KTG1_bac*(BQ917-T_opt_bac)^2)</f>
        <v>0.99987750750281834</v>
      </c>
      <c r="BS917">
        <f>EXP(-KTG2_bac * (T_opt_bac - BQ917)^2)</f>
        <v>0.99963256751985263</v>
      </c>
      <c r="BT917">
        <f>IF(BQ917&lt;=T_opt_bac,BR917,BS917)</f>
        <v>0.99987750750281834</v>
      </c>
      <c r="BU917">
        <f t="shared" si="205"/>
        <v>1</v>
      </c>
      <c r="BY917"/>
      <c r="BZ917" s="3">
        <f t="shared" si="197"/>
        <v>897</v>
      </c>
      <c r="CA917" s="3">
        <f>CA916+(env_max2-env_min2)/1200</f>
        <v>22.399999999999796</v>
      </c>
      <c r="CB917" s="3">
        <f t="shared" si="196"/>
        <v>1.1830000000000001</v>
      </c>
      <c r="CC917" s="3">
        <f>ROUND((O_max_dia2-CA917)/O_range_dia2 * CB917, 3)</f>
        <v>0.30399999999999999</v>
      </c>
      <c r="CD917">
        <f>IF(CA917&lt;=delt2,CB917,CC917)</f>
        <v>0.30399999999999999</v>
      </c>
      <c r="CE917">
        <f>IF(CA917&gt;=O_max_dia2, 0, CD917)</f>
        <v>0.30399999999999999</v>
      </c>
      <c r="CG917">
        <f>CE917/$CF$21</f>
        <v>0.53239929947460596</v>
      </c>
      <c r="EM917"/>
      <c r="EN917" s="3"/>
      <c r="EP917"/>
      <c r="EQ917" s="3"/>
    </row>
    <row r="918" spans="2:147" x14ac:dyDescent="0.25">
      <c r="B918">
        <f t="shared" si="209"/>
        <v>902</v>
      </c>
      <c r="C918" s="9">
        <f t="shared" si="207"/>
        <v>22.524999999999789</v>
      </c>
      <c r="D918">
        <f>EXP(-KTG1_dia*(C918-T_opt__dia)^2)</f>
        <v>0.55911226172835771</v>
      </c>
      <c r="E918">
        <f>EXP(-KTG2_dia*(T_opt__dia-C918)^2)</f>
        <v>4.8693996335295012E-7</v>
      </c>
      <c r="F918">
        <f>IF(C918&lt;=T_opt__dia,D918,E918)</f>
        <v>4.8693996335295012E-7</v>
      </c>
      <c r="G918">
        <f t="shared" si="208"/>
        <v>0</v>
      </c>
      <c r="AO918">
        <f t="shared" si="206"/>
        <v>915</v>
      </c>
      <c r="AP918">
        <f t="shared" si="198"/>
        <v>22.84999999999977</v>
      </c>
      <c r="AQ918">
        <f>EXP(-KTG1_nan*(AP918-T_opt__nan)^2)</f>
        <v>0.96803213010421074</v>
      </c>
      <c r="AR918">
        <f>EXP(-KTG2_nan*(T_opt__nan-AP918)^2)</f>
        <v>0.90712955503426274</v>
      </c>
      <c r="AS918">
        <f>IF(AP918&lt;=T_opt__nan,AQ918,AR918)</f>
        <v>0.90712955503426274</v>
      </c>
      <c r="AT918">
        <f t="shared" si="199"/>
        <v>0.90700000000000003</v>
      </c>
      <c r="BD918">
        <f t="shared" si="200"/>
        <v>915</v>
      </c>
      <c r="BE918">
        <f t="shared" si="201"/>
        <v>22.84999999999977</v>
      </c>
      <c r="BF918">
        <f>EXP(-KTG1_pic*(BE918-T_opt_pic)^2)</f>
        <v>0.99991000404987818</v>
      </c>
      <c r="BG918">
        <f>EXP(-KTG2_pic*(T_opt_pic-BE918)^2)</f>
        <v>0.99973003644671887</v>
      </c>
      <c r="BH918">
        <f>IF(BE918&lt;=T_opt_pic,BF918,BG918)</f>
        <v>0.99991000404987818</v>
      </c>
      <c r="BI918">
        <f t="shared" si="202"/>
        <v>1</v>
      </c>
      <c r="BP918">
        <f t="shared" si="203"/>
        <v>915</v>
      </c>
      <c r="BQ918">
        <f t="shared" si="204"/>
        <v>22.84999999999977</v>
      </c>
      <c r="BR918">
        <f>EXP(-KTG1_bac*(BQ918-T_opt_bac)^2)</f>
        <v>0.99991000404987818</v>
      </c>
      <c r="BS918">
        <f>EXP(-KTG2_bac * (T_opt_bac - BQ918)^2)</f>
        <v>0.99973003644671887</v>
      </c>
      <c r="BT918">
        <f>IF(BQ918&lt;=T_opt_bac,BR918,BS918)</f>
        <v>0.99991000404987818</v>
      </c>
      <c r="BU918">
        <f t="shared" si="205"/>
        <v>1</v>
      </c>
      <c r="BY918"/>
      <c r="BZ918" s="3">
        <f t="shared" si="197"/>
        <v>898</v>
      </c>
      <c r="CA918" s="3">
        <f>CA917+(env_max2-env_min2)/1200</f>
        <v>22.424999999999795</v>
      </c>
      <c r="CB918" s="3">
        <f t="shared" ref="CB918:CB981" si="210">ROUND(EXP(0.07*(CA918-20)),3)</f>
        <v>1.1850000000000001</v>
      </c>
      <c r="CC918" s="3">
        <f>ROUND((O_max_dia2-CA918)/O_range_dia2 * CB918, 3)</f>
        <v>0.30299999999999999</v>
      </c>
      <c r="CD918">
        <f>IF(CA918&lt;=delt2,CB918,CC918)</f>
        <v>0.30299999999999999</v>
      </c>
      <c r="CE918">
        <f>IF(CA918&gt;=O_max_dia2, 0, CD918)</f>
        <v>0.30299999999999999</v>
      </c>
      <c r="CG918">
        <f>CE918/$CF$21</f>
        <v>0.53064798598949214</v>
      </c>
      <c r="EM918"/>
      <c r="EN918" s="3"/>
      <c r="EP918"/>
      <c r="EQ918" s="3"/>
    </row>
    <row r="919" spans="2:147" x14ac:dyDescent="0.25">
      <c r="B919">
        <f t="shared" si="209"/>
        <v>903</v>
      </c>
      <c r="C919" s="9">
        <f t="shared" si="207"/>
        <v>22.549999999999788</v>
      </c>
      <c r="D919">
        <f>EXP(-KTG1_dia*(C919-T_opt__dia)^2)</f>
        <v>0.55720614989297279</v>
      </c>
      <c r="E919">
        <f>EXP(-KTG2_dia*(T_opt__dia-C919)^2)</f>
        <v>4.4709264692295524E-7</v>
      </c>
      <c r="F919">
        <f>IF(C919&lt;=T_opt__dia,D919,E919)</f>
        <v>4.4709264692295524E-7</v>
      </c>
      <c r="G919">
        <f t="shared" si="208"/>
        <v>0</v>
      </c>
      <c r="AO919">
        <f t="shared" si="206"/>
        <v>916</v>
      </c>
      <c r="AP919">
        <f t="shared" si="198"/>
        <v>22.874999999999769</v>
      </c>
      <c r="AQ919">
        <f>EXP(-KTG1_nan*(AP919-T_opt__nan)^2)</f>
        <v>0.96747809031874721</v>
      </c>
      <c r="AR919">
        <f>EXP(-KTG2_nan*(T_opt__nan-AP919)^2)</f>
        <v>0.90557289718607203</v>
      </c>
      <c r="AS919">
        <f>IF(AP919&lt;=T_opt__nan,AQ919,AR919)</f>
        <v>0.90557289718607203</v>
      </c>
      <c r="AT919">
        <f t="shared" si="199"/>
        <v>0.90600000000000003</v>
      </c>
      <c r="BD919">
        <f t="shared" si="200"/>
        <v>916</v>
      </c>
      <c r="BE919">
        <f t="shared" si="201"/>
        <v>22.874999999999769</v>
      </c>
      <c r="BF919">
        <f>EXP(-KTG1_pic*(BE919-T_opt_pic)^2)</f>
        <v>0.99993750195308406</v>
      </c>
      <c r="BG919">
        <f>EXP(-KTG2_pic*(T_opt_pic-BE919)^2)</f>
        <v>0.99981251757702572</v>
      </c>
      <c r="BH919">
        <f>IF(BE919&lt;=T_opt_pic,BF919,BG919)</f>
        <v>0.99993750195308406</v>
      </c>
      <c r="BI919">
        <f t="shared" si="202"/>
        <v>1</v>
      </c>
      <c r="BP919">
        <f t="shared" si="203"/>
        <v>916</v>
      </c>
      <c r="BQ919">
        <f t="shared" si="204"/>
        <v>22.874999999999769</v>
      </c>
      <c r="BR919">
        <f>EXP(-KTG1_bac*(BQ919-T_opt_bac)^2)</f>
        <v>0.99993750195308406</v>
      </c>
      <c r="BS919">
        <f>EXP(-KTG2_bac * (T_opt_bac - BQ919)^2)</f>
        <v>0.99981251757702572</v>
      </c>
      <c r="BT919">
        <f>IF(BQ919&lt;=T_opt_bac,BR919,BS919)</f>
        <v>0.99993750195308406</v>
      </c>
      <c r="BU919">
        <f t="shared" si="205"/>
        <v>1</v>
      </c>
      <c r="BY919"/>
      <c r="BZ919" s="3">
        <f t="shared" ref="BZ919:BZ982" si="211">BZ918+1</f>
        <v>899</v>
      </c>
      <c r="CA919" s="3">
        <f>CA918+(env_max2-env_min2)/1200</f>
        <v>22.449999999999793</v>
      </c>
      <c r="CB919" s="3">
        <f t="shared" si="210"/>
        <v>1.1870000000000001</v>
      </c>
      <c r="CC919" s="3">
        <f>ROUND((O_max_dia2-CA919)/O_range_dia2 * CB919, 3)</f>
        <v>0.30099999999999999</v>
      </c>
      <c r="CD919">
        <f>IF(CA919&lt;=delt2,CB919,CC919)</f>
        <v>0.30099999999999999</v>
      </c>
      <c r="CE919">
        <f>IF(CA919&gt;=O_max_dia2, 0, CD919)</f>
        <v>0.30099999999999999</v>
      </c>
      <c r="CG919">
        <f>CE919/$CF$21</f>
        <v>0.52714535901926451</v>
      </c>
      <c r="EM919"/>
      <c r="EN919" s="3"/>
      <c r="EP919"/>
      <c r="EQ919" s="3"/>
    </row>
    <row r="920" spans="2:147" x14ac:dyDescent="0.25">
      <c r="B920">
        <f t="shared" si="209"/>
        <v>904</v>
      </c>
      <c r="C920" s="9">
        <f t="shared" si="207"/>
        <v>22.574999999999786</v>
      </c>
      <c r="D920">
        <f>EXP(-KTG1_dia*(C920-T_opt__dia)^2)</f>
        <v>0.5553009832897966</v>
      </c>
      <c r="E920">
        <f>EXP(-KTG2_dia*(T_opt__dia-C920)^2)</f>
        <v>4.1040350609935176E-7</v>
      </c>
      <c r="F920">
        <f>IF(C920&lt;=T_opt__dia,D920,E920)</f>
        <v>4.1040350609935176E-7</v>
      </c>
      <c r="G920">
        <f t="shared" si="208"/>
        <v>0</v>
      </c>
      <c r="AO920">
        <f t="shared" si="206"/>
        <v>917</v>
      </c>
      <c r="AP920">
        <f t="shared" si="198"/>
        <v>22.899999999999768</v>
      </c>
      <c r="AQ920">
        <f>EXP(-KTG1_nan*(AP920-T_opt__nan)^2)</f>
        <v>0.96691953302053157</v>
      </c>
      <c r="AR920">
        <f>EXP(-KTG2_nan*(T_opt__nan-AP920)^2)</f>
        <v>0.90400535042117247</v>
      </c>
      <c r="AS920">
        <f>IF(AP920&lt;=T_opt__nan,AQ920,AR920)</f>
        <v>0.90400535042117247</v>
      </c>
      <c r="AT920">
        <f t="shared" si="199"/>
        <v>0.90400000000000003</v>
      </c>
      <c r="BD920">
        <f t="shared" si="200"/>
        <v>917</v>
      </c>
      <c r="BE920">
        <f t="shared" si="201"/>
        <v>22.899999999999768</v>
      </c>
      <c r="BF920">
        <f>EXP(-KTG1_pic*(BE920-T_opt_pic)^2)</f>
        <v>0.99996000079998915</v>
      </c>
      <c r="BG920">
        <f>EXP(-KTG2_pic*(T_opt_pic-BE920)^2)</f>
        <v>0.99988000719971148</v>
      </c>
      <c r="BH920">
        <f>IF(BE920&lt;=T_opt_pic,BF920,BG920)</f>
        <v>0.99996000079998915</v>
      </c>
      <c r="BI920">
        <f t="shared" si="202"/>
        <v>1</v>
      </c>
      <c r="BP920">
        <f t="shared" si="203"/>
        <v>917</v>
      </c>
      <c r="BQ920">
        <f t="shared" si="204"/>
        <v>22.899999999999768</v>
      </c>
      <c r="BR920">
        <f>EXP(-KTG1_bac*(BQ920-T_opt_bac)^2)</f>
        <v>0.99996000079998915</v>
      </c>
      <c r="BS920">
        <f>EXP(-KTG2_bac * (T_opt_bac - BQ920)^2)</f>
        <v>0.99988000719971148</v>
      </c>
      <c r="BT920">
        <f>IF(BQ920&lt;=T_opt_bac,BR920,BS920)</f>
        <v>0.99996000079998915</v>
      </c>
      <c r="BU920">
        <f t="shared" si="205"/>
        <v>1</v>
      </c>
      <c r="BY920"/>
      <c r="BZ920" s="3">
        <f t="shared" si="211"/>
        <v>900</v>
      </c>
      <c r="CA920" s="3">
        <f>CA919+(env_max2-env_min2)/1200</f>
        <v>22.474999999999792</v>
      </c>
      <c r="CB920" s="3">
        <f t="shared" si="210"/>
        <v>1.1890000000000001</v>
      </c>
      <c r="CC920" s="3">
        <f>ROUND((O_max_dia2-CA920)/O_range_dia2 * CB920, 3)</f>
        <v>0.29899999999999999</v>
      </c>
      <c r="CD920">
        <f>IF(CA920&lt;=delt2,CB920,CC920)</f>
        <v>0.29899999999999999</v>
      </c>
      <c r="CE920">
        <f>IF(CA920&gt;=O_max_dia2, 0, CD920)</f>
        <v>0.29899999999999999</v>
      </c>
      <c r="CG920">
        <f>CE920/$CF$21</f>
        <v>0.52364273204903677</v>
      </c>
      <c r="EM920"/>
      <c r="EN920" s="3"/>
      <c r="EP920"/>
      <c r="EQ920" s="3"/>
    </row>
    <row r="921" spans="2:147" x14ac:dyDescent="0.25">
      <c r="B921">
        <f t="shared" si="209"/>
        <v>905</v>
      </c>
      <c r="C921" s="9">
        <f t="shared" si="207"/>
        <v>22.599999999999785</v>
      </c>
      <c r="D921">
        <f>EXP(-KTG1_dia*(C921-T_opt__dia)^2)</f>
        <v>0.55339679672494824</v>
      </c>
      <c r="E921">
        <f>EXP(-KTG2_dia*(T_opt__dia-C921)^2)</f>
        <v>3.7663096559768488E-7</v>
      </c>
      <c r="F921">
        <f>IF(C921&lt;=T_opt__dia,D921,E921)</f>
        <v>3.7663096559768488E-7</v>
      </c>
      <c r="G921">
        <f t="shared" si="208"/>
        <v>0</v>
      </c>
      <c r="AO921">
        <f t="shared" si="206"/>
        <v>918</v>
      </c>
      <c r="AP921">
        <f t="shared" si="198"/>
        <v>22.924999999999766</v>
      </c>
      <c r="AQ921">
        <f>EXP(-KTG1_nan*(AP921-T_opt__nan)^2)</f>
        <v>0.96635646640162098</v>
      </c>
      <c r="AR921">
        <f>EXP(-KTG2_nan*(T_opt__nan-AP921)^2)</f>
        <v>0.90242698057362891</v>
      </c>
      <c r="AS921">
        <f>IF(AP921&lt;=T_opt__nan,AQ921,AR921)</f>
        <v>0.90242698057362891</v>
      </c>
      <c r="AT921">
        <f t="shared" si="199"/>
        <v>0.90200000000000002</v>
      </c>
      <c r="BD921">
        <f t="shared" si="200"/>
        <v>918</v>
      </c>
      <c r="BE921">
        <f t="shared" si="201"/>
        <v>22.924999999999766</v>
      </c>
      <c r="BF921">
        <f>EXP(-KTG1_pic*(BE921-T_opt_pic)^2)</f>
        <v>0.99997750025312293</v>
      </c>
      <c r="BG921">
        <f>EXP(-KTG2_pic*(T_opt_pic-BE921)^2)</f>
        <v>0.99993250227807329</v>
      </c>
      <c r="BH921">
        <f>IF(BE921&lt;=T_opt_pic,BF921,BG921)</f>
        <v>0.99997750025312293</v>
      </c>
      <c r="BI921">
        <f t="shared" si="202"/>
        <v>1</v>
      </c>
      <c r="BP921">
        <f t="shared" si="203"/>
        <v>918</v>
      </c>
      <c r="BQ921">
        <f t="shared" si="204"/>
        <v>22.924999999999766</v>
      </c>
      <c r="BR921">
        <f>EXP(-KTG1_bac*(BQ921-T_opt_bac)^2)</f>
        <v>0.99997750025312293</v>
      </c>
      <c r="BS921">
        <f>EXP(-KTG2_bac * (T_opt_bac - BQ921)^2)</f>
        <v>0.99993250227807329</v>
      </c>
      <c r="BT921">
        <f>IF(BQ921&lt;=T_opt_bac,BR921,BS921)</f>
        <v>0.99997750025312293</v>
      </c>
      <c r="BU921">
        <f t="shared" si="205"/>
        <v>1</v>
      </c>
      <c r="BY921"/>
      <c r="BZ921" s="3">
        <f t="shared" si="211"/>
        <v>901</v>
      </c>
      <c r="CA921" s="3">
        <f>CA920+(env_max2-env_min2)/1200</f>
        <v>22.49999999999979</v>
      </c>
      <c r="CB921" s="3">
        <f t="shared" si="210"/>
        <v>1.1910000000000001</v>
      </c>
      <c r="CC921" s="3">
        <f>ROUND((O_max_dia2-CA921)/O_range_dia2 * CB921, 3)</f>
        <v>0.29799999999999999</v>
      </c>
      <c r="CD921">
        <f>IF(CA921&lt;=delt2,CB921,CC921)</f>
        <v>0.29799999999999999</v>
      </c>
      <c r="CE921">
        <f>IF(CA921&gt;=O_max_dia2, 0, CD921)</f>
        <v>0.29799999999999999</v>
      </c>
      <c r="CG921">
        <f>CE921/$CF$21</f>
        <v>0.52189141856392296</v>
      </c>
      <c r="EM921"/>
      <c r="EN921" s="3"/>
      <c r="EP921"/>
      <c r="EQ921" s="3"/>
    </row>
    <row r="922" spans="2:147" x14ac:dyDescent="0.25">
      <c r="B922">
        <f t="shared" si="209"/>
        <v>906</v>
      </c>
      <c r="C922" s="9">
        <f t="shared" si="207"/>
        <v>22.624999999999783</v>
      </c>
      <c r="D922">
        <f>EXP(-KTG1_dia*(C922-T_opt__dia)^2)</f>
        <v>0.55149362485601572</v>
      </c>
      <c r="E922">
        <f>EXP(-KTG2_dia*(T_opt__dia-C922)^2)</f>
        <v>3.4555120473099091E-7</v>
      </c>
      <c r="F922">
        <f>IF(C922&lt;=T_opt__dia,D922,E922)</f>
        <v>3.4555120473099091E-7</v>
      </c>
      <c r="G922">
        <f t="shared" si="208"/>
        <v>0</v>
      </c>
      <c r="AO922">
        <f t="shared" si="206"/>
        <v>919</v>
      </c>
      <c r="AP922">
        <f t="shared" si="198"/>
        <v>22.949999999999765</v>
      </c>
      <c r="AQ922">
        <f>EXP(-KTG1_nan*(AP922-T_opt__nan)^2)</f>
        <v>0.9657888987169424</v>
      </c>
      <c r="AR922">
        <f>EXP(-KTG2_nan*(T_opt__nan-AP922)^2)</f>
        <v>0.90083785384966641</v>
      </c>
      <c r="AS922">
        <f>IF(AP922&lt;=T_opt__nan,AQ922,AR922)</f>
        <v>0.90083785384966641</v>
      </c>
      <c r="AT922">
        <f t="shared" si="199"/>
        <v>0.90100000000000002</v>
      </c>
      <c r="BD922">
        <f t="shared" si="200"/>
        <v>919</v>
      </c>
      <c r="BE922">
        <f t="shared" si="201"/>
        <v>22.949999999999765</v>
      </c>
      <c r="BF922">
        <f>EXP(-KTG1_pic*(BE922-T_opt_pic)^2)</f>
        <v>0.99999000004999972</v>
      </c>
      <c r="BG922">
        <f>EXP(-KTG2_pic*(T_opt_pic-BE922)^2)</f>
        <v>0.99997000044999518</v>
      </c>
      <c r="BH922">
        <f>IF(BE922&lt;=T_opt_pic,BF922,BG922)</f>
        <v>0.99999000004999972</v>
      </c>
      <c r="BI922">
        <f t="shared" si="202"/>
        <v>1</v>
      </c>
      <c r="BP922">
        <f t="shared" si="203"/>
        <v>919</v>
      </c>
      <c r="BQ922">
        <f t="shared" si="204"/>
        <v>22.949999999999765</v>
      </c>
      <c r="BR922">
        <f>EXP(-KTG1_bac*(BQ922-T_opt_bac)^2)</f>
        <v>0.99999000004999972</v>
      </c>
      <c r="BS922">
        <f>EXP(-KTG2_bac * (T_opt_bac - BQ922)^2)</f>
        <v>0.99997000044999518</v>
      </c>
      <c r="BT922">
        <f>IF(BQ922&lt;=T_opt_bac,BR922,BS922)</f>
        <v>0.99999000004999972</v>
      </c>
      <c r="BU922">
        <f t="shared" si="205"/>
        <v>1</v>
      </c>
      <c r="BY922"/>
      <c r="BZ922" s="3">
        <f t="shared" si="211"/>
        <v>902</v>
      </c>
      <c r="CA922" s="3">
        <f>CA921+(env_max2-env_min2)/1200</f>
        <v>22.524999999999789</v>
      </c>
      <c r="CB922" s="3">
        <f t="shared" si="210"/>
        <v>1.1930000000000001</v>
      </c>
      <c r="CC922" s="3">
        <f>ROUND((O_max_dia2-CA922)/O_range_dia2 * CB922, 3)</f>
        <v>0.29599999999999999</v>
      </c>
      <c r="CD922">
        <f>IF(CA922&lt;=delt2,CB922,CC922)</f>
        <v>0.29599999999999999</v>
      </c>
      <c r="CE922">
        <f>IF(CA922&gt;=O_max_dia2, 0, CD922)</f>
        <v>0.29599999999999999</v>
      </c>
      <c r="CG922">
        <f>CE922/$CF$21</f>
        <v>0.51838879159369533</v>
      </c>
      <c r="EM922"/>
      <c r="EN922" s="3"/>
      <c r="EP922"/>
      <c r="EQ922" s="3"/>
    </row>
    <row r="923" spans="2:147" x14ac:dyDescent="0.25">
      <c r="B923">
        <f t="shared" si="209"/>
        <v>907</v>
      </c>
      <c r="C923" s="9">
        <f t="shared" si="207"/>
        <v>22.649999999999782</v>
      </c>
      <c r="D923">
        <f>EXP(-KTG1_dia*(C923-T_opt__dia)^2)</f>
        <v>0.54959150219118202</v>
      </c>
      <c r="E923">
        <f>EXP(-KTG2_dia*(T_opt__dia-C923)^2)</f>
        <v>3.1695691092191825E-7</v>
      </c>
      <c r="F923">
        <f>IF(C923&lt;=T_opt__dia,D923,E923)</f>
        <v>3.1695691092191825E-7</v>
      </c>
      <c r="G923">
        <f t="shared" si="208"/>
        <v>0</v>
      </c>
      <c r="AO923">
        <f t="shared" si="206"/>
        <v>920</v>
      </c>
      <c r="AP923">
        <f t="shared" si="198"/>
        <v>22.974999999999763</v>
      </c>
      <c r="AQ923">
        <f>EXP(-KTG1_nan*(AP923-T_opt__nan)^2)</f>
        <v>0.96521683828409144</v>
      </c>
      <c r="AR923">
        <f>EXP(-KTG2_nan*(T_opt__nan-AP923)^2)</f>
        <v>0.89923803682305059</v>
      </c>
      <c r="AS923">
        <f>IF(AP923&lt;=T_opt__nan,AQ923,AR923)</f>
        <v>0.89923803682305059</v>
      </c>
      <c r="AT923">
        <f t="shared" si="199"/>
        <v>0.89900000000000002</v>
      </c>
      <c r="BD923">
        <f t="shared" si="200"/>
        <v>920</v>
      </c>
      <c r="BE923">
        <f t="shared" si="201"/>
        <v>22.974999999999763</v>
      </c>
      <c r="BF923">
        <f>EXP(-KTG1_pic*(BE923-T_opt_pic)^2)</f>
        <v>0.99999750000312493</v>
      </c>
      <c r="BG923">
        <f>EXP(-KTG2_pic*(T_opt_pic-BE923)^2)</f>
        <v>0.99999250002812479</v>
      </c>
      <c r="BH923">
        <f>IF(BE923&lt;=T_opt_pic,BF923,BG923)</f>
        <v>0.99999750000312493</v>
      </c>
      <c r="BI923">
        <f t="shared" si="202"/>
        <v>1</v>
      </c>
      <c r="BP923">
        <f t="shared" si="203"/>
        <v>920</v>
      </c>
      <c r="BQ923">
        <f t="shared" si="204"/>
        <v>22.974999999999763</v>
      </c>
      <c r="BR923">
        <f>EXP(-KTG1_bac*(BQ923-T_opt_bac)^2)</f>
        <v>0.99999750000312493</v>
      </c>
      <c r="BS923">
        <f>EXP(-KTG2_bac * (T_opt_bac - BQ923)^2)</f>
        <v>0.99999250002812479</v>
      </c>
      <c r="BT923">
        <f>IF(BQ923&lt;=T_opt_bac,BR923,BS923)</f>
        <v>0.99999750000312493</v>
      </c>
      <c r="BU923">
        <f t="shared" si="205"/>
        <v>1</v>
      </c>
      <c r="BY923"/>
      <c r="BZ923" s="3">
        <f t="shared" si="211"/>
        <v>903</v>
      </c>
      <c r="CA923" s="3">
        <f>CA922+(env_max2-env_min2)/1200</f>
        <v>22.549999999999788</v>
      </c>
      <c r="CB923" s="3">
        <f t="shared" si="210"/>
        <v>1.1950000000000001</v>
      </c>
      <c r="CC923" s="3">
        <f>ROUND((O_max_dia2-CA923)/O_range_dia2 * CB923, 3)</f>
        <v>0.29399999999999998</v>
      </c>
      <c r="CD923">
        <f>IF(CA923&lt;=delt2,CB923,CC923)</f>
        <v>0.29399999999999998</v>
      </c>
      <c r="CE923">
        <f>IF(CA923&gt;=O_max_dia2, 0, CD923)</f>
        <v>0.29399999999999998</v>
      </c>
      <c r="CG923">
        <f>CE923/$CF$21</f>
        <v>0.51488616462346759</v>
      </c>
      <c r="EM923"/>
      <c r="EN923" s="3"/>
      <c r="EP923"/>
      <c r="EQ923" s="3"/>
    </row>
    <row r="924" spans="2:147" x14ac:dyDescent="0.25">
      <c r="B924">
        <f t="shared" si="209"/>
        <v>908</v>
      </c>
      <c r="C924" s="9">
        <f t="shared" si="207"/>
        <v>22.67499999999978</v>
      </c>
      <c r="D924">
        <f>EXP(-KTG1_dia*(C924-T_opt__dia)^2)</f>
        <v>0.54769046308836022</v>
      </c>
      <c r="E924">
        <f>EXP(-KTG2_dia*(T_opt__dia-C924)^2)</f>
        <v>2.9065611615411587E-7</v>
      </c>
      <c r="F924">
        <f>IF(C924&lt;=T_opt__dia,D924,E924)</f>
        <v>2.9065611615411587E-7</v>
      </c>
      <c r="G924">
        <f t="shared" si="208"/>
        <v>0</v>
      </c>
      <c r="AO924">
        <f t="shared" si="206"/>
        <v>921</v>
      </c>
      <c r="AP924">
        <f t="shared" si="198"/>
        <v>22.999999999999762</v>
      </c>
      <c r="AQ924">
        <f>EXP(-KTG1_nan*(AP924-T_opt__nan)^2)</f>
        <v>0.96464029348312852</v>
      </c>
      <c r="AR924">
        <f>EXP(-KTG2_nan*(T_opt__nan-AP924)^2)</f>
        <v>0.89762759643045031</v>
      </c>
      <c r="AS924">
        <f>IF(AP924&lt;=T_opt__nan,AQ924,AR924)</f>
        <v>0.89762759643045031</v>
      </c>
      <c r="AT924">
        <f t="shared" si="199"/>
        <v>0.89800000000000002</v>
      </c>
      <c r="BD924">
        <f t="shared" si="200"/>
        <v>921</v>
      </c>
      <c r="BE924">
        <f t="shared" si="201"/>
        <v>22.999999999999762</v>
      </c>
      <c r="BF924">
        <f>EXP(-KTG1_pic*(BE924-T_opt_pic)^2)</f>
        <v>1</v>
      </c>
      <c r="BG924">
        <f>EXP(-KTG2_pic*(T_opt_pic-BE924)^2)</f>
        <v>1</v>
      </c>
      <c r="BH924">
        <f>IF(BE924&lt;=T_opt_pic,BF924,BG924)</f>
        <v>1</v>
      </c>
      <c r="BI924">
        <f t="shared" si="202"/>
        <v>1</v>
      </c>
      <c r="BP924">
        <f t="shared" si="203"/>
        <v>921</v>
      </c>
      <c r="BQ924">
        <f t="shared" si="204"/>
        <v>22.999999999999762</v>
      </c>
      <c r="BR924">
        <f>EXP(-KTG1_bac*(BQ924-T_opt_bac)^2)</f>
        <v>1</v>
      </c>
      <c r="BS924">
        <f>EXP(-KTG2_bac * (T_opt_bac - BQ924)^2)</f>
        <v>1</v>
      </c>
      <c r="BT924">
        <f>IF(BQ924&lt;=T_opt_bac,BR924,BS924)</f>
        <v>1</v>
      </c>
      <c r="BU924">
        <f t="shared" si="205"/>
        <v>1</v>
      </c>
      <c r="BY924"/>
      <c r="BZ924" s="3">
        <f t="shared" si="211"/>
        <v>904</v>
      </c>
      <c r="CA924" s="3">
        <f>CA923+(env_max2-env_min2)/1200</f>
        <v>22.574999999999786</v>
      </c>
      <c r="CB924" s="3">
        <f t="shared" si="210"/>
        <v>1.198</v>
      </c>
      <c r="CC924" s="3">
        <f>ROUND((O_max_dia2-CA924)/O_range_dia2 * CB924, 3)</f>
        <v>0.29299999999999998</v>
      </c>
      <c r="CD924">
        <f>IF(CA924&lt;=delt2,CB924,CC924)</f>
        <v>0.29299999999999998</v>
      </c>
      <c r="CE924">
        <f>IF(CA924&gt;=O_max_dia2, 0, CD924)</f>
        <v>0.29299999999999998</v>
      </c>
      <c r="CG924">
        <f>CE924/$CF$21</f>
        <v>0.51313485113835378</v>
      </c>
      <c r="EM924"/>
      <c r="EN924" s="3"/>
      <c r="EP924"/>
      <c r="EQ924" s="3"/>
    </row>
    <row r="925" spans="2:147" x14ac:dyDescent="0.25">
      <c r="B925">
        <f t="shared" si="209"/>
        <v>909</v>
      </c>
      <c r="C925" s="9">
        <f t="shared" si="207"/>
        <v>22.699999999999779</v>
      </c>
      <c r="D925">
        <f>EXP(-KTG1_dia*(C925-T_opt__dia)^2)</f>
        <v>0.54579054175434061</v>
      </c>
      <c r="E925">
        <f>EXP(-KTG2_dia*(T_opt__dia-C925)^2)</f>
        <v>2.6647111119134886E-7</v>
      </c>
      <c r="F925">
        <f>IF(C925&lt;=T_opt__dia,D925,E925)</f>
        <v>2.6647111119134886E-7</v>
      </c>
      <c r="G925">
        <f t="shared" si="208"/>
        <v>0</v>
      </c>
      <c r="AO925">
        <f t="shared" si="206"/>
        <v>922</v>
      </c>
      <c r="AP925">
        <f t="shared" si="198"/>
        <v>23.024999999999761</v>
      </c>
      <c r="AQ925">
        <f>EXP(-KTG1_nan*(AP925-T_opt__nan)^2)</f>
        <v>0.96405927275637515</v>
      </c>
      <c r="AR925">
        <f>EXP(-KTG2_nan*(T_opt__nan-AP925)^2)</f>
        <v>0.89600659996678034</v>
      </c>
      <c r="AS925">
        <f>IF(AP925&lt;=T_opt__nan,AQ925,AR925)</f>
        <v>0.89600659996678034</v>
      </c>
      <c r="AT925">
        <f t="shared" si="199"/>
        <v>0.89600000000000002</v>
      </c>
      <c r="BD925">
        <f t="shared" si="200"/>
        <v>922</v>
      </c>
      <c r="BE925">
        <f t="shared" si="201"/>
        <v>23.024999999999761</v>
      </c>
      <c r="BF925">
        <f>EXP(-KTG1_pic*(BE925-T_opt_pic)^2)</f>
        <v>0.99999750000312504</v>
      </c>
      <c r="BG925">
        <f>EXP(-KTG2_pic*(T_opt_pic-BE925)^2)</f>
        <v>0.99999250002812512</v>
      </c>
      <c r="BH925">
        <f>IF(BE925&lt;=T_opt_pic,BF925,BG925)</f>
        <v>0.99999250002812512</v>
      </c>
      <c r="BI925">
        <f t="shared" si="202"/>
        <v>1</v>
      </c>
      <c r="BP925">
        <f t="shared" si="203"/>
        <v>922</v>
      </c>
      <c r="BQ925">
        <f t="shared" si="204"/>
        <v>23.024999999999761</v>
      </c>
      <c r="BR925">
        <f>EXP(-KTG1_bac*(BQ925-T_opt_bac)^2)</f>
        <v>0.99999750000312504</v>
      </c>
      <c r="BS925">
        <f>EXP(-KTG2_bac * (T_opt_bac - BQ925)^2)</f>
        <v>0.99999250002812512</v>
      </c>
      <c r="BT925">
        <f>IF(BQ925&lt;=T_opt_bac,BR925,BS925)</f>
        <v>0.99999250002812512</v>
      </c>
      <c r="BU925">
        <f t="shared" si="205"/>
        <v>1</v>
      </c>
      <c r="BY925"/>
      <c r="BZ925" s="3">
        <f t="shared" si="211"/>
        <v>905</v>
      </c>
      <c r="CA925" s="3">
        <f>CA924+(env_max2-env_min2)/1200</f>
        <v>22.599999999999785</v>
      </c>
      <c r="CB925" s="3">
        <f t="shared" si="210"/>
        <v>1.2</v>
      </c>
      <c r="CC925" s="3">
        <f>ROUND((O_max_dia2-CA925)/O_range_dia2 * CB925, 3)</f>
        <v>0.29099999999999998</v>
      </c>
      <c r="CD925">
        <f>IF(CA925&lt;=delt2,CB925,CC925)</f>
        <v>0.29099999999999998</v>
      </c>
      <c r="CE925">
        <f>IF(CA925&gt;=O_max_dia2, 0, CD925)</f>
        <v>0.29099999999999998</v>
      </c>
      <c r="CG925">
        <f>CE925/$CF$21</f>
        <v>0.50963222416812615</v>
      </c>
      <c r="EM925"/>
      <c r="EN925" s="3"/>
      <c r="EP925"/>
      <c r="EQ925" s="3"/>
    </row>
    <row r="926" spans="2:147" x14ac:dyDescent="0.25">
      <c r="B926">
        <f t="shared" si="209"/>
        <v>910</v>
      </c>
      <c r="C926" s="9">
        <f t="shared" si="207"/>
        <v>22.724999999999778</v>
      </c>
      <c r="D926">
        <f>EXP(-KTG1_dia*(C926-T_opt__dia)^2)</f>
        <v>0.54389177224394691</v>
      </c>
      <c r="E926">
        <f>EXP(-KTG2_dia*(T_opt__dia-C926)^2)</f>
        <v>2.4423743268975589E-7</v>
      </c>
      <c r="F926">
        <f>IF(C926&lt;=T_opt__dia,D926,E926)</f>
        <v>2.4423743268975589E-7</v>
      </c>
      <c r="G926">
        <f t="shared" si="208"/>
        <v>0</v>
      </c>
      <c r="AO926">
        <f t="shared" si="206"/>
        <v>923</v>
      </c>
      <c r="AP926">
        <f t="shared" si="198"/>
        <v>23.049999999999759</v>
      </c>
      <c r="AQ926">
        <f>EXP(-KTG1_nan*(AP926-T_opt__nan)^2)</f>
        <v>0.96347378460820721</v>
      </c>
      <c r="AR926">
        <f>EXP(-KTG2_nan*(T_opt__nan-AP926)^2)</f>
        <v>0.89437511508052592</v>
      </c>
      <c r="AS926">
        <f>IF(AP926&lt;=T_opt__nan,AQ926,AR926)</f>
        <v>0.89437511508052592</v>
      </c>
      <c r="AT926">
        <f t="shared" si="199"/>
        <v>0.89400000000000002</v>
      </c>
      <c r="BD926">
        <f t="shared" si="200"/>
        <v>923</v>
      </c>
      <c r="BE926">
        <f t="shared" si="201"/>
        <v>23.049999999999759</v>
      </c>
      <c r="BF926">
        <f>EXP(-KTG1_pic*(BE926-T_opt_pic)^2)</f>
        <v>0.99999000004999994</v>
      </c>
      <c r="BG926">
        <f>EXP(-KTG2_pic*(T_opt_pic-BE926)^2)</f>
        <v>0.99997000044999584</v>
      </c>
      <c r="BH926">
        <f>IF(BE926&lt;=T_opt_pic,BF926,BG926)</f>
        <v>0.99997000044999584</v>
      </c>
      <c r="BI926">
        <f t="shared" si="202"/>
        <v>1</v>
      </c>
      <c r="BP926">
        <f t="shared" si="203"/>
        <v>923</v>
      </c>
      <c r="BQ926">
        <f t="shared" si="204"/>
        <v>23.049999999999759</v>
      </c>
      <c r="BR926">
        <f>EXP(-KTG1_bac*(BQ926-T_opt_bac)^2)</f>
        <v>0.99999000004999994</v>
      </c>
      <c r="BS926">
        <f>EXP(-KTG2_bac * (T_opt_bac - BQ926)^2)</f>
        <v>0.99997000044999584</v>
      </c>
      <c r="BT926">
        <f>IF(BQ926&lt;=T_opt_bac,BR926,BS926)</f>
        <v>0.99997000044999584</v>
      </c>
      <c r="BU926">
        <f t="shared" si="205"/>
        <v>1</v>
      </c>
      <c r="BY926"/>
      <c r="BZ926" s="3">
        <f t="shared" si="211"/>
        <v>906</v>
      </c>
      <c r="CA926" s="3">
        <f>CA925+(env_max2-env_min2)/1200</f>
        <v>22.624999999999783</v>
      </c>
      <c r="CB926" s="3">
        <f t="shared" si="210"/>
        <v>1.202</v>
      </c>
      <c r="CC926" s="3">
        <f>ROUND((O_max_dia2-CA926)/O_range_dia2 * CB926, 3)</f>
        <v>0.28999999999999998</v>
      </c>
      <c r="CD926">
        <f>IF(CA926&lt;=delt2,CB926,CC926)</f>
        <v>0.28999999999999998</v>
      </c>
      <c r="CE926">
        <f>IF(CA926&gt;=O_max_dia2, 0, CD926)</f>
        <v>0.28999999999999998</v>
      </c>
      <c r="CG926">
        <f>CE926/$CF$21</f>
        <v>0.50788091068301222</v>
      </c>
      <c r="EM926"/>
      <c r="EN926" s="3"/>
      <c r="EP926"/>
      <c r="EQ926" s="3"/>
    </row>
    <row r="927" spans="2:147" x14ac:dyDescent="0.25">
      <c r="B927">
        <f t="shared" si="209"/>
        <v>911</v>
      </c>
      <c r="C927" s="9">
        <f t="shared" si="207"/>
        <v>22.749999999999776</v>
      </c>
      <c r="D927">
        <f>EXP(-KTG1_dia*(C927-T_opt__dia)^2)</f>
        <v>0.54199418845920411</v>
      </c>
      <c r="E927">
        <f>EXP(-KTG2_dia*(T_opt__dia-C927)^2)</f>
        <v>2.238029186103558E-7</v>
      </c>
      <c r="F927">
        <f>IF(C927&lt;=T_opt__dia,D927,E927)</f>
        <v>2.238029186103558E-7</v>
      </c>
      <c r="G927">
        <f t="shared" si="208"/>
        <v>0</v>
      </c>
      <c r="AO927">
        <f t="shared" si="206"/>
        <v>924</v>
      </c>
      <c r="AP927">
        <f t="shared" si="198"/>
        <v>23.074999999999758</v>
      </c>
      <c r="AQ927">
        <f>EXP(-KTG1_nan*(AP927-T_opt__nan)^2)</f>
        <v>0.96288383760484808</v>
      </c>
      <c r="AR927">
        <f>EXP(-KTG2_nan*(T_opt__nan-AP927)^2)</f>
        <v>0.89273320976904891</v>
      </c>
      <c r="AS927">
        <f>IF(AP927&lt;=T_opt__nan,AQ927,AR927)</f>
        <v>0.89273320976904891</v>
      </c>
      <c r="AT927">
        <f t="shared" si="199"/>
        <v>0.89300000000000002</v>
      </c>
      <c r="BD927">
        <f t="shared" si="200"/>
        <v>924</v>
      </c>
      <c r="BE927">
        <f t="shared" si="201"/>
        <v>23.074999999999758</v>
      </c>
      <c r="BF927">
        <f>EXP(-KTG1_pic*(BE927-T_opt_pic)^2)</f>
        <v>0.99997750025312326</v>
      </c>
      <c r="BG927">
        <f>EXP(-KTG2_pic*(T_opt_pic-BE927)^2)</f>
        <v>0.99993250227807418</v>
      </c>
      <c r="BH927">
        <f>IF(BE927&lt;=T_opt_pic,BF927,BG927)</f>
        <v>0.99993250227807418</v>
      </c>
      <c r="BI927">
        <f t="shared" si="202"/>
        <v>1</v>
      </c>
      <c r="BP927">
        <f t="shared" si="203"/>
        <v>924</v>
      </c>
      <c r="BQ927">
        <f t="shared" si="204"/>
        <v>23.074999999999758</v>
      </c>
      <c r="BR927">
        <f>EXP(-KTG1_bac*(BQ927-T_opt_bac)^2)</f>
        <v>0.99997750025312326</v>
      </c>
      <c r="BS927">
        <f>EXP(-KTG2_bac * (T_opt_bac - BQ927)^2)</f>
        <v>0.99993250227807418</v>
      </c>
      <c r="BT927">
        <f>IF(BQ927&lt;=T_opt_bac,BR927,BS927)</f>
        <v>0.99993250227807418</v>
      </c>
      <c r="BU927">
        <f t="shared" si="205"/>
        <v>1</v>
      </c>
      <c r="BY927"/>
      <c r="BZ927" s="3">
        <f t="shared" si="211"/>
        <v>907</v>
      </c>
      <c r="CA927" s="3">
        <f>CA926+(env_max2-env_min2)/1200</f>
        <v>22.649999999999782</v>
      </c>
      <c r="CB927" s="3">
        <f t="shared" si="210"/>
        <v>1.204</v>
      </c>
      <c r="CC927" s="3">
        <f>ROUND((O_max_dia2-CA927)/O_range_dia2 * CB927, 3)</f>
        <v>0.28799999999999998</v>
      </c>
      <c r="CD927">
        <f>IF(CA927&lt;=delt2,CB927,CC927)</f>
        <v>0.28799999999999998</v>
      </c>
      <c r="CE927">
        <f>IF(CA927&gt;=O_max_dia2, 0, CD927)</f>
        <v>0.28799999999999998</v>
      </c>
      <c r="CG927">
        <f>CE927/$CF$21</f>
        <v>0.50437828371278459</v>
      </c>
      <c r="EM927"/>
      <c r="EN927" s="3"/>
      <c r="EP927"/>
      <c r="EQ927" s="3"/>
    </row>
    <row r="928" spans="2:147" x14ac:dyDescent="0.25">
      <c r="B928">
        <f t="shared" si="209"/>
        <v>912</v>
      </c>
      <c r="C928" s="9">
        <f t="shared" si="207"/>
        <v>22.774999999999775</v>
      </c>
      <c r="D928">
        <f>EXP(-KTG1_dia*(C928-T_opt__dia)^2)</f>
        <v>0.5400978241485157</v>
      </c>
      <c r="E928">
        <f>EXP(-KTG2_dia*(T_opt__dia-C928)^2)</f>
        <v>2.0502682760606505E-7</v>
      </c>
      <c r="F928">
        <f>IF(C928&lt;=T_opt__dia,D928,E928)</f>
        <v>2.0502682760606505E-7</v>
      </c>
      <c r="G928">
        <f t="shared" si="208"/>
        <v>0</v>
      </c>
      <c r="AO928">
        <f t="shared" si="206"/>
        <v>925</v>
      </c>
      <c r="AP928">
        <f t="shared" si="198"/>
        <v>23.099999999999756</v>
      </c>
      <c r="AQ928">
        <f>EXP(-KTG1_nan*(AP928-T_opt__nan)^2)</f>
        <v>0.96228944037415942</v>
      </c>
      <c r="AR928">
        <f>EXP(-KTG2_nan*(T_opt__nan-AP928)^2)</f>
        <v>0.89108095237387619</v>
      </c>
      <c r="AS928">
        <f>IF(AP928&lt;=T_opt__nan,AQ928,AR928)</f>
        <v>0.89108095237387619</v>
      </c>
      <c r="AT928">
        <f t="shared" si="199"/>
        <v>0.89100000000000001</v>
      </c>
      <c r="BD928">
        <f t="shared" si="200"/>
        <v>925</v>
      </c>
      <c r="BE928">
        <f t="shared" si="201"/>
        <v>23.099999999999756</v>
      </c>
      <c r="BF928">
        <f>EXP(-KTG1_pic*(BE928-T_opt_pic)^2)</f>
        <v>0.99996000079998948</v>
      </c>
      <c r="BG928">
        <f>EXP(-KTG2_pic*(T_opt_pic-BE928)^2)</f>
        <v>0.99988000719971259</v>
      </c>
      <c r="BH928">
        <f>IF(BE928&lt;=T_opt_pic,BF928,BG928)</f>
        <v>0.99988000719971259</v>
      </c>
      <c r="BI928">
        <f t="shared" si="202"/>
        <v>1</v>
      </c>
      <c r="BP928">
        <f t="shared" si="203"/>
        <v>925</v>
      </c>
      <c r="BQ928">
        <f t="shared" si="204"/>
        <v>23.099999999999756</v>
      </c>
      <c r="BR928">
        <f>EXP(-KTG1_bac*(BQ928-T_opt_bac)^2)</f>
        <v>0.99996000079998948</v>
      </c>
      <c r="BS928">
        <f>EXP(-KTG2_bac * (T_opt_bac - BQ928)^2)</f>
        <v>0.99988000719971259</v>
      </c>
      <c r="BT928">
        <f>IF(BQ928&lt;=T_opt_bac,BR928,BS928)</f>
        <v>0.99988000719971259</v>
      </c>
      <c r="BU928">
        <f t="shared" si="205"/>
        <v>1</v>
      </c>
      <c r="BY928"/>
      <c r="BZ928" s="3">
        <f t="shared" si="211"/>
        <v>908</v>
      </c>
      <c r="CA928" s="3">
        <f>CA927+(env_max2-env_min2)/1200</f>
        <v>22.67499999999978</v>
      </c>
      <c r="CB928" s="3">
        <f t="shared" si="210"/>
        <v>1.206</v>
      </c>
      <c r="CC928" s="3">
        <f>ROUND((O_max_dia2-CA928)/O_range_dia2 * CB928, 3)</f>
        <v>0.28599999999999998</v>
      </c>
      <c r="CD928">
        <f>IF(CA928&lt;=delt2,CB928,CC928)</f>
        <v>0.28599999999999998</v>
      </c>
      <c r="CE928">
        <f>IF(CA928&gt;=O_max_dia2, 0, CD928)</f>
        <v>0.28599999999999998</v>
      </c>
      <c r="CG928">
        <f>CE928/$CF$21</f>
        <v>0.50087565674255696</v>
      </c>
      <c r="EM928"/>
      <c r="EN928" s="3"/>
      <c r="EP928"/>
      <c r="EQ928" s="3"/>
    </row>
    <row r="929" spans="2:147" x14ac:dyDescent="0.25">
      <c r="B929">
        <f t="shared" si="209"/>
        <v>913</v>
      </c>
      <c r="C929" s="9">
        <f t="shared" si="207"/>
        <v>22.799999999999773</v>
      </c>
      <c r="D929">
        <f>EXP(-KTG1_dia*(C929-T_opt__dia)^2)</f>
        <v>0.53820271290585286</v>
      </c>
      <c r="E929">
        <f>EXP(-KTG2_dia*(T_opt__dia-C929)^2)</f>
        <v>1.8777901831066025E-7</v>
      </c>
      <c r="F929">
        <f>IF(C929&lt;=T_opt__dia,D929,E929)</f>
        <v>1.8777901831066025E-7</v>
      </c>
      <c r="G929">
        <f t="shared" si="208"/>
        <v>0</v>
      </c>
      <c r="AO929">
        <f t="shared" si="206"/>
        <v>926</v>
      </c>
      <c r="AP929">
        <f t="shared" si="198"/>
        <v>23.124999999999755</v>
      </c>
      <c r="AQ929">
        <f>EXP(-KTG1_nan*(AP929-T_opt__nan)^2)</f>
        <v>0.96169060160543118</v>
      </c>
      <c r="AR929">
        <f>EXP(-KTG2_nan*(T_opt__nan-AP929)^2)</f>
        <v>0.88941841157597201</v>
      </c>
      <c r="AS929">
        <f>IF(AP929&lt;=T_opt__nan,AQ929,AR929)</f>
        <v>0.88941841157597201</v>
      </c>
      <c r="AT929">
        <f t="shared" si="199"/>
        <v>0.88900000000000001</v>
      </c>
      <c r="BD929">
        <f t="shared" si="200"/>
        <v>926</v>
      </c>
      <c r="BE929">
        <f t="shared" si="201"/>
        <v>23.124999999999755</v>
      </c>
      <c r="BF929">
        <f>EXP(-KTG1_pic*(BE929-T_opt_pic)^2)</f>
        <v>0.99993750195308451</v>
      </c>
      <c r="BG929">
        <f>EXP(-KTG2_pic*(T_opt_pic-BE929)^2)</f>
        <v>0.99981251757702716</v>
      </c>
      <c r="BH929">
        <f>IF(BE929&lt;=T_opt_pic,BF929,BG929)</f>
        <v>0.99981251757702716</v>
      </c>
      <c r="BI929">
        <f t="shared" si="202"/>
        <v>1</v>
      </c>
      <c r="BP929">
        <f t="shared" si="203"/>
        <v>926</v>
      </c>
      <c r="BQ929">
        <f t="shared" si="204"/>
        <v>23.124999999999755</v>
      </c>
      <c r="BR929">
        <f>EXP(-KTG1_bac*(BQ929-T_opt_bac)^2)</f>
        <v>0.99993750195308451</v>
      </c>
      <c r="BS929">
        <f>EXP(-KTG2_bac * (T_opt_bac - BQ929)^2)</f>
        <v>0.99981251757702716</v>
      </c>
      <c r="BT929">
        <f>IF(BQ929&lt;=T_opt_bac,BR929,BS929)</f>
        <v>0.99981251757702716</v>
      </c>
      <c r="BU929">
        <f t="shared" si="205"/>
        <v>1</v>
      </c>
      <c r="BY929"/>
      <c r="BZ929" s="3">
        <f t="shared" si="211"/>
        <v>909</v>
      </c>
      <c r="CA929" s="3">
        <f>CA928+(env_max2-env_min2)/1200</f>
        <v>22.699999999999779</v>
      </c>
      <c r="CB929" s="3">
        <f t="shared" si="210"/>
        <v>1.208</v>
      </c>
      <c r="CC929" s="3">
        <f>ROUND((O_max_dia2-CA929)/O_range_dia2 * CB929, 3)</f>
        <v>0.28499999999999998</v>
      </c>
      <c r="CD929">
        <f>IF(CA929&lt;=delt2,CB929,CC929)</f>
        <v>0.28499999999999998</v>
      </c>
      <c r="CE929">
        <f>IF(CA929&gt;=O_max_dia2, 0, CD929)</f>
        <v>0.28499999999999998</v>
      </c>
      <c r="CG929">
        <f>CE929/$CF$21</f>
        <v>0.49912434325744309</v>
      </c>
      <c r="EM929"/>
      <c r="EN929" s="3"/>
      <c r="EP929"/>
      <c r="EQ929" s="3"/>
    </row>
    <row r="930" spans="2:147" x14ac:dyDescent="0.25">
      <c r="B930">
        <f t="shared" si="209"/>
        <v>914</v>
      </c>
      <c r="C930" s="9">
        <f t="shared" si="207"/>
        <v>22.824999999999772</v>
      </c>
      <c r="D930">
        <f>EXP(-KTG1_dia*(C930-T_opt__dia)^2)</f>
        <v>0.53630888816995292</v>
      </c>
      <c r="E930">
        <f>EXP(-KTG2_dia*(T_opt__dia-C930)^2)</f>
        <v>1.7193918469699892E-7</v>
      </c>
      <c r="F930">
        <f>IF(C930&lt;=T_opt__dia,D930,E930)</f>
        <v>1.7193918469699892E-7</v>
      </c>
      <c r="G930">
        <f t="shared" si="208"/>
        <v>0</v>
      </c>
      <c r="AO930">
        <f t="shared" si="206"/>
        <v>927</v>
      </c>
      <c r="AP930">
        <f t="shared" si="198"/>
        <v>23.149999999999753</v>
      </c>
      <c r="AQ930">
        <f>EXP(-KTG1_nan*(AP930-T_opt__nan)^2)</f>
        <v>0.9610873300491698</v>
      </c>
      <c r="AR930">
        <f>EXP(-KTG2_nan*(T_opt__nan-AP930)^2)</f>
        <v>0.88774565639099168</v>
      </c>
      <c r="AS930">
        <f>IF(AP930&lt;=T_opt__nan,AQ930,AR930)</f>
        <v>0.88774565639099168</v>
      </c>
      <c r="AT930">
        <f t="shared" si="199"/>
        <v>0.88800000000000001</v>
      </c>
      <c r="BD930">
        <f t="shared" si="200"/>
        <v>927</v>
      </c>
      <c r="BE930">
        <f t="shared" si="201"/>
        <v>23.149999999999753</v>
      </c>
      <c r="BF930">
        <f>EXP(-KTG1_pic*(BE930-T_opt_pic)^2)</f>
        <v>0.99991000404987884</v>
      </c>
      <c r="BG930">
        <f>EXP(-KTG2_pic*(T_opt_pic-BE930)^2)</f>
        <v>0.99973003644672065</v>
      </c>
      <c r="BH930">
        <f>IF(BE930&lt;=T_opt_pic,BF930,BG930)</f>
        <v>0.99973003644672065</v>
      </c>
      <c r="BI930">
        <f t="shared" si="202"/>
        <v>1</v>
      </c>
      <c r="BP930">
        <f t="shared" si="203"/>
        <v>927</v>
      </c>
      <c r="BQ930">
        <f t="shared" si="204"/>
        <v>23.149999999999753</v>
      </c>
      <c r="BR930">
        <f>EXP(-KTG1_bac*(BQ930-T_opt_bac)^2)</f>
        <v>0.99991000404987884</v>
      </c>
      <c r="BS930">
        <f>EXP(-KTG2_bac * (T_opt_bac - BQ930)^2)</f>
        <v>0.99973003644672065</v>
      </c>
      <c r="BT930">
        <f>IF(BQ930&lt;=T_opt_bac,BR930,BS930)</f>
        <v>0.99973003644672065</v>
      </c>
      <c r="BU930">
        <f t="shared" si="205"/>
        <v>1</v>
      </c>
      <c r="BY930"/>
      <c r="BZ930" s="3">
        <f t="shared" si="211"/>
        <v>910</v>
      </c>
      <c r="CA930" s="3">
        <f>CA929+(env_max2-env_min2)/1200</f>
        <v>22.724999999999778</v>
      </c>
      <c r="CB930" s="3">
        <f t="shared" si="210"/>
        <v>1.21</v>
      </c>
      <c r="CC930" s="3">
        <f>ROUND((O_max_dia2-CA930)/O_range_dia2 * CB930, 3)</f>
        <v>0.28299999999999997</v>
      </c>
      <c r="CD930">
        <f>IF(CA930&lt;=delt2,CB930,CC930)</f>
        <v>0.28299999999999997</v>
      </c>
      <c r="CE930">
        <f>IF(CA930&gt;=O_max_dia2, 0, CD930)</f>
        <v>0.28299999999999997</v>
      </c>
      <c r="CG930">
        <f>CE930/$CF$21</f>
        <v>0.49562171628721541</v>
      </c>
      <c r="EM930"/>
      <c r="EN930" s="3"/>
      <c r="EP930"/>
      <c r="EQ930" s="3"/>
    </row>
    <row r="931" spans="2:147" x14ac:dyDescent="0.25">
      <c r="B931">
        <f t="shared" si="209"/>
        <v>915</v>
      </c>
      <c r="C931" s="9">
        <f t="shared" si="207"/>
        <v>22.84999999999977</v>
      </c>
      <c r="D931">
        <f>EXP(-KTG1_dia*(C931-T_opt__dia)^2)</f>
        <v>0.53441638322352858</v>
      </c>
      <c r="E931">
        <f>EXP(-KTG2_dia*(T_opt__dia-C931)^2)</f>
        <v>1.5739614389895655E-7</v>
      </c>
      <c r="F931">
        <f>IF(C931&lt;=T_opt__dia,D931,E931)</f>
        <v>1.5739614389895655E-7</v>
      </c>
      <c r="G931">
        <f t="shared" si="208"/>
        <v>0</v>
      </c>
      <c r="AO931">
        <f t="shared" si="206"/>
        <v>928</v>
      </c>
      <c r="AP931">
        <f t="shared" si="198"/>
        <v>23.174999999999752</v>
      </c>
      <c r="AQ931">
        <f>EXP(-KTG1_nan*(AP931-T_opt__nan)^2)</f>
        <v>0.96047963451688523</v>
      </c>
      <c r="AR931">
        <f>EXP(-KTG2_nan*(T_opt__nan-AP931)^2)</f>
        <v>0.8860627561645209</v>
      </c>
      <c r="AS931">
        <f>IF(AP931&lt;=T_opt__nan,AQ931,AR931)</f>
        <v>0.8860627561645209</v>
      </c>
      <c r="AT931">
        <f t="shared" si="199"/>
        <v>0.88600000000000001</v>
      </c>
      <c r="BD931">
        <f t="shared" si="200"/>
        <v>928</v>
      </c>
      <c r="BE931">
        <f t="shared" si="201"/>
        <v>23.174999999999752</v>
      </c>
      <c r="BF931">
        <f>EXP(-KTG1_pic*(BE931-T_opt_pic)^2)</f>
        <v>0.99987750750281901</v>
      </c>
      <c r="BG931">
        <f>EXP(-KTG2_pic*(T_opt_pic-BE931)^2)</f>
        <v>0.99963256751985463</v>
      </c>
      <c r="BH931">
        <f>IF(BE931&lt;=T_opt_pic,BF931,BG931)</f>
        <v>0.99963256751985463</v>
      </c>
      <c r="BI931">
        <f t="shared" si="202"/>
        <v>1</v>
      </c>
      <c r="BP931">
        <f t="shared" si="203"/>
        <v>928</v>
      </c>
      <c r="BQ931">
        <f t="shared" si="204"/>
        <v>23.174999999999752</v>
      </c>
      <c r="BR931">
        <f>EXP(-KTG1_bac*(BQ931-T_opt_bac)^2)</f>
        <v>0.99987750750281901</v>
      </c>
      <c r="BS931">
        <f>EXP(-KTG2_bac * (T_opt_bac - BQ931)^2)</f>
        <v>0.99963256751985463</v>
      </c>
      <c r="BT931">
        <f>IF(BQ931&lt;=T_opt_bac,BR931,BS931)</f>
        <v>0.99963256751985463</v>
      </c>
      <c r="BU931">
        <f t="shared" si="205"/>
        <v>1</v>
      </c>
      <c r="BY931"/>
      <c r="BZ931" s="3">
        <f t="shared" si="211"/>
        <v>911</v>
      </c>
      <c r="CA931" s="3">
        <f>CA930+(env_max2-env_min2)/1200</f>
        <v>22.749999999999776</v>
      </c>
      <c r="CB931" s="3">
        <f t="shared" si="210"/>
        <v>1.212</v>
      </c>
      <c r="CC931" s="3">
        <f>ROUND((O_max_dia2-CA931)/O_range_dia2 * CB931, 3)</f>
        <v>0.28100000000000003</v>
      </c>
      <c r="CD931">
        <f>IF(CA931&lt;=delt2,CB931,CC931)</f>
        <v>0.28100000000000003</v>
      </c>
      <c r="CE931">
        <f>IF(CA931&gt;=O_max_dia2, 0, CD931)</f>
        <v>0.28100000000000003</v>
      </c>
      <c r="CG931">
        <f>CE931/$CF$21</f>
        <v>0.49211908931698783</v>
      </c>
      <c r="EM931"/>
      <c r="EN931" s="3"/>
      <c r="EP931"/>
      <c r="EQ931" s="3"/>
    </row>
    <row r="932" spans="2:147" x14ac:dyDescent="0.25">
      <c r="B932">
        <f t="shared" si="209"/>
        <v>916</v>
      </c>
      <c r="C932" s="9">
        <f t="shared" si="207"/>
        <v>22.874999999999769</v>
      </c>
      <c r="D932">
        <f>EXP(-KTG1_dia*(C932-T_opt__dia)^2)</f>
        <v>0.53252523119248885</v>
      </c>
      <c r="E932">
        <f>EXP(-KTG2_dia*(T_opt__dia-C932)^2)</f>
        <v>1.4404717310651284E-7</v>
      </c>
      <c r="F932">
        <f>IF(C932&lt;=T_opt__dia,D932,E932)</f>
        <v>1.4404717310651284E-7</v>
      </c>
      <c r="G932">
        <f t="shared" si="208"/>
        <v>0</v>
      </c>
      <c r="AO932">
        <f t="shared" si="206"/>
        <v>929</v>
      </c>
      <c r="AP932">
        <f t="shared" si="198"/>
        <v>23.199999999999751</v>
      </c>
      <c r="AQ932">
        <f>EXP(-KTG1_nan*(AP932-T_opt__nan)^2)</f>
        <v>0.95986752388087648</v>
      </c>
      <c r="AR932">
        <f>EXP(-KTG2_nan*(T_opt__nan-AP932)^2)</f>
        <v>0.8843697805672982</v>
      </c>
      <c r="AS932">
        <f>IF(AP932&lt;=T_opt__nan,AQ932,AR932)</f>
        <v>0.8843697805672982</v>
      </c>
      <c r="AT932">
        <f t="shared" si="199"/>
        <v>0.88400000000000001</v>
      </c>
      <c r="BD932">
        <f t="shared" si="200"/>
        <v>929</v>
      </c>
      <c r="BE932">
        <f t="shared" si="201"/>
        <v>23.199999999999751</v>
      </c>
      <c r="BF932">
        <f>EXP(-KTG1_pic*(BE932-T_opt_pic)^2)</f>
        <v>0.99984001279931778</v>
      </c>
      <c r="BG932">
        <f>EXP(-KTG2_pic*(T_opt_pic-BE932)^2)</f>
        <v>0.99952011518157136</v>
      </c>
      <c r="BH932">
        <f>IF(BE932&lt;=T_opt_pic,BF932,BG932)</f>
        <v>0.99952011518157136</v>
      </c>
      <c r="BI932">
        <f t="shared" si="202"/>
        <v>1</v>
      </c>
      <c r="BP932">
        <f t="shared" si="203"/>
        <v>929</v>
      </c>
      <c r="BQ932">
        <f t="shared" si="204"/>
        <v>23.199999999999751</v>
      </c>
      <c r="BR932">
        <f>EXP(-KTG1_bac*(BQ932-T_opt_bac)^2)</f>
        <v>0.99984001279931778</v>
      </c>
      <c r="BS932">
        <f>EXP(-KTG2_bac * (T_opt_bac - BQ932)^2)</f>
        <v>0.99952011518157136</v>
      </c>
      <c r="BT932">
        <f>IF(BQ932&lt;=T_opt_bac,BR932,BS932)</f>
        <v>0.99952011518157136</v>
      </c>
      <c r="BU932">
        <f t="shared" si="205"/>
        <v>1</v>
      </c>
      <c r="BY932"/>
      <c r="BZ932" s="3">
        <f t="shared" si="211"/>
        <v>912</v>
      </c>
      <c r="CA932" s="3">
        <f>CA931+(env_max2-env_min2)/1200</f>
        <v>22.774999999999775</v>
      </c>
      <c r="CB932" s="3">
        <f t="shared" si="210"/>
        <v>1.214</v>
      </c>
      <c r="CC932" s="3">
        <f>ROUND((O_max_dia2-CA932)/O_range_dia2 * CB932, 3)</f>
        <v>0.28000000000000003</v>
      </c>
      <c r="CD932">
        <f>IF(CA932&lt;=delt2,CB932,CC932)</f>
        <v>0.28000000000000003</v>
      </c>
      <c r="CE932">
        <f>IF(CA932&gt;=O_max_dia2, 0, CD932)</f>
        <v>0.28000000000000003</v>
      </c>
      <c r="CG932">
        <f>CE932/$CF$21</f>
        <v>0.49036777583187402</v>
      </c>
      <c r="EM932"/>
      <c r="EN932" s="3"/>
      <c r="EP932"/>
      <c r="EQ932" s="3"/>
    </row>
    <row r="933" spans="2:147" x14ac:dyDescent="0.25">
      <c r="B933">
        <f t="shared" si="209"/>
        <v>917</v>
      </c>
      <c r="C933" s="9">
        <f t="shared" si="207"/>
        <v>22.899999999999768</v>
      </c>
      <c r="D933">
        <f>EXP(-KTG1_dia*(C933-T_opt__dia)^2)</f>
        <v>0.5306354650451689</v>
      </c>
      <c r="E933">
        <f>EXP(-KTG2_dia*(T_opt__dia-C933)^2)</f>
        <v>1.3179739234682645E-7</v>
      </c>
      <c r="F933">
        <f>IF(C933&lt;=T_opt__dia,D933,E933)</f>
        <v>1.3179739234682645E-7</v>
      </c>
      <c r="G933">
        <f t="shared" si="208"/>
        <v>0</v>
      </c>
      <c r="AO933">
        <f t="shared" si="206"/>
        <v>930</v>
      </c>
      <c r="AP933">
        <f t="shared" si="198"/>
        <v>23.224999999999749</v>
      </c>
      <c r="AQ933">
        <f>EXP(-KTG1_nan*(AP933-T_opt__nan)^2)</f>
        <v>0.95925100707401578</v>
      </c>
      <c r="AR933">
        <f>EXP(-KTG2_nan*(T_opt__nan-AP933)^2)</f>
        <v>0.88266679959042227</v>
      </c>
      <c r="AS933">
        <f>IF(AP933&lt;=T_opt__nan,AQ933,AR933)</f>
        <v>0.88266679959042227</v>
      </c>
      <c r="AT933">
        <f t="shared" si="199"/>
        <v>0.88300000000000001</v>
      </c>
      <c r="BD933">
        <f t="shared" si="200"/>
        <v>930</v>
      </c>
      <c r="BE933">
        <f t="shared" si="201"/>
        <v>23.224999999999749</v>
      </c>
      <c r="BF933">
        <f>EXP(-KTG1_pic*(BE933-T_opt_pic)^2)</f>
        <v>0.99979752050174153</v>
      </c>
      <c r="BG933">
        <f>EXP(-KTG2_pic*(T_opt_pic-BE933)^2)</f>
        <v>0.99939268449076513</v>
      </c>
      <c r="BH933">
        <f>IF(BE933&lt;=T_opt_pic,BF933,BG933)</f>
        <v>0.99939268449076513</v>
      </c>
      <c r="BI933">
        <f t="shared" si="202"/>
        <v>0.999</v>
      </c>
      <c r="BP933">
        <f t="shared" si="203"/>
        <v>930</v>
      </c>
      <c r="BQ933">
        <f t="shared" si="204"/>
        <v>23.224999999999749</v>
      </c>
      <c r="BR933">
        <f>EXP(-KTG1_bac*(BQ933-T_opt_bac)^2)</f>
        <v>0.99979752050174153</v>
      </c>
      <c r="BS933">
        <f>EXP(-KTG2_bac * (T_opt_bac - BQ933)^2)</f>
        <v>0.99939268449076513</v>
      </c>
      <c r="BT933">
        <f>IF(BQ933&lt;=T_opt_bac,BR933,BS933)</f>
        <v>0.99939268449076513</v>
      </c>
      <c r="BU933">
        <f t="shared" si="205"/>
        <v>0.999</v>
      </c>
      <c r="BY933"/>
      <c r="BZ933" s="3">
        <f t="shared" si="211"/>
        <v>913</v>
      </c>
      <c r="CA933" s="3">
        <f>CA932+(env_max2-env_min2)/1200</f>
        <v>22.799999999999773</v>
      </c>
      <c r="CB933" s="3">
        <f t="shared" si="210"/>
        <v>1.2170000000000001</v>
      </c>
      <c r="CC933" s="3">
        <f>ROUND((O_max_dia2-CA933)/O_range_dia2 * CB933, 3)</f>
        <v>0.27800000000000002</v>
      </c>
      <c r="CD933">
        <f>IF(CA933&lt;=delt2,CB933,CC933)</f>
        <v>0.27800000000000002</v>
      </c>
      <c r="CE933">
        <f>IF(CA933&gt;=O_max_dia2, 0, CD933)</f>
        <v>0.27800000000000002</v>
      </c>
      <c r="CG933">
        <f>CE933/$CF$21</f>
        <v>0.48686514886164634</v>
      </c>
      <c r="EM933"/>
      <c r="EN933" s="3"/>
      <c r="EP933"/>
      <c r="EQ933" s="3"/>
    </row>
    <row r="934" spans="2:147" x14ac:dyDescent="0.25">
      <c r="B934">
        <f t="shared" si="209"/>
        <v>918</v>
      </c>
      <c r="C934" s="9">
        <f t="shared" si="207"/>
        <v>22.924999999999766</v>
      </c>
      <c r="D934">
        <f>EXP(-KTG1_dia*(C934-T_opt__dia)^2)</f>
        <v>0.52874711759157123</v>
      </c>
      <c r="E934">
        <f>EXP(-KTG2_dia*(T_opt__dia-C934)^2)</f>
        <v>1.2055919015647302E-7</v>
      </c>
      <c r="F934">
        <f>IF(C934&lt;=T_opt__dia,D934,E934)</f>
        <v>1.2055919015647302E-7</v>
      </c>
      <c r="G934">
        <f t="shared" si="208"/>
        <v>0</v>
      </c>
      <c r="AO934">
        <f t="shared" si="206"/>
        <v>931</v>
      </c>
      <c r="AP934">
        <f t="shared" si="198"/>
        <v>23.249999999999748</v>
      </c>
      <c r="AQ934">
        <f>EXP(-KTG1_nan*(AP934-T_opt__nan)^2)</f>
        <v>0.95863009308953151</v>
      </c>
      <c r="AR934">
        <f>EXP(-KTG2_nan*(T_opt__nan-AP934)^2)</f>
        <v>0.8809538835405446</v>
      </c>
      <c r="AS934">
        <f>IF(AP934&lt;=T_opt__nan,AQ934,AR934)</f>
        <v>0.8809538835405446</v>
      </c>
      <c r="AT934">
        <f t="shared" si="199"/>
        <v>0.88100000000000001</v>
      </c>
      <c r="BD934">
        <f t="shared" si="200"/>
        <v>931</v>
      </c>
      <c r="BE934">
        <f t="shared" si="201"/>
        <v>23.249999999999748</v>
      </c>
      <c r="BF934">
        <f>EXP(-KTG1_pic*(BE934-T_opt_pic)^2)</f>
        <v>0.99975003124739648</v>
      </c>
      <c r="BG934">
        <f>EXP(-KTG2_pic*(T_opt_pic-BE934)^2)</f>
        <v>0.99925028117970216</v>
      </c>
      <c r="BH934">
        <f>IF(BE934&lt;=T_opt_pic,BF934,BG934)</f>
        <v>0.99925028117970216</v>
      </c>
      <c r="BI934">
        <f t="shared" si="202"/>
        <v>0.999</v>
      </c>
      <c r="BP934">
        <f t="shared" si="203"/>
        <v>931</v>
      </c>
      <c r="BQ934">
        <f t="shared" si="204"/>
        <v>23.249999999999748</v>
      </c>
      <c r="BR934">
        <f>EXP(-KTG1_bac*(BQ934-T_opt_bac)^2)</f>
        <v>0.99975003124739648</v>
      </c>
      <c r="BS934">
        <f>EXP(-KTG2_bac * (T_opt_bac - BQ934)^2)</f>
        <v>0.99925028117970216</v>
      </c>
      <c r="BT934">
        <f>IF(BQ934&lt;=T_opt_bac,BR934,BS934)</f>
        <v>0.99925028117970216</v>
      </c>
      <c r="BU934">
        <f t="shared" si="205"/>
        <v>0.999</v>
      </c>
      <c r="BY934"/>
      <c r="BZ934" s="3">
        <f t="shared" si="211"/>
        <v>914</v>
      </c>
      <c r="CA934" s="3">
        <f>CA933+(env_max2-env_min2)/1200</f>
        <v>22.824999999999772</v>
      </c>
      <c r="CB934" s="3">
        <f t="shared" si="210"/>
        <v>1.2190000000000001</v>
      </c>
      <c r="CC934" s="3">
        <f>ROUND((O_max_dia2-CA934)/O_range_dia2 * CB934, 3)</f>
        <v>0.27600000000000002</v>
      </c>
      <c r="CD934">
        <f>IF(CA934&lt;=delt2,CB934,CC934)</f>
        <v>0.27600000000000002</v>
      </c>
      <c r="CE934">
        <f>IF(CA934&gt;=O_max_dia2, 0, CD934)</f>
        <v>0.27600000000000002</v>
      </c>
      <c r="CG934">
        <f>CE934/$CF$21</f>
        <v>0.48336252189141865</v>
      </c>
      <c r="EM934"/>
      <c r="EN934" s="3"/>
      <c r="EP934"/>
      <c r="EQ934" s="3"/>
    </row>
    <row r="935" spans="2:147" x14ac:dyDescent="0.25">
      <c r="B935">
        <f t="shared" si="209"/>
        <v>919</v>
      </c>
      <c r="C935" s="9">
        <f t="shared" si="207"/>
        <v>22.949999999999765</v>
      </c>
      <c r="D935">
        <f>EXP(-KTG1_dia*(C935-T_opt__dia)^2)</f>
        <v>0.52686022148261857</v>
      </c>
      <c r="E935">
        <f>EXP(-KTG2_dia*(T_opt__dia-C935)^2)</f>
        <v>1.1025168933183046E-7</v>
      </c>
      <c r="F935">
        <f>IF(C935&lt;=T_opt__dia,D935,E935)</f>
        <v>1.1025168933183046E-7</v>
      </c>
      <c r="G935">
        <f t="shared" si="208"/>
        <v>0</v>
      </c>
      <c r="AO935">
        <f t="shared" si="206"/>
        <v>932</v>
      </c>
      <c r="AP935">
        <f t="shared" si="198"/>
        <v>23.274999999999746</v>
      </c>
      <c r="AQ935">
        <f>EXP(-KTG1_nan*(AP935-T_opt__nan)^2)</f>
        <v>0.95800479098078917</v>
      </c>
      <c r="AR935">
        <f>EXP(-KTG2_nan*(T_opt__nan-AP935)^2)</f>
        <v>0.87923110303504726</v>
      </c>
      <c r="AS935">
        <f>IF(AP935&lt;=T_opt__nan,AQ935,AR935)</f>
        <v>0.87923110303504726</v>
      </c>
      <c r="AT935">
        <f t="shared" si="199"/>
        <v>0.879</v>
      </c>
      <c r="BD935">
        <f t="shared" si="200"/>
        <v>932</v>
      </c>
      <c r="BE935">
        <f t="shared" si="201"/>
        <v>23.274999999999746</v>
      </c>
      <c r="BF935">
        <f>EXP(-KTG1_pic*(BE935-T_opt_pic)^2)</f>
        <v>0.99969754574851244</v>
      </c>
      <c r="BG935">
        <f>EXP(-KTG2_pic*(T_opt_pic-BE935)^2)</f>
        <v>0.99909291165359204</v>
      </c>
      <c r="BH935">
        <f>IF(BE935&lt;=T_opt_pic,BF935,BG935)</f>
        <v>0.99909291165359204</v>
      </c>
      <c r="BI935">
        <f t="shared" si="202"/>
        <v>0.999</v>
      </c>
      <c r="BP935">
        <f t="shared" si="203"/>
        <v>932</v>
      </c>
      <c r="BQ935">
        <f t="shared" si="204"/>
        <v>23.274999999999746</v>
      </c>
      <c r="BR935">
        <f>EXP(-KTG1_bac*(BQ935-T_opt_bac)^2)</f>
        <v>0.99969754574851244</v>
      </c>
      <c r="BS935">
        <f>EXP(-KTG2_bac * (T_opt_bac - BQ935)^2)</f>
        <v>0.99909291165359204</v>
      </c>
      <c r="BT935">
        <f>IF(BQ935&lt;=T_opt_bac,BR935,BS935)</f>
        <v>0.99909291165359204</v>
      </c>
      <c r="BU935">
        <f t="shared" si="205"/>
        <v>0.999</v>
      </c>
      <c r="BY935"/>
      <c r="BZ935" s="3">
        <f t="shared" si="211"/>
        <v>915</v>
      </c>
      <c r="CA935" s="3">
        <f>CA934+(env_max2-env_min2)/1200</f>
        <v>22.84999999999977</v>
      </c>
      <c r="CB935" s="3">
        <f t="shared" si="210"/>
        <v>1.2210000000000001</v>
      </c>
      <c r="CC935" s="3">
        <f>ROUND((O_max_dia2-CA935)/O_range_dia2 * CB935, 3)</f>
        <v>0.27500000000000002</v>
      </c>
      <c r="CD935">
        <f>IF(CA935&lt;=delt2,CB935,CC935)</f>
        <v>0.27500000000000002</v>
      </c>
      <c r="CE935">
        <f>IF(CA935&gt;=O_max_dia2, 0, CD935)</f>
        <v>0.27500000000000002</v>
      </c>
      <c r="CG935">
        <f>CE935/$CF$21</f>
        <v>0.48161120840630478</v>
      </c>
      <c r="EM935"/>
      <c r="EN935" s="3"/>
      <c r="EP935"/>
      <c r="EQ935" s="3"/>
    </row>
    <row r="936" spans="2:147" x14ac:dyDescent="0.25">
      <c r="B936">
        <f t="shared" si="209"/>
        <v>920</v>
      </c>
      <c r="C936" s="9">
        <f t="shared" si="207"/>
        <v>22.974999999999763</v>
      </c>
      <c r="D936">
        <f>EXP(-KTG1_dia*(C936-T_opt__dia)^2)</f>
        <v>0.52497480920941464</v>
      </c>
      <c r="E936">
        <f>EXP(-KTG2_dia*(T_opt__dia-C936)^2)</f>
        <v>1.0080025011635749E-7</v>
      </c>
      <c r="F936">
        <f>IF(C936&lt;=T_opt__dia,D936,E936)</f>
        <v>1.0080025011635749E-7</v>
      </c>
      <c r="G936">
        <f t="shared" si="208"/>
        <v>0</v>
      </c>
      <c r="AO936">
        <f t="shared" si="206"/>
        <v>933</v>
      </c>
      <c r="AP936">
        <f t="shared" si="198"/>
        <v>23.299999999999745</v>
      </c>
      <c r="AQ936">
        <f>EXP(-KTG1_nan*(AP936-T_opt__nan)^2)</f>
        <v>0.95737510986107199</v>
      </c>
      <c r="AR936">
        <f>EXP(-KTG2_nan*(T_opt__nan-AP936)^2)</f>
        <v>0.87749852899720759</v>
      </c>
      <c r="AS936">
        <f>IF(AP936&lt;=T_opt__nan,AQ936,AR936)</f>
        <v>0.87749852899720759</v>
      </c>
      <c r="AT936">
        <f t="shared" si="199"/>
        <v>0.877</v>
      </c>
      <c r="BD936">
        <f t="shared" si="200"/>
        <v>933</v>
      </c>
      <c r="BE936">
        <f t="shared" si="201"/>
        <v>23.299999999999745</v>
      </c>
      <c r="BF936">
        <f>EXP(-KTG1_pic*(BE936-T_opt_pic)^2)</f>
        <v>0.99964006479222534</v>
      </c>
      <c r="BG936">
        <f>EXP(-KTG2_pic*(T_opt_pic-BE936)^2)</f>
        <v>0.99892058299010655</v>
      </c>
      <c r="BH936">
        <f>IF(BE936&lt;=T_opt_pic,BF936,BG936)</f>
        <v>0.99892058299010655</v>
      </c>
      <c r="BI936">
        <f t="shared" si="202"/>
        <v>0.999</v>
      </c>
      <c r="BP936">
        <f t="shared" si="203"/>
        <v>933</v>
      </c>
      <c r="BQ936">
        <f t="shared" si="204"/>
        <v>23.299999999999745</v>
      </c>
      <c r="BR936">
        <f>EXP(-KTG1_bac*(BQ936-T_opt_bac)^2)</f>
        <v>0.99964006479222534</v>
      </c>
      <c r="BS936">
        <f>EXP(-KTG2_bac * (T_opt_bac - BQ936)^2)</f>
        <v>0.99892058299010655</v>
      </c>
      <c r="BT936">
        <f>IF(BQ936&lt;=T_opt_bac,BR936,BS936)</f>
        <v>0.99892058299010655</v>
      </c>
      <c r="BU936">
        <f t="shared" si="205"/>
        <v>0.999</v>
      </c>
      <c r="BY936"/>
      <c r="BZ936" s="3">
        <f t="shared" si="211"/>
        <v>916</v>
      </c>
      <c r="CA936" s="3">
        <f>CA935+(env_max2-env_min2)/1200</f>
        <v>22.874999999999769</v>
      </c>
      <c r="CB936" s="3">
        <f t="shared" si="210"/>
        <v>1.2230000000000001</v>
      </c>
      <c r="CC936" s="3">
        <f>ROUND((O_max_dia2-CA936)/O_range_dia2 * CB936, 3)</f>
        <v>0.27300000000000002</v>
      </c>
      <c r="CD936">
        <f>IF(CA936&lt;=delt2,CB936,CC936)</f>
        <v>0.27300000000000002</v>
      </c>
      <c r="CE936">
        <f>IF(CA936&gt;=O_max_dia2, 0, CD936)</f>
        <v>0.27300000000000002</v>
      </c>
      <c r="CG936">
        <f>CE936/$CF$21</f>
        <v>0.47810858143607715</v>
      </c>
      <c r="EM936"/>
      <c r="EN936" s="3"/>
      <c r="EP936"/>
      <c r="EQ936" s="3"/>
    </row>
    <row r="937" spans="2:147" x14ac:dyDescent="0.25">
      <c r="B937">
        <f t="shared" si="209"/>
        <v>921</v>
      </c>
      <c r="C937" s="9">
        <f t="shared" si="207"/>
        <v>22.999999999999762</v>
      </c>
      <c r="D937">
        <f>EXP(-KTG1_dia*(C937-T_opt__dia)^2)</f>
        <v>0.52309091310251876</v>
      </c>
      <c r="E937">
        <f>EXP(-KTG2_dia*(T_opt__dia-C937)^2)</f>
        <v>9.2136008345740229E-8</v>
      </c>
      <c r="F937">
        <f>IF(C937&lt;=T_opt__dia,D937,E937)</f>
        <v>9.2136008345740229E-8</v>
      </c>
      <c r="G937">
        <f t="shared" si="208"/>
        <v>0</v>
      </c>
      <c r="AO937">
        <f t="shared" si="206"/>
        <v>934</v>
      </c>
      <c r="AP937">
        <f t="shared" si="198"/>
        <v>23.324999999999743</v>
      </c>
      <c r="AQ937">
        <f>EXP(-KTG1_nan*(AP937-T_opt__nan)^2)</f>
        <v>0.9567410589033597</v>
      </c>
      <c r="AR937">
        <f>EXP(-KTG2_nan*(T_opt__nan-AP937)^2)</f>
        <v>0.87575623265134817</v>
      </c>
      <c r="AS937">
        <f>IF(AP937&lt;=T_opt__nan,AQ937,AR937)</f>
        <v>0.87575623265134817</v>
      </c>
      <c r="AT937">
        <f t="shared" si="199"/>
        <v>0.876</v>
      </c>
      <c r="BD937">
        <f t="shared" si="200"/>
        <v>934</v>
      </c>
      <c r="BE937">
        <f t="shared" si="201"/>
        <v>23.324999999999743</v>
      </c>
      <c r="BF937">
        <f>EXP(-KTG1_pic*(BE937-T_opt_pic)^2)</f>
        <v>0.99957758924055717</v>
      </c>
      <c r="BG937">
        <f>EXP(-KTG2_pic*(T_opt_pic-BE937)^2)</f>
        <v>0.99873330293884954</v>
      </c>
      <c r="BH937">
        <f>IF(BE937&lt;=T_opt_pic,BF937,BG937)</f>
        <v>0.99873330293884954</v>
      </c>
      <c r="BI937">
        <f t="shared" si="202"/>
        <v>0.999</v>
      </c>
      <c r="BP937">
        <f t="shared" si="203"/>
        <v>934</v>
      </c>
      <c r="BQ937">
        <f t="shared" si="204"/>
        <v>23.324999999999743</v>
      </c>
      <c r="BR937">
        <f>EXP(-KTG1_bac*(BQ937-T_opt_bac)^2)</f>
        <v>0.99957758924055717</v>
      </c>
      <c r="BS937">
        <f>EXP(-KTG2_bac * (T_opt_bac - BQ937)^2)</f>
        <v>0.99873330293884954</v>
      </c>
      <c r="BT937">
        <f>IF(BQ937&lt;=T_opt_bac,BR937,BS937)</f>
        <v>0.99873330293884954</v>
      </c>
      <c r="BU937">
        <f t="shared" si="205"/>
        <v>0.999</v>
      </c>
      <c r="BY937"/>
      <c r="BZ937" s="3">
        <f t="shared" si="211"/>
        <v>917</v>
      </c>
      <c r="CA937" s="3">
        <f>CA936+(env_max2-env_min2)/1200</f>
        <v>22.899999999999768</v>
      </c>
      <c r="CB937" s="3">
        <f t="shared" si="210"/>
        <v>1.2250000000000001</v>
      </c>
      <c r="CC937" s="3">
        <f>ROUND((O_max_dia2-CA937)/O_range_dia2 * CB937, 3)</f>
        <v>0.27100000000000002</v>
      </c>
      <c r="CD937">
        <f>IF(CA937&lt;=delt2,CB937,CC937)</f>
        <v>0.27100000000000002</v>
      </c>
      <c r="CE937">
        <f>IF(CA937&gt;=O_max_dia2, 0, CD937)</f>
        <v>0.27100000000000002</v>
      </c>
      <c r="CG937">
        <f>CE937/$CF$21</f>
        <v>0.47460595446584947</v>
      </c>
      <c r="EM937"/>
      <c r="EN937" s="3"/>
      <c r="EP937"/>
      <c r="EQ937" s="3"/>
    </row>
    <row r="938" spans="2:147" x14ac:dyDescent="0.25">
      <c r="B938">
        <f t="shared" si="209"/>
        <v>922</v>
      </c>
      <c r="C938" s="9">
        <f t="shared" si="207"/>
        <v>23.024999999999761</v>
      </c>
      <c r="D938">
        <f>EXP(-KTG1_dia*(C938-T_opt__dia)^2)</f>
        <v>0.52120856533122817</v>
      </c>
      <c r="E938">
        <f>EXP(-KTG2_dia*(T_opt__dia-C938)^2)</f>
        <v>8.4195446225000244E-8</v>
      </c>
      <c r="F938">
        <f>IF(C938&lt;=T_opt__dia,D938,E938)</f>
        <v>8.4195446225000244E-8</v>
      </c>
      <c r="G938">
        <f t="shared" si="208"/>
        <v>0</v>
      </c>
      <c r="AO938">
        <f t="shared" si="206"/>
        <v>935</v>
      </c>
      <c r="AP938">
        <f t="shared" si="198"/>
        <v>23.349999999999742</v>
      </c>
      <c r="AQ938">
        <f>EXP(-KTG1_nan*(AP938-T_opt__nan)^2)</f>
        <v>0.95610264734010497</v>
      </c>
      <c r="AR938">
        <f>EXP(-KTG2_nan*(T_opt__nan-AP938)^2)</f>
        <v>0.8740042855179746</v>
      </c>
      <c r="AS938">
        <f>IF(AP938&lt;=T_opt__nan,AQ938,AR938)</f>
        <v>0.8740042855179746</v>
      </c>
      <c r="AT938">
        <f t="shared" si="199"/>
        <v>0.874</v>
      </c>
      <c r="BD938">
        <f t="shared" si="200"/>
        <v>935</v>
      </c>
      <c r="BE938">
        <f t="shared" si="201"/>
        <v>23.349999999999742</v>
      </c>
      <c r="BF938">
        <f>EXP(-KTG1_pic*(BE938-T_opt_pic)^2)</f>
        <v>0.99951012003039497</v>
      </c>
      <c r="BG938">
        <f>EXP(-KTG2_pic*(T_opt_pic-BE938)^2)</f>
        <v>0.99853107992077617</v>
      </c>
      <c r="BH938">
        <f>IF(BE938&lt;=T_opt_pic,BF938,BG938)</f>
        <v>0.99853107992077617</v>
      </c>
      <c r="BI938">
        <f t="shared" si="202"/>
        <v>0.999</v>
      </c>
      <c r="BP938">
        <f t="shared" si="203"/>
        <v>935</v>
      </c>
      <c r="BQ938">
        <f t="shared" si="204"/>
        <v>23.349999999999742</v>
      </c>
      <c r="BR938">
        <f>EXP(-KTG1_bac*(BQ938-T_opt_bac)^2)</f>
        <v>0.99951012003039497</v>
      </c>
      <c r="BS938">
        <f>EXP(-KTG2_bac * (T_opt_bac - BQ938)^2)</f>
        <v>0.99853107992077617</v>
      </c>
      <c r="BT938">
        <f>IF(BQ938&lt;=T_opt_bac,BR938,BS938)</f>
        <v>0.99853107992077617</v>
      </c>
      <c r="BU938">
        <f t="shared" si="205"/>
        <v>0.999</v>
      </c>
      <c r="BY938"/>
      <c r="BZ938" s="3">
        <f t="shared" si="211"/>
        <v>918</v>
      </c>
      <c r="CA938" s="3">
        <f>CA937+(env_max2-env_min2)/1200</f>
        <v>22.924999999999766</v>
      </c>
      <c r="CB938" s="3">
        <f t="shared" si="210"/>
        <v>1.2270000000000001</v>
      </c>
      <c r="CC938" s="3">
        <f>ROUND((O_max_dia2-CA938)/O_range_dia2 * CB938, 3)</f>
        <v>0.27</v>
      </c>
      <c r="CD938">
        <f>IF(CA938&lt;=delt2,CB938,CC938)</f>
        <v>0.27</v>
      </c>
      <c r="CE938">
        <f>IF(CA938&gt;=O_max_dia2, 0, CD938)</f>
        <v>0.27</v>
      </c>
      <c r="CG938">
        <f>CE938/$CF$21</f>
        <v>0.4728546409807356</v>
      </c>
      <c r="EM938"/>
      <c r="EN938" s="3"/>
      <c r="EP938"/>
      <c r="EQ938" s="3"/>
    </row>
    <row r="939" spans="2:147" x14ac:dyDescent="0.25">
      <c r="B939">
        <f t="shared" si="209"/>
        <v>923</v>
      </c>
      <c r="C939" s="9">
        <f t="shared" si="207"/>
        <v>23.049999999999759</v>
      </c>
      <c r="D939">
        <f>EXP(-KTG1_dia*(C939-T_opt__dia)^2)</f>
        <v>0.5193277979028732</v>
      </c>
      <c r="E939">
        <f>EXP(-KTG2_dia*(T_opt__dia-C939)^2)</f>
        <v>7.6919993556158396E-8</v>
      </c>
      <c r="F939">
        <f>IF(C939&lt;=T_opt__dia,D939,E939)</f>
        <v>7.6919993556158396E-8</v>
      </c>
      <c r="G939">
        <f t="shared" si="208"/>
        <v>0</v>
      </c>
      <c r="AO939">
        <f t="shared" si="206"/>
        <v>936</v>
      </c>
      <c r="AP939">
        <f t="shared" si="198"/>
        <v>23.374999999999741</v>
      </c>
      <c r="AQ939">
        <f>EXP(-KTG1_nan*(AP939-T_opt__nan)^2)</f>
        <v>0.95545988446301078</v>
      </c>
      <c r="AR939">
        <f>EXP(-KTG2_nan*(T_opt__nan-AP939)^2)</f>
        <v>0.87224275940890073</v>
      </c>
      <c r="AS939">
        <f>IF(AP939&lt;=T_opt__nan,AQ939,AR939)</f>
        <v>0.87224275940890073</v>
      </c>
      <c r="AT939">
        <f t="shared" si="199"/>
        <v>0.872</v>
      </c>
      <c r="BD939">
        <f t="shared" si="200"/>
        <v>936</v>
      </c>
      <c r="BE939">
        <f t="shared" si="201"/>
        <v>23.374999999999741</v>
      </c>
      <c r="BF939">
        <f>EXP(-KTG1_pic*(BE939-T_opt_pic)^2)</f>
        <v>0.99943765817346686</v>
      </c>
      <c r="BG939">
        <f>EXP(-KTG2_pic*(T_opt_pic-BE939)^2)</f>
        <v>0.99831392302756172</v>
      </c>
      <c r="BH939">
        <f>IF(BE939&lt;=T_opt_pic,BF939,BG939)</f>
        <v>0.99831392302756172</v>
      </c>
      <c r="BI939">
        <f t="shared" si="202"/>
        <v>0.998</v>
      </c>
      <c r="BP939">
        <f t="shared" si="203"/>
        <v>936</v>
      </c>
      <c r="BQ939">
        <f t="shared" si="204"/>
        <v>23.374999999999741</v>
      </c>
      <c r="BR939">
        <f>EXP(-KTG1_bac*(BQ939-T_opt_bac)^2)</f>
        <v>0.99943765817346686</v>
      </c>
      <c r="BS939">
        <f>EXP(-KTG2_bac * (T_opt_bac - BQ939)^2)</f>
        <v>0.99831392302756172</v>
      </c>
      <c r="BT939">
        <f>IF(BQ939&lt;=T_opt_bac,BR939,BS939)</f>
        <v>0.99831392302756172</v>
      </c>
      <c r="BU939">
        <f t="shared" si="205"/>
        <v>0.998</v>
      </c>
      <c r="BY939"/>
      <c r="BZ939" s="3">
        <f t="shared" si="211"/>
        <v>919</v>
      </c>
      <c r="CA939" s="3">
        <f>CA938+(env_max2-env_min2)/1200</f>
        <v>22.949999999999765</v>
      </c>
      <c r="CB939" s="3">
        <f t="shared" si="210"/>
        <v>1.2290000000000001</v>
      </c>
      <c r="CC939" s="3">
        <f>ROUND((O_max_dia2-CA939)/O_range_dia2 * CB939, 3)</f>
        <v>0.26800000000000002</v>
      </c>
      <c r="CD939">
        <f>IF(CA939&lt;=delt2,CB939,CC939)</f>
        <v>0.26800000000000002</v>
      </c>
      <c r="CE939">
        <f>IF(CA939&gt;=O_max_dia2, 0, CD939)</f>
        <v>0.26800000000000002</v>
      </c>
      <c r="CG939">
        <f>CE939/$CF$21</f>
        <v>0.46935201401050797</v>
      </c>
      <c r="EM939"/>
      <c r="EN939" s="3"/>
      <c r="EP939"/>
      <c r="EQ939" s="3"/>
    </row>
    <row r="940" spans="2:147" x14ac:dyDescent="0.25">
      <c r="B940">
        <f t="shared" si="209"/>
        <v>924</v>
      </c>
      <c r="C940" s="9">
        <f t="shared" si="207"/>
        <v>23.074999999999758</v>
      </c>
      <c r="D940">
        <f>EXP(-KTG1_dia*(C940-T_opt__dia)^2)</f>
        <v>0.51744864266212176</v>
      </c>
      <c r="E940">
        <f>EXP(-KTG2_dia*(T_opt__dia-C940)^2)</f>
        <v>7.0255657371311322E-8</v>
      </c>
      <c r="F940">
        <f>IF(C940&lt;=T_opt__dia,D940,E940)</f>
        <v>7.0255657371311322E-8</v>
      </c>
      <c r="G940">
        <f t="shared" si="208"/>
        <v>0</v>
      </c>
      <c r="AO940">
        <f t="shared" si="206"/>
        <v>937</v>
      </c>
      <c r="AP940">
        <f t="shared" si="198"/>
        <v>23.399999999999739</v>
      </c>
      <c r="AQ940">
        <f>EXP(-KTG1_nan*(AP940-T_opt__nan)^2)</f>
        <v>0.95481277962280386</v>
      </c>
      <c r="AR940">
        <f>EXP(-KTG2_nan*(T_opt__nan-AP940)^2)</f>
        <v>0.87047172642236126</v>
      </c>
      <c r="AS940">
        <f>IF(AP940&lt;=T_opt__nan,AQ940,AR940)</f>
        <v>0.87047172642236126</v>
      </c>
      <c r="AT940">
        <f t="shared" si="199"/>
        <v>0.87</v>
      </c>
      <c r="BD940">
        <f t="shared" si="200"/>
        <v>937</v>
      </c>
      <c r="BE940">
        <f t="shared" si="201"/>
        <v>23.399999999999739</v>
      </c>
      <c r="BF940">
        <f>EXP(-KTG1_pic*(BE940-T_opt_pic)^2)</f>
        <v>0.99936020475631715</v>
      </c>
      <c r="BG940">
        <f>EXP(-KTG2_pic*(T_opt_pic-BE940)^2)</f>
        <v>0.99808184202092054</v>
      </c>
      <c r="BH940">
        <f>IF(BE940&lt;=T_opt_pic,BF940,BG940)</f>
        <v>0.99808184202092054</v>
      </c>
      <c r="BI940">
        <f t="shared" si="202"/>
        <v>0.998</v>
      </c>
      <c r="BP940">
        <f t="shared" si="203"/>
        <v>937</v>
      </c>
      <c r="BQ940">
        <f t="shared" si="204"/>
        <v>23.399999999999739</v>
      </c>
      <c r="BR940">
        <f>EXP(-KTG1_bac*(BQ940-T_opt_bac)^2)</f>
        <v>0.99936020475631715</v>
      </c>
      <c r="BS940">
        <f>EXP(-KTG2_bac * (T_opt_bac - BQ940)^2)</f>
        <v>0.99808184202092054</v>
      </c>
      <c r="BT940">
        <f>IF(BQ940&lt;=T_opt_bac,BR940,BS940)</f>
        <v>0.99808184202092054</v>
      </c>
      <c r="BU940">
        <f t="shared" si="205"/>
        <v>0.998</v>
      </c>
      <c r="BY940"/>
      <c r="BZ940" s="3">
        <f t="shared" si="211"/>
        <v>920</v>
      </c>
      <c r="CA940" s="3">
        <f>CA939+(env_max2-env_min2)/1200</f>
        <v>22.974999999999763</v>
      </c>
      <c r="CB940" s="3">
        <f t="shared" si="210"/>
        <v>1.232</v>
      </c>
      <c r="CC940" s="3">
        <f>ROUND((O_max_dia2-CA940)/O_range_dia2 * CB940, 3)</f>
        <v>0.26600000000000001</v>
      </c>
      <c r="CD940">
        <f>IF(CA940&lt;=delt2,CB940,CC940)</f>
        <v>0.26600000000000001</v>
      </c>
      <c r="CE940">
        <f>IF(CA940&gt;=O_max_dia2, 0, CD940)</f>
        <v>0.26600000000000001</v>
      </c>
      <c r="CG940">
        <f>CE940/$CF$21</f>
        <v>0.46584938704028028</v>
      </c>
      <c r="EM940"/>
      <c r="EN940" s="3"/>
      <c r="EP940"/>
      <c r="EQ940" s="3"/>
    </row>
    <row r="941" spans="2:147" x14ac:dyDescent="0.25">
      <c r="B941">
        <f t="shared" si="209"/>
        <v>925</v>
      </c>
      <c r="C941" s="9">
        <f t="shared" si="207"/>
        <v>23.099999999999756</v>
      </c>
      <c r="D941">
        <f>EXP(-KTG1_dia*(C941-T_opt__dia)^2)</f>
        <v>0.51557113129029464</v>
      </c>
      <c r="E941">
        <f>EXP(-KTG2_dia*(T_opt__dia-C941)^2)</f>
        <v>6.4152678054463109E-8</v>
      </c>
      <c r="F941">
        <f>IF(C941&lt;=T_opt__dia,D941,E941)</f>
        <v>6.4152678054463109E-8</v>
      </c>
      <c r="G941">
        <f t="shared" si="208"/>
        <v>0</v>
      </c>
      <c r="AO941">
        <f t="shared" si="206"/>
        <v>938</v>
      </c>
      <c r="AP941">
        <f t="shared" si="198"/>
        <v>23.424999999999738</v>
      </c>
      <c r="AQ941">
        <f>EXP(-KTG1_nan*(AP941-T_opt__nan)^2)</f>
        <v>0.95416134222900895</v>
      </c>
      <c r="AR941">
        <f>EXP(-KTG2_nan*(T_opt__nan-AP941)^2)</f>
        <v>0.86869125893811328</v>
      </c>
      <c r="AS941">
        <f>IF(AP941&lt;=T_opt__nan,AQ941,AR941)</f>
        <v>0.86869125893811328</v>
      </c>
      <c r="AT941">
        <f t="shared" si="199"/>
        <v>0.86899999999999999</v>
      </c>
      <c r="BD941">
        <f t="shared" si="200"/>
        <v>938</v>
      </c>
      <c r="BE941">
        <f t="shared" si="201"/>
        <v>23.424999999999738</v>
      </c>
      <c r="BF941">
        <f>EXP(-KTG1_pic*(BE941-T_opt_pic)^2)</f>
        <v>0.99927776094027898</v>
      </c>
      <c r="BG941">
        <f>EXP(-KTG2_pic*(T_opt_pic-BE941)^2)</f>
        <v>0.99783484733187411</v>
      </c>
      <c r="BH941">
        <f>IF(BE941&lt;=T_opt_pic,BF941,BG941)</f>
        <v>0.99783484733187411</v>
      </c>
      <c r="BI941">
        <f t="shared" si="202"/>
        <v>0.998</v>
      </c>
      <c r="BP941">
        <f t="shared" si="203"/>
        <v>938</v>
      </c>
      <c r="BQ941">
        <f t="shared" si="204"/>
        <v>23.424999999999738</v>
      </c>
      <c r="BR941">
        <f>EXP(-KTG1_bac*(BQ941-T_opt_bac)^2)</f>
        <v>0.99927776094027898</v>
      </c>
      <c r="BS941">
        <f>EXP(-KTG2_bac * (T_opt_bac - BQ941)^2)</f>
        <v>0.99783484733187411</v>
      </c>
      <c r="BT941">
        <f>IF(BQ941&lt;=T_opt_bac,BR941,BS941)</f>
        <v>0.99783484733187411</v>
      </c>
      <c r="BU941">
        <f t="shared" si="205"/>
        <v>0.998</v>
      </c>
      <c r="BY941"/>
      <c r="BZ941" s="3">
        <f t="shared" si="211"/>
        <v>921</v>
      </c>
      <c r="CA941" s="3">
        <f>CA940+(env_max2-env_min2)/1200</f>
        <v>22.999999999999762</v>
      </c>
      <c r="CB941" s="3">
        <f t="shared" si="210"/>
        <v>1.234</v>
      </c>
      <c r="CC941" s="3">
        <f>ROUND((O_max_dia2-CA941)/O_range_dia2 * CB941, 3)</f>
        <v>0.26400000000000001</v>
      </c>
      <c r="CD941">
        <f>IF(CA941&lt;=delt2,CB941,CC941)</f>
        <v>0.26400000000000001</v>
      </c>
      <c r="CE941">
        <f>IF(CA941&gt;=O_max_dia2, 0, CD941)</f>
        <v>0.26400000000000001</v>
      </c>
      <c r="CG941">
        <f>CE941/$CF$21</f>
        <v>0.4623467600700526</v>
      </c>
      <c r="EM941"/>
      <c r="EN941" s="3"/>
      <c r="EP941"/>
      <c r="EQ941" s="3"/>
    </row>
    <row r="942" spans="2:147" x14ac:dyDescent="0.25">
      <c r="B942">
        <f t="shared" si="209"/>
        <v>926</v>
      </c>
      <c r="C942" s="9">
        <f t="shared" si="207"/>
        <v>23.124999999999755</v>
      </c>
      <c r="D942">
        <f>EXP(-KTG1_dia*(C942-T_opt__dia)^2)</f>
        <v>0.51369529530469193</v>
      </c>
      <c r="E942">
        <f>EXP(-KTG2_dia*(T_opt__dia-C942)^2)</f>
        <v>5.8565210156514665E-8</v>
      </c>
      <c r="F942">
        <f>IF(C942&lt;=T_opt__dia,D942,E942)</f>
        <v>5.8565210156514665E-8</v>
      </c>
      <c r="G942">
        <f t="shared" si="208"/>
        <v>0</v>
      </c>
      <c r="AO942">
        <f t="shared" si="206"/>
        <v>939</v>
      </c>
      <c r="AP942">
        <f t="shared" si="198"/>
        <v>23.449999999999736</v>
      </c>
      <c r="AQ942">
        <f>EXP(-KTG1_nan*(AP942-T_opt__nan)^2)</f>
        <v>0.95350558174972044</v>
      </c>
      <c r="AR942">
        <f>EXP(-KTG2_nan*(T_opt__nan-AP942)^2)</f>
        <v>0.86690142961252614</v>
      </c>
      <c r="AS942">
        <f>IF(AP942&lt;=T_opt__nan,AQ942,AR942)</f>
        <v>0.86690142961252614</v>
      </c>
      <c r="AT942">
        <f t="shared" si="199"/>
        <v>0.86699999999999999</v>
      </c>
      <c r="BD942">
        <f t="shared" si="200"/>
        <v>939</v>
      </c>
      <c r="BE942">
        <f t="shared" si="201"/>
        <v>23.449999999999736</v>
      </c>
      <c r="BF942">
        <f>EXP(-KTG1_pic*(BE942-T_opt_pic)^2)</f>
        <v>0.99919032796144536</v>
      </c>
      <c r="BG942">
        <f>EXP(-KTG2_pic*(T_opt_pic-BE942)^2)</f>
        <v>0.99757295005997049</v>
      </c>
      <c r="BH942">
        <f>IF(BE942&lt;=T_opt_pic,BF942,BG942)</f>
        <v>0.99757295005997049</v>
      </c>
      <c r="BI942">
        <f t="shared" si="202"/>
        <v>0.998</v>
      </c>
      <c r="BP942">
        <f t="shared" si="203"/>
        <v>939</v>
      </c>
      <c r="BQ942">
        <f t="shared" si="204"/>
        <v>23.449999999999736</v>
      </c>
      <c r="BR942">
        <f>EXP(-KTG1_bac*(BQ942-T_opt_bac)^2)</f>
        <v>0.99919032796144536</v>
      </c>
      <c r="BS942">
        <f>EXP(-KTG2_bac * (T_opt_bac - BQ942)^2)</f>
        <v>0.99757295005997049</v>
      </c>
      <c r="BT942">
        <f>IF(BQ942&lt;=T_opt_bac,BR942,BS942)</f>
        <v>0.99757295005997049</v>
      </c>
      <c r="BU942">
        <f t="shared" si="205"/>
        <v>0.998</v>
      </c>
      <c r="BY942"/>
      <c r="BZ942" s="3">
        <f t="shared" si="211"/>
        <v>922</v>
      </c>
      <c r="CA942" s="3">
        <f>CA941+(env_max2-env_min2)/1200</f>
        <v>23.024999999999761</v>
      </c>
      <c r="CB942" s="3">
        <f t="shared" si="210"/>
        <v>1.236</v>
      </c>
      <c r="CC942" s="3">
        <f>ROUND((O_max_dia2-CA942)/O_range_dia2 * CB942, 3)</f>
        <v>0.26300000000000001</v>
      </c>
      <c r="CD942">
        <f>IF(CA942&lt;=delt2,CB942,CC942)</f>
        <v>0.26300000000000001</v>
      </c>
      <c r="CE942">
        <f>IF(CA942&gt;=O_max_dia2, 0, CD942)</f>
        <v>0.26300000000000001</v>
      </c>
      <c r="CG942">
        <f>CE942/$CF$21</f>
        <v>0.46059544658493878</v>
      </c>
      <c r="EM942"/>
      <c r="EN942" s="3"/>
      <c r="EP942"/>
      <c r="EQ942" s="3"/>
    </row>
    <row r="943" spans="2:147" x14ac:dyDescent="0.25">
      <c r="B943">
        <f t="shared" si="209"/>
        <v>927</v>
      </c>
      <c r="C943" s="9">
        <f t="shared" si="207"/>
        <v>23.149999999999753</v>
      </c>
      <c r="D943">
        <f>EXP(-KTG1_dia*(C943-T_opt__dia)^2)</f>
        <v>0.51182116605792971</v>
      </c>
      <c r="E943">
        <f>EXP(-KTG2_dia*(T_opt__dia-C943)^2)</f>
        <v>5.3451026221857373E-8</v>
      </c>
      <c r="F943">
        <f>IF(C943&lt;=T_opt__dia,D943,E943)</f>
        <v>5.3451026221857373E-8</v>
      </c>
      <c r="G943">
        <f t="shared" si="208"/>
        <v>0</v>
      </c>
      <c r="AO943">
        <f t="shared" si="206"/>
        <v>940</v>
      </c>
      <c r="AP943">
        <f t="shared" si="198"/>
        <v>23.474999999999735</v>
      </c>
      <c r="AQ943">
        <f>EXP(-KTG1_nan*(AP943-T_opt__nan)^2)</f>
        <v>0.95284550771137322</v>
      </c>
      <c r="AR943">
        <f>EXP(-KTG2_nan*(T_opt__nan-AP943)^2)</f>
        <v>0.86510231137366078</v>
      </c>
      <c r="AS943">
        <f>IF(AP943&lt;=T_opt__nan,AQ943,AR943)</f>
        <v>0.86510231137366078</v>
      </c>
      <c r="AT943">
        <f t="shared" si="199"/>
        <v>0.86499999999999999</v>
      </c>
      <c r="BD943">
        <f t="shared" si="200"/>
        <v>940</v>
      </c>
      <c r="BE943">
        <f t="shared" si="201"/>
        <v>23.474999999999735</v>
      </c>
      <c r="BF943">
        <f>EXP(-KTG1_pic*(BE943-T_opt_pic)^2)</f>
        <v>0.99909790713063829</v>
      </c>
      <c r="BG943">
        <f>EXP(-KTG2_pic*(T_opt_pic-BE943)^2)</f>
        <v>0.9972961619724523</v>
      </c>
      <c r="BH943">
        <f>IF(BE943&lt;=T_opt_pic,BF943,BG943)</f>
        <v>0.9972961619724523</v>
      </c>
      <c r="BI943">
        <f t="shared" si="202"/>
        <v>0.997</v>
      </c>
      <c r="BP943">
        <f t="shared" si="203"/>
        <v>940</v>
      </c>
      <c r="BQ943">
        <f t="shared" si="204"/>
        <v>23.474999999999735</v>
      </c>
      <c r="BR943">
        <f>EXP(-KTG1_bac*(BQ943-T_opt_bac)^2)</f>
        <v>0.99909790713063829</v>
      </c>
      <c r="BS943">
        <f>EXP(-KTG2_bac * (T_opt_bac - BQ943)^2)</f>
        <v>0.9972961619724523</v>
      </c>
      <c r="BT943">
        <f>IF(BQ943&lt;=T_opt_bac,BR943,BS943)</f>
        <v>0.9972961619724523</v>
      </c>
      <c r="BU943">
        <f t="shared" si="205"/>
        <v>0.997</v>
      </c>
      <c r="BY943"/>
      <c r="BZ943" s="3">
        <f t="shared" si="211"/>
        <v>923</v>
      </c>
      <c r="CA943" s="3">
        <f>CA942+(env_max2-env_min2)/1200</f>
        <v>23.049999999999759</v>
      </c>
      <c r="CB943" s="3">
        <f t="shared" si="210"/>
        <v>1.238</v>
      </c>
      <c r="CC943" s="3">
        <f>ROUND((O_max_dia2-CA943)/O_range_dia2 * CB943, 3)</f>
        <v>0.26100000000000001</v>
      </c>
      <c r="CD943">
        <f>IF(CA943&lt;=delt2,CB943,CC943)</f>
        <v>0.26100000000000001</v>
      </c>
      <c r="CE943">
        <f>IF(CA943&gt;=O_max_dia2, 0, CD943)</f>
        <v>0.26100000000000001</v>
      </c>
      <c r="CG943">
        <f>CE943/$CF$21</f>
        <v>0.4570928196147111</v>
      </c>
      <c r="EM943"/>
      <c r="EN943" s="3"/>
      <c r="EP943"/>
      <c r="EQ943" s="3"/>
    </row>
    <row r="944" spans="2:147" x14ac:dyDescent="0.25">
      <c r="B944">
        <f t="shared" si="209"/>
        <v>928</v>
      </c>
      <c r="C944" s="9">
        <f t="shared" si="207"/>
        <v>23.174999999999752</v>
      </c>
      <c r="D944">
        <f>EXP(-KTG1_dia*(C944-T_opt__dia)^2)</f>
        <v>0.50994877473728739</v>
      </c>
      <c r="E944">
        <f>EXP(-KTG2_dia*(T_opt__dia-C944)^2)</f>
        <v>4.877124205239657E-8</v>
      </c>
      <c r="F944">
        <f>IF(C944&lt;=T_opt__dia,D944,E944)</f>
        <v>4.877124205239657E-8</v>
      </c>
      <c r="G944">
        <f t="shared" si="208"/>
        <v>0</v>
      </c>
      <c r="AO944">
        <f t="shared" si="206"/>
        <v>941</v>
      </c>
      <c r="AP944">
        <f t="shared" si="198"/>
        <v>23.499999999999734</v>
      </c>
      <c r="AQ944">
        <f>EXP(-KTG1_nan*(AP944-T_opt__nan)^2)</f>
        <v>0.95218112969851199</v>
      </c>
      <c r="AR944">
        <f>EXP(-KTG2_nan*(T_opt__nan-AP944)^2)</f>
        <v>0.86329397741633873</v>
      </c>
      <c r="AS944">
        <f>IF(AP944&lt;=T_opt__nan,AQ944,AR944)</f>
        <v>0.86329397741633873</v>
      </c>
      <c r="AT944">
        <f t="shared" si="199"/>
        <v>0.86299999999999999</v>
      </c>
      <c r="BD944">
        <f t="shared" si="200"/>
        <v>941</v>
      </c>
      <c r="BE944">
        <f t="shared" si="201"/>
        <v>23.499999999999734</v>
      </c>
      <c r="BF944">
        <f>EXP(-KTG1_pic*(BE944-T_opt_pic)^2)</f>
        <v>0.99900049983337602</v>
      </c>
      <c r="BG944">
        <f>EXP(-KTG2_pic*(T_opt_pic-BE944)^2)</f>
        <v>0.99700449550337611</v>
      </c>
      <c r="BH944">
        <f>IF(BE944&lt;=T_opt_pic,BF944,BG944)</f>
        <v>0.99700449550337611</v>
      </c>
      <c r="BI944">
        <f t="shared" si="202"/>
        <v>0.997</v>
      </c>
      <c r="BP944">
        <f t="shared" si="203"/>
        <v>941</v>
      </c>
      <c r="BQ944">
        <f t="shared" si="204"/>
        <v>23.499999999999734</v>
      </c>
      <c r="BR944">
        <f>EXP(-KTG1_bac*(BQ944-T_opt_bac)^2)</f>
        <v>0.99900049983337602</v>
      </c>
      <c r="BS944">
        <f>EXP(-KTG2_bac * (T_opt_bac - BQ944)^2)</f>
        <v>0.99700449550337611</v>
      </c>
      <c r="BT944">
        <f>IF(BQ944&lt;=T_opt_bac,BR944,BS944)</f>
        <v>0.99700449550337611</v>
      </c>
      <c r="BU944">
        <f t="shared" si="205"/>
        <v>0.997</v>
      </c>
      <c r="BY944"/>
      <c r="BZ944" s="3">
        <f t="shared" si="211"/>
        <v>924</v>
      </c>
      <c r="CA944" s="3">
        <f>CA943+(env_max2-env_min2)/1200</f>
        <v>23.074999999999758</v>
      </c>
      <c r="CB944" s="3">
        <f t="shared" si="210"/>
        <v>1.24</v>
      </c>
      <c r="CC944" s="3">
        <f>ROUND((O_max_dia2-CA944)/O_range_dia2 * CB944, 3)</f>
        <v>0.25900000000000001</v>
      </c>
      <c r="CD944">
        <f>IF(CA944&lt;=delt2,CB944,CC944)</f>
        <v>0.25900000000000001</v>
      </c>
      <c r="CE944">
        <f>IF(CA944&gt;=O_max_dia2, 0, CD944)</f>
        <v>0.25900000000000001</v>
      </c>
      <c r="CG944">
        <f>CE944/$CF$21</f>
        <v>0.45359019264448341</v>
      </c>
      <c r="EM944"/>
      <c r="EN944" s="3"/>
      <c r="EP944"/>
      <c r="EQ944" s="3"/>
    </row>
    <row r="945" spans="2:147" x14ac:dyDescent="0.25">
      <c r="B945">
        <f t="shared" si="209"/>
        <v>929</v>
      </c>
      <c r="C945" s="9">
        <f t="shared" si="207"/>
        <v>23.199999999999751</v>
      </c>
      <c r="D945">
        <f>EXP(-KTG1_dia*(C945-T_opt__dia)^2)</f>
        <v>0.50807815236406528</v>
      </c>
      <c r="E945">
        <f>EXP(-KTG2_dia*(T_opt__dia-C945)^2)</f>
        <v>4.4490061935879073E-8</v>
      </c>
      <c r="F945">
        <f>IF(C945&lt;=T_opt__dia,D945,E945)</f>
        <v>4.4490061935879073E-8</v>
      </c>
      <c r="G945">
        <f t="shared" si="208"/>
        <v>0</v>
      </c>
      <c r="AO945">
        <f t="shared" si="206"/>
        <v>942</v>
      </c>
      <c r="AP945">
        <f t="shared" si="198"/>
        <v>23.524999999999732</v>
      </c>
      <c r="AQ945">
        <f>EXP(-KTG1_nan*(AP945-T_opt__nan)^2)</f>
        <v>0.95151245735355949</v>
      </c>
      <c r="AR945">
        <f>EXP(-KTG2_nan*(T_opt__nan-AP945)^2)</f>
        <v>0.86147650119720176</v>
      </c>
      <c r="AS945">
        <f>IF(AP945&lt;=T_opt__nan,AQ945,AR945)</f>
        <v>0.86147650119720176</v>
      </c>
      <c r="AT945">
        <f t="shared" si="199"/>
        <v>0.86099999999999999</v>
      </c>
      <c r="BD945">
        <f t="shared" si="200"/>
        <v>942</v>
      </c>
      <c r="BE945">
        <f t="shared" si="201"/>
        <v>23.524999999999732</v>
      </c>
      <c r="BF945">
        <f>EXP(-KTG1_pic*(BE945-T_opt_pic)^2)</f>
        <v>0.99889810752983843</v>
      </c>
      <c r="BG945">
        <f>EXP(-KTG2_pic*(T_opt_pic-BE945)^2)</f>
        <v>0.99669796375268105</v>
      </c>
      <c r="BH945">
        <f>IF(BE945&lt;=T_opt_pic,BF945,BG945)</f>
        <v>0.99669796375268105</v>
      </c>
      <c r="BI945">
        <f t="shared" si="202"/>
        <v>0.997</v>
      </c>
      <c r="BP945">
        <f t="shared" si="203"/>
        <v>942</v>
      </c>
      <c r="BQ945">
        <f t="shared" si="204"/>
        <v>23.524999999999732</v>
      </c>
      <c r="BR945">
        <f>EXP(-KTG1_bac*(BQ945-T_opt_bac)^2)</f>
        <v>0.99889810752983843</v>
      </c>
      <c r="BS945">
        <f>EXP(-KTG2_bac * (T_opt_bac - BQ945)^2)</f>
        <v>0.99669796375268105</v>
      </c>
      <c r="BT945">
        <f>IF(BQ945&lt;=T_opt_bac,BR945,BS945)</f>
        <v>0.99669796375268105</v>
      </c>
      <c r="BU945">
        <f t="shared" si="205"/>
        <v>0.997</v>
      </c>
      <c r="BY945"/>
      <c r="BZ945" s="3">
        <f t="shared" si="211"/>
        <v>925</v>
      </c>
      <c r="CA945" s="3">
        <f>CA944+(env_max2-env_min2)/1200</f>
        <v>23.099999999999756</v>
      </c>
      <c r="CB945" s="3">
        <f t="shared" si="210"/>
        <v>1.242</v>
      </c>
      <c r="CC945" s="3">
        <f>ROUND((O_max_dia2-CA945)/O_range_dia2 * CB945, 3)</f>
        <v>0.25700000000000001</v>
      </c>
      <c r="CD945">
        <f>IF(CA945&lt;=delt2,CB945,CC945)</f>
        <v>0.25700000000000001</v>
      </c>
      <c r="CE945">
        <f>IF(CA945&gt;=O_max_dia2, 0, CD945)</f>
        <v>0.25700000000000001</v>
      </c>
      <c r="CG945">
        <f>CE945/$CF$21</f>
        <v>0.45008756567425573</v>
      </c>
      <c r="EM945"/>
      <c r="EN945" s="3"/>
      <c r="EP945"/>
      <c r="EQ945" s="3"/>
    </row>
    <row r="946" spans="2:147" x14ac:dyDescent="0.25">
      <c r="B946">
        <f t="shared" si="209"/>
        <v>930</v>
      </c>
      <c r="C946" s="9">
        <f t="shared" si="207"/>
        <v>23.224999999999749</v>
      </c>
      <c r="D946">
        <f>EXP(-KTG1_dia*(C946-T_opt__dia)^2)</f>
        <v>0.50620932979295419</v>
      </c>
      <c r="E946">
        <f>EXP(-KTG2_dia*(T_opt__dia-C946)^2)</f>
        <v>4.057454246048625E-8</v>
      </c>
      <c r="F946">
        <f>IF(C946&lt;=T_opt__dia,D946,E946)</f>
        <v>4.057454246048625E-8</v>
      </c>
      <c r="G946">
        <f t="shared" si="208"/>
        <v>0</v>
      </c>
      <c r="AO946">
        <f t="shared" si="206"/>
        <v>943</v>
      </c>
      <c r="AP946">
        <f t="shared" si="198"/>
        <v>23.549999999999731</v>
      </c>
      <c r="AQ946">
        <f>EXP(-KTG1_nan*(AP946-T_opt__nan)^2)</f>
        <v>0.9508395003765836</v>
      </c>
      <c r="AR946">
        <f>EXP(-KTG2_nan*(T_opt__nan-AP946)^2)</f>
        <v>0.85964995642976172</v>
      </c>
      <c r="AS946">
        <f>IF(AP946&lt;=T_opt__nan,AQ946,AR946)</f>
        <v>0.85964995642976172</v>
      </c>
      <c r="AT946">
        <f t="shared" si="199"/>
        <v>0.86</v>
      </c>
      <c r="BD946">
        <f t="shared" si="200"/>
        <v>943</v>
      </c>
      <c r="BE946">
        <f t="shared" si="201"/>
        <v>23.549999999999731</v>
      </c>
      <c r="BF946">
        <f>EXP(-KTG1_pic*(BE946-T_opt_pic)^2)</f>
        <v>0.99879073175483035</v>
      </c>
      <c r="BG946">
        <f>EXP(-KTG2_pic*(T_opt_pic-BE946)^2)</f>
        <v>0.99637658048520839</v>
      </c>
      <c r="BH946">
        <f>IF(BE946&lt;=T_opt_pic,BF946,BG946)</f>
        <v>0.99637658048520839</v>
      </c>
      <c r="BI946">
        <f t="shared" si="202"/>
        <v>0.996</v>
      </c>
      <c r="BP946">
        <f t="shared" si="203"/>
        <v>943</v>
      </c>
      <c r="BQ946">
        <f t="shared" si="204"/>
        <v>23.549999999999731</v>
      </c>
      <c r="BR946">
        <f>EXP(-KTG1_bac*(BQ946-T_opt_bac)^2)</f>
        <v>0.99879073175483035</v>
      </c>
      <c r="BS946">
        <f>EXP(-KTG2_bac * (T_opt_bac - BQ946)^2)</f>
        <v>0.99637658048520839</v>
      </c>
      <c r="BT946">
        <f>IF(BQ946&lt;=T_opt_bac,BR946,BS946)</f>
        <v>0.99637658048520839</v>
      </c>
      <c r="BU946">
        <f t="shared" si="205"/>
        <v>0.996</v>
      </c>
      <c r="BY946"/>
      <c r="BZ946" s="3">
        <f t="shared" si="211"/>
        <v>926</v>
      </c>
      <c r="CA946" s="3">
        <f>CA945+(env_max2-env_min2)/1200</f>
        <v>23.124999999999755</v>
      </c>
      <c r="CB946" s="3">
        <f t="shared" si="210"/>
        <v>1.2450000000000001</v>
      </c>
      <c r="CC946" s="3">
        <f>ROUND((O_max_dia2-CA946)/O_range_dia2 * CB946, 3)</f>
        <v>0.25600000000000001</v>
      </c>
      <c r="CD946">
        <f>IF(CA946&lt;=delt2,CB946,CC946)</f>
        <v>0.25600000000000001</v>
      </c>
      <c r="CE946">
        <f>IF(CA946&gt;=O_max_dia2, 0, CD946)</f>
        <v>0.25600000000000001</v>
      </c>
      <c r="CG946">
        <f>CE946/$CF$21</f>
        <v>0.44833625218914192</v>
      </c>
      <c r="EM946"/>
      <c r="EN946" s="3"/>
      <c r="EP946"/>
      <c r="EQ946" s="3"/>
    </row>
    <row r="947" spans="2:147" x14ac:dyDescent="0.25">
      <c r="B947">
        <f t="shared" si="209"/>
        <v>931</v>
      </c>
      <c r="C947" s="9">
        <f t="shared" si="207"/>
        <v>23.249999999999748</v>
      </c>
      <c r="D947">
        <f>EXP(-KTG1_dia*(C947-T_opt__dia)^2)</f>
        <v>0.50434233771141368</v>
      </c>
      <c r="E947">
        <f>EXP(-KTG2_dia*(T_opt__dia-C947)^2)</f>
        <v>3.6994373627043459E-8</v>
      </c>
      <c r="F947">
        <f>IF(C947&lt;=T_opt__dia,D947,E947)</f>
        <v>3.6994373627043459E-8</v>
      </c>
      <c r="G947">
        <f t="shared" si="208"/>
        <v>0</v>
      </c>
      <c r="AO947">
        <f t="shared" si="206"/>
        <v>944</v>
      </c>
      <c r="AP947">
        <f t="shared" si="198"/>
        <v>23.574999999999729</v>
      </c>
      <c r="AQ947">
        <f>EXP(-KTG1_nan*(AP947-T_opt__nan)^2)</f>
        <v>0.95016226852506258</v>
      </c>
      <c r="AR947">
        <f>EXP(-KTG2_nan*(T_opt__nan-AP947)^2)</f>
        <v>0.85781441707944117</v>
      </c>
      <c r="AS947">
        <f>IF(AP947&lt;=T_opt__nan,AQ947,AR947)</f>
        <v>0.85781441707944117</v>
      </c>
      <c r="AT947">
        <f t="shared" si="199"/>
        <v>0.85799999999999998</v>
      </c>
      <c r="BD947">
        <f t="shared" si="200"/>
        <v>944</v>
      </c>
      <c r="BE947">
        <f t="shared" si="201"/>
        <v>23.574999999999729</v>
      </c>
      <c r="BF947">
        <f>EXP(-KTG1_pic*(BE947-T_opt_pic)^2)</f>
        <v>0.99867837411774352</v>
      </c>
      <c r="BG947">
        <f>EXP(-KTG2_pic*(T_opt_pic-BE947)^2)</f>
        <v>0.99604036012967134</v>
      </c>
      <c r="BH947">
        <f>IF(BE947&lt;=T_opt_pic,BF947,BG947)</f>
        <v>0.99604036012967134</v>
      </c>
      <c r="BI947">
        <f t="shared" si="202"/>
        <v>0.996</v>
      </c>
      <c r="BP947">
        <f t="shared" si="203"/>
        <v>944</v>
      </c>
      <c r="BQ947">
        <f t="shared" si="204"/>
        <v>23.574999999999729</v>
      </c>
      <c r="BR947">
        <f>EXP(-KTG1_bac*(BQ947-T_opt_bac)^2)</f>
        <v>0.99867837411774352</v>
      </c>
      <c r="BS947">
        <f>EXP(-KTG2_bac * (T_opt_bac - BQ947)^2)</f>
        <v>0.99604036012967134</v>
      </c>
      <c r="BT947">
        <f>IF(BQ947&lt;=T_opt_bac,BR947,BS947)</f>
        <v>0.99604036012967134</v>
      </c>
      <c r="BU947">
        <f t="shared" si="205"/>
        <v>0.996</v>
      </c>
      <c r="BY947"/>
      <c r="BZ947" s="3">
        <f t="shared" si="211"/>
        <v>927</v>
      </c>
      <c r="CA947" s="3">
        <f>CA946+(env_max2-env_min2)/1200</f>
        <v>23.149999999999753</v>
      </c>
      <c r="CB947" s="3">
        <f t="shared" si="210"/>
        <v>1.2470000000000001</v>
      </c>
      <c r="CC947" s="3">
        <f>ROUND((O_max_dia2-CA947)/O_range_dia2 * CB947, 3)</f>
        <v>0.254</v>
      </c>
      <c r="CD947">
        <f>IF(CA947&lt;=delt2,CB947,CC947)</f>
        <v>0.254</v>
      </c>
      <c r="CE947">
        <f>IF(CA947&gt;=O_max_dia2, 0, CD947)</f>
        <v>0.254</v>
      </c>
      <c r="CG947">
        <f>CE947/$CF$21</f>
        <v>0.44483362521891423</v>
      </c>
      <c r="EM947"/>
      <c r="EN947" s="3"/>
      <c r="EP947"/>
      <c r="EQ947" s="3"/>
    </row>
    <row r="948" spans="2:147" x14ac:dyDescent="0.25">
      <c r="B948">
        <f t="shared" si="209"/>
        <v>932</v>
      </c>
      <c r="C948" s="9">
        <f t="shared" si="207"/>
        <v>23.274999999999746</v>
      </c>
      <c r="D948">
        <f>EXP(-KTG1_dia*(C948-T_opt__dia)^2)</f>
        <v>0.50247720663906248</v>
      </c>
      <c r="E948">
        <f>EXP(-KTG2_dia*(T_opt__dia-C948)^2)</f>
        <v>3.3721676054250612E-8</v>
      </c>
      <c r="F948">
        <f>IF(C948&lt;=T_opt__dia,D948,E948)</f>
        <v>3.3721676054250612E-8</v>
      </c>
      <c r="G948">
        <f t="shared" si="208"/>
        <v>0</v>
      </c>
      <c r="AO948">
        <f t="shared" si="206"/>
        <v>945</v>
      </c>
      <c r="AP948">
        <f t="shared" si="198"/>
        <v>23.599999999999728</v>
      </c>
      <c r="AQ948">
        <f>EXP(-KTG1_nan*(AP948-T_opt__nan)^2)</f>
        <v>0.94948077161364952</v>
      </c>
      <c r="AR948">
        <f>EXP(-KTG2_nan*(T_opt__nan-AP948)^2)</f>
        <v>0.85596995735860704</v>
      </c>
      <c r="AS948">
        <f>IF(AP948&lt;=T_opt__nan,AQ948,AR948)</f>
        <v>0.85596995735860704</v>
      </c>
      <c r="AT948">
        <f t="shared" si="199"/>
        <v>0.85599999999999998</v>
      </c>
      <c r="BD948">
        <f t="shared" si="200"/>
        <v>945</v>
      </c>
      <c r="BE948">
        <f t="shared" si="201"/>
        <v>23.599999999999728</v>
      </c>
      <c r="BF948">
        <f>EXP(-KTG1_pic*(BE948-T_opt_pic)^2)</f>
        <v>0.99856103630251636</v>
      </c>
      <c r="BG948">
        <f>EXP(-KTG2_pic*(T_opt_pic-BE948)^2)</f>
        <v>0.9956893177775753</v>
      </c>
      <c r="BH948">
        <f>IF(BE948&lt;=T_opt_pic,BF948,BG948)</f>
        <v>0.9956893177775753</v>
      </c>
      <c r="BI948">
        <f t="shared" si="202"/>
        <v>0.996</v>
      </c>
      <c r="BP948">
        <f t="shared" si="203"/>
        <v>945</v>
      </c>
      <c r="BQ948">
        <f t="shared" si="204"/>
        <v>23.599999999999728</v>
      </c>
      <c r="BR948">
        <f>EXP(-KTG1_bac*(BQ948-T_opt_bac)^2)</f>
        <v>0.99856103630251636</v>
      </c>
      <c r="BS948">
        <f>EXP(-KTG2_bac * (T_opt_bac - BQ948)^2)</f>
        <v>0.9956893177775753</v>
      </c>
      <c r="BT948">
        <f>IF(BQ948&lt;=T_opt_bac,BR948,BS948)</f>
        <v>0.9956893177775753</v>
      </c>
      <c r="BU948">
        <f t="shared" si="205"/>
        <v>0.996</v>
      </c>
      <c r="BY948"/>
      <c r="BZ948" s="3">
        <f t="shared" si="211"/>
        <v>928</v>
      </c>
      <c r="CA948" s="3">
        <f>CA947+(env_max2-env_min2)/1200</f>
        <v>23.174999999999752</v>
      </c>
      <c r="CB948" s="3">
        <f t="shared" si="210"/>
        <v>1.2490000000000001</v>
      </c>
      <c r="CC948" s="3">
        <f>ROUND((O_max_dia2-CA948)/O_range_dia2 * CB948, 3)</f>
        <v>0.252</v>
      </c>
      <c r="CD948">
        <f>IF(CA948&lt;=delt2,CB948,CC948)</f>
        <v>0.252</v>
      </c>
      <c r="CE948">
        <f>IF(CA948&gt;=O_max_dia2, 0, CD948)</f>
        <v>0.252</v>
      </c>
      <c r="CG948">
        <f>CE948/$CF$21</f>
        <v>0.44133099824868655</v>
      </c>
      <c r="EM948"/>
      <c r="EN948" s="3"/>
      <c r="EP948"/>
      <c r="EQ948" s="3"/>
    </row>
    <row r="949" spans="2:147" x14ac:dyDescent="0.25">
      <c r="B949">
        <f t="shared" si="209"/>
        <v>933</v>
      </c>
      <c r="C949" s="9">
        <f t="shared" si="207"/>
        <v>23.299999999999745</v>
      </c>
      <c r="D949">
        <f>EXP(-KTG1_dia*(C949-T_opt__dia)^2)</f>
        <v>0.50061396692707893</v>
      </c>
      <c r="E949">
        <f>EXP(-KTG2_dia*(T_opt__dia-C949)^2)</f>
        <v>3.0730813151294943E-8</v>
      </c>
      <c r="F949">
        <f>IF(C949&lt;=T_opt__dia,D949,E949)</f>
        <v>3.0730813151294943E-8</v>
      </c>
      <c r="G949">
        <f t="shared" si="208"/>
        <v>0</v>
      </c>
      <c r="AO949">
        <f t="shared" si="206"/>
        <v>946</v>
      </c>
      <c r="AP949">
        <f t="shared" si="198"/>
        <v>23.624999999999726</v>
      </c>
      <c r="AQ949">
        <f>EXP(-KTG1_nan*(AP949-T_opt__nan)^2)</f>
        <v>0.9487950195139353</v>
      </c>
      <c r="AR949">
        <f>EXP(-KTG2_nan*(T_opt__nan-AP949)^2)</f>
        <v>0.85411665172159434</v>
      </c>
      <c r="AS949">
        <f>IF(AP949&lt;=T_opt__nan,AQ949,AR949)</f>
        <v>0.85411665172159434</v>
      </c>
      <c r="AT949">
        <f t="shared" si="199"/>
        <v>0.85399999999999998</v>
      </c>
      <c r="BD949">
        <f t="shared" si="200"/>
        <v>946</v>
      </c>
      <c r="BE949">
        <f t="shared" si="201"/>
        <v>23.624999999999726</v>
      </c>
      <c r="BF949">
        <f>EXP(-KTG1_pic*(BE949-T_opt_pic)^2)</f>
        <v>0.99843872006759171</v>
      </c>
      <c r="BG949">
        <f>EXP(-KTG2_pic*(T_opt_pic-BE949)^2)</f>
        <v>0.99532346918208914</v>
      </c>
      <c r="BH949">
        <f>IF(BE949&lt;=T_opt_pic,BF949,BG949)</f>
        <v>0.99532346918208914</v>
      </c>
      <c r="BI949">
        <f t="shared" si="202"/>
        <v>0.995</v>
      </c>
      <c r="BP949">
        <f t="shared" si="203"/>
        <v>946</v>
      </c>
      <c r="BQ949">
        <f t="shared" si="204"/>
        <v>23.624999999999726</v>
      </c>
      <c r="BR949">
        <f>EXP(-KTG1_bac*(BQ949-T_opt_bac)^2)</f>
        <v>0.99843872006759171</v>
      </c>
      <c r="BS949">
        <f>EXP(-KTG2_bac * (T_opt_bac - BQ949)^2)</f>
        <v>0.99532346918208914</v>
      </c>
      <c r="BT949">
        <f>IF(BQ949&lt;=T_opt_bac,BR949,BS949)</f>
        <v>0.99532346918208914</v>
      </c>
      <c r="BU949">
        <f t="shared" si="205"/>
        <v>0.995</v>
      </c>
      <c r="BY949"/>
      <c r="BZ949" s="3">
        <f t="shared" si="211"/>
        <v>929</v>
      </c>
      <c r="CA949" s="3">
        <f>CA948+(env_max2-env_min2)/1200</f>
        <v>23.199999999999751</v>
      </c>
      <c r="CB949" s="3">
        <f t="shared" si="210"/>
        <v>1.2509999999999999</v>
      </c>
      <c r="CC949" s="3">
        <f>ROUND((O_max_dia2-CA949)/O_range_dia2 * CB949, 3)</f>
        <v>0.25</v>
      </c>
      <c r="CD949">
        <f>IF(CA949&lt;=delt2,CB949,CC949)</f>
        <v>0.25</v>
      </c>
      <c r="CE949">
        <f>IF(CA949&gt;=O_max_dia2, 0, CD949)</f>
        <v>0.25</v>
      </c>
      <c r="CG949">
        <f>CE949/$CF$21</f>
        <v>0.43782837127845886</v>
      </c>
      <c r="EM949"/>
      <c r="EN949" s="3"/>
      <c r="EP949"/>
      <c r="EQ949" s="3"/>
    </row>
    <row r="950" spans="2:147" x14ac:dyDescent="0.25">
      <c r="B950">
        <f t="shared" si="209"/>
        <v>934</v>
      </c>
      <c r="C950" s="9">
        <f t="shared" si="207"/>
        <v>23.324999999999743</v>
      </c>
      <c r="D950">
        <f>EXP(-KTG1_dia*(C950-T_opt__dia)^2)</f>
        <v>0.49875264875761188</v>
      </c>
      <c r="E950">
        <f>EXP(-KTG2_dia*(T_opt__dia-C950)^2)</f>
        <v>2.799821720637921E-8</v>
      </c>
      <c r="F950">
        <f>IF(C950&lt;=T_opt__dia,D950,E950)</f>
        <v>2.799821720637921E-8</v>
      </c>
      <c r="G950">
        <f t="shared" si="208"/>
        <v>0</v>
      </c>
      <c r="AO950">
        <f t="shared" si="206"/>
        <v>947</v>
      </c>
      <c r="AP950">
        <f t="shared" si="198"/>
        <v>23.649999999999725</v>
      </c>
      <c r="AQ950">
        <f>EXP(-KTG1_nan*(AP950-T_opt__nan)^2)</f>
        <v>0.94810502215421077</v>
      </c>
      <c r="AR950">
        <f>EXP(-KTG2_nan*(T_opt__nan-AP950)^2)</f>
        <v>0.85225457485972456</v>
      </c>
      <c r="AS950">
        <f>IF(AP950&lt;=T_opt__nan,AQ950,AR950)</f>
        <v>0.85225457485972456</v>
      </c>
      <c r="AT950">
        <f t="shared" si="199"/>
        <v>0.85199999999999998</v>
      </c>
      <c r="BD950">
        <f t="shared" si="200"/>
        <v>947</v>
      </c>
      <c r="BE950">
        <f t="shared" si="201"/>
        <v>23.649999999999725</v>
      </c>
      <c r="BF950">
        <f>EXP(-KTG1_pic*(BE950-T_opt_pic)^2)</f>
        <v>0.99831142724587307</v>
      </c>
      <c r="BG950">
        <f>EXP(-KTG2_pic*(T_opt_pic-BE950)^2)</f>
        <v>0.99494283075686674</v>
      </c>
      <c r="BH950">
        <f>IF(BE950&lt;=T_opt_pic,BF950,BG950)</f>
        <v>0.99494283075686674</v>
      </c>
      <c r="BI950">
        <f t="shared" si="202"/>
        <v>0.995</v>
      </c>
      <c r="BP950">
        <f t="shared" si="203"/>
        <v>947</v>
      </c>
      <c r="BQ950">
        <f t="shared" si="204"/>
        <v>23.649999999999725</v>
      </c>
      <c r="BR950">
        <f>EXP(-KTG1_bac*(BQ950-T_opt_bac)^2)</f>
        <v>0.99831142724587307</v>
      </c>
      <c r="BS950">
        <f>EXP(-KTG2_bac * (T_opt_bac - BQ950)^2)</f>
        <v>0.99494283075686674</v>
      </c>
      <c r="BT950">
        <f>IF(BQ950&lt;=T_opt_bac,BR950,BS950)</f>
        <v>0.99494283075686674</v>
      </c>
      <c r="BU950">
        <f t="shared" si="205"/>
        <v>0.995</v>
      </c>
      <c r="BY950"/>
      <c r="BZ950" s="3">
        <f t="shared" si="211"/>
        <v>930</v>
      </c>
      <c r="CA950" s="3">
        <f>CA949+(env_max2-env_min2)/1200</f>
        <v>23.224999999999749</v>
      </c>
      <c r="CB950" s="3">
        <f t="shared" si="210"/>
        <v>1.2529999999999999</v>
      </c>
      <c r="CC950" s="3">
        <f>ROUND((O_max_dia2-CA950)/O_range_dia2 * CB950, 3)</f>
        <v>0.248</v>
      </c>
      <c r="CD950">
        <f>IF(CA950&lt;=delt2,CB950,CC950)</f>
        <v>0.248</v>
      </c>
      <c r="CE950">
        <f>IF(CA950&gt;=O_max_dia2, 0, CD950)</f>
        <v>0.248</v>
      </c>
      <c r="CG950">
        <f>CE950/$CF$21</f>
        <v>0.43432574430823123</v>
      </c>
      <c r="EM950"/>
      <c r="EN950" s="3"/>
      <c r="EP950"/>
      <c r="EQ950" s="3"/>
    </row>
    <row r="951" spans="2:147" x14ac:dyDescent="0.25">
      <c r="B951">
        <f t="shared" si="209"/>
        <v>935</v>
      </c>
      <c r="C951" s="9">
        <f t="shared" si="207"/>
        <v>23.349999999999742</v>
      </c>
      <c r="D951">
        <f>EXP(-KTG1_dia*(C951-T_opt__dia)^2)</f>
        <v>0.49689328214320283</v>
      </c>
      <c r="E951">
        <f>EXP(-KTG2_dia*(T_opt__dia-C951)^2)</f>
        <v>2.5502228409329435E-8</v>
      </c>
      <c r="F951">
        <f>IF(C951&lt;=T_opt__dia,D951,E951)</f>
        <v>2.5502228409329435E-8</v>
      </c>
      <c r="G951">
        <f t="shared" si="208"/>
        <v>0</v>
      </c>
      <c r="AO951">
        <f t="shared" si="206"/>
        <v>948</v>
      </c>
      <c r="AP951">
        <f t="shared" si="198"/>
        <v>23.674999999999724</v>
      </c>
      <c r="AQ951">
        <f>EXP(-KTG1_nan*(AP951-T_opt__nan)^2)</f>
        <v>0.94741078951922664</v>
      </c>
      <c r="AR951">
        <f>EXP(-KTG2_nan*(T_opt__nan-AP951)^2)</f>
        <v>0.850383801696315</v>
      </c>
      <c r="AS951">
        <f>IF(AP951&lt;=T_opt__nan,AQ951,AR951)</f>
        <v>0.850383801696315</v>
      </c>
      <c r="AT951">
        <f t="shared" si="199"/>
        <v>0.85</v>
      </c>
      <c r="BD951">
        <f t="shared" si="200"/>
        <v>948</v>
      </c>
      <c r="BE951">
        <f t="shared" si="201"/>
        <v>23.674999999999724</v>
      </c>
      <c r="BF951">
        <f>EXP(-KTG1_pic*(BE951-T_opt_pic)^2)</f>
        <v>0.99817915974467852</v>
      </c>
      <c r="BG951">
        <f>EXP(-KTG2_pic*(T_opt_pic-BE951)^2)</f>
        <v>0.99454741957481996</v>
      </c>
      <c r="BH951">
        <f>IF(BE951&lt;=T_opt_pic,BF951,BG951)</f>
        <v>0.99454741957481996</v>
      </c>
      <c r="BI951">
        <f t="shared" si="202"/>
        <v>0.995</v>
      </c>
      <c r="BP951">
        <f t="shared" si="203"/>
        <v>948</v>
      </c>
      <c r="BQ951">
        <f t="shared" si="204"/>
        <v>23.674999999999724</v>
      </c>
      <c r="BR951">
        <f>EXP(-KTG1_bac*(BQ951-T_opt_bac)^2)</f>
        <v>0.99817915974467852</v>
      </c>
      <c r="BS951">
        <f>EXP(-KTG2_bac * (T_opt_bac - BQ951)^2)</f>
        <v>0.99454741957481996</v>
      </c>
      <c r="BT951">
        <f>IF(BQ951&lt;=T_opt_bac,BR951,BS951)</f>
        <v>0.99454741957481996</v>
      </c>
      <c r="BU951">
        <f t="shared" si="205"/>
        <v>0.995</v>
      </c>
      <c r="BY951"/>
      <c r="BZ951" s="3">
        <f t="shared" si="211"/>
        <v>931</v>
      </c>
      <c r="CA951" s="3">
        <f>CA950+(env_max2-env_min2)/1200</f>
        <v>23.249999999999748</v>
      </c>
      <c r="CB951" s="3">
        <f t="shared" si="210"/>
        <v>1.2549999999999999</v>
      </c>
      <c r="CC951" s="3">
        <f>ROUND((O_max_dia2-CA951)/O_range_dia2 * CB951, 3)</f>
        <v>0.247</v>
      </c>
      <c r="CD951">
        <f>IF(CA951&lt;=delt2,CB951,CC951)</f>
        <v>0.247</v>
      </c>
      <c r="CE951">
        <f>IF(CA951&gt;=O_max_dia2, 0, CD951)</f>
        <v>0.247</v>
      </c>
      <c r="CG951">
        <f>CE951/$CF$21</f>
        <v>0.43257443082311736</v>
      </c>
      <c r="EM951"/>
      <c r="EN951" s="3"/>
      <c r="EP951"/>
      <c r="EQ951" s="3"/>
    </row>
    <row r="952" spans="2:147" x14ac:dyDescent="0.25">
      <c r="B952">
        <f t="shared" si="209"/>
        <v>936</v>
      </c>
      <c r="C952" s="9">
        <f t="shared" si="207"/>
        <v>23.374999999999741</v>
      </c>
      <c r="D952">
        <f>EXP(-KTG1_dia*(C952-T_opt__dia)^2)</f>
        <v>0.4950358969262178</v>
      </c>
      <c r="E952">
        <f>EXP(-KTG2_dia*(T_opt__dia-C952)^2)</f>
        <v>2.3222945891789663E-8</v>
      </c>
      <c r="F952">
        <f>IF(C952&lt;=T_opt__dia,D952,E952)</f>
        <v>2.3222945891789663E-8</v>
      </c>
      <c r="G952">
        <f t="shared" si="208"/>
        <v>0</v>
      </c>
      <c r="AO952">
        <f t="shared" si="206"/>
        <v>949</v>
      </c>
      <c r="AP952">
        <f t="shared" si="198"/>
        <v>23.699999999999722</v>
      </c>
      <c r="AQ952">
        <f>EXP(-KTG1_nan*(AP952-T_opt__nan)^2)</f>
        <v>0.94671233164995361</v>
      </c>
      <c r="AR952">
        <f>EXP(-KTG2_nan*(T_opt__nan-AP952)^2)</f>
        <v>0.84850440738168342</v>
      </c>
      <c r="AS952">
        <f>IF(AP952&lt;=T_opt__nan,AQ952,AR952)</f>
        <v>0.84850440738168342</v>
      </c>
      <c r="AT952">
        <f t="shared" si="199"/>
        <v>0.84899999999999998</v>
      </c>
      <c r="BD952">
        <f t="shared" si="200"/>
        <v>949</v>
      </c>
      <c r="BE952">
        <f t="shared" si="201"/>
        <v>23.699999999999722</v>
      </c>
      <c r="BF952">
        <f>EXP(-KTG1_pic*(BE952-T_opt_pic)^2)</f>
        <v>0.99804191954569355</v>
      </c>
      <c r="BG952">
        <f>EXP(-KTG2_pic*(T_opt_pic-BE952)^2)</f>
        <v>0.994137253366842</v>
      </c>
      <c r="BH952">
        <f>IF(BE952&lt;=T_opt_pic,BF952,BG952)</f>
        <v>0.994137253366842</v>
      </c>
      <c r="BI952">
        <f t="shared" si="202"/>
        <v>0.99399999999999999</v>
      </c>
      <c r="BP952">
        <f t="shared" si="203"/>
        <v>949</v>
      </c>
      <c r="BQ952">
        <f t="shared" si="204"/>
        <v>23.699999999999722</v>
      </c>
      <c r="BR952">
        <f>EXP(-KTG1_bac*(BQ952-T_opt_bac)^2)</f>
        <v>0.99804191954569355</v>
      </c>
      <c r="BS952">
        <f>EXP(-KTG2_bac * (T_opt_bac - BQ952)^2)</f>
        <v>0.994137253366842</v>
      </c>
      <c r="BT952">
        <f>IF(BQ952&lt;=T_opt_bac,BR952,BS952)</f>
        <v>0.994137253366842</v>
      </c>
      <c r="BU952">
        <f t="shared" si="205"/>
        <v>0.99399999999999999</v>
      </c>
      <c r="BY952"/>
      <c r="BZ952" s="3">
        <f t="shared" si="211"/>
        <v>932</v>
      </c>
      <c r="CA952" s="3">
        <f>CA951+(env_max2-env_min2)/1200</f>
        <v>23.274999999999746</v>
      </c>
      <c r="CB952" s="3">
        <f t="shared" si="210"/>
        <v>1.258</v>
      </c>
      <c r="CC952" s="3">
        <f>ROUND((O_max_dia2-CA952)/O_range_dia2 * CB952, 3)</f>
        <v>0.245</v>
      </c>
      <c r="CD952">
        <f>IF(CA952&lt;=delt2,CB952,CC952)</f>
        <v>0.245</v>
      </c>
      <c r="CE952">
        <f>IF(CA952&gt;=O_max_dia2, 0, CD952)</f>
        <v>0.245</v>
      </c>
      <c r="CG952">
        <f>CE952/$CF$21</f>
        <v>0.42907180385288968</v>
      </c>
      <c r="EM952"/>
      <c r="EN952" s="3"/>
      <c r="EP952"/>
      <c r="EQ952" s="3"/>
    </row>
    <row r="953" spans="2:147" x14ac:dyDescent="0.25">
      <c r="B953">
        <f t="shared" si="209"/>
        <v>937</v>
      </c>
      <c r="C953" s="9">
        <f t="shared" si="207"/>
        <v>23.399999999999739</v>
      </c>
      <c r="D953">
        <f>EXP(-KTG1_dia*(C953-T_opt__dia)^2)</f>
        <v>0.49318052277829078</v>
      </c>
      <c r="E953">
        <f>EXP(-KTG2_dia*(T_opt__dia-C953)^2)</f>
        <v>2.1142089929821908E-8</v>
      </c>
      <c r="F953">
        <f>IF(C953&lt;=T_opt__dia,D953,E953)</f>
        <v>2.1142089929821908E-8</v>
      </c>
      <c r="G953">
        <f t="shared" si="208"/>
        <v>0</v>
      </c>
      <c r="AO953">
        <f t="shared" si="206"/>
        <v>950</v>
      </c>
      <c r="AP953">
        <f t="shared" si="198"/>
        <v>23.724999999999721</v>
      </c>
      <c r="AQ953">
        <f>EXP(-KTG1_nan*(AP953-T_opt__nan)^2)</f>
        <v>0.94600965864333963</v>
      </c>
      <c r="AR953">
        <f>EXP(-KTG2_nan*(T_opt__nan-AP953)^2)</f>
        <v>0.84661646728814499</v>
      </c>
      <c r="AS953">
        <f>IF(AP953&lt;=T_opt__nan,AQ953,AR953)</f>
        <v>0.84661646728814499</v>
      </c>
      <c r="AT953">
        <f t="shared" si="199"/>
        <v>0.84699999999999998</v>
      </c>
      <c r="BD953">
        <f t="shared" si="200"/>
        <v>950</v>
      </c>
      <c r="BE953">
        <f t="shared" si="201"/>
        <v>23.724999999999721</v>
      </c>
      <c r="BF953">
        <f>EXP(-KTG1_pic*(BE953-T_opt_pic)^2)</f>
        <v>0.9978997087049214</v>
      </c>
      <c r="BG953">
        <f>EXP(-KTG2_pic*(T_opt_pic-BE953)^2)</f>
        <v>0.99371235052048246</v>
      </c>
      <c r="BH953">
        <f>IF(BE953&lt;=T_opt_pic,BF953,BG953)</f>
        <v>0.99371235052048246</v>
      </c>
      <c r="BI953">
        <f t="shared" si="202"/>
        <v>0.99399999999999999</v>
      </c>
      <c r="BP953">
        <f t="shared" si="203"/>
        <v>950</v>
      </c>
      <c r="BQ953">
        <f t="shared" si="204"/>
        <v>23.724999999999721</v>
      </c>
      <c r="BR953">
        <f>EXP(-KTG1_bac*(BQ953-T_opt_bac)^2)</f>
        <v>0.9978997087049214</v>
      </c>
      <c r="BS953">
        <f>EXP(-KTG2_bac * (T_opt_bac - BQ953)^2)</f>
        <v>0.99371235052048246</v>
      </c>
      <c r="BT953">
        <f>IF(BQ953&lt;=T_opt_bac,BR953,BS953)</f>
        <v>0.99371235052048246</v>
      </c>
      <c r="BU953">
        <f t="shared" si="205"/>
        <v>0.99399999999999999</v>
      </c>
      <c r="BY953"/>
      <c r="BZ953" s="3">
        <f t="shared" si="211"/>
        <v>933</v>
      </c>
      <c r="CA953" s="3">
        <f>CA952+(env_max2-env_min2)/1200</f>
        <v>23.299999999999745</v>
      </c>
      <c r="CB953" s="3">
        <f t="shared" si="210"/>
        <v>1.26</v>
      </c>
      <c r="CC953" s="3">
        <f>ROUND((O_max_dia2-CA953)/O_range_dia2 * CB953, 3)</f>
        <v>0.24299999999999999</v>
      </c>
      <c r="CD953">
        <f>IF(CA953&lt;=delt2,CB953,CC953)</f>
        <v>0.24299999999999999</v>
      </c>
      <c r="CE953">
        <f>IF(CA953&gt;=O_max_dia2, 0, CD953)</f>
        <v>0.24299999999999999</v>
      </c>
      <c r="CG953">
        <f>CE953/$CF$21</f>
        <v>0.42556917688266205</v>
      </c>
      <c r="EM953"/>
      <c r="EN953" s="3"/>
      <c r="EP953"/>
      <c r="EQ953" s="3"/>
    </row>
    <row r="954" spans="2:147" x14ac:dyDescent="0.25">
      <c r="B954">
        <f t="shared" si="209"/>
        <v>938</v>
      </c>
      <c r="C954" s="9">
        <f t="shared" si="207"/>
        <v>23.424999999999738</v>
      </c>
      <c r="D954">
        <f>EXP(-KTG1_dia*(C954-T_opt__dia)^2)</f>
        <v>0.49132718919977675</v>
      </c>
      <c r="E954">
        <f>EXP(-KTG2_dia*(T_opt__dia-C954)^2)</f>
        <v>1.9242874511206038E-8</v>
      </c>
      <c r="F954">
        <f>IF(C954&lt;=T_opt__dia,D954,E954)</f>
        <v>1.9242874511206038E-8</v>
      </c>
      <c r="G954">
        <f t="shared" si="208"/>
        <v>0</v>
      </c>
      <c r="AO954">
        <f t="shared" si="206"/>
        <v>951</v>
      </c>
      <c r="AP954">
        <f t="shared" si="198"/>
        <v>23.749999999999719</v>
      </c>
      <c r="AQ954">
        <f>EXP(-KTG1_nan*(AP954-T_opt__nan)^2)</f>
        <v>0.94530278065206741</v>
      </c>
      <c r="AR954">
        <f>EXP(-KTG2_nan*(T_opt__nan-AP954)^2)</f>
        <v>0.84472005700500474</v>
      </c>
      <c r="AS954">
        <f>IF(AP954&lt;=T_opt__nan,AQ954,AR954)</f>
        <v>0.84472005700500474</v>
      </c>
      <c r="AT954">
        <f t="shared" si="199"/>
        <v>0.84499999999999997</v>
      </c>
      <c r="BD954">
        <f t="shared" si="200"/>
        <v>951</v>
      </c>
      <c r="BE954">
        <f t="shared" si="201"/>
        <v>23.749999999999719</v>
      </c>
      <c r="BF954">
        <f>EXP(-KTG1_pic*(BE954-T_opt_pic)^2)</f>
        <v>0.99775252935263159</v>
      </c>
      <c r="BG954">
        <f>EXP(-KTG2_pic*(T_opt_pic-BE954)^2)</f>
        <v>0.99327273007857342</v>
      </c>
      <c r="BH954">
        <f>IF(BE954&lt;=T_opt_pic,BF954,BG954)</f>
        <v>0.99327273007857342</v>
      </c>
      <c r="BI954">
        <f t="shared" si="202"/>
        <v>0.99299999999999999</v>
      </c>
      <c r="BP954">
        <f t="shared" si="203"/>
        <v>951</v>
      </c>
      <c r="BQ954">
        <f t="shared" si="204"/>
        <v>23.749999999999719</v>
      </c>
      <c r="BR954">
        <f>EXP(-KTG1_bac*(BQ954-T_opt_bac)^2)</f>
        <v>0.99775252935263159</v>
      </c>
      <c r="BS954">
        <f>EXP(-KTG2_bac * (T_opt_bac - BQ954)^2)</f>
        <v>0.99327273007857342</v>
      </c>
      <c r="BT954">
        <f>IF(BQ954&lt;=T_opt_bac,BR954,BS954)</f>
        <v>0.99327273007857342</v>
      </c>
      <c r="BU954">
        <f t="shared" si="205"/>
        <v>0.99299999999999999</v>
      </c>
      <c r="BY954"/>
      <c r="BZ954" s="3">
        <f t="shared" si="211"/>
        <v>934</v>
      </c>
      <c r="CA954" s="3">
        <f>CA953+(env_max2-env_min2)/1200</f>
        <v>23.324999999999743</v>
      </c>
      <c r="CB954" s="3">
        <f t="shared" si="210"/>
        <v>1.262</v>
      </c>
      <c r="CC954" s="3">
        <f>ROUND((O_max_dia2-CA954)/O_range_dia2 * CB954, 3)</f>
        <v>0.24099999999999999</v>
      </c>
      <c r="CD954">
        <f>IF(CA954&lt;=delt2,CB954,CC954)</f>
        <v>0.24099999999999999</v>
      </c>
      <c r="CE954">
        <f>IF(CA954&gt;=O_max_dia2, 0, CD954)</f>
        <v>0.24099999999999999</v>
      </c>
      <c r="CG954">
        <f>CE954/$CF$21</f>
        <v>0.42206654991243436</v>
      </c>
      <c r="EM954"/>
      <c r="EN954" s="3"/>
      <c r="EP954"/>
      <c r="EQ954" s="3"/>
    </row>
    <row r="955" spans="2:147" x14ac:dyDescent="0.25">
      <c r="B955">
        <f t="shared" si="209"/>
        <v>939</v>
      </c>
      <c r="C955" s="9">
        <f t="shared" si="207"/>
        <v>23.449999999999736</v>
      </c>
      <c r="D955">
        <f>EXP(-KTG1_dia*(C955-T_opt__dia)^2)</f>
        <v>0.48947592551921626</v>
      </c>
      <c r="E955">
        <f>EXP(-KTG2_dia*(T_opt__dia-C955)^2)</f>
        <v>1.750988952362384E-8</v>
      </c>
      <c r="F955">
        <f>IF(C955&lt;=T_opt__dia,D955,E955)</f>
        <v>1.750988952362384E-8</v>
      </c>
      <c r="G955">
        <f t="shared" si="208"/>
        <v>0</v>
      </c>
      <c r="AO955">
        <f t="shared" si="206"/>
        <v>952</v>
      </c>
      <c r="AP955">
        <f t="shared" si="198"/>
        <v>23.774999999999718</v>
      </c>
      <c r="AQ955">
        <f>EXP(-KTG1_nan*(AP955-T_opt__nan)^2)</f>
        <v>0.94459170788430979</v>
      </c>
      <c r="AR955">
        <f>EXP(-KTG2_nan*(T_opt__nan-AP955)^2)</f>
        <v>0.84281525233354471</v>
      </c>
      <c r="AS955">
        <f>IF(AP955&lt;=T_opt__nan,AQ955,AR955)</f>
        <v>0.84281525233354471</v>
      </c>
      <c r="AT955">
        <f t="shared" si="199"/>
        <v>0.84299999999999997</v>
      </c>
      <c r="BD955">
        <f t="shared" si="200"/>
        <v>952</v>
      </c>
      <c r="BE955">
        <f t="shared" si="201"/>
        <v>23.774999999999718</v>
      </c>
      <c r="BF955">
        <f>EXP(-KTG1_pic*(BE955-T_opt_pic)^2)</f>
        <v>0.99760038369330672</v>
      </c>
      <c r="BG955">
        <f>EXP(-KTG2_pic*(T_opt_pic-BE955)^2)</f>
        <v>0.99281841173780749</v>
      </c>
      <c r="BH955">
        <f>IF(BE955&lt;=T_opt_pic,BF955,BG955)</f>
        <v>0.99281841173780749</v>
      </c>
      <c r="BI955">
        <f t="shared" si="202"/>
        <v>0.99299999999999999</v>
      </c>
      <c r="BP955">
        <f t="shared" si="203"/>
        <v>952</v>
      </c>
      <c r="BQ955">
        <f t="shared" si="204"/>
        <v>23.774999999999718</v>
      </c>
      <c r="BR955">
        <f>EXP(-KTG1_bac*(BQ955-T_opt_bac)^2)</f>
        <v>0.99760038369330672</v>
      </c>
      <c r="BS955">
        <f>EXP(-KTG2_bac * (T_opt_bac - BQ955)^2)</f>
        <v>0.99281841173780749</v>
      </c>
      <c r="BT955">
        <f>IF(BQ955&lt;=T_opt_bac,BR955,BS955)</f>
        <v>0.99281841173780749</v>
      </c>
      <c r="BU955">
        <f t="shared" si="205"/>
        <v>0.99299999999999999</v>
      </c>
      <c r="BY955"/>
      <c r="BZ955" s="3">
        <f t="shared" si="211"/>
        <v>935</v>
      </c>
      <c r="CA955" s="3">
        <f>CA954+(env_max2-env_min2)/1200</f>
        <v>23.349999999999742</v>
      </c>
      <c r="CB955" s="3">
        <f t="shared" si="210"/>
        <v>1.264</v>
      </c>
      <c r="CC955" s="3">
        <f>ROUND((O_max_dia2-CA955)/O_range_dia2 * CB955, 3)</f>
        <v>0.23899999999999999</v>
      </c>
      <c r="CD955">
        <f>IF(CA955&lt;=delt2,CB955,CC955)</f>
        <v>0.23899999999999999</v>
      </c>
      <c r="CE955">
        <f>IF(CA955&gt;=O_max_dia2, 0, CD955)</f>
        <v>0.23899999999999999</v>
      </c>
      <c r="CG955">
        <f>CE955/$CF$21</f>
        <v>0.41856392294220668</v>
      </c>
      <c r="EM955"/>
      <c r="EN955" s="3"/>
      <c r="EP955"/>
      <c r="EQ955" s="3"/>
    </row>
    <row r="956" spans="2:147" x14ac:dyDescent="0.25">
      <c r="B956">
        <f t="shared" si="209"/>
        <v>940</v>
      </c>
      <c r="C956" s="9">
        <f t="shared" si="207"/>
        <v>23.474999999999735</v>
      </c>
      <c r="D956">
        <f>EXP(-KTG1_dia*(C956-T_opt__dia)^2)</f>
        <v>0.48762676089281021</v>
      </c>
      <c r="E956">
        <f>EXP(-KTG2_dia*(T_opt__dia-C956)^2)</f>
        <v>1.5928991870396601E-8</v>
      </c>
      <c r="F956">
        <f>IF(C956&lt;=T_opt__dia,D956,E956)</f>
        <v>1.5928991870396601E-8</v>
      </c>
      <c r="G956">
        <f t="shared" si="208"/>
        <v>0</v>
      </c>
      <c r="AO956">
        <f t="shared" si="206"/>
        <v>953</v>
      </c>
      <c r="AP956">
        <f t="shared" si="198"/>
        <v>23.799999999999716</v>
      </c>
      <c r="AQ956">
        <f>EXP(-KTG1_nan*(AP956-T_opt__nan)^2)</f>
        <v>0.94387645060348424</v>
      </c>
      <c r="AR956">
        <f>EXP(-KTG2_nan*(T_opt__nan-AP956)^2)</f>
        <v>0.84090212928200569</v>
      </c>
      <c r="AS956">
        <f>IF(AP956&lt;=T_opt__nan,AQ956,AR956)</f>
        <v>0.84090212928200569</v>
      </c>
      <c r="AT956">
        <f t="shared" si="199"/>
        <v>0.84099999999999997</v>
      </c>
      <c r="BD956">
        <f t="shared" si="200"/>
        <v>953</v>
      </c>
      <c r="BE956">
        <f t="shared" si="201"/>
        <v>23.799999999999716</v>
      </c>
      <c r="BF956">
        <f>EXP(-KTG1_pic*(BE956-T_opt_pic)^2)</f>
        <v>0.99744327400558774</v>
      </c>
      <c r="BG956">
        <f>EXP(-KTG2_pic*(T_opt_pic-BE956)^2)</f>
        <v>0.99234941584726621</v>
      </c>
      <c r="BH956">
        <f>IF(BE956&lt;=T_opt_pic,BF956,BG956)</f>
        <v>0.99234941584726621</v>
      </c>
      <c r="BI956">
        <f t="shared" si="202"/>
        <v>0.99199999999999999</v>
      </c>
      <c r="BP956">
        <f t="shared" si="203"/>
        <v>953</v>
      </c>
      <c r="BQ956">
        <f t="shared" si="204"/>
        <v>23.799999999999716</v>
      </c>
      <c r="BR956">
        <f>EXP(-KTG1_bac*(BQ956-T_opt_bac)^2)</f>
        <v>0.99744327400558774</v>
      </c>
      <c r="BS956">
        <f>EXP(-KTG2_bac * (T_opt_bac - BQ956)^2)</f>
        <v>0.99234941584726621</v>
      </c>
      <c r="BT956">
        <f>IF(BQ956&lt;=T_opt_bac,BR956,BS956)</f>
        <v>0.99234941584726621</v>
      </c>
      <c r="BU956">
        <f t="shared" si="205"/>
        <v>0.99199999999999999</v>
      </c>
      <c r="BY956"/>
      <c r="BZ956" s="3">
        <f t="shared" si="211"/>
        <v>936</v>
      </c>
      <c r="CA956" s="3">
        <f>CA955+(env_max2-env_min2)/1200</f>
        <v>23.374999999999741</v>
      </c>
      <c r="CB956" s="3">
        <f t="shared" si="210"/>
        <v>1.266</v>
      </c>
      <c r="CC956" s="3">
        <f>ROUND((O_max_dia2-CA956)/O_range_dia2 * CB956, 3)</f>
        <v>0.23699999999999999</v>
      </c>
      <c r="CD956">
        <f>IF(CA956&lt;=delt2,CB956,CC956)</f>
        <v>0.23699999999999999</v>
      </c>
      <c r="CE956">
        <f>IF(CA956&gt;=O_max_dia2, 0, CD956)</f>
        <v>0.23699999999999999</v>
      </c>
      <c r="CG956">
        <f>CE956/$CF$21</f>
        <v>0.41506129597197899</v>
      </c>
      <c r="EM956"/>
      <c r="EN956" s="3"/>
      <c r="EP956"/>
      <c r="EQ956" s="3"/>
    </row>
    <row r="957" spans="2:147" x14ac:dyDescent="0.25">
      <c r="B957">
        <f t="shared" si="209"/>
        <v>941</v>
      </c>
      <c r="C957" s="9">
        <f t="shared" si="207"/>
        <v>23.499999999999734</v>
      </c>
      <c r="D957">
        <f>EXP(-KTG1_dia*(C957-T_opt__dia)^2)</f>
        <v>0.48577972430390465</v>
      </c>
      <c r="E957">
        <f>EXP(-KTG2_dia*(T_opt__dia-C957)^2)</f>
        <v>1.4487204867735183E-8</v>
      </c>
      <c r="F957">
        <f>IF(C957&lt;=T_opt__dia,D957,E957)</f>
        <v>1.4487204867735183E-8</v>
      </c>
      <c r="G957">
        <f t="shared" si="208"/>
        <v>0</v>
      </c>
      <c r="AO957">
        <f t="shared" si="206"/>
        <v>954</v>
      </c>
      <c r="AP957">
        <f t="shared" si="198"/>
        <v>23.824999999999715</v>
      </c>
      <c r="AQ957">
        <f>EXP(-KTG1_nan*(AP957-T_opt__nan)^2)</f>
        <v>0.94315701912800609</v>
      </c>
      <c r="AR957">
        <f>EXP(-KTG2_nan*(T_opt__nan-AP957)^2)</f>
        <v>0.83898076406056565</v>
      </c>
      <c r="AS957">
        <f>IF(AP957&lt;=T_opt__nan,AQ957,AR957)</f>
        <v>0.83898076406056565</v>
      </c>
      <c r="AT957">
        <f t="shared" si="199"/>
        <v>0.83899999999999997</v>
      </c>
      <c r="BD957">
        <f t="shared" si="200"/>
        <v>954</v>
      </c>
      <c r="BE957">
        <f t="shared" si="201"/>
        <v>23.824999999999715</v>
      </c>
      <c r="BF957">
        <f>EXP(-KTG1_pic*(BE957-T_opt_pic)^2)</f>
        <v>0.99728120264221687</v>
      </c>
      <c r="BG957">
        <f>EXP(-KTG2_pic*(T_opt_pic-BE957)^2)</f>
        <v>0.9918657634069018</v>
      </c>
      <c r="BH957">
        <f>IF(BE957&lt;=T_opt_pic,BF957,BG957)</f>
        <v>0.9918657634069018</v>
      </c>
      <c r="BI957">
        <f t="shared" si="202"/>
        <v>0.99199999999999999</v>
      </c>
      <c r="BP957">
        <f t="shared" si="203"/>
        <v>954</v>
      </c>
      <c r="BQ957">
        <f t="shared" si="204"/>
        <v>23.824999999999715</v>
      </c>
      <c r="BR957">
        <f>EXP(-KTG1_bac*(BQ957-T_opt_bac)^2)</f>
        <v>0.99728120264221687</v>
      </c>
      <c r="BS957">
        <f>EXP(-KTG2_bac * (T_opt_bac - BQ957)^2)</f>
        <v>0.9918657634069018</v>
      </c>
      <c r="BT957">
        <f>IF(BQ957&lt;=T_opt_bac,BR957,BS957)</f>
        <v>0.9918657634069018</v>
      </c>
      <c r="BU957">
        <f t="shared" si="205"/>
        <v>0.99199999999999999</v>
      </c>
      <c r="BY957"/>
      <c r="BZ957" s="3">
        <f t="shared" si="211"/>
        <v>937</v>
      </c>
      <c r="CA957" s="3">
        <f>CA956+(env_max2-env_min2)/1200</f>
        <v>23.399999999999739</v>
      </c>
      <c r="CB957" s="3">
        <f t="shared" si="210"/>
        <v>1.2689999999999999</v>
      </c>
      <c r="CC957" s="3">
        <f>ROUND((O_max_dia2-CA957)/O_range_dia2 * CB957, 3)</f>
        <v>0.23599999999999999</v>
      </c>
      <c r="CD957">
        <f>IF(CA957&lt;=delt2,CB957,CC957)</f>
        <v>0.23599999999999999</v>
      </c>
      <c r="CE957">
        <f>IF(CA957&gt;=O_max_dia2, 0, CD957)</f>
        <v>0.23599999999999999</v>
      </c>
      <c r="CG957">
        <f>CE957/$CF$21</f>
        <v>0.41330998248686518</v>
      </c>
      <c r="EM957"/>
      <c r="EN957" s="3"/>
      <c r="EP957"/>
      <c r="EQ957" s="3"/>
    </row>
    <row r="958" spans="2:147" x14ac:dyDescent="0.25">
      <c r="B958">
        <f t="shared" si="209"/>
        <v>942</v>
      </c>
      <c r="C958" s="9">
        <f t="shared" si="207"/>
        <v>23.524999999999732</v>
      </c>
      <c r="D958">
        <f>EXP(-KTG1_dia*(C958-T_opt__dia)^2)</f>
        <v>0.4839348445624872</v>
      </c>
      <c r="E958">
        <f>EXP(-KTG2_dia*(T_opt__dia-C958)^2)</f>
        <v>1.3172625321734251E-8</v>
      </c>
      <c r="F958">
        <f>IF(C958&lt;=T_opt__dia,D958,E958)</f>
        <v>1.3172625321734251E-8</v>
      </c>
      <c r="G958">
        <f t="shared" si="208"/>
        <v>0</v>
      </c>
      <c r="AO958">
        <f t="shared" si="206"/>
        <v>955</v>
      </c>
      <c r="AP958">
        <f t="shared" si="198"/>
        <v>23.849999999999714</v>
      </c>
      <c r="AQ958">
        <f>EXP(-KTG1_nan*(AP958-T_opt__nan)^2)</f>
        <v>0.94243342383104045</v>
      </c>
      <c r="AR958">
        <f>EXP(-KTG2_nan*(T_opt__nan-AP958)^2)</f>
        <v>0.83705123307631368</v>
      </c>
      <c r="AS958">
        <f>IF(AP958&lt;=T_opt__nan,AQ958,AR958)</f>
        <v>0.83705123307631368</v>
      </c>
      <c r="AT958">
        <f t="shared" si="199"/>
        <v>0.83699999999999997</v>
      </c>
      <c r="BD958">
        <f t="shared" si="200"/>
        <v>955</v>
      </c>
      <c r="BE958">
        <f t="shared" si="201"/>
        <v>23.849999999999714</v>
      </c>
      <c r="BF958">
        <f>EXP(-KTG1_pic*(BE958-T_opt_pic)^2)</f>
        <v>0.99711417202997865</v>
      </c>
      <c r="BG958">
        <f>EXP(-KTG2_pic*(T_opt_pic-BE958)^2)</f>
        <v>0.99136747606596942</v>
      </c>
      <c r="BH958">
        <f>IF(BE958&lt;=T_opt_pic,BF958,BG958)</f>
        <v>0.99136747606596942</v>
      </c>
      <c r="BI958">
        <f t="shared" si="202"/>
        <v>0.99099999999999999</v>
      </c>
      <c r="BP958">
        <f t="shared" si="203"/>
        <v>955</v>
      </c>
      <c r="BQ958">
        <f t="shared" si="204"/>
        <v>23.849999999999714</v>
      </c>
      <c r="BR958">
        <f>EXP(-KTG1_bac*(BQ958-T_opt_bac)^2)</f>
        <v>0.99711417202997865</v>
      </c>
      <c r="BS958">
        <f>EXP(-KTG2_bac * (T_opt_bac - BQ958)^2)</f>
        <v>0.99136747606596942</v>
      </c>
      <c r="BT958">
        <f>IF(BQ958&lt;=T_opt_bac,BR958,BS958)</f>
        <v>0.99136747606596942</v>
      </c>
      <c r="BU958">
        <f t="shared" si="205"/>
        <v>0.99099999999999999</v>
      </c>
      <c r="BY958"/>
      <c r="BZ958" s="3">
        <f t="shared" si="211"/>
        <v>938</v>
      </c>
      <c r="CA958" s="3">
        <f>CA957+(env_max2-env_min2)/1200</f>
        <v>23.424999999999738</v>
      </c>
      <c r="CB958" s="3">
        <f t="shared" si="210"/>
        <v>1.2709999999999999</v>
      </c>
      <c r="CC958" s="3">
        <f>ROUND((O_max_dia2-CA958)/O_range_dia2 * CB958, 3)</f>
        <v>0.23400000000000001</v>
      </c>
      <c r="CD958">
        <f>IF(CA958&lt;=delt2,CB958,CC958)</f>
        <v>0.23400000000000001</v>
      </c>
      <c r="CE958">
        <f>IF(CA958&gt;=O_max_dia2, 0, CD958)</f>
        <v>0.23400000000000001</v>
      </c>
      <c r="CG958">
        <f>CE958/$CF$21</f>
        <v>0.40980735551663755</v>
      </c>
      <c r="EM958"/>
      <c r="EN958" s="3"/>
      <c r="EP958"/>
      <c r="EQ958" s="3"/>
    </row>
    <row r="959" spans="2:147" x14ac:dyDescent="0.25">
      <c r="B959">
        <f t="shared" si="209"/>
        <v>943</v>
      </c>
      <c r="C959" s="9">
        <f t="shared" si="207"/>
        <v>23.549999999999731</v>
      </c>
      <c r="D959">
        <f>EXP(-KTG1_dia*(C959-T_opt__dia)^2)</f>
        <v>0.48209215030469327</v>
      </c>
      <c r="E959">
        <f>EXP(-KTG2_dia*(T_opt__dia-C959)^2)</f>
        <v>1.197433772477846E-8</v>
      </c>
      <c r="F959">
        <f>IF(C959&lt;=T_opt__dia,D959,E959)</f>
        <v>1.197433772477846E-8</v>
      </c>
      <c r="G959">
        <f t="shared" si="208"/>
        <v>0</v>
      </c>
      <c r="AO959">
        <f t="shared" si="206"/>
        <v>956</v>
      </c>
      <c r="AP959">
        <f t="shared" si="198"/>
        <v>23.874999999999712</v>
      </c>
      <c r="AQ959">
        <f>EXP(-KTG1_nan*(AP959-T_opt__nan)^2)</f>
        <v>0.94170567514025361</v>
      </c>
      <c r="AR959">
        <f>EXP(-KTG2_nan*(T_opt__nan-AP959)^2)</f>
        <v>0.83511361292822128</v>
      </c>
      <c r="AS959">
        <f>IF(AP959&lt;=T_opt__nan,AQ959,AR959)</f>
        <v>0.83511361292822128</v>
      </c>
      <c r="AT959">
        <f t="shared" si="199"/>
        <v>0.83499999999999996</v>
      </c>
      <c r="BD959">
        <f t="shared" si="200"/>
        <v>956</v>
      </c>
      <c r="BE959">
        <f t="shared" si="201"/>
        <v>23.874999999999712</v>
      </c>
      <c r="BF959">
        <f>EXP(-KTG1_pic*(BE959-T_opt_pic)^2)</f>
        <v>0.99694218466963991</v>
      </c>
      <c r="BG959">
        <f>EXP(-KTG2_pic*(T_opt_pic-BE959)^2)</f>
        <v>0.9908545761214127</v>
      </c>
      <c r="BH959">
        <f>IF(BE959&lt;=T_opt_pic,BF959,BG959)</f>
        <v>0.9908545761214127</v>
      </c>
      <c r="BI959">
        <f t="shared" si="202"/>
        <v>0.99099999999999999</v>
      </c>
      <c r="BP959">
        <f t="shared" si="203"/>
        <v>956</v>
      </c>
      <c r="BQ959">
        <f t="shared" si="204"/>
        <v>23.874999999999712</v>
      </c>
      <c r="BR959">
        <f>EXP(-KTG1_bac*(BQ959-T_opt_bac)^2)</f>
        <v>0.99694218466963991</v>
      </c>
      <c r="BS959">
        <f>EXP(-KTG2_bac * (T_opt_bac - BQ959)^2)</f>
        <v>0.9908545761214127</v>
      </c>
      <c r="BT959">
        <f>IF(BQ959&lt;=T_opt_bac,BR959,BS959)</f>
        <v>0.9908545761214127</v>
      </c>
      <c r="BU959">
        <f t="shared" si="205"/>
        <v>0.99099999999999999</v>
      </c>
      <c r="BY959"/>
      <c r="BZ959" s="3">
        <f t="shared" si="211"/>
        <v>939</v>
      </c>
      <c r="CA959" s="3">
        <f>CA958+(env_max2-env_min2)/1200</f>
        <v>23.449999999999736</v>
      </c>
      <c r="CB959" s="3">
        <f t="shared" si="210"/>
        <v>1.2729999999999999</v>
      </c>
      <c r="CC959" s="3">
        <f>ROUND((O_max_dia2-CA959)/O_range_dia2 * CB959, 3)</f>
        <v>0.23200000000000001</v>
      </c>
      <c r="CD959">
        <f>IF(CA959&lt;=delt2,CB959,CC959)</f>
        <v>0.23200000000000001</v>
      </c>
      <c r="CE959">
        <f>IF(CA959&gt;=O_max_dia2, 0, CD959)</f>
        <v>0.23200000000000001</v>
      </c>
      <c r="CG959">
        <f>CE959/$CF$21</f>
        <v>0.40630472854640987</v>
      </c>
      <c r="EM959"/>
      <c r="EN959" s="3"/>
      <c r="EP959"/>
      <c r="EQ959" s="3"/>
    </row>
    <row r="960" spans="2:147" x14ac:dyDescent="0.25">
      <c r="B960">
        <f t="shared" si="209"/>
        <v>944</v>
      </c>
      <c r="C960" s="9">
        <f t="shared" si="207"/>
        <v>23.574999999999729</v>
      </c>
      <c r="D960">
        <f>EXP(-KTG1_dia*(C960-T_opt__dia)^2)</f>
        <v>0.48025166999232288</v>
      </c>
      <c r="E960">
        <f>EXP(-KTG2_dia*(T_opt__dia-C960)^2)</f>
        <v>1.0882335049790435E-8</v>
      </c>
      <c r="F960">
        <f>IF(C960&lt;=T_opt__dia,D960,E960)</f>
        <v>1.0882335049790435E-8</v>
      </c>
      <c r="G960">
        <f t="shared" si="208"/>
        <v>0</v>
      </c>
      <c r="AO960">
        <f t="shared" si="206"/>
        <v>957</v>
      </c>
      <c r="AP960">
        <f t="shared" si="198"/>
        <v>23.899999999999711</v>
      </c>
      <c r="AQ960">
        <f>EXP(-KTG1_nan*(AP960-T_opt__nan)^2)</f>
        <v>0.94097378353756211</v>
      </c>
      <c r="AR960">
        <f>EXP(-KTG2_nan*(T_opt__nan-AP960)^2)</f>
        <v>0.83316798040211026</v>
      </c>
      <c r="AS960">
        <f>IF(AP960&lt;=T_opt__nan,AQ960,AR960)</f>
        <v>0.83316798040211026</v>
      </c>
      <c r="AT960">
        <f t="shared" si="199"/>
        <v>0.83299999999999996</v>
      </c>
      <c r="BD960">
        <f t="shared" si="200"/>
        <v>957</v>
      </c>
      <c r="BE960">
        <f t="shared" si="201"/>
        <v>23.899999999999711</v>
      </c>
      <c r="BF960">
        <f>EXP(-KTG1_pic*(BE960-T_opt_pic)^2)</f>
        <v>0.99676524313588677</v>
      </c>
      <c r="BG960">
        <f>EXP(-KTG2_pic*(T_opt_pic-BE960)^2)</f>
        <v>0.99032708651620005</v>
      </c>
      <c r="BH960">
        <f>IF(BE960&lt;=T_opt_pic,BF960,BG960)</f>
        <v>0.99032708651620005</v>
      </c>
      <c r="BI960">
        <f t="shared" si="202"/>
        <v>0.99</v>
      </c>
      <c r="BP960">
        <f t="shared" si="203"/>
        <v>957</v>
      </c>
      <c r="BQ960">
        <f t="shared" si="204"/>
        <v>23.899999999999711</v>
      </c>
      <c r="BR960">
        <f>EXP(-KTG1_bac*(BQ960-T_opt_bac)^2)</f>
        <v>0.99676524313588677</v>
      </c>
      <c r="BS960">
        <f>EXP(-KTG2_bac * (T_opt_bac - BQ960)^2)</f>
        <v>0.99032708651620005</v>
      </c>
      <c r="BT960">
        <f>IF(BQ960&lt;=T_opt_bac,BR960,BS960)</f>
        <v>0.99032708651620005</v>
      </c>
      <c r="BU960">
        <f t="shared" si="205"/>
        <v>0.99</v>
      </c>
      <c r="BY960"/>
      <c r="BZ960" s="3">
        <f t="shared" si="211"/>
        <v>940</v>
      </c>
      <c r="CA960" s="3">
        <f>CA959+(env_max2-env_min2)/1200</f>
        <v>23.474999999999735</v>
      </c>
      <c r="CB960" s="3">
        <f t="shared" si="210"/>
        <v>1.2749999999999999</v>
      </c>
      <c r="CC960" s="3">
        <f>ROUND((O_max_dia2-CA960)/O_range_dia2 * CB960, 3)</f>
        <v>0.23</v>
      </c>
      <c r="CD960">
        <f>IF(CA960&lt;=delt2,CB960,CC960)</f>
        <v>0.23</v>
      </c>
      <c r="CE960">
        <f>IF(CA960&gt;=O_max_dia2, 0, CD960)</f>
        <v>0.23</v>
      </c>
      <c r="CG960">
        <f>CE960/$CF$21</f>
        <v>0.40280210157618218</v>
      </c>
      <c r="EM960"/>
      <c r="EN960" s="3"/>
      <c r="EP960"/>
      <c r="EQ960" s="3"/>
    </row>
    <row r="961" spans="2:147" x14ac:dyDescent="0.25">
      <c r="B961">
        <f t="shared" si="209"/>
        <v>945</v>
      </c>
      <c r="C961" s="9">
        <f t="shared" si="207"/>
        <v>23.599999999999728</v>
      </c>
      <c r="D961">
        <f>EXP(-KTG1_dia*(C961-T_opt__dia)^2)</f>
        <v>0.47841343191236868</v>
      </c>
      <c r="E961">
        <f>EXP(-KTG2_dia*(T_opt__dia-C961)^2)</f>
        <v>9.8874456570026117E-9</v>
      </c>
      <c r="F961">
        <f>IF(C961&lt;=T_opt__dia,D961,E961)</f>
        <v>9.8874456570026117E-9</v>
      </c>
      <c r="G961">
        <f t="shared" si="208"/>
        <v>0</v>
      </c>
      <c r="AO961">
        <f t="shared" si="206"/>
        <v>958</v>
      </c>
      <c r="AP961">
        <f t="shared" si="198"/>
        <v>23.924999999999709</v>
      </c>
      <c r="AQ961">
        <f>EXP(-KTG1_nan*(AP961-T_opt__nan)^2)</f>
        <v>0.94023775955888178</v>
      </c>
      <c r="AR961">
        <f>EXP(-KTG2_nan*(T_opt__nan-AP961)^2)</f>
        <v>0.83121441246561834</v>
      </c>
      <c r="AS961">
        <f>IF(AP961&lt;=T_opt__nan,AQ961,AR961)</f>
        <v>0.83121441246561834</v>
      </c>
      <c r="AT961">
        <f t="shared" si="199"/>
        <v>0.83099999999999996</v>
      </c>
      <c r="BD961">
        <f t="shared" si="200"/>
        <v>958</v>
      </c>
      <c r="BE961">
        <f t="shared" si="201"/>
        <v>23.924999999999709</v>
      </c>
      <c r="BF961">
        <f>EXP(-KTG1_pic*(BE961-T_opt_pic)^2)</f>
        <v>0.99658335007726095</v>
      </c>
      <c r="BG961">
        <f>EXP(-KTG2_pic*(T_opt_pic-BE961)^2)</f>
        <v>0.98978503083761493</v>
      </c>
      <c r="BH961">
        <f>IF(BE961&lt;=T_opt_pic,BF961,BG961)</f>
        <v>0.98978503083761493</v>
      </c>
      <c r="BI961">
        <f t="shared" si="202"/>
        <v>0.99</v>
      </c>
      <c r="BP961">
        <f t="shared" si="203"/>
        <v>958</v>
      </c>
      <c r="BQ961">
        <f t="shared" si="204"/>
        <v>23.924999999999709</v>
      </c>
      <c r="BR961">
        <f>EXP(-KTG1_bac*(BQ961-T_opt_bac)^2)</f>
        <v>0.99658335007726095</v>
      </c>
      <c r="BS961">
        <f>EXP(-KTG2_bac * (T_opt_bac - BQ961)^2)</f>
        <v>0.98978503083761493</v>
      </c>
      <c r="BT961">
        <f>IF(BQ961&lt;=T_opt_bac,BR961,BS961)</f>
        <v>0.98978503083761493</v>
      </c>
      <c r="BU961">
        <f t="shared" si="205"/>
        <v>0.99</v>
      </c>
      <c r="BY961"/>
      <c r="BZ961" s="3">
        <f t="shared" si="211"/>
        <v>941</v>
      </c>
      <c r="CA961" s="3">
        <f>CA960+(env_max2-env_min2)/1200</f>
        <v>23.499999999999734</v>
      </c>
      <c r="CB961" s="3">
        <f t="shared" si="210"/>
        <v>1.278</v>
      </c>
      <c r="CC961" s="3">
        <f>ROUND((O_max_dia2-CA961)/O_range_dia2 * CB961, 3)</f>
        <v>0.22800000000000001</v>
      </c>
      <c r="CD961">
        <f>IF(CA961&lt;=delt2,CB961,CC961)</f>
        <v>0.22800000000000001</v>
      </c>
      <c r="CE961">
        <f>IF(CA961&gt;=O_max_dia2, 0, CD961)</f>
        <v>0.22800000000000001</v>
      </c>
      <c r="CG961">
        <f>CE961/$CF$21</f>
        <v>0.3992994746059545</v>
      </c>
      <c r="EM961"/>
      <c r="EN961" s="3"/>
      <c r="EP961"/>
      <c r="EQ961" s="3"/>
    </row>
    <row r="962" spans="2:147" x14ac:dyDescent="0.25">
      <c r="B962">
        <f t="shared" si="209"/>
        <v>946</v>
      </c>
      <c r="C962" s="9">
        <f t="shared" si="207"/>
        <v>23.624999999999726</v>
      </c>
      <c r="D962">
        <f>EXP(-KTG1_dia*(C962-T_opt__dia)^2)</f>
        <v>0.47657746417655344</v>
      </c>
      <c r="E962">
        <f>EXP(-KTG2_dia*(T_opt__dia-C962)^2)</f>
        <v>8.9812658618199782E-9</v>
      </c>
      <c r="F962">
        <f>IF(C962&lt;=T_opt__dia,D962,E962)</f>
        <v>8.9812658618199782E-9</v>
      </c>
      <c r="G962">
        <f t="shared" si="208"/>
        <v>0</v>
      </c>
      <c r="AO962">
        <f t="shared" si="206"/>
        <v>959</v>
      </c>
      <c r="AP962">
        <f t="shared" si="198"/>
        <v>23.949999999999708</v>
      </c>
      <c r="AQ962">
        <f>EXP(-KTG1_nan*(AP962-T_opt__nan)^2)</f>
        <v>0.93949761379387475</v>
      </c>
      <c r="AR962">
        <f>EXP(-KTG2_nan*(T_opt__nan-AP962)^2)</f>
        <v>0.82925298626316313</v>
      </c>
      <c r="AS962">
        <f>IF(AP962&lt;=T_opt__nan,AQ962,AR962)</f>
        <v>0.82925298626316313</v>
      </c>
      <c r="AT962">
        <f t="shared" si="199"/>
        <v>0.82899999999999996</v>
      </c>
      <c r="BD962">
        <f t="shared" si="200"/>
        <v>959</v>
      </c>
      <c r="BE962">
        <f t="shared" si="201"/>
        <v>23.949999999999708</v>
      </c>
      <c r="BF962">
        <f>EXP(-KTG1_pic*(BE962-T_opt_pic)^2)</f>
        <v>0.99639650821609338</v>
      </c>
      <c r="BG962">
        <f>EXP(-KTG2_pic*(T_opt_pic-BE962)^2)</f>
        <v>0.98922843331549803</v>
      </c>
      <c r="BH962">
        <f>IF(BE962&lt;=T_opt_pic,BF962,BG962)</f>
        <v>0.98922843331549803</v>
      </c>
      <c r="BI962">
        <f t="shared" si="202"/>
        <v>0.98899999999999999</v>
      </c>
      <c r="BP962">
        <f t="shared" si="203"/>
        <v>959</v>
      </c>
      <c r="BQ962">
        <f t="shared" si="204"/>
        <v>23.949999999999708</v>
      </c>
      <c r="BR962">
        <f>EXP(-KTG1_bac*(BQ962-T_opt_bac)^2)</f>
        <v>0.99639650821609338</v>
      </c>
      <c r="BS962">
        <f>EXP(-KTG2_bac * (T_opt_bac - BQ962)^2)</f>
        <v>0.98922843331549803</v>
      </c>
      <c r="BT962">
        <f>IF(BQ962&lt;=T_opt_bac,BR962,BS962)</f>
        <v>0.98922843331549803</v>
      </c>
      <c r="BU962">
        <f t="shared" si="205"/>
        <v>0.98899999999999999</v>
      </c>
      <c r="BY962"/>
      <c r="BZ962" s="3">
        <f t="shared" si="211"/>
        <v>942</v>
      </c>
      <c r="CA962" s="3">
        <f>CA961+(env_max2-env_min2)/1200</f>
        <v>23.524999999999732</v>
      </c>
      <c r="CB962" s="3">
        <f t="shared" si="210"/>
        <v>1.28</v>
      </c>
      <c r="CC962" s="3">
        <f>ROUND((O_max_dia2-CA962)/O_range_dia2 * CB962, 3)</f>
        <v>0.22600000000000001</v>
      </c>
      <c r="CD962">
        <f>IF(CA962&lt;=delt2,CB962,CC962)</f>
        <v>0.22600000000000001</v>
      </c>
      <c r="CE962">
        <f>IF(CA962&gt;=O_max_dia2, 0, CD962)</f>
        <v>0.22600000000000001</v>
      </c>
      <c r="CG962">
        <f>CE962/$CF$21</f>
        <v>0.39579684763572687</v>
      </c>
      <c r="EM962"/>
      <c r="EN962" s="3"/>
      <c r="EP962"/>
      <c r="EQ962" s="3"/>
    </row>
    <row r="963" spans="2:147" x14ac:dyDescent="0.25">
      <c r="B963">
        <f t="shared" si="209"/>
        <v>947</v>
      </c>
      <c r="C963" s="9">
        <f t="shared" si="207"/>
        <v>23.649999999999725</v>
      </c>
      <c r="D963">
        <f>EXP(-KTG1_dia*(C963-T_opt__dia)^2)</f>
        <v>0.47474379472087885</v>
      </c>
      <c r="E963">
        <f>EXP(-KTG2_dia*(T_opt__dia-C963)^2)</f>
        <v>8.1560977440085018E-9</v>
      </c>
      <c r="F963">
        <f>IF(C963&lt;=T_opt__dia,D963,E963)</f>
        <v>8.1560977440085018E-9</v>
      </c>
      <c r="G963">
        <f t="shared" si="208"/>
        <v>0</v>
      </c>
      <c r="AO963">
        <f t="shared" si="206"/>
        <v>960</v>
      </c>
      <c r="AP963">
        <f t="shared" si="198"/>
        <v>23.974999999999707</v>
      </c>
      <c r="AQ963">
        <f>EXP(-KTG1_nan*(AP963-T_opt__nan)^2)</f>
        <v>0.93875335688569594</v>
      </c>
      <c r="AR963">
        <f>EXP(-KTG2_nan*(T_opt__nan-AP963)^2)</f>
        <v>0.82728377911090456</v>
      </c>
      <c r="AS963">
        <f>IF(AP963&lt;=T_opt__nan,AQ963,AR963)</f>
        <v>0.82728377911090456</v>
      </c>
      <c r="AT963">
        <f t="shared" si="199"/>
        <v>0.82699999999999996</v>
      </c>
      <c r="BD963">
        <f t="shared" si="200"/>
        <v>960</v>
      </c>
      <c r="BE963">
        <f t="shared" si="201"/>
        <v>23.974999999999707</v>
      </c>
      <c r="BF963">
        <f>EXP(-KTG1_pic*(BE963-T_opt_pic)^2)</f>
        <v>0.99620472034843643</v>
      </c>
      <c r="BG963">
        <f>EXP(-KTG2_pic*(T_opt_pic-BE963)^2)</f>
        <v>0.9886573188204415</v>
      </c>
      <c r="BH963">
        <f>IF(BE963&lt;=T_opt_pic,BF963,BG963)</f>
        <v>0.9886573188204415</v>
      </c>
      <c r="BI963">
        <f t="shared" si="202"/>
        <v>0.98899999999999999</v>
      </c>
      <c r="BP963">
        <f t="shared" si="203"/>
        <v>960</v>
      </c>
      <c r="BQ963">
        <f t="shared" si="204"/>
        <v>23.974999999999707</v>
      </c>
      <c r="BR963">
        <f>EXP(-KTG1_bac*(BQ963-T_opt_bac)^2)</f>
        <v>0.99620472034843643</v>
      </c>
      <c r="BS963">
        <f>EXP(-KTG2_bac * (T_opt_bac - BQ963)^2)</f>
        <v>0.9886573188204415</v>
      </c>
      <c r="BT963">
        <f>IF(BQ963&lt;=T_opt_bac,BR963,BS963)</f>
        <v>0.9886573188204415</v>
      </c>
      <c r="BU963">
        <f t="shared" si="205"/>
        <v>0.98899999999999999</v>
      </c>
      <c r="BY963"/>
      <c r="BZ963" s="3">
        <f t="shared" si="211"/>
        <v>943</v>
      </c>
      <c r="CA963" s="3">
        <f>CA962+(env_max2-env_min2)/1200</f>
        <v>23.549999999999731</v>
      </c>
      <c r="CB963" s="3">
        <f t="shared" si="210"/>
        <v>1.282</v>
      </c>
      <c r="CC963" s="3">
        <f>ROUND((O_max_dia2-CA963)/O_range_dia2 * CB963, 3)</f>
        <v>0.224</v>
      </c>
      <c r="CD963">
        <f>IF(CA963&lt;=delt2,CB963,CC963)</f>
        <v>0.224</v>
      </c>
      <c r="CE963">
        <f>IF(CA963&gt;=O_max_dia2, 0, CD963)</f>
        <v>0.224</v>
      </c>
      <c r="CG963">
        <f>CE963/$CF$21</f>
        <v>0.39229422066549918</v>
      </c>
      <c r="EM963"/>
      <c r="EN963" s="3"/>
      <c r="EP963"/>
      <c r="EQ963" s="3"/>
    </row>
    <row r="964" spans="2:147" x14ac:dyDescent="0.25">
      <c r="B964">
        <f t="shared" si="209"/>
        <v>948</v>
      </c>
      <c r="C964" s="9">
        <f t="shared" si="207"/>
        <v>23.674999999999724</v>
      </c>
      <c r="D964">
        <f>EXP(-KTG1_dia*(C964-T_opt__dia)^2)</f>
        <v>0.47291245130518478</v>
      </c>
      <c r="E964">
        <f>EXP(-KTG2_dia*(T_opt__dia-C964)^2)</f>
        <v>7.4048918080216363E-9</v>
      </c>
      <c r="F964">
        <f>IF(C964&lt;=T_opt__dia,D964,E964)</f>
        <v>7.4048918080216363E-9</v>
      </c>
      <c r="G964">
        <f t="shared" si="208"/>
        <v>0</v>
      </c>
      <c r="AO964">
        <f t="shared" si="206"/>
        <v>961</v>
      </c>
      <c r="AP964">
        <f t="shared" si="198"/>
        <v>23.999999999999705</v>
      </c>
      <c r="AQ964">
        <f>EXP(-KTG1_nan*(AP964-T_opt__nan)^2)</f>
        <v>0.93800499953073835</v>
      </c>
      <c r="AR964">
        <f>EXP(-KTG2_nan*(T_opt__nan-AP964)^2)</f>
        <v>0.82530686849170576</v>
      </c>
      <c r="AS964">
        <f>IF(AP964&lt;=T_opt__nan,AQ964,AR964)</f>
        <v>0.82530686849170576</v>
      </c>
      <c r="AT964">
        <f t="shared" si="199"/>
        <v>0.82499999999999996</v>
      </c>
      <c r="BD964">
        <f t="shared" si="200"/>
        <v>961</v>
      </c>
      <c r="BE964">
        <f t="shared" si="201"/>
        <v>23.999999999999705</v>
      </c>
      <c r="BF964">
        <f>EXP(-KTG1_pic*(BE964-T_opt_pic)^2)</f>
        <v>0.99600798934399382</v>
      </c>
      <c r="BG964">
        <f>EXP(-KTG2_pic*(T_opt_pic-BE964)^2)</f>
        <v>0.98807171286193751</v>
      </c>
      <c r="BH964">
        <f>IF(BE964&lt;=T_opt_pic,BF964,BG964)</f>
        <v>0.98807171286193751</v>
      </c>
      <c r="BI964">
        <f t="shared" si="202"/>
        <v>0.98799999999999999</v>
      </c>
      <c r="BP964">
        <f t="shared" si="203"/>
        <v>961</v>
      </c>
      <c r="BQ964">
        <f t="shared" si="204"/>
        <v>23.999999999999705</v>
      </c>
      <c r="BR964">
        <f>EXP(-KTG1_bac*(BQ964-T_opt_bac)^2)</f>
        <v>0.99600798934399382</v>
      </c>
      <c r="BS964">
        <f>EXP(-KTG2_bac * (T_opt_bac - BQ964)^2)</f>
        <v>0.98807171286193751</v>
      </c>
      <c r="BT964">
        <f>IF(BQ964&lt;=T_opt_bac,BR964,BS964)</f>
        <v>0.98807171286193751</v>
      </c>
      <c r="BU964">
        <f t="shared" si="205"/>
        <v>0.98799999999999999</v>
      </c>
      <c r="BY964"/>
      <c r="BZ964" s="3">
        <f t="shared" si="211"/>
        <v>944</v>
      </c>
      <c r="CA964" s="3">
        <f>CA963+(env_max2-env_min2)/1200</f>
        <v>23.574999999999729</v>
      </c>
      <c r="CB964" s="3">
        <f t="shared" si="210"/>
        <v>1.284</v>
      </c>
      <c r="CC964" s="3">
        <f>ROUND((O_max_dia2-CA964)/O_range_dia2 * CB964, 3)</f>
        <v>0.222</v>
      </c>
      <c r="CD964">
        <f>IF(CA964&lt;=delt2,CB964,CC964)</f>
        <v>0.222</v>
      </c>
      <c r="CE964">
        <f>IF(CA964&gt;=O_max_dia2, 0, CD964)</f>
        <v>0.222</v>
      </c>
      <c r="CG964">
        <f>CE964/$CF$21</f>
        <v>0.3887915936952715</v>
      </c>
      <c r="EM964"/>
      <c r="EN964" s="3"/>
      <c r="EP964"/>
      <c r="EQ964" s="3"/>
    </row>
    <row r="965" spans="2:147" x14ac:dyDescent="0.25">
      <c r="B965">
        <f t="shared" si="209"/>
        <v>949</v>
      </c>
      <c r="C965" s="9">
        <f t="shared" si="207"/>
        <v>23.699999999999722</v>
      </c>
      <c r="D965">
        <f>EXP(-KTG1_dia*(C965-T_opt__dia)^2)</f>
        <v>0.4710834615127184</v>
      </c>
      <c r="E965">
        <f>EXP(-KTG2_dia*(T_opt__dia-C965)^2)</f>
        <v>6.7211941318965171E-9</v>
      </c>
      <c r="F965">
        <f>IF(C965&lt;=T_opt__dia,D965,E965)</f>
        <v>6.7211941318965171E-9</v>
      </c>
      <c r="G965">
        <f t="shared" si="208"/>
        <v>0</v>
      </c>
      <c r="AO965">
        <f t="shared" si="206"/>
        <v>962</v>
      </c>
      <c r="AP965">
        <f t="shared" ref="AP965:AP1028" si="212">C978</f>
        <v>24.024999999999704</v>
      </c>
      <c r="AQ965">
        <f>EXP(-KTG1_nan*(AP965-T_opt__nan)^2)</f>
        <v>0.93725255247837647</v>
      </c>
      <c r="AR965">
        <f>EXP(-KTG2_nan*(T_opt__nan-AP965)^2)</f>
        <v>0.82332233205009409</v>
      </c>
      <c r="AS965">
        <f>IF(AP965&lt;=T_opt__nan,AQ965,AR965)</f>
        <v>0.82332233205009409</v>
      </c>
      <c r="AT965">
        <f t="shared" ref="AT965:AT1028" si="213">ROUND(AS965,3)</f>
        <v>0.82299999999999995</v>
      </c>
      <c r="BD965">
        <f t="shared" ref="BD965:BD1028" si="214">B978</f>
        <v>962</v>
      </c>
      <c r="BE965">
        <f t="shared" ref="BE965:BE1028" si="215">C978</f>
        <v>24.024999999999704</v>
      </c>
      <c r="BF965">
        <f>EXP(-KTG1_pic*(BE965-T_opt_pic)^2)</f>
        <v>0.9958063181460497</v>
      </c>
      <c r="BG965">
        <f>EXP(-KTG2_pic*(T_opt_pic-BE965)^2)</f>
        <v>0.98747164158647904</v>
      </c>
      <c r="BH965">
        <f>IF(BE965&lt;=T_opt_pic,BF965,BG965)</f>
        <v>0.98747164158647904</v>
      </c>
      <c r="BI965">
        <f t="shared" ref="BI965:BI1028" si="216">ROUND(BH965,3)</f>
        <v>0.98699999999999999</v>
      </c>
      <c r="BP965">
        <f t="shared" ref="BP965:BP1028" si="217">BD965</f>
        <v>962</v>
      </c>
      <c r="BQ965">
        <f t="shared" ref="BQ965:BQ1028" si="218">BE965</f>
        <v>24.024999999999704</v>
      </c>
      <c r="BR965">
        <f>EXP(-KTG1_bac*(BQ965-T_opt_bac)^2)</f>
        <v>0.9958063181460497</v>
      </c>
      <c r="BS965">
        <f>EXP(-KTG2_bac * (T_opt_bac - BQ965)^2)</f>
        <v>0.98747164158647904</v>
      </c>
      <c r="BT965">
        <f>IF(BQ965&lt;=T_opt_bac,BR965,BS965)</f>
        <v>0.98747164158647904</v>
      </c>
      <c r="BU965">
        <f t="shared" ref="BU965:BU1028" si="219">ROUND(BT965,3)</f>
        <v>0.98699999999999999</v>
      </c>
      <c r="BY965"/>
      <c r="BZ965" s="3">
        <f t="shared" si="211"/>
        <v>945</v>
      </c>
      <c r="CA965" s="3">
        <f>CA964+(env_max2-env_min2)/1200</f>
        <v>23.599999999999728</v>
      </c>
      <c r="CB965" s="3">
        <f t="shared" si="210"/>
        <v>1.2869999999999999</v>
      </c>
      <c r="CC965" s="3">
        <f>ROUND((O_max_dia2-CA965)/O_range_dia2 * CB965, 3)</f>
        <v>0.221</v>
      </c>
      <c r="CD965">
        <f>IF(CA965&lt;=delt2,CB965,CC965)</f>
        <v>0.221</v>
      </c>
      <c r="CE965">
        <f>IF(CA965&gt;=O_max_dia2, 0, CD965)</f>
        <v>0.221</v>
      </c>
      <c r="CG965">
        <f>CE965/$CF$21</f>
        <v>0.38704028021015763</v>
      </c>
      <c r="EM965"/>
      <c r="EN965" s="3"/>
      <c r="EP965"/>
      <c r="EQ965" s="3"/>
    </row>
    <row r="966" spans="2:147" x14ac:dyDescent="0.25">
      <c r="B966">
        <f t="shared" si="209"/>
        <v>950</v>
      </c>
      <c r="C966" s="9">
        <f t="shared" si="207"/>
        <v>23.724999999999721</v>
      </c>
      <c r="D966">
        <f>EXP(-KTG1_dia*(C966-T_opt__dia)^2)</f>
        <v>0.46925685274971463</v>
      </c>
      <c r="E966">
        <f>EXP(-KTG2_dia*(T_opt__dia-C966)^2)</f>
        <v>6.0990976679307456E-9</v>
      </c>
      <c r="F966">
        <f>IF(C966&lt;=T_opt__dia,D966,E966)</f>
        <v>6.0990976679307456E-9</v>
      </c>
      <c r="G966">
        <f t="shared" si="208"/>
        <v>0</v>
      </c>
      <c r="AO966">
        <f t="shared" si="206"/>
        <v>963</v>
      </c>
      <c r="AP966">
        <f t="shared" si="212"/>
        <v>24.049999999999702</v>
      </c>
      <c r="AQ966">
        <f>EXP(-KTG1_nan*(AP966-T_opt__nan)^2)</f>
        <v>0.93649602653070985</v>
      </c>
      <c r="AR966">
        <f>EXP(-KTG2_nan*(T_opt__nan-AP966)^2)</f>
        <v>0.82133024758722195</v>
      </c>
      <c r="AS966">
        <f>IF(AP966&lt;=T_opt__nan,AQ966,AR966)</f>
        <v>0.82133024758722195</v>
      </c>
      <c r="AT966">
        <f t="shared" si="213"/>
        <v>0.82099999999999995</v>
      </c>
      <c r="BD966">
        <f t="shared" si="214"/>
        <v>963</v>
      </c>
      <c r="BE966">
        <f t="shared" si="215"/>
        <v>24.049999999999702</v>
      </c>
      <c r="BF966">
        <f>EXP(-KTG1_pic*(BE966-T_opt_pic)^2)</f>
        <v>0.99559970977139467</v>
      </c>
      <c r="BG966">
        <f>EXP(-KTG2_pic*(T_opt_pic-BE966)^2)</f>
        <v>0.98685713177561418</v>
      </c>
      <c r="BH966">
        <f>IF(BE966&lt;=T_opt_pic,BF966,BG966)</f>
        <v>0.98685713177561418</v>
      </c>
      <c r="BI966">
        <f t="shared" si="216"/>
        <v>0.98699999999999999</v>
      </c>
      <c r="BP966">
        <f t="shared" si="217"/>
        <v>963</v>
      </c>
      <c r="BQ966">
        <f t="shared" si="218"/>
        <v>24.049999999999702</v>
      </c>
      <c r="BR966">
        <f>EXP(-KTG1_bac*(BQ966-T_opt_bac)^2)</f>
        <v>0.99559970977139467</v>
      </c>
      <c r="BS966">
        <f>EXP(-KTG2_bac * (T_opt_bac - BQ966)^2)</f>
        <v>0.98685713177561418</v>
      </c>
      <c r="BT966">
        <f>IF(BQ966&lt;=T_opt_bac,BR966,BS966)</f>
        <v>0.98685713177561418</v>
      </c>
      <c r="BU966">
        <f t="shared" si="219"/>
        <v>0.98699999999999999</v>
      </c>
      <c r="BY966"/>
      <c r="BZ966" s="3">
        <f t="shared" si="211"/>
        <v>946</v>
      </c>
      <c r="CA966" s="3">
        <f>CA965+(env_max2-env_min2)/1200</f>
        <v>23.624999999999726</v>
      </c>
      <c r="CB966" s="3">
        <f t="shared" si="210"/>
        <v>1.2889999999999999</v>
      </c>
      <c r="CC966" s="3">
        <f>ROUND((O_max_dia2-CA966)/O_range_dia2 * CB966, 3)</f>
        <v>0.219</v>
      </c>
      <c r="CD966">
        <f>IF(CA966&lt;=delt2,CB966,CC966)</f>
        <v>0.219</v>
      </c>
      <c r="CE966">
        <f>IF(CA966&gt;=O_max_dia2, 0, CD966)</f>
        <v>0.219</v>
      </c>
      <c r="CG966">
        <f>CE966/$CF$21</f>
        <v>0.38353765323993</v>
      </c>
      <c r="EM966"/>
      <c r="EN966" s="3"/>
      <c r="EP966"/>
      <c r="EQ966" s="3"/>
    </row>
    <row r="967" spans="2:147" x14ac:dyDescent="0.25">
      <c r="B967">
        <f t="shared" si="209"/>
        <v>951</v>
      </c>
      <c r="C967" s="9">
        <f t="shared" si="207"/>
        <v>23.749999999999719</v>
      </c>
      <c r="D967">
        <f>EXP(-KTG1_dia*(C967-T_opt__dia)^2)</f>
        <v>0.46743265224498631</v>
      </c>
      <c r="E967">
        <f>EXP(-KTG2_dia*(T_opt__dia-C967)^2)</f>
        <v>5.5331973824040675E-9</v>
      </c>
      <c r="F967">
        <f>IF(C967&lt;=T_opt__dia,D967,E967)</f>
        <v>5.5331973824040675E-9</v>
      </c>
      <c r="G967">
        <f t="shared" si="208"/>
        <v>0</v>
      </c>
      <c r="AO967">
        <f t="shared" si="206"/>
        <v>964</v>
      </c>
      <c r="AP967">
        <f t="shared" si="212"/>
        <v>24.074999999999701</v>
      </c>
      <c r="AQ967">
        <f>EXP(-KTG1_nan*(AP967-T_opt__nan)^2)</f>
        <v>0.93573543254230407</v>
      </c>
      <c r="AR967">
        <f>EXP(-KTG2_nan*(T_opt__nan-AP967)^2)</f>
        <v>0.81933069305582718</v>
      </c>
      <c r="AS967">
        <f>IF(AP967&lt;=T_opt__nan,AQ967,AR967)</f>
        <v>0.81933069305582718</v>
      </c>
      <c r="AT967">
        <f t="shared" si="213"/>
        <v>0.81899999999999995</v>
      </c>
      <c r="BD967">
        <f t="shared" si="214"/>
        <v>964</v>
      </c>
      <c r="BE967">
        <f t="shared" si="215"/>
        <v>24.074999999999701</v>
      </c>
      <c r="BF967">
        <f>EXP(-KTG1_pic*(BE967-T_opt_pic)^2)</f>
        <v>0.99538816731025082</v>
      </c>
      <c r="BG967">
        <f>EXP(-KTG2_pic*(T_opt_pic-BE967)^2)</f>
        <v>0.98622821084395418</v>
      </c>
      <c r="BH967">
        <f>IF(BE967&lt;=T_opt_pic,BF967,BG967)</f>
        <v>0.98622821084395418</v>
      </c>
      <c r="BI967">
        <f t="shared" si="216"/>
        <v>0.98599999999999999</v>
      </c>
      <c r="BP967">
        <f t="shared" si="217"/>
        <v>964</v>
      </c>
      <c r="BQ967">
        <f t="shared" si="218"/>
        <v>24.074999999999701</v>
      </c>
      <c r="BR967">
        <f>EXP(-KTG1_bac*(BQ967-T_opt_bac)^2)</f>
        <v>0.99538816731025082</v>
      </c>
      <c r="BS967">
        <f>EXP(-KTG2_bac * (T_opt_bac - BQ967)^2)</f>
        <v>0.98622821084395418</v>
      </c>
      <c r="BT967">
        <f>IF(BQ967&lt;=T_opt_bac,BR967,BS967)</f>
        <v>0.98622821084395418</v>
      </c>
      <c r="BU967">
        <f t="shared" si="219"/>
        <v>0.98599999999999999</v>
      </c>
      <c r="BY967"/>
      <c r="BZ967" s="3">
        <f t="shared" si="211"/>
        <v>947</v>
      </c>
      <c r="CA967" s="3">
        <f>CA966+(env_max2-env_min2)/1200</f>
        <v>23.649999999999725</v>
      </c>
      <c r="CB967" s="3">
        <f t="shared" si="210"/>
        <v>1.2909999999999999</v>
      </c>
      <c r="CC967" s="3">
        <f>ROUND((O_max_dia2-CA967)/O_range_dia2 * CB967, 3)</f>
        <v>0.217</v>
      </c>
      <c r="CD967">
        <f>IF(CA967&lt;=delt2,CB967,CC967)</f>
        <v>0.217</v>
      </c>
      <c r="CE967">
        <f>IF(CA967&gt;=O_max_dia2, 0, CD967)</f>
        <v>0.217</v>
      </c>
      <c r="CG967">
        <f>CE967/$CF$21</f>
        <v>0.38003502626970231</v>
      </c>
      <c r="EM967"/>
      <c r="EN967" s="3"/>
      <c r="EP967"/>
      <c r="EQ967" s="3"/>
    </row>
    <row r="968" spans="2:147" x14ac:dyDescent="0.25">
      <c r="B968">
        <f t="shared" si="209"/>
        <v>952</v>
      </c>
      <c r="C968" s="9">
        <f t="shared" si="207"/>
        <v>23.774999999999718</v>
      </c>
      <c r="D968">
        <f>EXP(-KTG1_dia*(C968-T_opt__dia)^2)</f>
        <v>0.46561088704952525</v>
      </c>
      <c r="E968">
        <f>EXP(-KTG2_dia*(T_opt__dia-C968)^2)</f>
        <v>5.0185489440421418E-9</v>
      </c>
      <c r="F968">
        <f>IF(C968&lt;=T_opt__dia,D968,E968)</f>
        <v>5.0185489440421418E-9</v>
      </c>
      <c r="G968">
        <f t="shared" si="208"/>
        <v>0</v>
      </c>
      <c r="AO968">
        <f t="shared" si="206"/>
        <v>965</v>
      </c>
      <c r="AP968">
        <f t="shared" si="212"/>
        <v>24.099999999999699</v>
      </c>
      <c r="AQ968">
        <f>EXP(-KTG1_nan*(AP968-T_opt__nan)^2)</f>
        <v>0.93497078141993217</v>
      </c>
      <c r="AR968">
        <f>EXP(-KTG2_nan*(T_opt__nan-AP968)^2)</f>
        <v>0.81732374655519546</v>
      </c>
      <c r="AS968">
        <f>IF(AP968&lt;=T_opt__nan,AQ968,AR968)</f>
        <v>0.81732374655519546</v>
      </c>
      <c r="AT968">
        <f t="shared" si="213"/>
        <v>0.81699999999999995</v>
      </c>
      <c r="BD968">
        <f t="shared" si="214"/>
        <v>965</v>
      </c>
      <c r="BE968">
        <f t="shared" si="215"/>
        <v>24.099999999999699</v>
      </c>
      <c r="BF968">
        <f>EXP(-KTG1_pic*(BE968-T_opt_pic)^2)</f>
        <v>0.99517169392619476</v>
      </c>
      <c r="BG968">
        <f>EXP(-KTG2_pic*(T_opt_pic-BE968)^2)</f>
        <v>0.98558490683713518</v>
      </c>
      <c r="BH968">
        <f>IF(BE968&lt;=T_opt_pic,BF968,BG968)</f>
        <v>0.98558490683713518</v>
      </c>
      <c r="BI968">
        <f t="shared" si="216"/>
        <v>0.98599999999999999</v>
      </c>
      <c r="BP968">
        <f t="shared" si="217"/>
        <v>965</v>
      </c>
      <c r="BQ968">
        <f t="shared" si="218"/>
        <v>24.099999999999699</v>
      </c>
      <c r="BR968">
        <f>EXP(-KTG1_bac*(BQ968-T_opt_bac)^2)</f>
        <v>0.99517169392619476</v>
      </c>
      <c r="BS968">
        <f>EXP(-KTG2_bac * (T_opt_bac - BQ968)^2)</f>
        <v>0.98558490683713518</v>
      </c>
      <c r="BT968">
        <f>IF(BQ968&lt;=T_opt_bac,BR968,BS968)</f>
        <v>0.98558490683713518</v>
      </c>
      <c r="BU968">
        <f t="shared" si="219"/>
        <v>0.98599999999999999</v>
      </c>
      <c r="BY968"/>
      <c r="BZ968" s="3">
        <f t="shared" si="211"/>
        <v>948</v>
      </c>
      <c r="CA968" s="3">
        <f>CA967+(env_max2-env_min2)/1200</f>
        <v>23.674999999999724</v>
      </c>
      <c r="CB968" s="3">
        <f t="shared" si="210"/>
        <v>1.2929999999999999</v>
      </c>
      <c r="CC968" s="3">
        <f>ROUND((O_max_dia2-CA968)/O_range_dia2 * CB968, 3)</f>
        <v>0.215</v>
      </c>
      <c r="CD968">
        <f>IF(CA968&lt;=delt2,CB968,CC968)</f>
        <v>0.215</v>
      </c>
      <c r="CE968">
        <f>IF(CA968&gt;=O_max_dia2, 0, CD968)</f>
        <v>0.215</v>
      </c>
      <c r="CG968">
        <f>CE968/$CF$21</f>
        <v>0.37653239929947463</v>
      </c>
      <c r="EM968"/>
      <c r="EN968" s="3"/>
      <c r="EP968"/>
      <c r="EQ968" s="3"/>
    </row>
    <row r="969" spans="2:147" x14ac:dyDescent="0.25">
      <c r="B969">
        <f t="shared" si="209"/>
        <v>953</v>
      </c>
      <c r="C969" s="9">
        <f t="shared" si="207"/>
        <v>23.799999999999716</v>
      </c>
      <c r="D969">
        <f>EXP(-KTG1_dia*(C969-T_opt__dia)^2)</f>
        <v>0.46379158403611354</v>
      </c>
      <c r="E969">
        <f>EXP(-KTG2_dia*(T_opt__dia-C969)^2)</f>
        <v>4.5506306918374043E-9</v>
      </c>
      <c r="F969">
        <f>IF(C969&lt;=T_opt__dia,D969,E969)</f>
        <v>4.5506306918374043E-9</v>
      </c>
      <c r="G969">
        <f t="shared" si="208"/>
        <v>0</v>
      </c>
      <c r="AO969">
        <f t="shared" si="206"/>
        <v>966</v>
      </c>
      <c r="AP969">
        <f t="shared" si="212"/>
        <v>24.124999999999698</v>
      </c>
      <c r="AQ969">
        <f>EXP(-KTG1_nan*(AP969-T_opt__nan)^2)</f>
        <v>0.93420208412231376</v>
      </c>
      <c r="AR969">
        <f>EXP(-KTG2_nan*(T_opt__nan-AP969)^2)</f>
        <v>0.8153094863261231</v>
      </c>
      <c r="AS969">
        <f>IF(AP969&lt;=T_opt__nan,AQ969,AR969)</f>
        <v>0.8153094863261231</v>
      </c>
      <c r="AT969">
        <f t="shared" si="213"/>
        <v>0.81499999999999995</v>
      </c>
      <c r="BD969">
        <f t="shared" si="214"/>
        <v>966</v>
      </c>
      <c r="BE969">
        <f t="shared" si="215"/>
        <v>24.124999999999698</v>
      </c>
      <c r="BF969">
        <f>EXP(-KTG1_pic*(BE969-T_opt_pic)^2)</f>
        <v>0.99495029285607872</v>
      </c>
      <c r="BG969">
        <f>EXP(-KTG2_pic*(T_opt_pic-BE969)^2)</f>
        <v>0.98492724842973367</v>
      </c>
      <c r="BH969">
        <f>IF(BE969&lt;=T_opt_pic,BF969,BG969)</f>
        <v>0.98492724842973367</v>
      </c>
      <c r="BI969">
        <f t="shared" si="216"/>
        <v>0.98499999999999999</v>
      </c>
      <c r="BP969">
        <f t="shared" si="217"/>
        <v>966</v>
      </c>
      <c r="BQ969">
        <f t="shared" si="218"/>
        <v>24.124999999999698</v>
      </c>
      <c r="BR969">
        <f>EXP(-KTG1_bac*(BQ969-T_opt_bac)^2)</f>
        <v>0.99495029285607872</v>
      </c>
      <c r="BS969">
        <f>EXP(-KTG2_bac * (T_opt_bac - BQ969)^2)</f>
        <v>0.98492724842973367</v>
      </c>
      <c r="BT969">
        <f>IF(BQ969&lt;=T_opt_bac,BR969,BS969)</f>
        <v>0.98492724842973367</v>
      </c>
      <c r="BU969">
        <f t="shared" si="219"/>
        <v>0.98499999999999999</v>
      </c>
      <c r="BY969"/>
      <c r="BZ969" s="3">
        <f t="shared" si="211"/>
        <v>949</v>
      </c>
      <c r="CA969" s="3">
        <f>CA968+(env_max2-env_min2)/1200</f>
        <v>23.699999999999722</v>
      </c>
      <c r="CB969" s="3">
        <f t="shared" si="210"/>
        <v>1.296</v>
      </c>
      <c r="CC969" s="3">
        <f>ROUND((O_max_dia2-CA969)/O_range_dia2 * CB969, 3)</f>
        <v>0.21299999999999999</v>
      </c>
      <c r="CD969">
        <f>IF(CA969&lt;=delt2,CB969,CC969)</f>
        <v>0.21299999999999999</v>
      </c>
      <c r="CE969">
        <f>IF(CA969&gt;=O_max_dia2, 0, CD969)</f>
        <v>0.21299999999999999</v>
      </c>
      <c r="CG969">
        <f>CE969/$CF$21</f>
        <v>0.37302977232924694</v>
      </c>
      <c r="EM969"/>
      <c r="EN969" s="3"/>
      <c r="EP969"/>
      <c r="EQ969" s="3"/>
    </row>
    <row r="970" spans="2:147" x14ac:dyDescent="0.25">
      <c r="B970">
        <f t="shared" si="209"/>
        <v>954</v>
      </c>
      <c r="C970" s="9">
        <f t="shared" si="207"/>
        <v>23.824999999999715</v>
      </c>
      <c r="D970">
        <f>EXP(-KTG1_dia*(C970-T_opt__dia)^2)</f>
        <v>0.46197476989894531</v>
      </c>
      <c r="E970">
        <f>EXP(-KTG2_dia*(T_opt__dia-C970)^2)</f>
        <v>4.1253086323340018E-9</v>
      </c>
      <c r="F970">
        <f>IF(C970&lt;=T_opt__dia,D970,E970)</f>
        <v>4.1253086323340018E-9</v>
      </c>
      <c r="G970">
        <f t="shared" si="208"/>
        <v>0</v>
      </c>
      <c r="AO970">
        <f t="shared" si="206"/>
        <v>967</v>
      </c>
      <c r="AP970">
        <f t="shared" si="212"/>
        <v>24.149999999999697</v>
      </c>
      <c r="AQ970">
        <f>EXP(-KTG1_nan*(AP970-T_opt__nan)^2)</f>
        <v>0.93342935165985341</v>
      </c>
      <c r="AR970">
        <f>EXP(-KTG2_nan*(T_opt__nan-AP970)^2)</f>
        <v>0.81328799074588143</v>
      </c>
      <c r="AS970">
        <f>IF(AP970&lt;=T_opt__nan,AQ970,AR970)</f>
        <v>0.81328799074588143</v>
      </c>
      <c r="AT970">
        <f t="shared" si="213"/>
        <v>0.81299999999999994</v>
      </c>
      <c r="BD970">
        <f t="shared" si="214"/>
        <v>967</v>
      </c>
      <c r="BE970">
        <f t="shared" si="215"/>
        <v>24.149999999999697</v>
      </c>
      <c r="BF970">
        <f>EXP(-KTG1_pic*(BE970-T_opt_pic)^2)</f>
        <v>0.99472396740994973</v>
      </c>
      <c r="BG970">
        <f>EXP(-KTG2_pic*(T_opt_pic-BE970)^2)</f>
        <v>0.98425526492313675</v>
      </c>
      <c r="BH970">
        <f>IF(BE970&lt;=T_opt_pic,BF970,BG970)</f>
        <v>0.98425526492313675</v>
      </c>
      <c r="BI970">
        <f t="shared" si="216"/>
        <v>0.98399999999999999</v>
      </c>
      <c r="BP970">
        <f t="shared" si="217"/>
        <v>967</v>
      </c>
      <c r="BQ970">
        <f t="shared" si="218"/>
        <v>24.149999999999697</v>
      </c>
      <c r="BR970">
        <f>EXP(-KTG1_bac*(BQ970-T_opt_bac)^2)</f>
        <v>0.99472396740994973</v>
      </c>
      <c r="BS970">
        <f>EXP(-KTG2_bac * (T_opt_bac - BQ970)^2)</f>
        <v>0.98425526492313675</v>
      </c>
      <c r="BT970">
        <f>IF(BQ970&lt;=T_opt_bac,BR970,BS970)</f>
        <v>0.98425526492313675</v>
      </c>
      <c r="BU970">
        <f t="shared" si="219"/>
        <v>0.98399999999999999</v>
      </c>
      <c r="BY970"/>
      <c r="BZ970" s="3">
        <f t="shared" si="211"/>
        <v>950</v>
      </c>
      <c r="CA970" s="3">
        <f>CA969+(env_max2-env_min2)/1200</f>
        <v>23.724999999999721</v>
      </c>
      <c r="CB970" s="3">
        <f t="shared" si="210"/>
        <v>1.298</v>
      </c>
      <c r="CC970" s="3">
        <f>ROUND((O_max_dia2-CA970)/O_range_dia2 * CB970, 3)</f>
        <v>0.21099999999999999</v>
      </c>
      <c r="CD970">
        <f>IF(CA970&lt;=delt2,CB970,CC970)</f>
        <v>0.21099999999999999</v>
      </c>
      <c r="CE970">
        <f>IF(CA970&gt;=O_max_dia2, 0, CD970)</f>
        <v>0.21099999999999999</v>
      </c>
      <c r="CG970">
        <f>CE970/$CF$21</f>
        <v>0.36952714535901926</v>
      </c>
      <c r="EM970"/>
      <c r="EN970" s="3"/>
      <c r="EP970"/>
      <c r="EQ970" s="3"/>
    </row>
    <row r="971" spans="2:147" x14ac:dyDescent="0.25">
      <c r="B971">
        <f t="shared" si="209"/>
        <v>955</v>
      </c>
      <c r="C971" s="9">
        <f t="shared" si="207"/>
        <v>23.849999999999714</v>
      </c>
      <c r="D971">
        <f>EXP(-KTG1_dia*(C971-T_opt__dia)^2)</f>
        <v>0.46016047115325887</v>
      </c>
      <c r="E971">
        <f>EXP(-KTG2_dia*(T_opt__dia-C971)^2)</f>
        <v>3.7388042346467173E-9</v>
      </c>
      <c r="F971">
        <f>IF(C971&lt;=T_opt__dia,D971,E971)</f>
        <v>3.7388042346467173E-9</v>
      </c>
      <c r="G971">
        <f t="shared" si="208"/>
        <v>0</v>
      </c>
      <c r="AO971">
        <f t="shared" si="206"/>
        <v>968</v>
      </c>
      <c r="AP971">
        <f t="shared" si="212"/>
        <v>24.174999999999695</v>
      </c>
      <c r="AQ971">
        <f>EXP(-KTG1_nan*(AP971-T_opt__nan)^2)</f>
        <v>0.93265259509437837</v>
      </c>
      <c r="AR971">
        <f>EXP(-KTG2_nan*(T_opt__nan-AP971)^2)</f>
        <v>0.8112593383231842</v>
      </c>
      <c r="AS971">
        <f>IF(AP971&lt;=T_opt__nan,AQ971,AR971)</f>
        <v>0.8112593383231842</v>
      </c>
      <c r="AT971">
        <f t="shared" si="213"/>
        <v>0.81100000000000005</v>
      </c>
      <c r="BD971">
        <f t="shared" si="214"/>
        <v>968</v>
      </c>
      <c r="BE971">
        <f t="shared" si="215"/>
        <v>24.174999999999695</v>
      </c>
      <c r="BF971">
        <f>EXP(-KTG1_pic*(BE971-T_opt_pic)^2)</f>
        <v>0.99449272097096719</v>
      </c>
      <c r="BG971">
        <f>EXP(-KTG2_pic*(T_opt_pic-BE971)^2)</f>
        <v>0.98356898624336586</v>
      </c>
      <c r="BH971">
        <f>IF(BE971&lt;=T_opt_pic,BF971,BG971)</f>
        <v>0.98356898624336586</v>
      </c>
      <c r="BI971">
        <f t="shared" si="216"/>
        <v>0.98399999999999999</v>
      </c>
      <c r="BP971">
        <f t="shared" si="217"/>
        <v>968</v>
      </c>
      <c r="BQ971">
        <f t="shared" si="218"/>
        <v>24.174999999999695</v>
      </c>
      <c r="BR971">
        <f>EXP(-KTG1_bac*(BQ971-T_opt_bac)^2)</f>
        <v>0.99449272097096719</v>
      </c>
      <c r="BS971">
        <f>EXP(-KTG2_bac * (T_opt_bac - BQ971)^2)</f>
        <v>0.98356898624336586</v>
      </c>
      <c r="BT971">
        <f>IF(BQ971&lt;=T_opt_bac,BR971,BS971)</f>
        <v>0.98356898624336586</v>
      </c>
      <c r="BU971">
        <f t="shared" si="219"/>
        <v>0.98399999999999999</v>
      </c>
      <c r="BY971"/>
      <c r="BZ971" s="3">
        <f t="shared" si="211"/>
        <v>951</v>
      </c>
      <c r="CA971" s="3">
        <f>CA970+(env_max2-env_min2)/1200</f>
        <v>23.749999999999719</v>
      </c>
      <c r="CB971" s="3">
        <f t="shared" si="210"/>
        <v>1.3</v>
      </c>
      <c r="CC971" s="3">
        <f>ROUND((O_max_dia2-CA971)/O_range_dia2 * CB971, 3)</f>
        <v>0.20899999999999999</v>
      </c>
      <c r="CD971">
        <f>IF(CA971&lt;=delt2,CB971,CC971)</f>
        <v>0.20899999999999999</v>
      </c>
      <c r="CE971">
        <f>IF(CA971&gt;=O_max_dia2, 0, CD971)</f>
        <v>0.20899999999999999</v>
      </c>
      <c r="CG971">
        <f>CE971/$CF$21</f>
        <v>0.36602451838879163</v>
      </c>
      <c r="EM971"/>
      <c r="EN971" s="3"/>
      <c r="EP971"/>
      <c r="EQ971" s="3"/>
    </row>
    <row r="972" spans="2:147" x14ac:dyDescent="0.25">
      <c r="B972">
        <f t="shared" si="209"/>
        <v>956</v>
      </c>
      <c r="C972" s="9">
        <f t="shared" si="207"/>
        <v>23.874999999999712</v>
      </c>
      <c r="D972">
        <f>EXP(-KTG1_dia*(C972-T_opt__dia)^2)</f>
        <v>0.45834871413497896</v>
      </c>
      <c r="E972">
        <f>EXP(-KTG2_dia*(T_opt__dia-C972)^2)</f>
        <v>3.3876648083965964E-9</v>
      </c>
      <c r="F972">
        <f>IF(C972&lt;=T_opt__dia,D972,E972)</f>
        <v>3.3876648083965964E-9</v>
      </c>
      <c r="G972">
        <f t="shared" si="208"/>
        <v>0</v>
      </c>
      <c r="AO972">
        <f t="shared" si="206"/>
        <v>969</v>
      </c>
      <c r="AP972">
        <f t="shared" si="212"/>
        <v>24.199999999999694</v>
      </c>
      <c r="AQ972">
        <f>EXP(-KTG1_nan*(AP972-T_opt__nan)^2)</f>
        <v>0.93187182553887471</v>
      </c>
      <c r="AR972">
        <f>EXP(-KTG2_nan*(T_opt__nan-AP972)^2)</f>
        <v>0.80922360769315704</v>
      </c>
      <c r="AS972">
        <f>IF(AP972&lt;=T_opt__nan,AQ972,AR972)</f>
        <v>0.80922360769315704</v>
      </c>
      <c r="AT972">
        <f t="shared" si="213"/>
        <v>0.80900000000000005</v>
      </c>
      <c r="BD972">
        <f t="shared" si="214"/>
        <v>969</v>
      </c>
      <c r="BE972">
        <f t="shared" si="215"/>
        <v>24.199999999999694</v>
      </c>
      <c r="BF972">
        <f>EXP(-KTG1_pic*(BE972-T_opt_pic)^2)</f>
        <v>0.9942565569953189</v>
      </c>
      <c r="BG972">
        <f>EXP(-KTG2_pic*(T_opt_pic-BE972)^2)</f>
        <v>0.98286844293885622</v>
      </c>
      <c r="BH972">
        <f>IF(BE972&lt;=T_opt_pic,BF972,BG972)</f>
        <v>0.98286844293885622</v>
      </c>
      <c r="BI972">
        <f t="shared" si="216"/>
        <v>0.98299999999999998</v>
      </c>
      <c r="BP972">
        <f t="shared" si="217"/>
        <v>969</v>
      </c>
      <c r="BQ972">
        <f t="shared" si="218"/>
        <v>24.199999999999694</v>
      </c>
      <c r="BR972">
        <f>EXP(-KTG1_bac*(BQ972-T_opt_bac)^2)</f>
        <v>0.9942565569953189</v>
      </c>
      <c r="BS972">
        <f>EXP(-KTG2_bac * (T_opt_bac - BQ972)^2)</f>
        <v>0.98286844293885622</v>
      </c>
      <c r="BT972">
        <f>IF(BQ972&lt;=T_opt_bac,BR972,BS972)</f>
        <v>0.98286844293885622</v>
      </c>
      <c r="BU972">
        <f t="shared" si="219"/>
        <v>0.98299999999999998</v>
      </c>
      <c r="BY972"/>
      <c r="BZ972" s="3">
        <f t="shared" si="211"/>
        <v>952</v>
      </c>
      <c r="CA972" s="3">
        <f>CA971+(env_max2-env_min2)/1200</f>
        <v>23.774999999999718</v>
      </c>
      <c r="CB972" s="3">
        <f t="shared" si="210"/>
        <v>1.302</v>
      </c>
      <c r="CC972" s="3">
        <f>ROUND((O_max_dia2-CA972)/O_range_dia2 * CB972, 3)</f>
        <v>0.20699999999999999</v>
      </c>
      <c r="CD972">
        <f>IF(CA972&lt;=delt2,CB972,CC972)</f>
        <v>0.20699999999999999</v>
      </c>
      <c r="CE972">
        <f>IF(CA972&gt;=O_max_dia2, 0, CD972)</f>
        <v>0.20699999999999999</v>
      </c>
      <c r="CG972">
        <f>CE972/$CF$21</f>
        <v>0.36252189141856395</v>
      </c>
      <c r="EM972"/>
      <c r="EN972" s="3"/>
      <c r="EP972"/>
      <c r="EQ972" s="3"/>
    </row>
    <row r="973" spans="2:147" x14ac:dyDescent="0.25">
      <c r="B973">
        <f t="shared" si="209"/>
        <v>957</v>
      </c>
      <c r="C973" s="9">
        <f t="shared" si="207"/>
        <v>23.899999999999711</v>
      </c>
      <c r="D973">
        <f>EXP(-KTG1_dia*(C973-T_opt__dia)^2)</f>
        <v>0.45653952500037015</v>
      </c>
      <c r="E973">
        <f>EXP(-KTG2_dia*(T_opt__dia-C973)^2)</f>
        <v>3.0687362654929154E-9</v>
      </c>
      <c r="F973">
        <f>IF(C973&lt;=T_opt__dia,D973,E973)</f>
        <v>3.0687362654929154E-9</v>
      </c>
      <c r="G973">
        <f t="shared" si="208"/>
        <v>0</v>
      </c>
      <c r="AO973">
        <f t="shared" si="206"/>
        <v>970</v>
      </c>
      <c r="AP973">
        <f t="shared" si="212"/>
        <v>24.224999999999692</v>
      </c>
      <c r="AQ973">
        <f>EXP(-KTG1_nan*(AP973-T_opt__nan)^2)</f>
        <v>0.93108705415722248</v>
      </c>
      <c r="AR973">
        <f>EXP(-KTG2_nan*(T_opt__nan-AP973)^2)</f>
        <v>0.80718087761230928</v>
      </c>
      <c r="AS973">
        <f>IF(AP973&lt;=T_opt__nan,AQ973,AR973)</f>
        <v>0.80718087761230928</v>
      </c>
      <c r="AT973">
        <f t="shared" si="213"/>
        <v>0.80700000000000005</v>
      </c>
      <c r="BD973">
        <f t="shared" si="214"/>
        <v>970</v>
      </c>
      <c r="BE973">
        <f t="shared" si="215"/>
        <v>24.224999999999692</v>
      </c>
      <c r="BF973">
        <f>EXP(-KTG1_pic*(BE973-T_opt_pic)^2)</f>
        <v>0.99401547901213438</v>
      </c>
      <c r="BG973">
        <f>EXP(-KTG2_pic*(T_opt_pic-BE973)^2)</f>
        <v>0.98215366617819011</v>
      </c>
      <c r="BH973">
        <f>IF(BE973&lt;=T_opt_pic,BF973,BG973)</f>
        <v>0.98215366617819011</v>
      </c>
      <c r="BI973">
        <f t="shared" si="216"/>
        <v>0.98199999999999998</v>
      </c>
      <c r="BP973">
        <f t="shared" si="217"/>
        <v>970</v>
      </c>
      <c r="BQ973">
        <f t="shared" si="218"/>
        <v>24.224999999999692</v>
      </c>
      <c r="BR973">
        <f>EXP(-KTG1_bac*(BQ973-T_opt_bac)^2)</f>
        <v>0.99401547901213438</v>
      </c>
      <c r="BS973">
        <f>EXP(-KTG2_bac * (T_opt_bac - BQ973)^2)</f>
        <v>0.98215366617819011</v>
      </c>
      <c r="BT973">
        <f>IF(BQ973&lt;=T_opt_bac,BR973,BS973)</f>
        <v>0.98215366617819011</v>
      </c>
      <c r="BU973">
        <f t="shared" si="219"/>
        <v>0.98199999999999998</v>
      </c>
      <c r="BY973"/>
      <c r="BZ973" s="3">
        <f t="shared" si="211"/>
        <v>953</v>
      </c>
      <c r="CA973" s="3">
        <f>CA972+(env_max2-env_min2)/1200</f>
        <v>23.799999999999716</v>
      </c>
      <c r="CB973" s="3">
        <f t="shared" si="210"/>
        <v>1.3049999999999999</v>
      </c>
      <c r="CC973" s="3">
        <f>ROUND((O_max_dia2-CA973)/O_range_dia2 * CB973, 3)</f>
        <v>0.20499999999999999</v>
      </c>
      <c r="CD973">
        <f>IF(CA973&lt;=delt2,CB973,CC973)</f>
        <v>0.20499999999999999</v>
      </c>
      <c r="CE973">
        <f>IF(CA973&gt;=O_max_dia2, 0, CD973)</f>
        <v>0.20499999999999999</v>
      </c>
      <c r="CG973">
        <f>CE973/$CF$21</f>
        <v>0.35901926444833626</v>
      </c>
      <c r="EM973"/>
      <c r="EN973" s="3"/>
      <c r="EP973"/>
      <c r="EQ973" s="3"/>
    </row>
    <row r="974" spans="2:147" x14ac:dyDescent="0.25">
      <c r="B974">
        <f t="shared" si="209"/>
        <v>958</v>
      </c>
      <c r="C974" s="9">
        <f t="shared" si="207"/>
        <v>23.924999999999709</v>
      </c>
      <c r="D974">
        <f>EXP(-KTG1_dia*(C974-T_opt__dia)^2)</f>
        <v>0.45473292972569951</v>
      </c>
      <c r="E974">
        <f>EXP(-KTG2_dia*(T_opt__dia-C974)^2)</f>
        <v>2.7791380813445628E-9</v>
      </c>
      <c r="F974">
        <f>IF(C974&lt;=T_opt__dia,D974,E974)</f>
        <v>2.7791380813445628E-9</v>
      </c>
      <c r="G974">
        <f t="shared" si="208"/>
        <v>0</v>
      </c>
      <c r="AO974">
        <f t="shared" si="206"/>
        <v>971</v>
      </c>
      <c r="AP974">
        <f t="shared" si="212"/>
        <v>24.249999999999691</v>
      </c>
      <c r="AQ974">
        <f>EXP(-KTG1_nan*(AP974-T_opt__nan)^2)</f>
        <v>0.93029829216393012</v>
      </c>
      <c r="AR974">
        <f>EXP(-KTG2_nan*(T_opt__nan-AP974)^2)</f>
        <v>0.80513122695351091</v>
      </c>
      <c r="AS974">
        <f>IF(AP974&lt;=T_opt__nan,AQ974,AR974)</f>
        <v>0.80513122695351091</v>
      </c>
      <c r="AT974">
        <f t="shared" si="213"/>
        <v>0.80500000000000005</v>
      </c>
      <c r="BD974">
        <f t="shared" si="214"/>
        <v>971</v>
      </c>
      <c r="BE974">
        <f t="shared" si="215"/>
        <v>24.249999999999691</v>
      </c>
      <c r="BF974">
        <f>EXP(-KTG1_pic*(BE974-T_opt_pic)^2)</f>
        <v>0.99376949062339781</v>
      </c>
      <c r="BG974">
        <f>EXP(-KTG2_pic*(T_opt_pic-BE974)^2)</f>
        <v>0.98142468774778624</v>
      </c>
      <c r="BH974">
        <f>IF(BE974&lt;=T_opt_pic,BF974,BG974)</f>
        <v>0.98142468774778624</v>
      </c>
      <c r="BI974">
        <f t="shared" si="216"/>
        <v>0.98099999999999998</v>
      </c>
      <c r="BP974">
        <f t="shared" si="217"/>
        <v>971</v>
      </c>
      <c r="BQ974">
        <f t="shared" si="218"/>
        <v>24.249999999999691</v>
      </c>
      <c r="BR974">
        <f>EXP(-KTG1_bac*(BQ974-T_opt_bac)^2)</f>
        <v>0.99376949062339781</v>
      </c>
      <c r="BS974">
        <f>EXP(-KTG2_bac * (T_opt_bac - BQ974)^2)</f>
        <v>0.98142468774778624</v>
      </c>
      <c r="BT974">
        <f>IF(BQ974&lt;=T_opt_bac,BR974,BS974)</f>
        <v>0.98142468774778624</v>
      </c>
      <c r="BU974">
        <f t="shared" si="219"/>
        <v>0.98099999999999998</v>
      </c>
      <c r="BY974"/>
      <c r="BZ974" s="3">
        <f t="shared" si="211"/>
        <v>954</v>
      </c>
      <c r="CA974" s="3">
        <f>CA973+(env_max2-env_min2)/1200</f>
        <v>23.824999999999715</v>
      </c>
      <c r="CB974" s="3">
        <f t="shared" si="210"/>
        <v>1.3069999999999999</v>
      </c>
      <c r="CC974" s="3">
        <f>ROUND((O_max_dia2-CA974)/O_range_dia2 * CB974, 3)</f>
        <v>0.20300000000000001</v>
      </c>
      <c r="CD974">
        <f>IF(CA974&lt;=delt2,CB974,CC974)</f>
        <v>0.20300000000000001</v>
      </c>
      <c r="CE974">
        <f>IF(CA974&gt;=O_max_dia2, 0, CD974)</f>
        <v>0.20300000000000001</v>
      </c>
      <c r="CG974">
        <f>CE974/$CF$21</f>
        <v>0.35551663747810863</v>
      </c>
      <c r="EM974"/>
      <c r="EN974" s="3"/>
      <c r="EP974"/>
      <c r="EQ974" s="3"/>
    </row>
    <row r="975" spans="2:147" x14ac:dyDescent="0.25">
      <c r="B975">
        <f t="shared" si="209"/>
        <v>959</v>
      </c>
      <c r="C975" s="9">
        <f t="shared" si="207"/>
        <v>23.949999999999708</v>
      </c>
      <c r="D975">
        <f>EXP(-KTG1_dia*(C975-T_opt__dia)^2)</f>
        <v>0.45292895410691025</v>
      </c>
      <c r="E975">
        <f>EXP(-KTG2_dia*(T_opt__dia-C975)^2)</f>
        <v>2.5162402847163837E-9</v>
      </c>
      <c r="F975">
        <f>IF(C975&lt;=T_opt__dia,D975,E975)</f>
        <v>2.5162402847163837E-9</v>
      </c>
      <c r="G975">
        <f t="shared" si="208"/>
        <v>0</v>
      </c>
      <c r="AO975">
        <f t="shared" ref="AO975:AO1038" si="220">B988</f>
        <v>972</v>
      </c>
      <c r="AP975">
        <f t="shared" si="212"/>
        <v>24.274999999999689</v>
      </c>
      <c r="AQ975">
        <f>EXP(-KTG1_nan*(AP975-T_opt__nan)^2)</f>
        <v>0.92950555082386743</v>
      </c>
      <c r="AR975">
        <f>EXP(-KTG2_nan*(T_opt__nan-AP975)^2)</f>
        <v>0.8030747347009719</v>
      </c>
      <c r="AS975">
        <f>IF(AP975&lt;=T_opt__nan,AQ975,AR975)</f>
        <v>0.8030747347009719</v>
      </c>
      <c r="AT975">
        <f t="shared" si="213"/>
        <v>0.80300000000000005</v>
      </c>
      <c r="BD975">
        <f t="shared" si="214"/>
        <v>972</v>
      </c>
      <c r="BE975">
        <f t="shared" si="215"/>
        <v>24.274999999999689</v>
      </c>
      <c r="BF975">
        <f>EXP(-KTG1_pic*(BE975-T_opt_pic)^2)</f>
        <v>0.99351859550385735</v>
      </c>
      <c r="BG975">
        <f>EXP(-KTG2_pic*(T_opt_pic-BE975)^2)</f>
        <v>0.98068154004954344</v>
      </c>
      <c r="BH975">
        <f>IF(BE975&lt;=T_opt_pic,BF975,BG975)</f>
        <v>0.98068154004954344</v>
      </c>
      <c r="BI975">
        <f t="shared" si="216"/>
        <v>0.98099999999999998</v>
      </c>
      <c r="BP975">
        <f t="shared" si="217"/>
        <v>972</v>
      </c>
      <c r="BQ975">
        <f t="shared" si="218"/>
        <v>24.274999999999689</v>
      </c>
      <c r="BR975">
        <f>EXP(-KTG1_bac*(BQ975-T_opt_bac)^2)</f>
        <v>0.99351859550385735</v>
      </c>
      <c r="BS975">
        <f>EXP(-KTG2_bac * (T_opt_bac - BQ975)^2)</f>
        <v>0.98068154004954344</v>
      </c>
      <c r="BT975">
        <f>IF(BQ975&lt;=T_opt_bac,BR975,BS975)</f>
        <v>0.98068154004954344</v>
      </c>
      <c r="BU975">
        <f t="shared" si="219"/>
        <v>0.98099999999999998</v>
      </c>
      <c r="BY975"/>
      <c r="BZ975" s="3">
        <f t="shared" si="211"/>
        <v>955</v>
      </c>
      <c r="CA975" s="3">
        <f>CA974+(env_max2-env_min2)/1200</f>
        <v>23.849999999999714</v>
      </c>
      <c r="CB975" s="3">
        <f t="shared" si="210"/>
        <v>1.3089999999999999</v>
      </c>
      <c r="CC975" s="3">
        <f>ROUND((O_max_dia2-CA975)/O_range_dia2 * CB975, 3)</f>
        <v>0.20100000000000001</v>
      </c>
      <c r="CD975">
        <f>IF(CA975&lt;=delt2,CB975,CC975)</f>
        <v>0.20100000000000001</v>
      </c>
      <c r="CE975">
        <f>IF(CA975&gt;=O_max_dia2, 0, CD975)</f>
        <v>0.20100000000000001</v>
      </c>
      <c r="CG975">
        <f>CE975/$CF$21</f>
        <v>0.35201401050788095</v>
      </c>
      <c r="EM975"/>
      <c r="EN975" s="3"/>
      <c r="EP975"/>
      <c r="EQ975" s="3"/>
    </row>
    <row r="976" spans="2:147" x14ac:dyDescent="0.25">
      <c r="B976">
        <f t="shared" si="209"/>
        <v>960</v>
      </c>
      <c r="C976" s="9">
        <f t="shared" si="207"/>
        <v>23.974999999999707</v>
      </c>
      <c r="D976">
        <f>EXP(-KTG1_dia*(C976-T_opt__dia)^2)</f>
        <v>0.4511276237593056</v>
      </c>
      <c r="E976">
        <f>EXP(-KTG2_dia*(T_opt__dia-C976)^2)</f>
        <v>2.2776423181234448E-9</v>
      </c>
      <c r="F976">
        <f>IF(C976&lt;=T_opt__dia,D976,E976)</f>
        <v>2.2776423181234448E-9</v>
      </c>
      <c r="G976">
        <f t="shared" si="208"/>
        <v>0</v>
      </c>
      <c r="AO976">
        <f t="shared" si="220"/>
        <v>973</v>
      </c>
      <c r="AP976">
        <f t="shared" si="212"/>
        <v>24.299999999999688</v>
      </c>
      <c r="AQ976">
        <f>EXP(-KTG1_nan*(AP976-T_opt__nan)^2)</f>
        <v>0.92870884145199806</v>
      </c>
      <c r="AR976">
        <f>EXP(-KTG2_nan*(T_opt__nan-AP976)^2)</f>
        <v>0.80101147994522648</v>
      </c>
      <c r="AS976">
        <f>IF(AP976&lt;=T_opt__nan,AQ976,AR976)</f>
        <v>0.80101147994522648</v>
      </c>
      <c r="AT976">
        <f t="shared" si="213"/>
        <v>0.80100000000000005</v>
      </c>
      <c r="BD976">
        <f t="shared" si="214"/>
        <v>973</v>
      </c>
      <c r="BE976">
        <f t="shared" si="215"/>
        <v>24.299999999999688</v>
      </c>
      <c r="BF976">
        <f>EXP(-KTG1_pic*(BE976-T_opt_pic)^2)</f>
        <v>0.99326279740093437</v>
      </c>
      <c r="BG976">
        <f>EXP(-KTG2_pic*(T_opt_pic-BE976)^2)</f>
        <v>0.97992425609844103</v>
      </c>
      <c r="BH976">
        <f>IF(BE976&lt;=T_opt_pic,BF976,BG976)</f>
        <v>0.97992425609844103</v>
      </c>
      <c r="BI976">
        <f t="shared" si="216"/>
        <v>0.98</v>
      </c>
      <c r="BP976">
        <f t="shared" si="217"/>
        <v>973</v>
      </c>
      <c r="BQ976">
        <f t="shared" si="218"/>
        <v>24.299999999999688</v>
      </c>
      <c r="BR976">
        <f>EXP(-KTG1_bac*(BQ976-T_opt_bac)^2)</f>
        <v>0.99326279740093437</v>
      </c>
      <c r="BS976">
        <f>EXP(-KTG2_bac * (T_opt_bac - BQ976)^2)</f>
        <v>0.97992425609844103</v>
      </c>
      <c r="BT976">
        <f>IF(BQ976&lt;=T_opt_bac,BR976,BS976)</f>
        <v>0.97992425609844103</v>
      </c>
      <c r="BU976">
        <f t="shared" si="219"/>
        <v>0.98</v>
      </c>
      <c r="BY976"/>
      <c r="BZ976" s="3">
        <f t="shared" si="211"/>
        <v>956</v>
      </c>
      <c r="CA976" s="3">
        <f>CA975+(env_max2-env_min2)/1200</f>
        <v>23.874999999999712</v>
      </c>
      <c r="CB976" s="3">
        <f t="shared" si="210"/>
        <v>1.3120000000000001</v>
      </c>
      <c r="CC976" s="3">
        <f>ROUND((O_max_dia2-CA976)/O_range_dia2 * CB976, 3)</f>
        <v>0.19900000000000001</v>
      </c>
      <c r="CD976">
        <f>IF(CA976&lt;=delt2,CB976,CC976)</f>
        <v>0.19900000000000001</v>
      </c>
      <c r="CE976">
        <f>IF(CA976&gt;=O_max_dia2, 0, CD976)</f>
        <v>0.19900000000000001</v>
      </c>
      <c r="CG976">
        <f>CE976/$CF$21</f>
        <v>0.34851138353765326</v>
      </c>
      <c r="EM976"/>
      <c r="EN976" s="3"/>
      <c r="EP976"/>
      <c r="EQ976" s="3"/>
    </row>
    <row r="977" spans="2:147" x14ac:dyDescent="0.25">
      <c r="B977">
        <f t="shared" si="209"/>
        <v>961</v>
      </c>
      <c r="C977" s="9">
        <f t="shared" si="207"/>
        <v>23.999999999999705</v>
      </c>
      <c r="D977">
        <f>EXP(-KTG1_dia*(C977-T_opt__dia)^2)</f>
        <v>0.44932896411724277</v>
      </c>
      <c r="E977">
        <f>EXP(-KTG2_dia*(T_opt__dia-C977)^2)</f>
        <v>2.061153622440989E-9</v>
      </c>
      <c r="F977">
        <f>IF(C977&lt;=T_opt__dia,D977,E977)</f>
        <v>2.061153622440989E-9</v>
      </c>
      <c r="G977">
        <f t="shared" si="208"/>
        <v>0</v>
      </c>
      <c r="AO977">
        <f t="shared" si="220"/>
        <v>974</v>
      </c>
      <c r="AP977">
        <f t="shared" si="212"/>
        <v>24.324999999999687</v>
      </c>
      <c r="AQ977">
        <f>EXP(-KTG1_nan*(AP977-T_opt__nan)^2)</f>
        <v>0.9279081754131101</v>
      </c>
      <c r="AR977">
        <f>EXP(-KTG2_nan*(T_opt__nan-AP977)^2)</f>
        <v>0.7989415418781225</v>
      </c>
      <c r="AS977">
        <f>IF(AP977&lt;=T_opt__nan,AQ977,AR977)</f>
        <v>0.7989415418781225</v>
      </c>
      <c r="AT977">
        <f t="shared" si="213"/>
        <v>0.79900000000000004</v>
      </c>
      <c r="BD977">
        <f t="shared" si="214"/>
        <v>974</v>
      </c>
      <c r="BE977">
        <f t="shared" si="215"/>
        <v>24.324999999999687</v>
      </c>
      <c r="BF977">
        <f>EXP(-KTG1_pic*(BE977-T_opt_pic)^2)</f>
        <v>0.99300210013462986</v>
      </c>
      <c r="BG977">
        <f>EXP(-KTG2_pic*(T_opt_pic-BE977)^2)</f>
        <v>0.97915286952009395</v>
      </c>
      <c r="BH977">
        <f>IF(BE977&lt;=T_opt_pic,BF977,BG977)</f>
        <v>0.97915286952009395</v>
      </c>
      <c r="BI977">
        <f t="shared" si="216"/>
        <v>0.97899999999999998</v>
      </c>
      <c r="BP977">
        <f t="shared" si="217"/>
        <v>974</v>
      </c>
      <c r="BQ977">
        <f t="shared" si="218"/>
        <v>24.324999999999687</v>
      </c>
      <c r="BR977">
        <f>EXP(-KTG1_bac*(BQ977-T_opt_bac)^2)</f>
        <v>0.99300210013462986</v>
      </c>
      <c r="BS977">
        <f>EXP(-KTG2_bac * (T_opt_bac - BQ977)^2)</f>
        <v>0.97915286952009395</v>
      </c>
      <c r="BT977">
        <f>IF(BQ977&lt;=T_opt_bac,BR977,BS977)</f>
        <v>0.97915286952009395</v>
      </c>
      <c r="BU977">
        <f t="shared" si="219"/>
        <v>0.97899999999999998</v>
      </c>
      <c r="BY977"/>
      <c r="BZ977" s="3">
        <f t="shared" si="211"/>
        <v>957</v>
      </c>
      <c r="CA977" s="3">
        <f>CA976+(env_max2-env_min2)/1200</f>
        <v>23.899999999999711</v>
      </c>
      <c r="CB977" s="3">
        <f t="shared" si="210"/>
        <v>1.3140000000000001</v>
      </c>
      <c r="CC977" s="3">
        <f>ROUND((O_max_dia2-CA977)/O_range_dia2 * CB977, 3)</f>
        <v>0.19700000000000001</v>
      </c>
      <c r="CD977">
        <f>IF(CA977&lt;=delt2,CB977,CC977)</f>
        <v>0.19700000000000001</v>
      </c>
      <c r="CE977">
        <f>IF(CA977&gt;=O_max_dia2, 0, CD977)</f>
        <v>0.19700000000000001</v>
      </c>
      <c r="CG977">
        <f>CE977/$CF$21</f>
        <v>0.34500875656742563</v>
      </c>
      <c r="EM977"/>
      <c r="EN977" s="3"/>
      <c r="EP977"/>
      <c r="EQ977" s="3"/>
    </row>
    <row r="978" spans="2:147" x14ac:dyDescent="0.25">
      <c r="B978">
        <f t="shared" si="209"/>
        <v>962</v>
      </c>
      <c r="C978" s="9">
        <f t="shared" ref="C978:C1041" si="221">C977+(env_v_max-env_v_min)/1200</f>
        <v>24.024999999999704</v>
      </c>
      <c r="D978">
        <f>EXP(-KTG1_dia*(C978-T_opt__dia)^2)</f>
        <v>0.44753300043383731</v>
      </c>
      <c r="E978">
        <f>EXP(-KTG2_dia*(T_opt__dia-C978)^2)</f>
        <v>1.8647758103595225E-9</v>
      </c>
      <c r="F978">
        <f>IF(C978&lt;=T_opt__dia,D978,E978)</f>
        <v>1.8647758103595225E-9</v>
      </c>
      <c r="G978">
        <f t="shared" ref="G978:G1041" si="222">ROUND(F978,3)</f>
        <v>0</v>
      </c>
      <c r="AO978">
        <f t="shared" si="220"/>
        <v>975</v>
      </c>
      <c r="AP978">
        <f t="shared" si="212"/>
        <v>24.349999999999685</v>
      </c>
      <c r="AQ978">
        <f>EXP(-KTG1_nan*(AP978-T_opt__nan)^2)</f>
        <v>0.92710356412154671</v>
      </c>
      <c r="AR978">
        <f>EXP(-KTG2_nan*(T_opt__nan-AP978)^2)</f>
        <v>0.79686499978781589</v>
      </c>
      <c r="AS978">
        <f>IF(AP978&lt;=T_opt__nan,AQ978,AR978)</f>
        <v>0.79686499978781589</v>
      </c>
      <c r="AT978">
        <f t="shared" si="213"/>
        <v>0.79700000000000004</v>
      </c>
      <c r="BD978">
        <f t="shared" si="214"/>
        <v>975</v>
      </c>
      <c r="BE978">
        <f t="shared" si="215"/>
        <v>24.349999999999685</v>
      </c>
      <c r="BF978">
        <f>EXP(-KTG1_pic*(BE978-T_opt_pic)^2)</f>
        <v>0.99273650759742949</v>
      </c>
      <c r="BG978">
        <f>EXP(-KTG2_pic*(T_opt_pic-BE978)^2)</f>
        <v>0.97836741454826492</v>
      </c>
      <c r="BH978">
        <f>IF(BE978&lt;=T_opt_pic,BF978,BG978)</f>
        <v>0.97836741454826492</v>
      </c>
      <c r="BI978">
        <f t="shared" si="216"/>
        <v>0.97799999999999998</v>
      </c>
      <c r="BP978">
        <f t="shared" si="217"/>
        <v>975</v>
      </c>
      <c r="BQ978">
        <f t="shared" si="218"/>
        <v>24.349999999999685</v>
      </c>
      <c r="BR978">
        <f>EXP(-KTG1_bac*(BQ978-T_opt_bac)^2)</f>
        <v>0.99273650759742949</v>
      </c>
      <c r="BS978">
        <f>EXP(-KTG2_bac * (T_opt_bac - BQ978)^2)</f>
        <v>0.97836741454826492</v>
      </c>
      <c r="BT978">
        <f>IF(BQ978&lt;=T_opt_bac,BR978,BS978)</f>
        <v>0.97836741454826492</v>
      </c>
      <c r="BU978">
        <f t="shared" si="219"/>
        <v>0.97799999999999998</v>
      </c>
      <c r="BY978"/>
      <c r="BZ978" s="3">
        <f t="shared" si="211"/>
        <v>958</v>
      </c>
      <c r="CA978" s="3">
        <f>CA977+(env_max2-env_min2)/1200</f>
        <v>23.924999999999709</v>
      </c>
      <c r="CB978" s="3">
        <f t="shared" si="210"/>
        <v>1.3160000000000001</v>
      </c>
      <c r="CC978" s="3">
        <f>ROUND((O_max_dia2-CA978)/O_range_dia2 * CB978, 3)</f>
        <v>0.19500000000000001</v>
      </c>
      <c r="CD978">
        <f>IF(CA978&lt;=delt2,CB978,CC978)</f>
        <v>0.19500000000000001</v>
      </c>
      <c r="CE978">
        <f>IF(CA978&gt;=O_max_dia2, 0, CD978)</f>
        <v>0.19500000000000001</v>
      </c>
      <c r="CG978">
        <f>CE978/$CF$21</f>
        <v>0.34150612959719795</v>
      </c>
      <c r="EM978"/>
      <c r="EN978" s="3"/>
      <c r="EP978"/>
      <c r="EQ978" s="3"/>
    </row>
    <row r="979" spans="2:147" x14ac:dyDescent="0.25">
      <c r="B979">
        <f t="shared" ref="B979:B1042" si="223">B978+1</f>
        <v>963</v>
      </c>
      <c r="C979" s="9">
        <f t="shared" si="221"/>
        <v>24.049999999999702</v>
      </c>
      <c r="D979">
        <f>EXP(-KTG1_dia*(C979-T_opt__dia)^2)</f>
        <v>0.44573975778067743</v>
      </c>
      <c r="E979">
        <f>EXP(-KTG2_dia*(T_opt__dia-C979)^2)</f>
        <v>1.6866863034878728E-9</v>
      </c>
      <c r="F979">
        <f>IF(C979&lt;=T_opt__dia,D979,E979)</f>
        <v>1.6866863034878728E-9</v>
      </c>
      <c r="G979">
        <f t="shared" si="222"/>
        <v>0</v>
      </c>
      <c r="AO979">
        <f t="shared" si="220"/>
        <v>976</v>
      </c>
      <c r="AP979">
        <f t="shared" si="212"/>
        <v>24.374999999999684</v>
      </c>
      <c r="AQ979">
        <f>EXP(-KTG1_nan*(AP979-T_opt__nan)^2)</f>
        <v>0.9262950190409347</v>
      </c>
      <c r="AR979">
        <f>EXP(-KTG2_nan*(T_opt__nan-AP979)^2)</f>
        <v>0.79478193305377032</v>
      </c>
      <c r="AS979">
        <f>IF(AP979&lt;=T_opt__nan,AQ979,AR979)</f>
        <v>0.79478193305377032</v>
      </c>
      <c r="AT979">
        <f t="shared" si="213"/>
        <v>0.79500000000000004</v>
      </c>
      <c r="BD979">
        <f t="shared" si="214"/>
        <v>976</v>
      </c>
      <c r="BE979">
        <f t="shared" si="215"/>
        <v>24.374999999999684</v>
      </c>
      <c r="BF979">
        <f>EXP(-KTG1_pic*(BE979-T_opt_pic)^2)</f>
        <v>0.99246602375420667</v>
      </c>
      <c r="BG979">
        <f>EXP(-KTG2_pic*(T_opt_pic-BE979)^2)</f>
        <v>0.97756792602233211</v>
      </c>
      <c r="BH979">
        <f>IF(BE979&lt;=T_opt_pic,BF979,BG979)</f>
        <v>0.97756792602233211</v>
      </c>
      <c r="BI979">
        <f t="shared" si="216"/>
        <v>0.97799999999999998</v>
      </c>
      <c r="BP979">
        <f t="shared" si="217"/>
        <v>976</v>
      </c>
      <c r="BQ979">
        <f t="shared" si="218"/>
        <v>24.374999999999684</v>
      </c>
      <c r="BR979">
        <f>EXP(-KTG1_bac*(BQ979-T_opt_bac)^2)</f>
        <v>0.99246602375420667</v>
      </c>
      <c r="BS979">
        <f>EXP(-KTG2_bac * (T_opt_bac - BQ979)^2)</f>
        <v>0.97756792602233211</v>
      </c>
      <c r="BT979">
        <f>IF(BQ979&lt;=T_opt_bac,BR979,BS979)</f>
        <v>0.97756792602233211</v>
      </c>
      <c r="BU979">
        <f t="shared" si="219"/>
        <v>0.97799999999999998</v>
      </c>
      <c r="BY979"/>
      <c r="BZ979" s="3">
        <f t="shared" si="211"/>
        <v>959</v>
      </c>
      <c r="CA979" s="3">
        <f>CA978+(env_max2-env_min2)/1200</f>
        <v>23.949999999999708</v>
      </c>
      <c r="CB979" s="3">
        <f t="shared" si="210"/>
        <v>1.319</v>
      </c>
      <c r="CC979" s="3">
        <f>ROUND((O_max_dia2-CA979)/O_range_dia2 * CB979, 3)</f>
        <v>0.193</v>
      </c>
      <c r="CD979">
        <f>IF(CA979&lt;=delt2,CB979,CC979)</f>
        <v>0.193</v>
      </c>
      <c r="CE979">
        <f>IF(CA979&gt;=O_max_dia2, 0, CD979)</f>
        <v>0.193</v>
      </c>
      <c r="CG979">
        <f>CE979/$CF$21</f>
        <v>0.33800350262697026</v>
      </c>
      <c r="EM979"/>
      <c r="EN979" s="3"/>
      <c r="EP979"/>
      <c r="EQ979" s="3"/>
    </row>
    <row r="980" spans="2:147" x14ac:dyDescent="0.25">
      <c r="B980">
        <f t="shared" si="223"/>
        <v>964</v>
      </c>
      <c r="C980" s="9">
        <f t="shared" si="221"/>
        <v>24.074999999999701</v>
      </c>
      <c r="D980">
        <f>EXP(-KTG1_dia*(C980-T_opt__dia)^2)</f>
        <v>0.443949261047549</v>
      </c>
      <c r="E980">
        <f>EXP(-KTG2_dia*(T_opt__dia-C980)^2)</f>
        <v>1.525223317354002E-9</v>
      </c>
      <c r="F980">
        <f>IF(C980&lt;=T_opt__dia,D980,E980)</f>
        <v>1.525223317354002E-9</v>
      </c>
      <c r="G980">
        <f t="shared" si="222"/>
        <v>0</v>
      </c>
      <c r="AO980">
        <f t="shared" si="220"/>
        <v>977</v>
      </c>
      <c r="AP980">
        <f t="shared" si="212"/>
        <v>24.399999999999682</v>
      </c>
      <c r="AQ980">
        <f>EXP(-KTG1_nan*(AP980-T_opt__nan)^2)</f>
        <v>0.92548255168391302</v>
      </c>
      <c r="AR980">
        <f>EXP(-KTG2_nan*(T_opt__nan-AP980)^2)</f>
        <v>0.79269242114176341</v>
      </c>
      <c r="AS980">
        <f>IF(AP980&lt;=T_opt__nan,AQ980,AR980)</f>
        <v>0.79269242114176341</v>
      </c>
      <c r="AT980">
        <f t="shared" si="213"/>
        <v>0.79300000000000004</v>
      </c>
      <c r="BD980">
        <f t="shared" si="214"/>
        <v>977</v>
      </c>
      <c r="BE980">
        <f t="shared" si="215"/>
        <v>24.399999999999682</v>
      </c>
      <c r="BF980">
        <f>EXP(-KTG1_pic*(BE980-T_opt_pic)^2)</f>
        <v>0.9921906526421238</v>
      </c>
      <c r="BG980">
        <f>EXP(-KTG2_pic*(T_opt_pic-BE980)^2)</f>
        <v>0.9767544393847144</v>
      </c>
      <c r="BH980">
        <f>IF(BE980&lt;=T_opt_pic,BF980,BG980)</f>
        <v>0.9767544393847144</v>
      </c>
      <c r="BI980">
        <f t="shared" si="216"/>
        <v>0.97699999999999998</v>
      </c>
      <c r="BP980">
        <f t="shared" si="217"/>
        <v>977</v>
      </c>
      <c r="BQ980">
        <f t="shared" si="218"/>
        <v>24.399999999999682</v>
      </c>
      <c r="BR980">
        <f>EXP(-KTG1_bac*(BQ980-T_opt_bac)^2)</f>
        <v>0.9921906526421238</v>
      </c>
      <c r="BS980">
        <f>EXP(-KTG2_bac * (T_opt_bac - BQ980)^2)</f>
        <v>0.9767544393847144</v>
      </c>
      <c r="BT980">
        <f>IF(BQ980&lt;=T_opt_bac,BR980,BS980)</f>
        <v>0.9767544393847144</v>
      </c>
      <c r="BU980">
        <f t="shared" si="219"/>
        <v>0.97699999999999998</v>
      </c>
      <c r="BY980"/>
      <c r="BZ980" s="3">
        <f t="shared" si="211"/>
        <v>960</v>
      </c>
      <c r="CA980" s="3">
        <f>CA979+(env_max2-env_min2)/1200</f>
        <v>23.974999999999707</v>
      </c>
      <c r="CB980" s="3">
        <f t="shared" si="210"/>
        <v>1.321</v>
      </c>
      <c r="CC980" s="3">
        <f>ROUND((O_max_dia2-CA980)/O_range_dia2 * CB980, 3)</f>
        <v>0.191</v>
      </c>
      <c r="CD980">
        <f>IF(CA980&lt;=delt2,CB980,CC980)</f>
        <v>0.191</v>
      </c>
      <c r="CE980">
        <f>IF(CA980&gt;=O_max_dia2, 0, CD980)</f>
        <v>0.191</v>
      </c>
      <c r="CG980">
        <f>CE980/$CF$21</f>
        <v>0.33450087565674258</v>
      </c>
      <c r="EM980"/>
      <c r="EN980" s="3"/>
      <c r="EP980"/>
      <c r="EQ980" s="3"/>
    </row>
    <row r="981" spans="2:147" x14ac:dyDescent="0.25">
      <c r="B981">
        <f t="shared" si="223"/>
        <v>965</v>
      </c>
      <c r="C981" s="9">
        <f t="shared" si="221"/>
        <v>24.099999999999699</v>
      </c>
      <c r="D981">
        <f>EXP(-KTG1_dia*(C981-T_opt__dia)^2)</f>
        <v>0.44216153494217014</v>
      </c>
      <c r="E981">
        <f>EXP(-KTG2_dia*(T_opt__dia-C981)^2)</f>
        <v>1.3788720873229797E-9</v>
      </c>
      <c r="F981">
        <f>IF(C981&lt;=T_opt__dia,D981,E981)</f>
        <v>1.3788720873229797E-9</v>
      </c>
      <c r="G981">
        <f t="shared" si="222"/>
        <v>0</v>
      </c>
      <c r="AO981">
        <f t="shared" si="220"/>
        <v>978</v>
      </c>
      <c r="AP981">
        <f t="shared" si="212"/>
        <v>24.424999999999681</v>
      </c>
      <c r="AQ981">
        <f>EXP(-KTG1_nan*(AP981-T_opt__nan)^2)</f>
        <v>0.92466617361185965</v>
      </c>
      <c r="AR981">
        <f>EXP(-KTG2_nan*(T_opt__nan-AP981)^2)</f>
        <v>0.79059654359889997</v>
      </c>
      <c r="AS981">
        <f>IF(AP981&lt;=T_opt__nan,AQ981,AR981)</f>
        <v>0.79059654359889997</v>
      </c>
      <c r="AT981">
        <f t="shared" si="213"/>
        <v>0.79100000000000004</v>
      </c>
      <c r="BD981">
        <f t="shared" si="214"/>
        <v>978</v>
      </c>
      <c r="BE981">
        <f t="shared" si="215"/>
        <v>24.424999999999681</v>
      </c>
      <c r="BF981">
        <f>EXP(-KTG1_pic*(BE981-T_opt_pic)^2)</f>
        <v>0.99191039837053219</v>
      </c>
      <c r="BG981">
        <f>EXP(-KTG2_pic*(T_opt_pic-BE981)^2)</f>
        <v>0.97592699067825206</v>
      </c>
      <c r="BH981">
        <f>IF(BE981&lt;=T_opt_pic,BF981,BG981)</f>
        <v>0.97592699067825206</v>
      </c>
      <c r="BI981">
        <f t="shared" si="216"/>
        <v>0.97599999999999998</v>
      </c>
      <c r="BP981">
        <f t="shared" si="217"/>
        <v>978</v>
      </c>
      <c r="BQ981">
        <f t="shared" si="218"/>
        <v>24.424999999999681</v>
      </c>
      <c r="BR981">
        <f>EXP(-KTG1_bac*(BQ981-T_opt_bac)^2)</f>
        <v>0.99191039837053219</v>
      </c>
      <c r="BS981">
        <f>EXP(-KTG2_bac * (T_opt_bac - BQ981)^2)</f>
        <v>0.97592699067825206</v>
      </c>
      <c r="BT981">
        <f>IF(BQ981&lt;=T_opt_bac,BR981,BS981)</f>
        <v>0.97592699067825206</v>
      </c>
      <c r="BU981">
        <f t="shared" si="219"/>
        <v>0.97599999999999998</v>
      </c>
      <c r="BY981"/>
      <c r="BZ981" s="3">
        <f t="shared" si="211"/>
        <v>961</v>
      </c>
      <c r="CA981" s="3">
        <f>CA980+(env_max2-env_min2)/1200</f>
        <v>23.999999999999705</v>
      </c>
      <c r="CB981" s="3">
        <f t="shared" si="210"/>
        <v>1.323</v>
      </c>
      <c r="CC981" s="3">
        <f>ROUND((O_max_dia2-CA981)/O_range_dia2 * CB981, 3)</f>
        <v>0.189</v>
      </c>
      <c r="CD981">
        <f>IF(CA981&lt;=delt2,CB981,CC981)</f>
        <v>0.189</v>
      </c>
      <c r="CE981">
        <f>IF(CA981&gt;=O_max_dia2, 0, CD981)</f>
        <v>0.189</v>
      </c>
      <c r="CG981">
        <f>CE981/$CF$21</f>
        <v>0.3309982486865149</v>
      </c>
      <c r="EM981"/>
      <c r="EN981" s="3"/>
      <c r="EP981"/>
      <c r="EQ981" s="3"/>
    </row>
    <row r="982" spans="2:147" x14ac:dyDescent="0.25">
      <c r="B982">
        <f t="shared" si="223"/>
        <v>966</v>
      </c>
      <c r="C982" s="9">
        <f t="shared" si="221"/>
        <v>24.124999999999698</v>
      </c>
      <c r="D982">
        <f>EXP(-KTG1_dia*(C982-T_opt__dia)^2)</f>
        <v>0.44037660398993644</v>
      </c>
      <c r="E982">
        <f>EXP(-KTG2_dia*(T_opt__dia-C982)^2)</f>
        <v>1.2462522365892074E-9</v>
      </c>
      <c r="F982">
        <f>IF(C982&lt;=T_opt__dia,D982,E982)</f>
        <v>1.2462522365892074E-9</v>
      </c>
      <c r="G982">
        <f t="shared" si="222"/>
        <v>0</v>
      </c>
      <c r="AO982">
        <f t="shared" si="220"/>
        <v>979</v>
      </c>
      <c r="AP982">
        <f t="shared" si="212"/>
        <v>24.44999999999968</v>
      </c>
      <c r="AQ982">
        <f>EXP(-KTG1_nan*(AP982-T_opt__nan)^2)</f>
        <v>0.92384589643461801</v>
      </c>
      <c r="AR982">
        <f>EXP(-KTG2_nan*(T_opt__nan-AP982)^2)</f>
        <v>0.78849438004863104</v>
      </c>
      <c r="AS982">
        <f>IF(AP982&lt;=T_opt__nan,AQ982,AR982)</f>
        <v>0.78849438004863104</v>
      </c>
      <c r="AT982">
        <f t="shared" si="213"/>
        <v>0.78800000000000003</v>
      </c>
      <c r="BD982">
        <f t="shared" si="214"/>
        <v>979</v>
      </c>
      <c r="BE982">
        <f t="shared" si="215"/>
        <v>24.44999999999968</v>
      </c>
      <c r="BF982">
        <f>EXP(-KTG1_pic*(BE982-T_opt_pic)^2)</f>
        <v>0.99162526512086946</v>
      </c>
      <c r="BG982">
        <f>EXP(-KTG2_pic*(T_opt_pic-BE982)^2)</f>
        <v>0.97508561654354653</v>
      </c>
      <c r="BH982">
        <f>IF(BE982&lt;=T_opt_pic,BF982,BG982)</f>
        <v>0.97508561654354653</v>
      </c>
      <c r="BI982">
        <f t="shared" si="216"/>
        <v>0.97499999999999998</v>
      </c>
      <c r="BP982">
        <f t="shared" si="217"/>
        <v>979</v>
      </c>
      <c r="BQ982">
        <f t="shared" si="218"/>
        <v>24.44999999999968</v>
      </c>
      <c r="BR982">
        <f>EXP(-KTG1_bac*(BQ982-T_opt_bac)^2)</f>
        <v>0.99162526512086946</v>
      </c>
      <c r="BS982">
        <f>EXP(-KTG2_bac * (T_opt_bac - BQ982)^2)</f>
        <v>0.97508561654354653</v>
      </c>
      <c r="BT982">
        <f>IF(BQ982&lt;=T_opt_bac,BR982,BS982)</f>
        <v>0.97508561654354653</v>
      </c>
      <c r="BU982">
        <f t="shared" si="219"/>
        <v>0.97499999999999998</v>
      </c>
      <c r="BY982"/>
      <c r="BZ982" s="3">
        <f t="shared" si="211"/>
        <v>962</v>
      </c>
      <c r="CA982" s="3">
        <f>CA981+(env_max2-env_min2)/1200</f>
        <v>24.024999999999704</v>
      </c>
      <c r="CB982" s="3">
        <f t="shared" ref="CB982:CB1045" si="224">ROUND(EXP(0.07*(CA982-20)),3)</f>
        <v>1.325</v>
      </c>
      <c r="CC982" s="3">
        <f>ROUND((O_max_dia2-CA982)/O_range_dia2 * CB982, 3)</f>
        <v>0.187</v>
      </c>
      <c r="CD982">
        <f>IF(CA982&lt;=delt2,CB982,CC982)</f>
        <v>0.187</v>
      </c>
      <c r="CE982">
        <f>IF(CA982&gt;=O_max_dia2, 0, CD982)</f>
        <v>0.187</v>
      </c>
      <c r="CG982">
        <f>CE982/$CF$21</f>
        <v>0.32749562171628727</v>
      </c>
      <c r="EM982"/>
      <c r="EN982" s="3"/>
      <c r="EP982"/>
      <c r="EQ982" s="3"/>
    </row>
    <row r="983" spans="2:147" x14ac:dyDescent="0.25">
      <c r="B983">
        <f t="shared" si="223"/>
        <v>967</v>
      </c>
      <c r="C983" s="9">
        <f t="shared" si="221"/>
        <v>24.149999999999697</v>
      </c>
      <c r="D983">
        <f>EXP(-KTG1_dia*(C983-T_opt__dia)^2)</f>
        <v>0.43859449253367627</v>
      </c>
      <c r="E983">
        <f>EXP(-KTG2_dia*(T_opt__dia-C983)^2)</f>
        <v>1.1261061949485389E-9</v>
      </c>
      <c r="F983">
        <f>IF(C983&lt;=T_opt__dia,D983,E983)</f>
        <v>1.1261061949485389E-9</v>
      </c>
      <c r="G983">
        <f t="shared" si="222"/>
        <v>0</v>
      </c>
      <c r="AO983">
        <f t="shared" si="220"/>
        <v>980</v>
      </c>
      <c r="AP983">
        <f t="shared" si="212"/>
        <v>24.474999999999678</v>
      </c>
      <c r="AQ983">
        <f>EXP(-KTG1_nan*(AP983-T_opt__nan)^2)</f>
        <v>0.92302173181022162</v>
      </c>
      <c r="AR983">
        <f>EXP(-KTG2_nan*(T_opt__nan-AP983)^2)</f>
        <v>0.78638601018578125</v>
      </c>
      <c r="AS983">
        <f>IF(AP983&lt;=T_opt__nan,AQ983,AR983)</f>
        <v>0.78638601018578125</v>
      </c>
      <c r="AT983">
        <f t="shared" si="213"/>
        <v>0.78600000000000003</v>
      </c>
      <c r="BD983">
        <f t="shared" si="214"/>
        <v>980</v>
      </c>
      <c r="BE983">
        <f t="shared" si="215"/>
        <v>24.474999999999678</v>
      </c>
      <c r="BF983">
        <f>EXP(-KTG1_pic*(BE983-T_opt_pic)^2)</f>
        <v>0.99133525714655557</v>
      </c>
      <c r="BG983">
        <f>EXP(-KTG2_pic*(T_opt_pic-BE983)^2)</f>
        <v>0.9742303542162557</v>
      </c>
      <c r="BH983">
        <f>IF(BE983&lt;=T_opt_pic,BF983,BG983)</f>
        <v>0.9742303542162557</v>
      </c>
      <c r="BI983">
        <f t="shared" si="216"/>
        <v>0.97399999999999998</v>
      </c>
      <c r="BP983">
        <f t="shared" si="217"/>
        <v>980</v>
      </c>
      <c r="BQ983">
        <f t="shared" si="218"/>
        <v>24.474999999999678</v>
      </c>
      <c r="BR983">
        <f>EXP(-KTG1_bac*(BQ983-T_opt_bac)^2)</f>
        <v>0.99133525714655557</v>
      </c>
      <c r="BS983">
        <f>EXP(-KTG2_bac * (T_opt_bac - BQ983)^2)</f>
        <v>0.9742303542162557</v>
      </c>
      <c r="BT983">
        <f>IF(BQ983&lt;=T_opt_bac,BR983,BS983)</f>
        <v>0.9742303542162557</v>
      </c>
      <c r="BU983">
        <f t="shared" si="219"/>
        <v>0.97399999999999998</v>
      </c>
      <c r="BY983"/>
      <c r="BZ983" s="3">
        <f t="shared" ref="BZ983:BZ1046" si="225">BZ982+1</f>
        <v>963</v>
      </c>
      <c r="CA983" s="3">
        <f>CA982+(env_max2-env_min2)/1200</f>
        <v>24.049999999999702</v>
      </c>
      <c r="CB983" s="3">
        <f t="shared" si="224"/>
        <v>1.3280000000000001</v>
      </c>
      <c r="CC983" s="3">
        <f>ROUND((O_max_dia2-CA983)/O_range_dia2 * CB983, 3)</f>
        <v>0.185</v>
      </c>
      <c r="CD983">
        <f>IF(CA983&lt;=delt2,CB983,CC983)</f>
        <v>0.185</v>
      </c>
      <c r="CE983">
        <f>IF(CA983&gt;=O_max_dia2, 0, CD983)</f>
        <v>0.185</v>
      </c>
      <c r="CG983">
        <f>CE983/$CF$21</f>
        <v>0.32399299474605958</v>
      </c>
      <c r="EM983"/>
      <c r="EN983" s="3"/>
      <c r="EP983"/>
      <c r="EQ983" s="3"/>
    </row>
    <row r="984" spans="2:147" x14ac:dyDescent="0.25">
      <c r="B984">
        <f t="shared" si="223"/>
        <v>968</v>
      </c>
      <c r="C984" s="9">
        <f t="shared" si="221"/>
        <v>24.174999999999695</v>
      </c>
      <c r="D984">
        <f>EXP(-KTG1_dia*(C984-T_opt__dia)^2)</f>
        <v>0.4368152247334155</v>
      </c>
      <c r="E984">
        <f>EXP(-KTG2_dia*(T_opt__dia-C984)^2)</f>
        <v>1.01728858405579E-9</v>
      </c>
      <c r="F984">
        <f>IF(C984&lt;=T_opt__dia,D984,E984)</f>
        <v>1.01728858405579E-9</v>
      </c>
      <c r="G984">
        <f t="shared" si="222"/>
        <v>0</v>
      </c>
      <c r="AO984">
        <f t="shared" si="220"/>
        <v>981</v>
      </c>
      <c r="AP984">
        <f t="shared" si="212"/>
        <v>24.499999999999677</v>
      </c>
      <c r="AQ984">
        <f>EXP(-KTG1_nan*(AP984-T_opt__nan)^2)</f>
        <v>0.92219369144461882</v>
      </c>
      <c r="AR984">
        <f>EXP(-KTG2_nan*(T_opt__nan-AP984)^2)</f>
        <v>0.78427151377158388</v>
      </c>
      <c r="AS984">
        <f>IF(AP984&lt;=T_opt__nan,AQ984,AR984)</f>
        <v>0.78427151377158388</v>
      </c>
      <c r="AT984">
        <f t="shared" si="213"/>
        <v>0.78400000000000003</v>
      </c>
      <c r="BD984">
        <f t="shared" si="214"/>
        <v>981</v>
      </c>
      <c r="BE984">
        <f t="shared" si="215"/>
        <v>24.499999999999677</v>
      </c>
      <c r="BF984">
        <f>EXP(-KTG1_pic*(BE984-T_opt_pic)^2)</f>
        <v>0.99104037877288753</v>
      </c>
      <c r="BG984">
        <f>EXP(-KTG2_pic*(T_opt_pic-BE984)^2)</f>
        <v>0.97336124152434811</v>
      </c>
      <c r="BH984">
        <f>IF(BE984&lt;=T_opt_pic,BF984,BG984)</f>
        <v>0.97336124152434811</v>
      </c>
      <c r="BI984">
        <f t="shared" si="216"/>
        <v>0.97299999999999998</v>
      </c>
      <c r="BP984">
        <f t="shared" si="217"/>
        <v>981</v>
      </c>
      <c r="BQ984">
        <f t="shared" si="218"/>
        <v>24.499999999999677</v>
      </c>
      <c r="BR984">
        <f>EXP(-KTG1_bac*(BQ984-T_opt_bac)^2)</f>
        <v>0.99104037877288753</v>
      </c>
      <c r="BS984">
        <f>EXP(-KTG2_bac * (T_opt_bac - BQ984)^2)</f>
        <v>0.97336124152434811</v>
      </c>
      <c r="BT984">
        <f>IF(BQ984&lt;=T_opt_bac,BR984,BS984)</f>
        <v>0.97336124152434811</v>
      </c>
      <c r="BU984">
        <f t="shared" si="219"/>
        <v>0.97299999999999998</v>
      </c>
      <c r="BY984"/>
      <c r="BZ984" s="3">
        <f t="shared" si="225"/>
        <v>964</v>
      </c>
      <c r="CA984" s="3">
        <f>CA983+(env_max2-env_min2)/1200</f>
        <v>24.074999999999701</v>
      </c>
      <c r="CB984" s="3">
        <f t="shared" si="224"/>
        <v>1.33</v>
      </c>
      <c r="CC984" s="3">
        <f>ROUND((O_max_dia2-CA984)/O_range_dia2 * CB984, 3)</f>
        <v>0.183</v>
      </c>
      <c r="CD984">
        <f>IF(CA984&lt;=delt2,CB984,CC984)</f>
        <v>0.183</v>
      </c>
      <c r="CE984">
        <f>IF(CA984&gt;=O_max_dia2, 0, CD984)</f>
        <v>0.183</v>
      </c>
      <c r="CG984">
        <f>CE984/$CF$21</f>
        <v>0.3204903677758319</v>
      </c>
      <c r="EM984"/>
      <c r="EN984" s="3"/>
      <c r="EP984"/>
      <c r="EQ984" s="3"/>
    </row>
    <row r="985" spans="2:147" x14ac:dyDescent="0.25">
      <c r="B985">
        <f t="shared" si="223"/>
        <v>969</v>
      </c>
      <c r="C985" s="9">
        <f t="shared" si="221"/>
        <v>24.199999999999694</v>
      </c>
      <c r="D985">
        <f>EXP(-KTG1_dia*(C985-T_opt__dia)^2)</f>
        <v>0.43503882456615334</v>
      </c>
      <c r="E985">
        <f>EXP(-KTG2_dia*(T_opt__dia-C985)^2)</f>
        <v>9.1875649136170764E-10</v>
      </c>
      <c r="F985">
        <f>IF(C985&lt;=T_opt__dia,D985,E985)</f>
        <v>9.1875649136170764E-10</v>
      </c>
      <c r="G985">
        <f t="shared" si="222"/>
        <v>0</v>
      </c>
      <c r="AO985">
        <f t="shared" si="220"/>
        <v>982</v>
      </c>
      <c r="AP985">
        <f t="shared" si="212"/>
        <v>24.524999999999675</v>
      </c>
      <c r="AQ985">
        <f>EXP(-KTG1_nan*(AP985-T_opt__nan)^2)</f>
        <v>0.92136178709139549</v>
      </c>
      <c r="AR985">
        <f>EXP(-KTG2_nan*(T_opt__nan-AP985)^2)</f>
        <v>0.78215097062872374</v>
      </c>
      <c r="AS985">
        <f>IF(AP985&lt;=T_opt__nan,AQ985,AR985)</f>
        <v>0.78215097062872374</v>
      </c>
      <c r="AT985">
        <f t="shared" si="213"/>
        <v>0.78200000000000003</v>
      </c>
      <c r="BD985">
        <f t="shared" si="214"/>
        <v>982</v>
      </c>
      <c r="BE985">
        <f t="shared" si="215"/>
        <v>24.524999999999675</v>
      </c>
      <c r="BF985">
        <f>EXP(-KTG1_pic*(BE985-T_opt_pic)^2)</f>
        <v>0.99074063439693139</v>
      </c>
      <c r="BG985">
        <f>EXP(-KTG2_pic*(T_opt_pic-BE985)^2)</f>
        <v>0.97247831688531483</v>
      </c>
      <c r="BH985">
        <f>IF(BE985&lt;=T_opt_pic,BF985,BG985)</f>
        <v>0.97247831688531483</v>
      </c>
      <c r="BI985">
        <f t="shared" si="216"/>
        <v>0.97199999999999998</v>
      </c>
      <c r="BP985">
        <f t="shared" si="217"/>
        <v>982</v>
      </c>
      <c r="BQ985">
        <f t="shared" si="218"/>
        <v>24.524999999999675</v>
      </c>
      <c r="BR985">
        <f>EXP(-KTG1_bac*(BQ985-T_opt_bac)^2)</f>
        <v>0.99074063439693139</v>
      </c>
      <c r="BS985">
        <f>EXP(-KTG2_bac * (T_opt_bac - BQ985)^2)</f>
        <v>0.97247831688531483</v>
      </c>
      <c r="BT985">
        <f>IF(BQ985&lt;=T_opt_bac,BR985,BS985)</f>
        <v>0.97247831688531483</v>
      </c>
      <c r="BU985">
        <f t="shared" si="219"/>
        <v>0.97199999999999998</v>
      </c>
      <c r="BY985"/>
      <c r="BZ985" s="3">
        <f t="shared" si="225"/>
        <v>965</v>
      </c>
      <c r="CA985" s="3">
        <f>CA984+(env_max2-env_min2)/1200</f>
        <v>24.099999999999699</v>
      </c>
      <c r="CB985" s="3">
        <f t="shared" si="224"/>
        <v>1.3320000000000001</v>
      </c>
      <c r="CC985" s="3">
        <f>ROUND((O_max_dia2-CA985)/O_range_dia2 * CB985, 3)</f>
        <v>0.18099999999999999</v>
      </c>
      <c r="CD985">
        <f>IF(CA985&lt;=delt2,CB985,CC985)</f>
        <v>0.18099999999999999</v>
      </c>
      <c r="CE985">
        <f>IF(CA985&gt;=O_max_dia2, 0, CD985)</f>
        <v>0.18099999999999999</v>
      </c>
      <c r="CG985">
        <f>CE985/$CF$21</f>
        <v>0.31698774080560421</v>
      </c>
      <c r="EM985"/>
      <c r="EN985" s="3"/>
      <c r="EP985"/>
      <c r="EQ985" s="3"/>
    </row>
    <row r="986" spans="2:147" x14ac:dyDescent="0.25">
      <c r="B986">
        <f t="shared" si="223"/>
        <v>970</v>
      </c>
      <c r="C986" s="9">
        <f t="shared" si="221"/>
        <v>24.224999999999692</v>
      </c>
      <c r="D986">
        <f>EXP(-KTG1_dia*(C986-T_opt__dia)^2)</f>
        <v>0.43326531582564753</v>
      </c>
      <c r="E986">
        <f>EXP(-KTG2_dia*(T_opt__dia-C986)^2)</f>
        <v>8.2956056093591225E-10</v>
      </c>
      <c r="F986">
        <f>IF(C986&lt;=T_opt__dia,D986,E986)</f>
        <v>8.2956056093591225E-10</v>
      </c>
      <c r="G986">
        <f t="shared" si="222"/>
        <v>0</v>
      </c>
      <c r="AO986">
        <f t="shared" si="220"/>
        <v>983</v>
      </c>
      <c r="AP986">
        <f t="shared" si="212"/>
        <v>24.549999999999674</v>
      </c>
      <c r="AQ986">
        <f>EXP(-KTG1_nan*(AP986-T_opt__nan)^2)</f>
        <v>0.92052603055149784</v>
      </c>
      <c r="AR986">
        <f>EXP(-KTG2_nan*(T_opt__nan-AP986)^2)</f>
        <v>0.78002446063638975</v>
      </c>
      <c r="AS986">
        <f>IF(AP986&lt;=T_opt__nan,AQ986,AR986)</f>
        <v>0.78002446063638975</v>
      </c>
      <c r="AT986">
        <f t="shared" si="213"/>
        <v>0.78</v>
      </c>
      <c r="BD986">
        <f t="shared" si="214"/>
        <v>983</v>
      </c>
      <c r="BE986">
        <f t="shared" si="215"/>
        <v>24.549999999999674</v>
      </c>
      <c r="BF986">
        <f>EXP(-KTG1_pic*(BE986-T_opt_pic)^2)</f>
        <v>0.99043602848741319</v>
      </c>
      <c r="BG986">
        <f>EXP(-KTG2_pic*(T_opt_pic-BE986)^2)</f>
        <v>0.97158161930333931</v>
      </c>
      <c r="BH986">
        <f>IF(BE986&lt;=T_opt_pic,BF986,BG986)</f>
        <v>0.97158161930333931</v>
      </c>
      <c r="BI986">
        <f t="shared" si="216"/>
        <v>0.97199999999999998</v>
      </c>
      <c r="BP986">
        <f t="shared" si="217"/>
        <v>983</v>
      </c>
      <c r="BQ986">
        <f t="shared" si="218"/>
        <v>24.549999999999674</v>
      </c>
      <c r="BR986">
        <f>EXP(-KTG1_bac*(BQ986-T_opt_bac)^2)</f>
        <v>0.99043602848741319</v>
      </c>
      <c r="BS986">
        <f>EXP(-KTG2_bac * (T_opt_bac - BQ986)^2)</f>
        <v>0.97158161930333931</v>
      </c>
      <c r="BT986">
        <f>IF(BQ986&lt;=T_opt_bac,BR986,BS986)</f>
        <v>0.97158161930333931</v>
      </c>
      <c r="BU986">
        <f t="shared" si="219"/>
        <v>0.97199999999999998</v>
      </c>
      <c r="BY986"/>
      <c r="BZ986" s="3">
        <f t="shared" si="225"/>
        <v>966</v>
      </c>
      <c r="CA986" s="3">
        <f>CA985+(env_max2-env_min2)/1200</f>
        <v>24.124999999999698</v>
      </c>
      <c r="CB986" s="3">
        <f t="shared" si="224"/>
        <v>1.335</v>
      </c>
      <c r="CC986" s="3">
        <f>ROUND((O_max_dia2-CA986)/O_range_dia2 * CB986, 3)</f>
        <v>0.17899999999999999</v>
      </c>
      <c r="CD986">
        <f>IF(CA986&lt;=delt2,CB986,CC986)</f>
        <v>0.17899999999999999</v>
      </c>
      <c r="CE986">
        <f>IF(CA986&gt;=O_max_dia2, 0, CD986)</f>
        <v>0.17899999999999999</v>
      </c>
      <c r="CG986">
        <f>CE986/$CF$21</f>
        <v>0.31348511383537653</v>
      </c>
      <c r="EM986"/>
      <c r="EN986" s="3"/>
      <c r="EP986"/>
      <c r="EQ986" s="3"/>
    </row>
    <row r="987" spans="2:147" x14ac:dyDescent="0.25">
      <c r="B987">
        <f t="shared" si="223"/>
        <v>971</v>
      </c>
      <c r="C987" s="9">
        <f t="shared" si="221"/>
        <v>24.249999999999691</v>
      </c>
      <c r="D987">
        <f>EXP(-KTG1_dia*(C987-T_opt__dia)^2)</f>
        <v>0.43149472212220963</v>
      </c>
      <c r="E987">
        <f>EXP(-KTG2_dia*(T_opt__dia-C987)^2)</f>
        <v>7.4883683495186619E-10</v>
      </c>
      <c r="F987">
        <f>IF(C987&lt;=T_opt__dia,D987,E987)</f>
        <v>7.4883683495186619E-10</v>
      </c>
      <c r="G987">
        <f t="shared" si="222"/>
        <v>0</v>
      </c>
      <c r="AO987">
        <f t="shared" si="220"/>
        <v>984</v>
      </c>
      <c r="AP987">
        <f t="shared" si="212"/>
        <v>24.574999999999672</v>
      </c>
      <c r="AQ987">
        <f>EXP(-KTG1_nan*(AP987-T_opt__nan)^2)</f>
        <v>0.91968643367295344</v>
      </c>
      <c r="AR987">
        <f>EXP(-KTG2_nan*(T_opt__nan-AP987)^2)</f>
        <v>0.77789206372533481</v>
      </c>
      <c r="AS987">
        <f>IF(AP987&lt;=T_opt__nan,AQ987,AR987)</f>
        <v>0.77789206372533481</v>
      </c>
      <c r="AT987">
        <f t="shared" si="213"/>
        <v>0.77800000000000002</v>
      </c>
      <c r="BD987">
        <f t="shared" si="214"/>
        <v>984</v>
      </c>
      <c r="BE987">
        <f t="shared" si="215"/>
        <v>24.574999999999672</v>
      </c>
      <c r="BF987">
        <f>EXP(-KTG1_pic*(BE987-T_opt_pic)^2)</f>
        <v>0.99012656558460788</v>
      </c>
      <c r="BG987">
        <f>EXP(-KTG2_pic*(T_opt_pic-BE987)^2)</f>
        <v>0.9706711883664263</v>
      </c>
      <c r="BH987">
        <f>IF(BE987&lt;=T_opt_pic,BF987,BG987)</f>
        <v>0.9706711883664263</v>
      </c>
      <c r="BI987">
        <f t="shared" si="216"/>
        <v>0.97099999999999997</v>
      </c>
      <c r="BP987">
        <f t="shared" si="217"/>
        <v>984</v>
      </c>
      <c r="BQ987">
        <f t="shared" si="218"/>
        <v>24.574999999999672</v>
      </c>
      <c r="BR987">
        <f>EXP(-KTG1_bac*(BQ987-T_opt_bac)^2)</f>
        <v>0.99012656558460788</v>
      </c>
      <c r="BS987">
        <f>EXP(-KTG2_bac * (T_opt_bac - BQ987)^2)</f>
        <v>0.9706711883664263</v>
      </c>
      <c r="BT987">
        <f>IF(BQ987&lt;=T_opt_bac,BR987,BS987)</f>
        <v>0.9706711883664263</v>
      </c>
      <c r="BU987">
        <f t="shared" si="219"/>
        <v>0.97099999999999997</v>
      </c>
      <c r="BY987"/>
      <c r="BZ987" s="3">
        <f t="shared" si="225"/>
        <v>967</v>
      </c>
      <c r="CA987" s="3">
        <f>CA986+(env_max2-env_min2)/1200</f>
        <v>24.149999999999697</v>
      </c>
      <c r="CB987" s="3">
        <f t="shared" si="224"/>
        <v>1.337</v>
      </c>
      <c r="CC987" s="3">
        <f>ROUND((O_max_dia2-CA987)/O_range_dia2 * CB987, 3)</f>
        <v>0.17699999999999999</v>
      </c>
      <c r="CD987">
        <f>IF(CA987&lt;=delt2,CB987,CC987)</f>
        <v>0.17699999999999999</v>
      </c>
      <c r="CE987">
        <f>IF(CA987&gt;=O_max_dia2, 0, CD987)</f>
        <v>0.17699999999999999</v>
      </c>
      <c r="CG987">
        <f>CE987/$CF$21</f>
        <v>0.3099824868651489</v>
      </c>
      <c r="EM987"/>
      <c r="EN987" s="3"/>
      <c r="EP987"/>
      <c r="EQ987" s="3"/>
    </row>
    <row r="988" spans="2:147" x14ac:dyDescent="0.25">
      <c r="B988">
        <f t="shared" si="223"/>
        <v>972</v>
      </c>
      <c r="C988" s="9">
        <f t="shared" si="221"/>
        <v>24.274999999999689</v>
      </c>
      <c r="D988">
        <f>EXP(-KTG1_dia*(C988-T_opt__dia)^2)</f>
        <v>0.42972706688251044</v>
      </c>
      <c r="E988">
        <f>EXP(-KTG2_dia*(T_opt__dia-C988)^2)</f>
        <v>6.7579928476719943E-10</v>
      </c>
      <c r="F988">
        <f>IF(C988&lt;=T_opt__dia,D988,E988)</f>
        <v>6.7579928476719943E-10</v>
      </c>
      <c r="G988">
        <f t="shared" si="222"/>
        <v>0</v>
      </c>
      <c r="AO988">
        <f t="shared" si="220"/>
        <v>985</v>
      </c>
      <c r="AP988">
        <f t="shared" si="212"/>
        <v>24.599999999999671</v>
      </c>
      <c r="AQ988">
        <f>EXP(-KTG1_nan*(AP988-T_opt__nan)^2)</f>
        <v>0.91884300835059207</v>
      </c>
      <c r="AR988">
        <f>EXP(-KTG2_nan*(T_opt__nan-AP988)^2)</f>
        <v>0.77575385987294787</v>
      </c>
      <c r="AS988">
        <f>IF(AP988&lt;=T_opt__nan,AQ988,AR988)</f>
        <v>0.77575385987294787</v>
      </c>
      <c r="AT988">
        <f t="shared" si="213"/>
        <v>0.77600000000000002</v>
      </c>
      <c r="BD988">
        <f t="shared" si="214"/>
        <v>985</v>
      </c>
      <c r="BE988">
        <f t="shared" si="215"/>
        <v>24.599999999999671</v>
      </c>
      <c r="BF988">
        <f>EXP(-KTG1_pic*(BE988-T_opt_pic)^2)</f>
        <v>0.98981225030022668</v>
      </c>
      <c r="BG988">
        <f>EXP(-KTG2_pic*(T_opt_pic-BE988)^2)</f>
        <v>0.96974706424348922</v>
      </c>
      <c r="BH988">
        <f>IF(BE988&lt;=T_opt_pic,BF988,BG988)</f>
        <v>0.96974706424348922</v>
      </c>
      <c r="BI988">
        <f t="shared" si="216"/>
        <v>0.97</v>
      </c>
      <c r="BP988">
        <f t="shared" si="217"/>
        <v>985</v>
      </c>
      <c r="BQ988">
        <f t="shared" si="218"/>
        <v>24.599999999999671</v>
      </c>
      <c r="BR988">
        <f>EXP(-KTG1_bac*(BQ988-T_opt_bac)^2)</f>
        <v>0.98981225030022668</v>
      </c>
      <c r="BS988">
        <f>EXP(-KTG2_bac * (T_opt_bac - BQ988)^2)</f>
        <v>0.96974706424348922</v>
      </c>
      <c r="BT988">
        <f>IF(BQ988&lt;=T_opt_bac,BR988,BS988)</f>
        <v>0.96974706424348922</v>
      </c>
      <c r="BU988">
        <f t="shared" si="219"/>
        <v>0.97</v>
      </c>
      <c r="BY988"/>
      <c r="BZ988" s="3">
        <f t="shared" si="225"/>
        <v>968</v>
      </c>
      <c r="CA988" s="3">
        <f>CA987+(env_max2-env_min2)/1200</f>
        <v>24.174999999999695</v>
      </c>
      <c r="CB988" s="3">
        <f t="shared" si="224"/>
        <v>1.339</v>
      </c>
      <c r="CC988" s="3">
        <f>ROUND((O_max_dia2-CA988)/O_range_dia2 * CB988, 3)</f>
        <v>0.17499999999999999</v>
      </c>
      <c r="CD988">
        <f>IF(CA988&lt;=delt2,CB988,CC988)</f>
        <v>0.17499999999999999</v>
      </c>
      <c r="CE988">
        <f>IF(CA988&gt;=O_max_dia2, 0, CD988)</f>
        <v>0.17499999999999999</v>
      </c>
      <c r="CG988">
        <f>CE988/$CF$21</f>
        <v>0.30647985989492121</v>
      </c>
      <c r="EM988"/>
      <c r="EN988" s="3"/>
      <c r="EP988"/>
      <c r="EQ988" s="3"/>
    </row>
    <row r="989" spans="2:147" x14ac:dyDescent="0.25">
      <c r="B989">
        <f t="shared" si="223"/>
        <v>973</v>
      </c>
      <c r="C989" s="9">
        <f t="shared" si="221"/>
        <v>24.299999999999688</v>
      </c>
      <c r="D989">
        <f>EXP(-KTG1_dia*(C989-T_opt__dia)^2)</f>
        <v>0.42796237334939546</v>
      </c>
      <c r="E989">
        <f>EXP(-KTG2_dia*(T_opt__dia-C989)^2)</f>
        <v>6.0973297530658595E-10</v>
      </c>
      <c r="F989">
        <f>IF(C989&lt;=T_opt__dia,D989,E989)</f>
        <v>6.0973297530658595E-10</v>
      </c>
      <c r="G989">
        <f t="shared" si="222"/>
        <v>0</v>
      </c>
      <c r="AO989">
        <f t="shared" si="220"/>
        <v>986</v>
      </c>
      <c r="AP989">
        <f t="shared" si="212"/>
        <v>24.62499999999967</v>
      </c>
      <c r="AQ989">
        <f>EXP(-KTG1_nan*(AP989-T_opt__nan)^2)</f>
        <v>0.91799576652576442</v>
      </c>
      <c r="AR989">
        <f>EXP(-KTG2_nan*(T_opt__nan-AP989)^2)</f>
        <v>0.77360992909833282</v>
      </c>
      <c r="AS989">
        <f>IF(AP989&lt;=T_opt__nan,AQ989,AR989)</f>
        <v>0.77360992909833282</v>
      </c>
      <c r="AT989">
        <f t="shared" si="213"/>
        <v>0.77400000000000002</v>
      </c>
      <c r="BD989">
        <f t="shared" si="214"/>
        <v>986</v>
      </c>
      <c r="BE989">
        <f t="shared" si="215"/>
        <v>24.62499999999967</v>
      </c>
      <c r="BF989">
        <f>EXP(-KTG1_pic*(BE989-T_opt_pic)^2)</f>
        <v>0.98949308731730223</v>
      </c>
      <c r="BG989">
        <f>EXP(-KTG2_pic*(T_opt_pic-BE989)^2)</f>
        <v>0.96880928768139674</v>
      </c>
      <c r="BH989">
        <f>IF(BE989&lt;=T_opt_pic,BF989,BG989)</f>
        <v>0.96880928768139674</v>
      </c>
      <c r="BI989">
        <f t="shared" si="216"/>
        <v>0.96899999999999997</v>
      </c>
      <c r="BP989">
        <f t="shared" si="217"/>
        <v>986</v>
      </c>
      <c r="BQ989">
        <f t="shared" si="218"/>
        <v>24.62499999999967</v>
      </c>
      <c r="BR989">
        <f>EXP(-KTG1_bac*(BQ989-T_opt_bac)^2)</f>
        <v>0.98949308731730223</v>
      </c>
      <c r="BS989">
        <f>EXP(-KTG2_bac * (T_opt_bac - BQ989)^2)</f>
        <v>0.96880928768139674</v>
      </c>
      <c r="BT989">
        <f>IF(BQ989&lt;=T_opt_bac,BR989,BS989)</f>
        <v>0.96880928768139674</v>
      </c>
      <c r="BU989">
        <f t="shared" si="219"/>
        <v>0.96899999999999997</v>
      </c>
      <c r="BY989"/>
      <c r="BZ989" s="3">
        <f t="shared" si="225"/>
        <v>969</v>
      </c>
      <c r="CA989" s="3">
        <f>CA988+(env_max2-env_min2)/1200</f>
        <v>24.199999999999694</v>
      </c>
      <c r="CB989" s="3">
        <f t="shared" si="224"/>
        <v>1.3420000000000001</v>
      </c>
      <c r="CC989" s="3">
        <f>ROUND((O_max_dia2-CA989)/O_range_dia2 * CB989, 3)</f>
        <v>0.17299999999999999</v>
      </c>
      <c r="CD989">
        <f>IF(CA989&lt;=delt2,CB989,CC989)</f>
        <v>0.17299999999999999</v>
      </c>
      <c r="CE989">
        <f>IF(CA989&gt;=O_max_dia2, 0, CD989)</f>
        <v>0.17299999999999999</v>
      </c>
      <c r="CG989">
        <f>CE989/$CF$21</f>
        <v>0.30297723292469353</v>
      </c>
      <c r="EM989"/>
      <c r="EN989" s="3"/>
      <c r="EP989"/>
      <c r="EQ989" s="3"/>
    </row>
    <row r="990" spans="2:147" x14ac:dyDescent="0.25">
      <c r="B990">
        <f t="shared" si="223"/>
        <v>974</v>
      </c>
      <c r="C990" s="9">
        <f t="shared" si="221"/>
        <v>24.324999999999687</v>
      </c>
      <c r="D990">
        <f>EXP(-KTG1_dia*(C990-T_opt__dia)^2)</f>
        <v>0.42620066458170996</v>
      </c>
      <c r="E990">
        <f>EXP(-KTG2_dia*(T_opt__dia-C990)^2)</f>
        <v>5.4998781087189949E-10</v>
      </c>
      <c r="F990">
        <f>IF(C990&lt;=T_opt__dia,D990,E990)</f>
        <v>5.4998781087189949E-10</v>
      </c>
      <c r="G990">
        <f t="shared" si="222"/>
        <v>0</v>
      </c>
      <c r="AO990">
        <f t="shared" si="220"/>
        <v>987</v>
      </c>
      <c r="AP990">
        <f t="shared" si="212"/>
        <v>24.649999999999668</v>
      </c>
      <c r="AQ990">
        <f>EXP(-KTG1_nan*(AP990-T_opt__nan)^2)</f>
        <v>0.91714472018606175</v>
      </c>
      <c r="AR990">
        <f>EXP(-KTG2_nan*(T_opt__nan-AP990)^2)</f>
        <v>0.77146035145740044</v>
      </c>
      <c r="AS990">
        <f>IF(AP990&lt;=T_opt__nan,AQ990,AR990)</f>
        <v>0.77146035145740044</v>
      </c>
      <c r="AT990">
        <f t="shared" si="213"/>
        <v>0.77100000000000002</v>
      </c>
      <c r="BD990">
        <f t="shared" si="214"/>
        <v>987</v>
      </c>
      <c r="BE990">
        <f t="shared" si="215"/>
        <v>24.649999999999668</v>
      </c>
      <c r="BF990">
        <f>EXP(-KTG1_pic*(BE990-T_opt_pic)^2)</f>
        <v>0.98916908139007242</v>
      </c>
      <c r="BG990">
        <f>EXP(-KTG2_pic*(T_opt_pic-BE990)^2)</f>
        <v>0.96785790000197924</v>
      </c>
      <c r="BH990">
        <f>IF(BE990&lt;=T_opt_pic,BF990,BG990)</f>
        <v>0.96785790000197924</v>
      </c>
      <c r="BI990">
        <f t="shared" si="216"/>
        <v>0.96799999999999997</v>
      </c>
      <c r="BP990">
        <f t="shared" si="217"/>
        <v>987</v>
      </c>
      <c r="BQ990">
        <f t="shared" si="218"/>
        <v>24.649999999999668</v>
      </c>
      <c r="BR990">
        <f>EXP(-KTG1_bac*(BQ990-T_opt_bac)^2)</f>
        <v>0.98916908139007242</v>
      </c>
      <c r="BS990">
        <f>EXP(-KTG2_bac * (T_opt_bac - BQ990)^2)</f>
        <v>0.96785790000197924</v>
      </c>
      <c r="BT990">
        <f>IF(BQ990&lt;=T_opt_bac,BR990,BS990)</f>
        <v>0.96785790000197924</v>
      </c>
      <c r="BU990">
        <f t="shared" si="219"/>
        <v>0.96799999999999997</v>
      </c>
      <c r="BY990"/>
      <c r="BZ990" s="3">
        <f t="shared" si="225"/>
        <v>970</v>
      </c>
      <c r="CA990" s="3">
        <f>CA989+(env_max2-env_min2)/1200</f>
        <v>24.224999999999692</v>
      </c>
      <c r="CB990" s="3">
        <f t="shared" si="224"/>
        <v>1.3440000000000001</v>
      </c>
      <c r="CC990" s="3">
        <f>ROUND((O_max_dia2-CA990)/O_range_dia2 * CB990, 3)</f>
        <v>0.17</v>
      </c>
      <c r="CD990">
        <f>IF(CA990&lt;=delt2,CB990,CC990)</f>
        <v>0.17</v>
      </c>
      <c r="CE990">
        <f>IF(CA990&gt;=O_max_dia2, 0, CD990)</f>
        <v>0.17</v>
      </c>
      <c r="CG990">
        <f>CE990/$CF$21</f>
        <v>0.29772329246935209</v>
      </c>
      <c r="EM990"/>
      <c r="EN990" s="3"/>
      <c r="EP990"/>
      <c r="EQ990" s="3"/>
    </row>
    <row r="991" spans="2:147" x14ac:dyDescent="0.25">
      <c r="B991">
        <f t="shared" si="223"/>
        <v>975</v>
      </c>
      <c r="C991" s="9">
        <f t="shared" si="221"/>
        <v>24.349999999999685</v>
      </c>
      <c r="D991">
        <f>EXP(-KTG1_dia*(C991-T_opt__dia)^2)</f>
        <v>0.42444196345413426</v>
      </c>
      <c r="E991">
        <f>EXP(-KTG2_dia*(T_opt__dia-C991)^2)</f>
        <v>4.9597281459067538E-10</v>
      </c>
      <c r="F991">
        <f>IF(C991&lt;=T_opt__dia,D991,E991)</f>
        <v>4.9597281459067538E-10</v>
      </c>
      <c r="G991">
        <f t="shared" si="222"/>
        <v>0</v>
      </c>
      <c r="AO991">
        <f t="shared" si="220"/>
        <v>988</v>
      </c>
      <c r="AP991">
        <f t="shared" si="212"/>
        <v>24.674999999999667</v>
      </c>
      <c r="AQ991">
        <f>EXP(-KTG1_nan*(AP991-T_opt__nan)^2)</f>
        <v>0.91628988136503287</v>
      </c>
      <c r="AR991">
        <f>EXP(-KTG2_nan*(T_opt__nan-AP991)^2)</f>
        <v>0.76930520703796967</v>
      </c>
      <c r="AS991">
        <f>IF(AP991&lt;=T_opt__nan,AQ991,AR991)</f>
        <v>0.76930520703796967</v>
      </c>
      <c r="AT991">
        <f t="shared" si="213"/>
        <v>0.76900000000000002</v>
      </c>
      <c r="BD991">
        <f t="shared" si="214"/>
        <v>988</v>
      </c>
      <c r="BE991">
        <f t="shared" si="215"/>
        <v>24.674999999999667</v>
      </c>
      <c r="BF991">
        <f>EXP(-KTG1_pic*(BE991-T_opt_pic)^2)</f>
        <v>0.98884023734386262</v>
      </c>
      <c r="BG991">
        <f>EXP(-KTG2_pic*(T_opt_pic-BE991)^2)</f>
        <v>0.96689294309899443</v>
      </c>
      <c r="BH991">
        <f>IF(BE991&lt;=T_opt_pic,BF991,BG991)</f>
        <v>0.96689294309899443</v>
      </c>
      <c r="BI991">
        <f t="shared" si="216"/>
        <v>0.96699999999999997</v>
      </c>
      <c r="BP991">
        <f t="shared" si="217"/>
        <v>988</v>
      </c>
      <c r="BQ991">
        <f t="shared" si="218"/>
        <v>24.674999999999667</v>
      </c>
      <c r="BR991">
        <f>EXP(-KTG1_bac*(BQ991-T_opt_bac)^2)</f>
        <v>0.98884023734386262</v>
      </c>
      <c r="BS991">
        <f>EXP(-KTG2_bac * (T_opt_bac - BQ991)^2)</f>
        <v>0.96689294309899443</v>
      </c>
      <c r="BT991">
        <f>IF(BQ991&lt;=T_opt_bac,BR991,BS991)</f>
        <v>0.96689294309899443</v>
      </c>
      <c r="BU991">
        <f t="shared" si="219"/>
        <v>0.96699999999999997</v>
      </c>
      <c r="BY991"/>
      <c r="BZ991" s="3">
        <f t="shared" si="225"/>
        <v>971</v>
      </c>
      <c r="CA991" s="3">
        <f>CA990+(env_max2-env_min2)/1200</f>
        <v>24.249999999999691</v>
      </c>
      <c r="CB991" s="3">
        <f t="shared" si="224"/>
        <v>1.3460000000000001</v>
      </c>
      <c r="CC991" s="3">
        <f>ROUND((O_max_dia2-CA991)/O_range_dia2 * CB991, 3)</f>
        <v>0.16800000000000001</v>
      </c>
      <c r="CD991">
        <f>IF(CA991&lt;=delt2,CB991,CC991)</f>
        <v>0.16800000000000001</v>
      </c>
      <c r="CE991">
        <f>IF(CA991&gt;=O_max_dia2, 0, CD991)</f>
        <v>0.16800000000000001</v>
      </c>
      <c r="CG991">
        <f>CE991/$CF$21</f>
        <v>0.2942206654991244</v>
      </c>
      <c r="EM991"/>
      <c r="EN991" s="3"/>
      <c r="EP991"/>
      <c r="EQ991" s="3"/>
    </row>
    <row r="992" spans="2:147" x14ac:dyDescent="0.25">
      <c r="B992">
        <f t="shared" si="223"/>
        <v>976</v>
      </c>
      <c r="C992" s="9">
        <f t="shared" si="221"/>
        <v>24.374999999999684</v>
      </c>
      <c r="D992">
        <f>EXP(-KTG1_dia*(C992-T_opt__dia)^2)</f>
        <v>0.42268629265702862</v>
      </c>
      <c r="E992">
        <f>EXP(-KTG2_dia*(T_opt__dia-C992)^2)</f>
        <v>4.4715089749250969E-10</v>
      </c>
      <c r="F992">
        <f>IF(C992&lt;=T_opt__dia,D992,E992)</f>
        <v>4.4715089749250969E-10</v>
      </c>
      <c r="G992">
        <f t="shared" si="222"/>
        <v>0</v>
      </c>
      <c r="AO992">
        <f t="shared" si="220"/>
        <v>989</v>
      </c>
      <c r="AP992">
        <f t="shared" si="212"/>
        <v>24.699999999999665</v>
      </c>
      <c r="AQ992">
        <f>EXP(-KTG1_nan*(AP992-T_opt__nan)^2)</f>
        <v>0.91543126214190129</v>
      </c>
      <c r="AR992">
        <f>EXP(-KTG2_nan*(T_opt__nan-AP992)^2)</f>
        <v>0.76714457595488017</v>
      </c>
      <c r="AS992">
        <f>IF(AP992&lt;=T_opt__nan,AQ992,AR992)</f>
        <v>0.76714457595488017</v>
      </c>
      <c r="AT992">
        <f t="shared" si="213"/>
        <v>0.76700000000000002</v>
      </c>
      <c r="BD992">
        <f t="shared" si="214"/>
        <v>989</v>
      </c>
      <c r="BE992">
        <f t="shared" si="215"/>
        <v>24.699999999999665</v>
      </c>
      <c r="BF992">
        <f>EXP(-KTG1_pic*(BE992-T_opt_pic)^2)</f>
        <v>0.98850656007496562</v>
      </c>
      <c r="BG992">
        <f>EXP(-KTG2_pic*(T_opt_pic-BE992)^2)</f>
        <v>0.96591445943505327</v>
      </c>
      <c r="BH992">
        <f>IF(BE992&lt;=T_opt_pic,BF992,BG992)</f>
        <v>0.96591445943505327</v>
      </c>
      <c r="BI992">
        <f t="shared" si="216"/>
        <v>0.96599999999999997</v>
      </c>
      <c r="BP992">
        <f t="shared" si="217"/>
        <v>989</v>
      </c>
      <c r="BQ992">
        <f t="shared" si="218"/>
        <v>24.699999999999665</v>
      </c>
      <c r="BR992">
        <f>EXP(-KTG1_bac*(BQ992-T_opt_bac)^2)</f>
        <v>0.98850656007496562</v>
      </c>
      <c r="BS992">
        <f>EXP(-KTG2_bac * (T_opt_bac - BQ992)^2)</f>
        <v>0.96591445943505327</v>
      </c>
      <c r="BT992">
        <f>IF(BQ992&lt;=T_opt_bac,BR992,BS992)</f>
        <v>0.96591445943505327</v>
      </c>
      <c r="BU992">
        <f t="shared" si="219"/>
        <v>0.96599999999999997</v>
      </c>
      <c r="BY992"/>
      <c r="BZ992" s="3">
        <f t="shared" si="225"/>
        <v>972</v>
      </c>
      <c r="CA992" s="3">
        <f>CA991+(env_max2-env_min2)/1200</f>
        <v>24.274999999999689</v>
      </c>
      <c r="CB992" s="3">
        <f t="shared" si="224"/>
        <v>1.349</v>
      </c>
      <c r="CC992" s="3">
        <f>ROUND((O_max_dia2-CA992)/O_range_dia2 * CB992, 3)</f>
        <v>0.16600000000000001</v>
      </c>
      <c r="CD992">
        <f>IF(CA992&lt;=delt2,CB992,CC992)</f>
        <v>0.16600000000000001</v>
      </c>
      <c r="CE992">
        <f>IF(CA992&gt;=O_max_dia2, 0, CD992)</f>
        <v>0.16600000000000001</v>
      </c>
      <c r="CG992">
        <f>CE992/$CF$21</f>
        <v>0.29071803852889672</v>
      </c>
      <c r="EM992"/>
      <c r="EN992" s="3"/>
      <c r="EP992"/>
      <c r="EQ992" s="3"/>
    </row>
    <row r="993" spans="2:147" x14ac:dyDescent="0.25">
      <c r="B993">
        <f t="shared" si="223"/>
        <v>977</v>
      </c>
      <c r="C993" s="9">
        <f t="shared" si="221"/>
        <v>24.399999999999682</v>
      </c>
      <c r="D993">
        <f>EXP(-KTG1_dia*(C993-T_opt__dia)^2)</f>
        <v>0.42093367469628828</v>
      </c>
      <c r="E993">
        <f>EXP(-KTG2_dia*(T_opt__dia-C993)^2)</f>
        <v>4.0303407669586357E-10</v>
      </c>
      <c r="F993">
        <f>IF(C993&lt;=T_opt__dia,D993,E993)</f>
        <v>4.0303407669586357E-10</v>
      </c>
      <c r="G993">
        <f t="shared" si="222"/>
        <v>0</v>
      </c>
      <c r="AO993">
        <f t="shared" si="220"/>
        <v>990</v>
      </c>
      <c r="AP993">
        <f t="shared" si="212"/>
        <v>24.724999999999664</v>
      </c>
      <c r="AQ993">
        <f>EXP(-KTG1_nan*(AP993-T_opt__nan)^2)</f>
        <v>0.914568874641281</v>
      </c>
      <c r="AR993">
        <f>EXP(-KTG2_nan*(T_opt__nan-AP993)^2)</f>
        <v>0.7649785383451172</v>
      </c>
      <c r="AS993">
        <f>IF(AP993&lt;=T_opt__nan,AQ993,AR993)</f>
        <v>0.7649785383451172</v>
      </c>
      <c r="AT993">
        <f t="shared" si="213"/>
        <v>0.76500000000000001</v>
      </c>
      <c r="BD993">
        <f t="shared" si="214"/>
        <v>990</v>
      </c>
      <c r="BE993">
        <f t="shared" si="215"/>
        <v>24.724999999999664</v>
      </c>
      <c r="BF993">
        <f>EXP(-KTG1_pic*(BE993-T_opt_pic)^2)</f>
        <v>0.98816805455052015</v>
      </c>
      <c r="BG993">
        <f>EXP(-KTG2_pic*(T_opt_pic-BE993)^2)</f>
        <v>0.964922492038507</v>
      </c>
      <c r="BH993">
        <f>IF(BE993&lt;=T_opt_pic,BF993,BG993)</f>
        <v>0.964922492038507</v>
      </c>
      <c r="BI993">
        <f t="shared" si="216"/>
        <v>0.96499999999999997</v>
      </c>
      <c r="BP993">
        <f t="shared" si="217"/>
        <v>990</v>
      </c>
      <c r="BQ993">
        <f t="shared" si="218"/>
        <v>24.724999999999664</v>
      </c>
      <c r="BR993">
        <f>EXP(-KTG1_bac*(BQ993-T_opt_bac)^2)</f>
        <v>0.98816805455052015</v>
      </c>
      <c r="BS993">
        <f>EXP(-KTG2_bac * (T_opt_bac - BQ993)^2)</f>
        <v>0.964922492038507</v>
      </c>
      <c r="BT993">
        <f>IF(BQ993&lt;=T_opt_bac,BR993,BS993)</f>
        <v>0.964922492038507</v>
      </c>
      <c r="BU993">
        <f t="shared" si="219"/>
        <v>0.96499999999999997</v>
      </c>
      <c r="BY993"/>
      <c r="BZ993" s="3">
        <f t="shared" si="225"/>
        <v>973</v>
      </c>
      <c r="CA993" s="3">
        <f>CA992+(env_max2-env_min2)/1200</f>
        <v>24.299999999999688</v>
      </c>
      <c r="CB993" s="3">
        <f t="shared" si="224"/>
        <v>1.351</v>
      </c>
      <c r="CC993" s="3">
        <f>ROUND((O_max_dia2-CA993)/O_range_dia2 * CB993, 3)</f>
        <v>0.16400000000000001</v>
      </c>
      <c r="CD993">
        <f>IF(CA993&lt;=delt2,CB993,CC993)</f>
        <v>0.16400000000000001</v>
      </c>
      <c r="CE993">
        <f>IF(CA993&gt;=O_max_dia2, 0, CD993)</f>
        <v>0.16400000000000001</v>
      </c>
      <c r="CG993">
        <f>CE993/$CF$21</f>
        <v>0.28721541155866903</v>
      </c>
      <c r="EM993"/>
      <c r="EN993" s="3"/>
      <c r="EP993"/>
      <c r="EQ993" s="3"/>
    </row>
    <row r="994" spans="2:147" x14ac:dyDescent="0.25">
      <c r="B994">
        <f t="shared" si="223"/>
        <v>978</v>
      </c>
      <c r="C994" s="9">
        <f t="shared" si="221"/>
        <v>24.424999999999681</v>
      </c>
      <c r="D994">
        <f>EXP(-KTG1_dia*(C994-T_opt__dia)^2)</f>
        <v>0.4191841318932078</v>
      </c>
      <c r="E994">
        <f>EXP(-KTG2_dia*(T_opt__dia-C994)^2)</f>
        <v>3.6317910541548235E-10</v>
      </c>
      <c r="F994">
        <f>IF(C994&lt;=T_opt__dia,D994,E994)</f>
        <v>3.6317910541548235E-10</v>
      </c>
      <c r="G994">
        <f t="shared" si="222"/>
        <v>0</v>
      </c>
      <c r="AO994">
        <f t="shared" si="220"/>
        <v>991</v>
      </c>
      <c r="AP994">
        <f t="shared" si="212"/>
        <v>24.749999999999662</v>
      </c>
      <c r="AQ994">
        <f>EXP(-KTG1_nan*(AP994-T_opt__nan)^2)</f>
        <v>0.91370273103289179</v>
      </c>
      <c r="AR994">
        <f>EXP(-KTG2_nan*(T_opt__nan-AP994)^2)</f>
        <v>0.76280717436294754</v>
      </c>
      <c r="AS994">
        <f>IF(AP994&lt;=T_opt__nan,AQ994,AR994)</f>
        <v>0.76280717436294754</v>
      </c>
      <c r="AT994">
        <f t="shared" si="213"/>
        <v>0.76300000000000001</v>
      </c>
      <c r="BD994">
        <f t="shared" si="214"/>
        <v>991</v>
      </c>
      <c r="BE994">
        <f t="shared" si="215"/>
        <v>24.749999999999662</v>
      </c>
      <c r="BF994">
        <f>EXP(-KTG1_pic*(BE994-T_opt_pic)^2)</f>
        <v>0.98782472580838776</v>
      </c>
      <c r="BG994">
        <f>EXP(-KTG2_pic*(T_opt_pic-BE994)^2)</f>
        <v>0.96391708450029334</v>
      </c>
      <c r="BH994">
        <f>IF(BE994&lt;=T_opt_pic,BF994,BG994)</f>
        <v>0.96391708450029334</v>
      </c>
      <c r="BI994">
        <f t="shared" si="216"/>
        <v>0.96399999999999997</v>
      </c>
      <c r="BP994">
        <f t="shared" si="217"/>
        <v>991</v>
      </c>
      <c r="BQ994">
        <f t="shared" si="218"/>
        <v>24.749999999999662</v>
      </c>
      <c r="BR994">
        <f>EXP(-KTG1_bac*(BQ994-T_opt_bac)^2)</f>
        <v>0.98782472580838776</v>
      </c>
      <c r="BS994">
        <f>EXP(-KTG2_bac * (T_opt_bac - BQ994)^2)</f>
        <v>0.96391708450029334</v>
      </c>
      <c r="BT994">
        <f>IF(BQ994&lt;=T_opt_bac,BR994,BS994)</f>
        <v>0.96391708450029334</v>
      </c>
      <c r="BU994">
        <f t="shared" si="219"/>
        <v>0.96399999999999997</v>
      </c>
      <c r="BY994"/>
      <c r="BZ994" s="3">
        <f t="shared" si="225"/>
        <v>974</v>
      </c>
      <c r="CA994" s="3">
        <f>CA993+(env_max2-env_min2)/1200</f>
        <v>24.324999999999687</v>
      </c>
      <c r="CB994" s="3">
        <f t="shared" si="224"/>
        <v>1.3540000000000001</v>
      </c>
      <c r="CC994" s="3">
        <f>ROUND((O_max_dia2-CA994)/O_range_dia2 * CB994, 3)</f>
        <v>0.16200000000000001</v>
      </c>
      <c r="CD994">
        <f>IF(CA994&lt;=delt2,CB994,CC994)</f>
        <v>0.16200000000000001</v>
      </c>
      <c r="CE994">
        <f>IF(CA994&gt;=O_max_dia2, 0, CD994)</f>
        <v>0.16200000000000001</v>
      </c>
      <c r="CG994">
        <f>CE994/$CF$21</f>
        <v>0.28371278458844135</v>
      </c>
      <c r="EM994"/>
      <c r="EN994" s="3"/>
      <c r="EP994"/>
      <c r="EQ994" s="3"/>
    </row>
    <row r="995" spans="2:147" x14ac:dyDescent="0.25">
      <c r="B995">
        <f t="shared" si="223"/>
        <v>979</v>
      </c>
      <c r="C995" s="9">
        <f t="shared" si="221"/>
        <v>24.44999999999968</v>
      </c>
      <c r="D995">
        <f>EXP(-KTG1_dia*(C995-T_opt__dia)^2)</f>
        <v>0.4174376863843558</v>
      </c>
      <c r="E995">
        <f>EXP(-KTG2_dia*(T_opt__dia-C995)^2)</f>
        <v>3.2718348048209202E-10</v>
      </c>
      <c r="F995">
        <f>IF(C995&lt;=T_opt__dia,D995,E995)</f>
        <v>3.2718348048209202E-10</v>
      </c>
      <c r="G995">
        <f t="shared" si="222"/>
        <v>0</v>
      </c>
      <c r="AO995">
        <f t="shared" si="220"/>
        <v>992</v>
      </c>
      <c r="AP995">
        <f t="shared" si="212"/>
        <v>24.774999999999661</v>
      </c>
      <c r="AQ995">
        <f>EXP(-KTG1_nan*(AP995-T_opt__nan)^2)</f>
        <v>0.91283284353127325</v>
      </c>
      <c r="AR995">
        <f>EXP(-KTG2_nan*(T_opt__nan-AP995)^2)</f>
        <v>0.76063056417506891</v>
      </c>
      <c r="AS995">
        <f>IF(AP995&lt;=T_opt__nan,AQ995,AR995)</f>
        <v>0.76063056417506891</v>
      </c>
      <c r="AT995">
        <f t="shared" si="213"/>
        <v>0.76100000000000001</v>
      </c>
      <c r="BD995">
        <f t="shared" si="214"/>
        <v>992</v>
      </c>
      <c r="BE995">
        <f t="shared" si="215"/>
        <v>24.774999999999661</v>
      </c>
      <c r="BF995">
        <f>EXP(-KTG1_pic*(BE995-T_opt_pic)^2)</f>
        <v>0.9874765789570279</v>
      </c>
      <c r="BG995">
        <f>EXP(-KTG2_pic*(T_opt_pic-BE995)^2)</f>
        <v>0.96289828097074526</v>
      </c>
      <c r="BH995">
        <f>IF(BE995&lt;=T_opt_pic,BF995,BG995)</f>
        <v>0.96289828097074526</v>
      </c>
      <c r="BI995">
        <f t="shared" si="216"/>
        <v>0.96299999999999997</v>
      </c>
      <c r="BP995">
        <f t="shared" si="217"/>
        <v>992</v>
      </c>
      <c r="BQ995">
        <f t="shared" si="218"/>
        <v>24.774999999999661</v>
      </c>
      <c r="BR995">
        <f>EXP(-KTG1_bac*(BQ995-T_opt_bac)^2)</f>
        <v>0.9874765789570279</v>
      </c>
      <c r="BS995">
        <f>EXP(-KTG2_bac * (T_opt_bac - BQ995)^2)</f>
        <v>0.96289828097074526</v>
      </c>
      <c r="BT995">
        <f>IF(BQ995&lt;=T_opt_bac,BR995,BS995)</f>
        <v>0.96289828097074526</v>
      </c>
      <c r="BU995">
        <f t="shared" si="219"/>
        <v>0.96299999999999997</v>
      </c>
      <c r="BY995"/>
      <c r="BZ995" s="3">
        <f t="shared" si="225"/>
        <v>975</v>
      </c>
      <c r="CA995" s="3">
        <f>CA994+(env_max2-env_min2)/1200</f>
        <v>24.349999999999685</v>
      </c>
      <c r="CB995" s="3">
        <f t="shared" si="224"/>
        <v>1.3560000000000001</v>
      </c>
      <c r="CC995" s="3">
        <f>ROUND((O_max_dia2-CA995)/O_range_dia2 * CB995, 3)</f>
        <v>0.16</v>
      </c>
      <c r="CD995">
        <f>IF(CA995&lt;=delt2,CB995,CC995)</f>
        <v>0.16</v>
      </c>
      <c r="CE995">
        <f>IF(CA995&gt;=O_max_dia2, 0, CD995)</f>
        <v>0.16</v>
      </c>
      <c r="CG995">
        <f>CE995/$CF$21</f>
        <v>0.28021015761821366</v>
      </c>
      <c r="EM995"/>
      <c r="EN995" s="3"/>
      <c r="EP995"/>
      <c r="EQ995" s="3"/>
    </row>
    <row r="996" spans="2:147" x14ac:dyDescent="0.25">
      <c r="B996">
        <f t="shared" si="223"/>
        <v>980</v>
      </c>
      <c r="C996" s="9">
        <f t="shared" si="221"/>
        <v>24.474999999999678</v>
      </c>
      <c r="D996">
        <f>EXP(-KTG1_dia*(C996-T_opt__dia)^2)</f>
        <v>0.41569436012145916</v>
      </c>
      <c r="E996">
        <f>EXP(-KTG2_dia*(T_opt__dia-C996)^2)</f>
        <v>2.9468179581936297E-10</v>
      </c>
      <c r="F996">
        <f>IF(C996&lt;=T_opt__dia,D996,E996)</f>
        <v>2.9468179581936297E-10</v>
      </c>
      <c r="G996">
        <f t="shared" si="222"/>
        <v>0</v>
      </c>
      <c r="AO996">
        <f t="shared" si="220"/>
        <v>993</v>
      </c>
      <c r="AP996">
        <f t="shared" si="212"/>
        <v>24.79999999999966</v>
      </c>
      <c r="AQ996">
        <f>EXP(-KTG1_nan*(AP996-T_opt__nan)^2)</f>
        <v>0.91195922439549837</v>
      </c>
      <c r="AR996">
        <f>EXP(-KTG2_nan*(T_opt__nan-AP996)^2)</f>
        <v>0.75844878795577064</v>
      </c>
      <c r="AS996">
        <f>IF(AP996&lt;=T_opt__nan,AQ996,AR996)</f>
        <v>0.75844878795577064</v>
      </c>
      <c r="AT996">
        <f t="shared" si="213"/>
        <v>0.75800000000000001</v>
      </c>
      <c r="BD996">
        <f t="shared" si="214"/>
        <v>993</v>
      </c>
      <c r="BE996">
        <f t="shared" si="215"/>
        <v>24.79999999999966</v>
      </c>
      <c r="BF996">
        <f>EXP(-KTG1_pic*(BE996-T_opt_pic)^2)</f>
        <v>0.98712361917537106</v>
      </c>
      <c r="BG996">
        <f>EXP(-KTG2_pic*(T_opt_pic-BE996)^2)</f>
        <v>0.96186612615636058</v>
      </c>
      <c r="BH996">
        <f>IF(BE996&lt;=T_opt_pic,BF996,BG996)</f>
        <v>0.96186612615636058</v>
      </c>
      <c r="BI996">
        <f t="shared" si="216"/>
        <v>0.96199999999999997</v>
      </c>
      <c r="BP996">
        <f t="shared" si="217"/>
        <v>993</v>
      </c>
      <c r="BQ996">
        <f t="shared" si="218"/>
        <v>24.79999999999966</v>
      </c>
      <c r="BR996">
        <f>EXP(-KTG1_bac*(BQ996-T_opt_bac)^2)</f>
        <v>0.98712361917537106</v>
      </c>
      <c r="BS996">
        <f>EXP(-KTG2_bac * (T_opt_bac - BQ996)^2)</f>
        <v>0.96186612615636058</v>
      </c>
      <c r="BT996">
        <f>IF(BQ996&lt;=T_opt_bac,BR996,BS996)</f>
        <v>0.96186612615636058</v>
      </c>
      <c r="BU996">
        <f t="shared" si="219"/>
        <v>0.96199999999999997</v>
      </c>
      <c r="BY996"/>
      <c r="BZ996" s="3">
        <f t="shared" si="225"/>
        <v>976</v>
      </c>
      <c r="CA996" s="3">
        <f>CA995+(env_max2-env_min2)/1200</f>
        <v>24.374999999999684</v>
      </c>
      <c r="CB996" s="3">
        <f t="shared" si="224"/>
        <v>1.3580000000000001</v>
      </c>
      <c r="CC996" s="3">
        <f>ROUND((O_max_dia2-CA996)/O_range_dia2 * CB996, 3)</f>
        <v>0.158</v>
      </c>
      <c r="CD996">
        <f>IF(CA996&lt;=delt2,CB996,CC996)</f>
        <v>0.158</v>
      </c>
      <c r="CE996">
        <f>IF(CA996&gt;=O_max_dia2, 0, CD996)</f>
        <v>0.158</v>
      </c>
      <c r="CG996">
        <f>CE996/$CF$21</f>
        <v>0.27670753064798603</v>
      </c>
      <c r="EM996"/>
      <c r="EN996" s="3"/>
      <c r="EP996"/>
      <c r="EQ996" s="3"/>
    </row>
    <row r="997" spans="2:147" x14ac:dyDescent="0.25">
      <c r="B997">
        <f t="shared" si="223"/>
        <v>981</v>
      </c>
      <c r="C997" s="9">
        <f t="shared" si="221"/>
        <v>24.499999999999677</v>
      </c>
      <c r="D997">
        <f>EXP(-KTG1_dia*(C997-T_opt__dia)^2)</f>
        <v>0.41395417487129654</v>
      </c>
      <c r="E997">
        <f>EXP(-KTG2_dia*(T_opt__dia-C997)^2)</f>
        <v>2.653424128646411E-10</v>
      </c>
      <c r="F997">
        <f>IF(C997&lt;=T_opt__dia,D997,E997)</f>
        <v>2.653424128646411E-10</v>
      </c>
      <c r="G997">
        <f t="shared" si="222"/>
        <v>0</v>
      </c>
      <c r="AO997">
        <f t="shared" si="220"/>
        <v>994</v>
      </c>
      <c r="AP997">
        <f t="shared" si="212"/>
        <v>24.824999999999658</v>
      </c>
      <c r="AQ997">
        <f>EXP(-KTG1_nan*(AP997-T_opt__nan)^2)</f>
        <v>0.91108188592888584</v>
      </c>
      <c r="AR997">
        <f>EXP(-KTG2_nan*(T_opt__nan-AP997)^2)</f>
        <v>0.75626192588210928</v>
      </c>
      <c r="AS997">
        <f>IF(AP997&lt;=T_opt__nan,AQ997,AR997)</f>
        <v>0.75626192588210928</v>
      </c>
      <c r="AT997">
        <f t="shared" si="213"/>
        <v>0.75600000000000001</v>
      </c>
      <c r="BD997">
        <f t="shared" si="214"/>
        <v>994</v>
      </c>
      <c r="BE997">
        <f t="shared" si="215"/>
        <v>24.824999999999658</v>
      </c>
      <c r="BF997">
        <f>EXP(-KTG1_pic*(BE997-T_opt_pic)^2)</f>
        <v>0.98676585171269049</v>
      </c>
      <c r="BG997">
        <f>EXP(-KTG2_pic*(T_opt_pic-BE997)^2)</f>
        <v>0.96082066531653243</v>
      </c>
      <c r="BH997">
        <f>IF(BE997&lt;=T_opt_pic,BF997,BG997)</f>
        <v>0.96082066531653243</v>
      </c>
      <c r="BI997">
        <f t="shared" si="216"/>
        <v>0.96099999999999997</v>
      </c>
      <c r="BP997">
        <f t="shared" si="217"/>
        <v>994</v>
      </c>
      <c r="BQ997">
        <f t="shared" si="218"/>
        <v>24.824999999999658</v>
      </c>
      <c r="BR997">
        <f>EXP(-KTG1_bac*(BQ997-T_opt_bac)^2)</f>
        <v>0.98676585171269049</v>
      </c>
      <c r="BS997">
        <f>EXP(-KTG2_bac * (T_opt_bac - BQ997)^2)</f>
        <v>0.96082066531653243</v>
      </c>
      <c r="BT997">
        <f>IF(BQ997&lt;=T_opt_bac,BR997,BS997)</f>
        <v>0.96082066531653243</v>
      </c>
      <c r="BU997">
        <f t="shared" si="219"/>
        <v>0.96099999999999997</v>
      </c>
      <c r="BY997"/>
      <c r="BZ997" s="3">
        <f t="shared" si="225"/>
        <v>977</v>
      </c>
      <c r="CA997" s="3">
        <f>CA996+(env_max2-env_min2)/1200</f>
        <v>24.399999999999682</v>
      </c>
      <c r="CB997" s="3">
        <f t="shared" si="224"/>
        <v>1.361</v>
      </c>
      <c r="CC997" s="3">
        <f>ROUND((O_max_dia2-CA997)/O_range_dia2 * CB997, 3)</f>
        <v>0.156</v>
      </c>
      <c r="CD997">
        <f>IF(CA997&lt;=delt2,CB997,CC997)</f>
        <v>0.156</v>
      </c>
      <c r="CE997">
        <f>IF(CA997&gt;=O_max_dia2, 0, CD997)</f>
        <v>0.156</v>
      </c>
      <c r="CG997">
        <f>CE997/$CF$21</f>
        <v>0.27320490367775835</v>
      </c>
      <c r="EM997"/>
      <c r="EN997" s="3"/>
      <c r="EP997"/>
      <c r="EQ997" s="3"/>
    </row>
    <row r="998" spans="2:147" x14ac:dyDescent="0.25">
      <c r="B998">
        <f t="shared" si="223"/>
        <v>982</v>
      </c>
      <c r="C998" s="9">
        <f t="shared" si="221"/>
        <v>24.524999999999675</v>
      </c>
      <c r="D998">
        <f>EXP(-KTG1_dia*(C998-T_opt__dia)^2)</f>
        <v>0.41221715221560223</v>
      </c>
      <c r="E998">
        <f>EXP(-KTG2_dia*(T_opt__dia-C998)^2)</f>
        <v>2.3886442126538382E-10</v>
      </c>
      <c r="F998">
        <f>IF(C998&lt;=T_opt__dia,D998,E998)</f>
        <v>2.3886442126538382E-10</v>
      </c>
      <c r="G998">
        <f t="shared" si="222"/>
        <v>0</v>
      </c>
      <c r="AO998">
        <f t="shared" si="220"/>
        <v>995</v>
      </c>
      <c r="AP998">
        <f t="shared" si="212"/>
        <v>24.849999999999657</v>
      </c>
      <c r="AQ998">
        <f>EXP(-KTG1_nan*(AP998-T_opt__nan)^2)</f>
        <v>0.91020084047871197</v>
      </c>
      <c r="AR998">
        <f>EXP(-KTG2_nan*(T_opt__nan-AP998)^2)</f>
        <v>0.75407005812909667</v>
      </c>
      <c r="AS998">
        <f>IF(AP998&lt;=T_opt__nan,AQ998,AR998)</f>
        <v>0.75407005812909667</v>
      </c>
      <c r="AT998">
        <f t="shared" si="213"/>
        <v>0.754</v>
      </c>
      <c r="BD998">
        <f t="shared" si="214"/>
        <v>995</v>
      </c>
      <c r="BE998">
        <f t="shared" si="215"/>
        <v>24.849999999999657</v>
      </c>
      <c r="BF998">
        <f>EXP(-KTG1_pic*(BE998-T_opt_pic)^2)</f>
        <v>0.98640328188847193</v>
      </c>
      <c r="BG998">
        <f>EXP(-KTG2_pic*(T_opt_pic-BE998)^2)</f>
        <v>0.95976194426024364</v>
      </c>
      <c r="BH998">
        <f>IF(BE998&lt;=T_opt_pic,BF998,BG998)</f>
        <v>0.95976194426024364</v>
      </c>
      <c r="BI998">
        <f t="shared" si="216"/>
        <v>0.96</v>
      </c>
      <c r="BP998">
        <f t="shared" si="217"/>
        <v>995</v>
      </c>
      <c r="BQ998">
        <f t="shared" si="218"/>
        <v>24.849999999999657</v>
      </c>
      <c r="BR998">
        <f>EXP(-KTG1_bac*(BQ998-T_opt_bac)^2)</f>
        <v>0.98640328188847193</v>
      </c>
      <c r="BS998">
        <f>EXP(-KTG2_bac * (T_opt_bac - BQ998)^2)</f>
        <v>0.95976194426024364</v>
      </c>
      <c r="BT998">
        <f>IF(BQ998&lt;=T_opt_bac,BR998,BS998)</f>
        <v>0.95976194426024364</v>
      </c>
      <c r="BU998">
        <f t="shared" si="219"/>
        <v>0.96</v>
      </c>
      <c r="BY998"/>
      <c r="BZ998" s="3">
        <f t="shared" si="225"/>
        <v>978</v>
      </c>
      <c r="CA998" s="3">
        <f>CA997+(env_max2-env_min2)/1200</f>
        <v>24.424999999999681</v>
      </c>
      <c r="CB998" s="3">
        <f t="shared" si="224"/>
        <v>1.363</v>
      </c>
      <c r="CC998" s="3">
        <f>ROUND((O_max_dia2-CA998)/O_range_dia2 * CB998, 3)</f>
        <v>0.153</v>
      </c>
      <c r="CD998">
        <f>IF(CA998&lt;=delt2,CB998,CC998)</f>
        <v>0.153</v>
      </c>
      <c r="CE998">
        <f>IF(CA998&gt;=O_max_dia2, 0, CD998)</f>
        <v>0.153</v>
      </c>
      <c r="CG998">
        <f>CE998/$CF$21</f>
        <v>0.26795096322241685</v>
      </c>
      <c r="EM998"/>
      <c r="EN998" s="3"/>
      <c r="EP998"/>
      <c r="EQ998" s="3"/>
    </row>
    <row r="999" spans="2:147" x14ac:dyDescent="0.25">
      <c r="B999">
        <f t="shared" si="223"/>
        <v>983</v>
      </c>
      <c r="C999" s="9">
        <f t="shared" si="221"/>
        <v>24.549999999999674</v>
      </c>
      <c r="D999">
        <f>EXP(-KTG1_dia*(C999-T_opt__dia)^2)</f>
        <v>0.41048331355097928</v>
      </c>
      <c r="E999">
        <f>EXP(-KTG2_dia*(T_opt__dia-C999)^2)</f>
        <v>2.1497486534678828E-10</v>
      </c>
      <c r="F999">
        <f>IF(C999&lt;=T_opt__dia,D999,E999)</f>
        <v>2.1497486534678828E-10</v>
      </c>
      <c r="G999">
        <f t="shared" si="222"/>
        <v>0</v>
      </c>
      <c r="AO999">
        <f t="shared" si="220"/>
        <v>996</v>
      </c>
      <c r="AP999">
        <f t="shared" si="212"/>
        <v>24.874999999999655</v>
      </c>
      <c r="AQ999">
        <f>EXP(-KTG1_nan*(AP999-T_opt__nan)^2)</f>
        <v>0.90931610043592137</v>
      </c>
      <c r="AR999">
        <f>EXP(-KTG2_nan*(T_opt__nan-AP999)^2)</f>
        <v>0.75187326486490247</v>
      </c>
      <c r="AS999">
        <f>IF(AP999&lt;=T_opt__nan,AQ999,AR999)</f>
        <v>0.75187326486490247</v>
      </c>
      <c r="AT999">
        <f t="shared" si="213"/>
        <v>0.752</v>
      </c>
      <c r="BD999">
        <f t="shared" si="214"/>
        <v>996</v>
      </c>
      <c r="BE999">
        <f t="shared" si="215"/>
        <v>24.874999999999655</v>
      </c>
      <c r="BF999">
        <f>EXP(-KTG1_pic*(BE999-T_opt_pic)^2)</f>
        <v>0.98603591509228217</v>
      </c>
      <c r="BG999">
        <f>EXP(-KTG2_pic*(T_opt_pic-BE999)^2)</f>
        <v>0.95869000934272153</v>
      </c>
      <c r="BH999">
        <f>IF(BE999&lt;=T_opt_pic,BF999,BG999)</f>
        <v>0.95869000934272153</v>
      </c>
      <c r="BI999">
        <f t="shared" si="216"/>
        <v>0.95899999999999996</v>
      </c>
      <c r="BP999">
        <f t="shared" si="217"/>
        <v>996</v>
      </c>
      <c r="BQ999">
        <f t="shared" si="218"/>
        <v>24.874999999999655</v>
      </c>
      <c r="BR999">
        <f>EXP(-KTG1_bac*(BQ999-T_opt_bac)^2)</f>
        <v>0.98603591509228217</v>
      </c>
      <c r="BS999">
        <f>EXP(-KTG2_bac * (T_opt_bac - BQ999)^2)</f>
        <v>0.95869000934272153</v>
      </c>
      <c r="BT999">
        <f>IF(BQ999&lt;=T_opt_bac,BR999,BS999)</f>
        <v>0.95869000934272153</v>
      </c>
      <c r="BU999">
        <f t="shared" si="219"/>
        <v>0.95899999999999996</v>
      </c>
      <c r="BY999"/>
      <c r="BZ999" s="3">
        <f t="shared" si="225"/>
        <v>979</v>
      </c>
      <c r="CA999" s="3">
        <f>CA998+(env_max2-env_min2)/1200</f>
        <v>24.44999999999968</v>
      </c>
      <c r="CB999" s="3">
        <f t="shared" si="224"/>
        <v>1.365</v>
      </c>
      <c r="CC999" s="3">
        <f>ROUND((O_max_dia2-CA999)/O_range_dia2 * CB999, 3)</f>
        <v>0.151</v>
      </c>
      <c r="CD999">
        <f>IF(CA999&lt;=delt2,CB999,CC999)</f>
        <v>0.151</v>
      </c>
      <c r="CE999">
        <f>IF(CA999&gt;=O_max_dia2, 0, CD999)</f>
        <v>0.151</v>
      </c>
      <c r="CG999">
        <f>CE999/$CF$21</f>
        <v>0.26444833625218916</v>
      </c>
      <c r="EM999"/>
      <c r="EN999" s="3"/>
      <c r="EP999"/>
      <c r="EQ999" s="3"/>
    </row>
    <row r="1000" spans="2:147" x14ac:dyDescent="0.25">
      <c r="B1000">
        <f t="shared" si="223"/>
        <v>984</v>
      </c>
      <c r="C1000" s="9">
        <f t="shared" si="221"/>
        <v>24.574999999999672</v>
      </c>
      <c r="D1000">
        <f>EXP(-KTG1_dia*(C1000-T_opt__dia)^2)</f>
        <v>0.40875268008882193</v>
      </c>
      <c r="E1000">
        <f>EXP(-KTG2_dia*(T_opt__dia-C1000)^2)</f>
        <v>1.9342621384131532E-10</v>
      </c>
      <c r="F1000">
        <f>IF(C1000&lt;=T_opt__dia,D1000,E1000)</f>
        <v>1.9342621384131532E-10</v>
      </c>
      <c r="G1000">
        <f t="shared" si="222"/>
        <v>0</v>
      </c>
      <c r="AO1000">
        <f t="shared" si="220"/>
        <v>997</v>
      </c>
      <c r="AP1000">
        <f t="shared" si="212"/>
        <v>24.899999999999654</v>
      </c>
      <c r="AQ1000">
        <f>EXP(-KTG1_nan*(AP1000-T_opt__nan)^2)</f>
        <v>0.90842767823483728</v>
      </c>
      <c r="AR1000">
        <f>EXP(-KTG2_nan*(T_opt__nan-AP1000)^2)</f>
        <v>0.74967162624607064</v>
      </c>
      <c r="AS1000">
        <f>IF(AP1000&lt;=T_opt__nan,AQ1000,AR1000)</f>
        <v>0.74967162624607064</v>
      </c>
      <c r="AT1000">
        <f t="shared" si="213"/>
        <v>0.75</v>
      </c>
      <c r="BD1000">
        <f t="shared" si="214"/>
        <v>997</v>
      </c>
      <c r="BE1000">
        <f t="shared" si="215"/>
        <v>24.899999999999654</v>
      </c>
      <c r="BF1000">
        <f>EXP(-KTG1_pic*(BE1000-T_opt_pic)^2)</f>
        <v>0.98566375678363527</v>
      </c>
      <c r="BG1000">
        <f>EXP(-KTG2_pic*(T_opt_pic-BE1000)^2)</f>
        <v>0.9576049074620564</v>
      </c>
      <c r="BH1000">
        <f>IF(BE1000&lt;=T_opt_pic,BF1000,BG1000)</f>
        <v>0.9576049074620564</v>
      </c>
      <c r="BI1000">
        <f t="shared" si="216"/>
        <v>0.95799999999999996</v>
      </c>
      <c r="BP1000">
        <f t="shared" si="217"/>
        <v>997</v>
      </c>
      <c r="BQ1000">
        <f t="shared" si="218"/>
        <v>24.899999999999654</v>
      </c>
      <c r="BR1000">
        <f>EXP(-KTG1_bac*(BQ1000-T_opt_bac)^2)</f>
        <v>0.98566375678363527</v>
      </c>
      <c r="BS1000">
        <f>EXP(-KTG2_bac * (T_opt_bac - BQ1000)^2)</f>
        <v>0.9576049074620564</v>
      </c>
      <c r="BT1000">
        <f>IF(BQ1000&lt;=T_opt_bac,BR1000,BS1000)</f>
        <v>0.9576049074620564</v>
      </c>
      <c r="BU1000">
        <f t="shared" si="219"/>
        <v>0.95799999999999996</v>
      </c>
      <c r="BY1000"/>
      <c r="BZ1000" s="3">
        <f t="shared" si="225"/>
        <v>980</v>
      </c>
      <c r="CA1000" s="3">
        <f>CA999+(env_max2-env_min2)/1200</f>
        <v>24.474999999999678</v>
      </c>
      <c r="CB1000" s="3">
        <f t="shared" si="224"/>
        <v>1.3680000000000001</v>
      </c>
      <c r="CC1000" s="3">
        <f>ROUND((O_max_dia2-CA1000)/O_range_dia2 * CB1000, 3)</f>
        <v>0.14899999999999999</v>
      </c>
      <c r="CD1000">
        <f>IF(CA1000&lt;=delt2,CB1000,CC1000)</f>
        <v>0.14899999999999999</v>
      </c>
      <c r="CE1000">
        <f>IF(CA1000&gt;=O_max_dia2, 0, CD1000)</f>
        <v>0.14899999999999999</v>
      </c>
      <c r="CG1000">
        <f>CE1000/$CF$21</f>
        <v>0.26094570928196148</v>
      </c>
      <c r="EM1000"/>
      <c r="EN1000" s="3"/>
      <c r="EP1000"/>
      <c r="EQ1000" s="3"/>
    </row>
    <row r="1001" spans="2:147" x14ac:dyDescent="0.25">
      <c r="B1001">
        <f t="shared" si="223"/>
        <v>985</v>
      </c>
      <c r="C1001" s="9">
        <f t="shared" si="221"/>
        <v>24.599999999999671</v>
      </c>
      <c r="D1001">
        <f>EXP(-KTG1_dia*(C1001-T_opt__dia)^2)</f>
        <v>0.40702527285524875</v>
      </c>
      <c r="E1001">
        <f>EXP(-KTG2_dia*(T_opt__dia-C1001)^2)</f>
        <v>1.7399405221014011E-10</v>
      </c>
      <c r="F1001">
        <f>IF(C1001&lt;=T_opt__dia,D1001,E1001)</f>
        <v>1.7399405221014011E-10</v>
      </c>
      <c r="G1001">
        <f t="shared" si="222"/>
        <v>0</v>
      </c>
      <c r="AO1001">
        <f t="shared" si="220"/>
        <v>998</v>
      </c>
      <c r="AP1001">
        <f t="shared" si="212"/>
        <v>24.924999999999653</v>
      </c>
      <c r="AQ1001">
        <f>EXP(-KTG1_nan*(AP1001-T_opt__nan)^2)</f>
        <v>0.90753558635287046</v>
      </c>
      <c r="AR1001">
        <f>EXP(-KTG2_nan*(T_opt__nan-AP1001)^2)</f>
        <v>0.74746522241275126</v>
      </c>
      <c r="AS1001">
        <f>IF(AP1001&lt;=T_opt__nan,AQ1001,AR1001)</f>
        <v>0.74746522241275126</v>
      </c>
      <c r="AT1001">
        <f t="shared" si="213"/>
        <v>0.747</v>
      </c>
      <c r="BD1001">
        <f t="shared" si="214"/>
        <v>998</v>
      </c>
      <c r="BE1001">
        <f t="shared" si="215"/>
        <v>24.924999999999653</v>
      </c>
      <c r="BF1001">
        <f>EXP(-KTG1_pic*(BE1001-T_opt_pic)^2)</f>
        <v>0.98528681249185723</v>
      </c>
      <c r="BG1001">
        <f>EXP(-KTG2_pic*(T_opt_pic-BE1001)^2)</f>
        <v>0.95650668605578337</v>
      </c>
      <c r="BH1001">
        <f>IF(BE1001&lt;=T_opt_pic,BF1001,BG1001)</f>
        <v>0.95650668605578337</v>
      </c>
      <c r="BI1001">
        <f t="shared" si="216"/>
        <v>0.95699999999999996</v>
      </c>
      <c r="BP1001">
        <f t="shared" si="217"/>
        <v>998</v>
      </c>
      <c r="BQ1001">
        <f t="shared" si="218"/>
        <v>24.924999999999653</v>
      </c>
      <c r="BR1001">
        <f>EXP(-KTG1_bac*(BQ1001-T_opt_bac)^2)</f>
        <v>0.98528681249185723</v>
      </c>
      <c r="BS1001">
        <f>EXP(-KTG2_bac * (T_opt_bac - BQ1001)^2)</f>
        <v>0.95650668605578337</v>
      </c>
      <c r="BT1001">
        <f>IF(BQ1001&lt;=T_opt_bac,BR1001,BS1001)</f>
        <v>0.95650668605578337</v>
      </c>
      <c r="BU1001">
        <f t="shared" si="219"/>
        <v>0.95699999999999996</v>
      </c>
      <c r="BY1001"/>
      <c r="BZ1001" s="3">
        <f t="shared" si="225"/>
        <v>981</v>
      </c>
      <c r="CA1001" s="3">
        <f>CA1000+(env_max2-env_min2)/1200</f>
        <v>24.499999999999677</v>
      </c>
      <c r="CB1001" s="3">
        <f t="shared" si="224"/>
        <v>1.37</v>
      </c>
      <c r="CC1001" s="3">
        <f>ROUND((O_max_dia2-CA1001)/O_range_dia2 * CB1001, 3)</f>
        <v>0.14699999999999999</v>
      </c>
      <c r="CD1001">
        <f>IF(CA1001&lt;=delt2,CB1001,CC1001)</f>
        <v>0.14699999999999999</v>
      </c>
      <c r="CE1001">
        <f>IF(CA1001&gt;=O_max_dia2, 0, CD1001)</f>
        <v>0.14699999999999999</v>
      </c>
      <c r="CG1001">
        <f>CE1001/$CF$21</f>
        <v>0.2574430823117338</v>
      </c>
      <c r="EM1001"/>
      <c r="EN1001" s="3"/>
      <c r="EP1001"/>
      <c r="EQ1001" s="3"/>
    </row>
    <row r="1002" spans="2:147" x14ac:dyDescent="0.25">
      <c r="B1002">
        <f t="shared" si="223"/>
        <v>986</v>
      </c>
      <c r="C1002" s="9">
        <f t="shared" si="221"/>
        <v>24.62499999999967</v>
      </c>
      <c r="D1002">
        <f>EXP(-KTG1_dia*(C1002-T_opt__dia)^2)</f>
        <v>0.40530111269104352</v>
      </c>
      <c r="E1002">
        <f>EXP(-KTG2_dia*(T_opt__dia-C1002)^2)</f>
        <v>1.5647497858157616E-10</v>
      </c>
      <c r="F1002">
        <f>IF(C1002&lt;=T_opt__dia,D1002,E1002)</f>
        <v>1.5647497858157616E-10</v>
      </c>
      <c r="G1002">
        <f t="shared" si="222"/>
        <v>0</v>
      </c>
      <c r="AO1002">
        <f t="shared" si="220"/>
        <v>999</v>
      </c>
      <c r="AP1002">
        <f t="shared" si="212"/>
        <v>24.949999999999651</v>
      </c>
      <c r="AQ1002">
        <f>EXP(-KTG1_nan*(AP1002-T_opt__nan)^2)</f>
        <v>0.90663983731022824</v>
      </c>
      <c r="AR1002">
        <f>EXP(-KTG2_nan*(T_opt__nan-AP1002)^2)</f>
        <v>0.74525413348394731</v>
      </c>
      <c r="AS1002">
        <f>IF(AP1002&lt;=T_opt__nan,AQ1002,AR1002)</f>
        <v>0.74525413348394731</v>
      </c>
      <c r="AT1002">
        <f t="shared" si="213"/>
        <v>0.745</v>
      </c>
      <c r="BD1002">
        <f t="shared" si="214"/>
        <v>999</v>
      </c>
      <c r="BE1002">
        <f t="shared" si="215"/>
        <v>24.949999999999651</v>
      </c>
      <c r="BF1002">
        <f>EXP(-KTG1_pic*(BE1002-T_opt_pic)^2)</f>
        <v>0.98490508781594921</v>
      </c>
      <c r="BG1002">
        <f>EXP(-KTG2_pic*(T_opt_pic-BE1002)^2)</f>
        <v>0.95539539309742649</v>
      </c>
      <c r="BH1002">
        <f>IF(BE1002&lt;=T_opt_pic,BF1002,BG1002)</f>
        <v>0.95539539309742649</v>
      </c>
      <c r="BI1002">
        <f t="shared" si="216"/>
        <v>0.95499999999999996</v>
      </c>
      <c r="BP1002">
        <f t="shared" si="217"/>
        <v>999</v>
      </c>
      <c r="BQ1002">
        <f t="shared" si="218"/>
        <v>24.949999999999651</v>
      </c>
      <c r="BR1002">
        <f>EXP(-KTG1_bac*(BQ1002-T_opt_bac)^2)</f>
        <v>0.98490508781594921</v>
      </c>
      <c r="BS1002">
        <f>EXP(-KTG2_bac * (T_opt_bac - BQ1002)^2)</f>
        <v>0.95539539309742649</v>
      </c>
      <c r="BT1002">
        <f>IF(BQ1002&lt;=T_opt_bac,BR1002,BS1002)</f>
        <v>0.95539539309742649</v>
      </c>
      <c r="BU1002">
        <f t="shared" si="219"/>
        <v>0.95499999999999996</v>
      </c>
      <c r="BY1002"/>
      <c r="BZ1002" s="3">
        <f t="shared" si="225"/>
        <v>982</v>
      </c>
      <c r="CA1002" s="3">
        <f>CA1001+(env_max2-env_min2)/1200</f>
        <v>24.524999999999675</v>
      </c>
      <c r="CB1002" s="3">
        <f t="shared" si="224"/>
        <v>1.373</v>
      </c>
      <c r="CC1002" s="3">
        <f>ROUND((O_max_dia2-CA1002)/O_range_dia2 * CB1002, 3)</f>
        <v>0.14499999999999999</v>
      </c>
      <c r="CD1002">
        <f>IF(CA1002&lt;=delt2,CB1002,CC1002)</f>
        <v>0.14499999999999999</v>
      </c>
      <c r="CE1002">
        <f>IF(CA1002&gt;=O_max_dia2, 0, CD1002)</f>
        <v>0.14499999999999999</v>
      </c>
      <c r="CG1002">
        <f>CE1002/$CF$21</f>
        <v>0.25394045534150611</v>
      </c>
      <c r="EM1002"/>
      <c r="EN1002" s="3"/>
      <c r="EP1002"/>
      <c r="EQ1002" s="3"/>
    </row>
    <row r="1003" spans="2:147" x14ac:dyDescent="0.25">
      <c r="B1003">
        <f t="shared" si="223"/>
        <v>987</v>
      </c>
      <c r="C1003" s="9">
        <f t="shared" si="221"/>
        <v>24.649999999999668</v>
      </c>
      <c r="D1003">
        <f>EXP(-KTG1_dia*(C1003-T_opt__dia)^2)</f>
        <v>0.40358022025160745</v>
      </c>
      <c r="E1003">
        <f>EXP(-KTG2_dia*(T_opt__dia-C1003)^2)</f>
        <v>1.4068468589308443E-10</v>
      </c>
      <c r="F1003">
        <f>IF(C1003&lt;=T_opt__dia,D1003,E1003)</f>
        <v>1.4068468589308443E-10</v>
      </c>
      <c r="G1003">
        <f t="shared" si="222"/>
        <v>0</v>
      </c>
      <c r="AO1003">
        <f t="shared" si="220"/>
        <v>1000</v>
      </c>
      <c r="AP1003">
        <f t="shared" si="212"/>
        <v>24.97499999999965</v>
      </c>
      <c r="AQ1003">
        <f>EXP(-KTG1_nan*(AP1003-T_opt__nan)^2)</f>
        <v>0.90574044366962148</v>
      </c>
      <c r="AR1003">
        <f>EXP(-KTG2_nan*(T_opt__nan-AP1003)^2)</f>
        <v>0.74303843955277626</v>
      </c>
      <c r="AS1003">
        <f>IF(AP1003&lt;=T_opt__nan,AQ1003,AR1003)</f>
        <v>0.74303843955277626</v>
      </c>
      <c r="AT1003">
        <f t="shared" si="213"/>
        <v>0.74299999999999999</v>
      </c>
      <c r="BD1003">
        <f t="shared" si="214"/>
        <v>1000</v>
      </c>
      <c r="BE1003">
        <f t="shared" si="215"/>
        <v>24.97499999999965</v>
      </c>
      <c r="BF1003">
        <f>EXP(-KTG1_pic*(BE1003-T_opt_pic)^2)</f>
        <v>0.98451858842444906</v>
      </c>
      <c r="BG1003">
        <f>EXP(-KTG2_pic*(T_opt_pic-BE1003)^2)</f>
        <v>0.95427107709300807</v>
      </c>
      <c r="BH1003">
        <f>IF(BE1003&lt;=T_opt_pic,BF1003,BG1003)</f>
        <v>0.95427107709300807</v>
      </c>
      <c r="BI1003">
        <f t="shared" si="216"/>
        <v>0.95399999999999996</v>
      </c>
      <c r="BP1003">
        <f t="shared" si="217"/>
        <v>1000</v>
      </c>
      <c r="BQ1003">
        <f t="shared" si="218"/>
        <v>24.97499999999965</v>
      </c>
      <c r="BR1003">
        <f>EXP(-KTG1_bac*(BQ1003-T_opt_bac)^2)</f>
        <v>0.98451858842444906</v>
      </c>
      <c r="BS1003">
        <f>EXP(-KTG2_bac * (T_opt_bac - BQ1003)^2)</f>
        <v>0.95427107709300807</v>
      </c>
      <c r="BT1003">
        <f>IF(BQ1003&lt;=T_opt_bac,BR1003,BS1003)</f>
        <v>0.95427107709300807</v>
      </c>
      <c r="BU1003">
        <f t="shared" si="219"/>
        <v>0.95399999999999996</v>
      </c>
      <c r="BY1003"/>
      <c r="BZ1003" s="3">
        <f t="shared" si="225"/>
        <v>983</v>
      </c>
      <c r="CA1003" s="3">
        <f>CA1002+(env_max2-env_min2)/1200</f>
        <v>24.549999999999674</v>
      </c>
      <c r="CB1003" s="3">
        <f t="shared" si="224"/>
        <v>1.375</v>
      </c>
      <c r="CC1003" s="3">
        <f>ROUND((O_max_dia2-CA1003)/O_range_dia2 * CB1003, 3)</f>
        <v>0.14199999999999999</v>
      </c>
      <c r="CD1003">
        <f>IF(CA1003&lt;=delt2,CB1003,CC1003)</f>
        <v>0.14199999999999999</v>
      </c>
      <c r="CE1003">
        <f>IF(CA1003&gt;=O_max_dia2, 0, CD1003)</f>
        <v>0.14199999999999999</v>
      </c>
      <c r="CG1003">
        <f>CE1003/$CF$21</f>
        <v>0.24868651488616461</v>
      </c>
      <c r="EM1003"/>
      <c r="EN1003" s="3"/>
      <c r="EP1003"/>
      <c r="EQ1003" s="3"/>
    </row>
    <row r="1004" spans="2:147" x14ac:dyDescent="0.25">
      <c r="B1004">
        <f t="shared" si="223"/>
        <v>988</v>
      </c>
      <c r="C1004" s="9">
        <f t="shared" si="221"/>
        <v>24.674999999999667</v>
      </c>
      <c r="D1004">
        <f>EXP(-KTG1_dia*(C1004-T_opt__dia)^2)</f>
        <v>0.40186261600691947</v>
      </c>
      <c r="E1004">
        <f>EXP(-KTG2_dia*(T_opt__dia-C1004)^2)</f>
        <v>1.2645621426152147E-10</v>
      </c>
      <c r="F1004">
        <f>IF(C1004&lt;=T_opt__dia,D1004,E1004)</f>
        <v>1.2645621426152147E-10</v>
      </c>
      <c r="G1004">
        <f t="shared" si="222"/>
        <v>0</v>
      </c>
      <c r="AO1004">
        <f t="shared" si="220"/>
        <v>1001</v>
      </c>
      <c r="AP1004">
        <f t="shared" si="212"/>
        <v>24.999999999999648</v>
      </c>
      <c r="AQ1004">
        <f>EXP(-KTG1_nan*(AP1004-T_opt__nan)^2)</f>
        <v>0.90483741803597229</v>
      </c>
      <c r="AR1004">
        <f>EXP(-KTG2_nan*(T_opt__nan-AP1004)^2)</f>
        <v>0.74081822068174907</v>
      </c>
      <c r="AS1004">
        <f>IF(AP1004&lt;=T_opt__nan,AQ1004,AR1004)</f>
        <v>0.74081822068174907</v>
      </c>
      <c r="AT1004">
        <f t="shared" si="213"/>
        <v>0.74099999999999999</v>
      </c>
      <c r="BD1004">
        <f t="shared" si="214"/>
        <v>1001</v>
      </c>
      <c r="BE1004">
        <f t="shared" si="215"/>
        <v>24.999999999999648</v>
      </c>
      <c r="BF1004">
        <f>EXP(-KTG1_pic*(BE1004-T_opt_pic)^2)</f>
        <v>0.98412732005529069</v>
      </c>
      <c r="BG1004">
        <f>EXP(-KTG2_pic*(T_opt_pic-BE1004)^2)</f>
        <v>0.95313378707752083</v>
      </c>
      <c r="BH1004">
        <f>IF(BE1004&lt;=T_opt_pic,BF1004,BG1004)</f>
        <v>0.95313378707752083</v>
      </c>
      <c r="BI1004">
        <f t="shared" si="216"/>
        <v>0.95299999999999996</v>
      </c>
      <c r="BP1004">
        <f t="shared" si="217"/>
        <v>1001</v>
      </c>
      <c r="BQ1004">
        <f t="shared" si="218"/>
        <v>24.999999999999648</v>
      </c>
      <c r="BR1004">
        <f>EXP(-KTG1_bac*(BQ1004-T_opt_bac)^2)</f>
        <v>0.98412732005529069</v>
      </c>
      <c r="BS1004">
        <f>EXP(-KTG2_bac * (T_opt_bac - BQ1004)^2)</f>
        <v>0.95313378707752083</v>
      </c>
      <c r="BT1004">
        <f>IF(BQ1004&lt;=T_opt_bac,BR1004,BS1004)</f>
        <v>0.95313378707752083</v>
      </c>
      <c r="BU1004">
        <f t="shared" si="219"/>
        <v>0.95299999999999996</v>
      </c>
      <c r="BY1004"/>
      <c r="BZ1004" s="3">
        <f t="shared" si="225"/>
        <v>984</v>
      </c>
      <c r="CA1004" s="3">
        <f>CA1003+(env_max2-env_min2)/1200</f>
        <v>24.574999999999672</v>
      </c>
      <c r="CB1004" s="3">
        <f t="shared" si="224"/>
        <v>1.377</v>
      </c>
      <c r="CC1004" s="3">
        <f>ROUND((O_max_dia2-CA1004)/O_range_dia2 * CB1004, 3)</f>
        <v>0.14000000000000001</v>
      </c>
      <c r="CD1004">
        <f>IF(CA1004&lt;=delt2,CB1004,CC1004)</f>
        <v>0.14000000000000001</v>
      </c>
      <c r="CE1004">
        <f>IF(CA1004&gt;=O_max_dia2, 0, CD1004)</f>
        <v>0.14000000000000001</v>
      </c>
      <c r="CG1004">
        <f>CE1004/$CF$21</f>
        <v>0.24518388791593701</v>
      </c>
      <c r="EM1004"/>
      <c r="EN1004" s="3"/>
      <c r="EP1004"/>
      <c r="EQ1004" s="3"/>
    </row>
    <row r="1005" spans="2:147" x14ac:dyDescent="0.25">
      <c r="B1005">
        <f t="shared" si="223"/>
        <v>989</v>
      </c>
      <c r="C1005" s="9">
        <f t="shared" si="221"/>
        <v>24.699999999999665</v>
      </c>
      <c r="D1005">
        <f>EXP(-KTG1_dia*(C1005-T_opt__dia)^2)</f>
        <v>0.40014832024150671</v>
      </c>
      <c r="E1005">
        <f>EXP(-KTG2_dia*(T_opt__dia-C1005)^2)</f>
        <v>1.1363835893024479E-10</v>
      </c>
      <c r="F1005">
        <f>IF(C1005&lt;=T_opt__dia,D1005,E1005)</f>
        <v>1.1363835893024479E-10</v>
      </c>
      <c r="G1005">
        <f t="shared" si="222"/>
        <v>0</v>
      </c>
      <c r="AO1005">
        <f t="shared" si="220"/>
        <v>1002</v>
      </c>
      <c r="AP1005">
        <f t="shared" si="212"/>
        <v>25.024999999999647</v>
      </c>
      <c r="AQ1005">
        <f>EXP(-KTG1_nan*(AP1005-T_opt__nan)^2)</f>
        <v>0.90393077305611946</v>
      </c>
      <c r="AR1005">
        <f>EXP(-KTG2_nan*(T_opt__nan-AP1005)^2)</f>
        <v>0.73859355689806427</v>
      </c>
      <c r="AS1005">
        <f>IF(AP1005&lt;=T_opt__nan,AQ1005,AR1005)</f>
        <v>0.73859355689806427</v>
      </c>
      <c r="AT1005">
        <f t="shared" si="213"/>
        <v>0.73899999999999999</v>
      </c>
      <c r="BD1005">
        <f t="shared" si="214"/>
        <v>1002</v>
      </c>
      <c r="BE1005">
        <f t="shared" si="215"/>
        <v>25.024999999999647</v>
      </c>
      <c r="BF1005">
        <f>EXP(-KTG1_pic*(BE1005-T_opt_pic)^2)</f>
        <v>0.98373128851566249</v>
      </c>
      <c r="BG1005">
        <f>EXP(-KTG2_pic*(T_opt_pic-BE1005)^2)</f>
        <v>0.95198357261136535</v>
      </c>
      <c r="BH1005">
        <f>IF(BE1005&lt;=T_opt_pic,BF1005,BG1005)</f>
        <v>0.95198357261136535</v>
      </c>
      <c r="BI1005">
        <f t="shared" si="216"/>
        <v>0.95199999999999996</v>
      </c>
      <c r="BP1005">
        <f t="shared" si="217"/>
        <v>1002</v>
      </c>
      <c r="BQ1005">
        <f t="shared" si="218"/>
        <v>25.024999999999647</v>
      </c>
      <c r="BR1005">
        <f>EXP(-KTG1_bac*(BQ1005-T_opt_bac)^2)</f>
        <v>0.98373128851566249</v>
      </c>
      <c r="BS1005">
        <f>EXP(-KTG2_bac * (T_opt_bac - BQ1005)^2)</f>
        <v>0.95198357261136535</v>
      </c>
      <c r="BT1005">
        <f>IF(BQ1005&lt;=T_opt_bac,BR1005,BS1005)</f>
        <v>0.95198357261136535</v>
      </c>
      <c r="BU1005">
        <f t="shared" si="219"/>
        <v>0.95199999999999996</v>
      </c>
      <c r="BY1005"/>
      <c r="BZ1005" s="3">
        <f t="shared" si="225"/>
        <v>985</v>
      </c>
      <c r="CA1005" s="3">
        <f>CA1004+(env_max2-env_min2)/1200</f>
        <v>24.599999999999671</v>
      </c>
      <c r="CB1005" s="3">
        <f t="shared" si="224"/>
        <v>1.38</v>
      </c>
      <c r="CC1005" s="3">
        <f>ROUND((O_max_dia2-CA1005)/O_range_dia2 * CB1005, 3)</f>
        <v>0.13800000000000001</v>
      </c>
      <c r="CD1005">
        <f>IF(CA1005&lt;=delt2,CB1005,CC1005)</f>
        <v>0.13800000000000001</v>
      </c>
      <c r="CE1005">
        <f>IF(CA1005&gt;=O_max_dia2, 0, CD1005)</f>
        <v>0.13800000000000001</v>
      </c>
      <c r="CG1005">
        <f>CE1005/$CF$21</f>
        <v>0.24168126094570933</v>
      </c>
      <c r="EM1005"/>
      <c r="EN1005" s="3"/>
      <c r="EP1005"/>
      <c r="EQ1005" s="3"/>
    </row>
    <row r="1006" spans="2:147" x14ac:dyDescent="0.25">
      <c r="B1006">
        <f t="shared" si="223"/>
        <v>990</v>
      </c>
      <c r="C1006" s="9">
        <f t="shared" si="221"/>
        <v>24.724999999999664</v>
      </c>
      <c r="D1006">
        <f>EXP(-KTG1_dia*(C1006-T_opt__dia)^2)</f>
        <v>0.39843735305442401</v>
      </c>
      <c r="E1006">
        <f>EXP(-KTG2_dia*(T_opt__dia-C1006)^2)</f>
        <v>1.0209422036012385E-10</v>
      </c>
      <c r="F1006">
        <f>IF(C1006&lt;=T_opt__dia,D1006,E1006)</f>
        <v>1.0209422036012385E-10</v>
      </c>
      <c r="G1006">
        <f t="shared" si="222"/>
        <v>0</v>
      </c>
      <c r="AO1006">
        <f t="shared" si="220"/>
        <v>1003</v>
      </c>
      <c r="AP1006">
        <f t="shared" si="212"/>
        <v>25.049999999999645</v>
      </c>
      <c r="AQ1006">
        <f>EXP(-KTG1_nan*(AP1006-T_opt__nan)^2)</f>
        <v>0.9030205214185244</v>
      </c>
      <c r="AR1006">
        <f>EXP(-KTG2_nan*(T_opt__nan-AP1006)^2)</f>
        <v>0.73636452818891873</v>
      </c>
      <c r="AS1006">
        <f>IF(AP1006&lt;=T_opt__nan,AQ1006,AR1006)</f>
        <v>0.73636452818891873</v>
      </c>
      <c r="AT1006">
        <f t="shared" si="213"/>
        <v>0.73599999999999999</v>
      </c>
      <c r="BD1006">
        <f t="shared" si="214"/>
        <v>1003</v>
      </c>
      <c r="BE1006">
        <f t="shared" si="215"/>
        <v>25.049999999999645</v>
      </c>
      <c r="BF1006">
        <f>EXP(-KTG1_pic*(BE1006-T_opt_pic)^2)</f>
        <v>0.98333049968186348</v>
      </c>
      <c r="BG1006">
        <f>EXP(-KTG2_pic*(T_opt_pic-BE1006)^2)</f>
        <v>0.95082048377675199</v>
      </c>
      <c r="BH1006">
        <f>IF(BE1006&lt;=T_opt_pic,BF1006,BG1006)</f>
        <v>0.95082048377675199</v>
      </c>
      <c r="BI1006">
        <f t="shared" si="216"/>
        <v>0.95099999999999996</v>
      </c>
      <c r="BP1006">
        <f t="shared" si="217"/>
        <v>1003</v>
      </c>
      <c r="BQ1006">
        <f t="shared" si="218"/>
        <v>25.049999999999645</v>
      </c>
      <c r="BR1006">
        <f>EXP(-KTG1_bac*(BQ1006-T_opt_bac)^2)</f>
        <v>0.98333049968186348</v>
      </c>
      <c r="BS1006">
        <f>EXP(-KTG2_bac * (T_opt_bac - BQ1006)^2)</f>
        <v>0.95082048377675199</v>
      </c>
      <c r="BT1006">
        <f>IF(BQ1006&lt;=T_opt_bac,BR1006,BS1006)</f>
        <v>0.95082048377675199</v>
      </c>
      <c r="BU1006">
        <f t="shared" si="219"/>
        <v>0.95099999999999996</v>
      </c>
      <c r="BY1006"/>
      <c r="BZ1006" s="3">
        <f t="shared" si="225"/>
        <v>986</v>
      </c>
      <c r="CA1006" s="3">
        <f>CA1005+(env_max2-env_min2)/1200</f>
        <v>24.62499999999967</v>
      </c>
      <c r="CB1006" s="3">
        <f t="shared" si="224"/>
        <v>1.3819999999999999</v>
      </c>
      <c r="CC1006" s="3">
        <f>ROUND((O_max_dia2-CA1006)/O_range_dia2 * CB1006, 3)</f>
        <v>0.13600000000000001</v>
      </c>
      <c r="CD1006">
        <f>IF(CA1006&lt;=delt2,CB1006,CC1006)</f>
        <v>0.13600000000000001</v>
      </c>
      <c r="CE1006">
        <f>IF(CA1006&gt;=O_max_dia2, 0, CD1006)</f>
        <v>0.13600000000000001</v>
      </c>
      <c r="CG1006">
        <f>CE1006/$CF$21</f>
        <v>0.23817863397548164</v>
      </c>
      <c r="EM1006"/>
      <c r="EN1006" s="3"/>
      <c r="EP1006"/>
      <c r="EQ1006" s="3"/>
    </row>
    <row r="1007" spans="2:147" x14ac:dyDescent="0.25">
      <c r="B1007">
        <f t="shared" si="223"/>
        <v>991</v>
      </c>
      <c r="C1007" s="9">
        <f t="shared" si="221"/>
        <v>24.749999999999662</v>
      </c>
      <c r="D1007">
        <f>EXP(-KTG1_dia*(C1007-T_opt__dia)^2)</f>
        <v>0.39672973435924291</v>
      </c>
      <c r="E1007">
        <f>EXP(-KTG2_dia*(T_opt__dia-C1007)^2)</f>
        <v>9.1699884152490386E-11</v>
      </c>
      <c r="F1007">
        <f>IF(C1007&lt;=T_opt__dia,D1007,E1007)</f>
        <v>9.1699884152490386E-11</v>
      </c>
      <c r="G1007">
        <f t="shared" si="222"/>
        <v>0</v>
      </c>
      <c r="AO1007">
        <f t="shared" si="220"/>
        <v>1004</v>
      </c>
      <c r="AP1007">
        <f t="shared" si="212"/>
        <v>25.074999999999644</v>
      </c>
      <c r="AQ1007">
        <f>EXP(-KTG1_nan*(AP1007-T_opt__nan)^2)</f>
        <v>0.90210667585297533</v>
      </c>
      <c r="AR1007">
        <f>EXP(-KTG2_nan*(T_opt__nan-AP1007)^2)</f>
        <v>0.73413121449683638</v>
      </c>
      <c r="AS1007">
        <f>IF(AP1007&lt;=T_opt__nan,AQ1007,AR1007)</f>
        <v>0.73413121449683638</v>
      </c>
      <c r="AT1007">
        <f t="shared" si="213"/>
        <v>0.73399999999999999</v>
      </c>
      <c r="BD1007">
        <f t="shared" si="214"/>
        <v>1004</v>
      </c>
      <c r="BE1007">
        <f t="shared" si="215"/>
        <v>25.074999999999644</v>
      </c>
      <c r="BF1007">
        <f>EXP(-KTG1_pic*(BE1007-T_opt_pic)^2)</f>
        <v>0.98292495949915792</v>
      </c>
      <c r="BG1007">
        <f>EXP(-KTG2_pic*(T_opt_pic-BE1007)^2)</f>
        <v>0.94964457117406809</v>
      </c>
      <c r="BH1007">
        <f>IF(BE1007&lt;=T_opt_pic,BF1007,BG1007)</f>
        <v>0.94964457117406809</v>
      </c>
      <c r="BI1007">
        <f t="shared" si="216"/>
        <v>0.95</v>
      </c>
      <c r="BP1007">
        <f t="shared" si="217"/>
        <v>1004</v>
      </c>
      <c r="BQ1007">
        <f t="shared" si="218"/>
        <v>25.074999999999644</v>
      </c>
      <c r="BR1007">
        <f>EXP(-KTG1_bac*(BQ1007-T_opt_bac)^2)</f>
        <v>0.98292495949915792</v>
      </c>
      <c r="BS1007">
        <f>EXP(-KTG2_bac * (T_opt_bac - BQ1007)^2)</f>
        <v>0.94964457117406809</v>
      </c>
      <c r="BT1007">
        <f>IF(BQ1007&lt;=T_opt_bac,BR1007,BS1007)</f>
        <v>0.94964457117406809</v>
      </c>
      <c r="BU1007">
        <f t="shared" si="219"/>
        <v>0.95</v>
      </c>
      <c r="BY1007"/>
      <c r="BZ1007" s="3">
        <f t="shared" si="225"/>
        <v>987</v>
      </c>
      <c r="CA1007" s="3">
        <f>CA1006+(env_max2-env_min2)/1200</f>
        <v>24.649999999999668</v>
      </c>
      <c r="CB1007" s="3">
        <f t="shared" si="224"/>
        <v>1.385</v>
      </c>
      <c r="CC1007" s="3">
        <f>ROUND((O_max_dia2-CA1007)/O_range_dia2 * CB1007, 3)</f>
        <v>0.13400000000000001</v>
      </c>
      <c r="CD1007">
        <f>IF(CA1007&lt;=delt2,CB1007,CC1007)</f>
        <v>0.13400000000000001</v>
      </c>
      <c r="CE1007">
        <f>IF(CA1007&gt;=O_max_dia2, 0, CD1007)</f>
        <v>0.13400000000000001</v>
      </c>
      <c r="CG1007">
        <f>CE1007/$CF$21</f>
        <v>0.23467600700525398</v>
      </c>
      <c r="EM1007"/>
      <c r="EN1007" s="3"/>
      <c r="EP1007"/>
      <c r="EQ1007" s="3"/>
    </row>
    <row r="1008" spans="2:147" x14ac:dyDescent="0.25">
      <c r="B1008">
        <f t="shared" si="223"/>
        <v>992</v>
      </c>
      <c r="C1008" s="9">
        <f t="shared" si="221"/>
        <v>24.774999999999661</v>
      </c>
      <c r="D1008">
        <f>EXP(-KTG1_dia*(C1008-T_opt__dia)^2)</f>
        <v>0.39502548388404995</v>
      </c>
      <c r="E1008">
        <f>EXP(-KTG2_dia*(T_opt__dia-C1008)^2)</f>
        <v>8.2343219523037133E-11</v>
      </c>
      <c r="F1008">
        <f>IF(C1008&lt;=T_opt__dia,D1008,E1008)</f>
        <v>8.2343219523037133E-11</v>
      </c>
      <c r="G1008">
        <f t="shared" si="222"/>
        <v>0</v>
      </c>
      <c r="AO1008">
        <f t="shared" si="220"/>
        <v>1005</v>
      </c>
      <c r="AP1008">
        <f t="shared" si="212"/>
        <v>25.099999999999643</v>
      </c>
      <c r="AQ1008">
        <f>EXP(-KTG1_nan*(AP1008-T_opt__nan)^2)</f>
        <v>0.90118924913029175</v>
      </c>
      <c r="AR1008">
        <f>EXP(-KTG2_nan*(T_opt__nan-AP1008)^2)</f>
        <v>0.73189369571501339</v>
      </c>
      <c r="AS1008">
        <f>IF(AP1008&lt;=T_opt__nan,AQ1008,AR1008)</f>
        <v>0.73189369571501339</v>
      </c>
      <c r="AT1008">
        <f t="shared" si="213"/>
        <v>0.73199999999999998</v>
      </c>
      <c r="BD1008">
        <f t="shared" si="214"/>
        <v>1005</v>
      </c>
      <c r="BE1008">
        <f t="shared" si="215"/>
        <v>25.099999999999643</v>
      </c>
      <c r="BF1008">
        <f>EXP(-KTG1_pic*(BE1008-T_opt_pic)^2)</f>
        <v>0.98251467398162851</v>
      </c>
      <c r="BG1008">
        <f>EXP(-KTG2_pic*(T_opt_pic-BE1008)^2)</f>
        <v>0.94845588591821084</v>
      </c>
      <c r="BH1008">
        <f>IF(BE1008&lt;=T_opt_pic,BF1008,BG1008)</f>
        <v>0.94845588591821084</v>
      </c>
      <c r="BI1008">
        <f t="shared" si="216"/>
        <v>0.94799999999999995</v>
      </c>
      <c r="BP1008">
        <f t="shared" si="217"/>
        <v>1005</v>
      </c>
      <c r="BQ1008">
        <f t="shared" si="218"/>
        <v>25.099999999999643</v>
      </c>
      <c r="BR1008">
        <f>EXP(-KTG1_bac*(BQ1008-T_opt_bac)^2)</f>
        <v>0.98251467398162851</v>
      </c>
      <c r="BS1008">
        <f>EXP(-KTG2_bac * (T_opt_bac - BQ1008)^2)</f>
        <v>0.94845588591821084</v>
      </c>
      <c r="BT1008">
        <f>IF(BQ1008&lt;=T_opt_bac,BR1008,BS1008)</f>
        <v>0.94845588591821084</v>
      </c>
      <c r="BU1008">
        <f t="shared" si="219"/>
        <v>0.94799999999999995</v>
      </c>
      <c r="BY1008"/>
      <c r="BZ1008" s="3">
        <f t="shared" si="225"/>
        <v>988</v>
      </c>
      <c r="CA1008" s="3">
        <f>CA1007+(env_max2-env_min2)/1200</f>
        <v>24.674999999999667</v>
      </c>
      <c r="CB1008" s="3">
        <f t="shared" si="224"/>
        <v>1.387</v>
      </c>
      <c r="CC1008" s="3">
        <f>ROUND((O_max_dia2-CA1008)/O_range_dia2 * CB1008, 3)</f>
        <v>0.13100000000000001</v>
      </c>
      <c r="CD1008">
        <f>IF(CA1008&lt;=delt2,CB1008,CC1008)</f>
        <v>0.13100000000000001</v>
      </c>
      <c r="CE1008">
        <f>IF(CA1008&gt;=O_max_dia2, 0, CD1008)</f>
        <v>0.13100000000000001</v>
      </c>
      <c r="CG1008">
        <f>CE1008/$CF$21</f>
        <v>0.22942206654991246</v>
      </c>
      <c r="EM1008"/>
      <c r="EN1008" s="3"/>
      <c r="EP1008"/>
      <c r="EQ1008" s="3"/>
    </row>
    <row r="1009" spans="2:147" x14ac:dyDescent="0.25">
      <c r="B1009">
        <f t="shared" si="223"/>
        <v>993</v>
      </c>
      <c r="C1009" s="9">
        <f t="shared" si="221"/>
        <v>24.79999999999966</v>
      </c>
      <c r="D1009">
        <f>EXP(-KTG1_dia*(C1009-T_opt__dia)^2)</f>
        <v>0.39332462117145411</v>
      </c>
      <c r="E1009">
        <f>EXP(-KTG2_dia*(T_opt__dia-C1009)^2)</f>
        <v>7.3922785993559501E-11</v>
      </c>
      <c r="F1009">
        <f>IF(C1009&lt;=T_opt__dia,D1009,E1009)</f>
        <v>7.3922785993559501E-11</v>
      </c>
      <c r="G1009">
        <f t="shared" si="222"/>
        <v>0</v>
      </c>
      <c r="AO1009">
        <f t="shared" si="220"/>
        <v>1006</v>
      </c>
      <c r="AP1009">
        <f t="shared" si="212"/>
        <v>25.124999999999641</v>
      </c>
      <c r="AQ1009">
        <f>EXP(-KTG1_nan*(AP1009-T_opt__nan)^2)</f>
        <v>0.90026825406202693</v>
      </c>
      <c r="AR1009">
        <f>EXP(-KTG2_nan*(T_opt__nan-AP1009)^2)</f>
        <v>0.72965205168268188</v>
      </c>
      <c r="AS1009">
        <f>IF(AP1009&lt;=T_opt__nan,AQ1009,AR1009)</f>
        <v>0.72965205168268188</v>
      </c>
      <c r="AT1009">
        <f t="shared" si="213"/>
        <v>0.73</v>
      </c>
      <c r="BD1009">
        <f t="shared" si="214"/>
        <v>1006</v>
      </c>
      <c r="BE1009">
        <f t="shared" si="215"/>
        <v>25.124999999999641</v>
      </c>
      <c r="BF1009">
        <f>EXP(-KTG1_pic*(BE1009-T_opt_pic)^2)</f>
        <v>0.98209964921202764</v>
      </c>
      <c r="BG1009">
        <f>EXP(-KTG2_pic*(T_opt_pic-BE1009)^2)</f>
        <v>0.94725447963488574</v>
      </c>
      <c r="BH1009">
        <f>IF(BE1009&lt;=T_opt_pic,BF1009,BG1009)</f>
        <v>0.94725447963488574</v>
      </c>
      <c r="BI1009">
        <f t="shared" si="216"/>
        <v>0.94699999999999995</v>
      </c>
      <c r="BP1009">
        <f t="shared" si="217"/>
        <v>1006</v>
      </c>
      <c r="BQ1009">
        <f t="shared" si="218"/>
        <v>25.124999999999641</v>
      </c>
      <c r="BR1009">
        <f>EXP(-KTG1_bac*(BQ1009-T_opt_bac)^2)</f>
        <v>0.98209964921202764</v>
      </c>
      <c r="BS1009">
        <f>EXP(-KTG2_bac * (T_opt_bac - BQ1009)^2)</f>
        <v>0.94725447963488574</v>
      </c>
      <c r="BT1009">
        <f>IF(BQ1009&lt;=T_opt_bac,BR1009,BS1009)</f>
        <v>0.94725447963488574</v>
      </c>
      <c r="BU1009">
        <f t="shared" si="219"/>
        <v>0.94699999999999995</v>
      </c>
      <c r="BY1009"/>
      <c r="BZ1009" s="3">
        <f t="shared" si="225"/>
        <v>989</v>
      </c>
      <c r="CA1009" s="3">
        <f>CA1008+(env_max2-env_min2)/1200</f>
        <v>24.699999999999665</v>
      </c>
      <c r="CB1009" s="3">
        <f t="shared" si="224"/>
        <v>1.39</v>
      </c>
      <c r="CC1009" s="3">
        <f>ROUND((O_max_dia2-CA1009)/O_range_dia2 * CB1009, 3)</f>
        <v>0.129</v>
      </c>
      <c r="CD1009">
        <f>IF(CA1009&lt;=delt2,CB1009,CC1009)</f>
        <v>0.129</v>
      </c>
      <c r="CE1009">
        <f>IF(CA1009&gt;=O_max_dia2, 0, CD1009)</f>
        <v>0.129</v>
      </c>
      <c r="CG1009">
        <f>CE1009/$CF$21</f>
        <v>0.2259194395796848</v>
      </c>
      <c r="EM1009"/>
      <c r="EN1009" s="3"/>
      <c r="EP1009"/>
      <c r="EQ1009" s="3"/>
    </row>
    <row r="1010" spans="2:147" x14ac:dyDescent="0.25">
      <c r="B1010">
        <f t="shared" si="223"/>
        <v>994</v>
      </c>
      <c r="C1010" s="9">
        <f t="shared" si="221"/>
        <v>24.824999999999658</v>
      </c>
      <c r="D1010">
        <f>EXP(-KTG1_dia*(C1010-T_opt__dia)^2)</f>
        <v>0.39162716557860378</v>
      </c>
      <c r="E1010">
        <f>EXP(-KTG2_dia*(T_opt__dia-C1010)^2)</f>
        <v>6.6346838839629635E-11</v>
      </c>
      <c r="F1010">
        <f>IF(C1010&lt;=T_opt__dia,D1010,E1010)</f>
        <v>6.6346838839629635E-11</v>
      </c>
      <c r="G1010">
        <f t="shared" si="222"/>
        <v>0</v>
      </c>
      <c r="AO1010">
        <f t="shared" si="220"/>
        <v>1007</v>
      </c>
      <c r="AP1010">
        <f t="shared" si="212"/>
        <v>25.14999999999964</v>
      </c>
      <c r="AQ1010">
        <f>EXP(-KTG1_nan*(AP1010-T_opt__nan)^2)</f>
        <v>0.89934370350017112</v>
      </c>
      <c r="AR1010">
        <f>EXP(-KTG2_nan*(T_opt__nan-AP1010)^2)</f>
        <v>0.72740636218049082</v>
      </c>
      <c r="AS1010">
        <f>IF(AP1010&lt;=T_opt__nan,AQ1010,AR1010)</f>
        <v>0.72740636218049082</v>
      </c>
      <c r="AT1010">
        <f t="shared" si="213"/>
        <v>0.72699999999999998</v>
      </c>
      <c r="BD1010">
        <f t="shared" si="214"/>
        <v>1007</v>
      </c>
      <c r="BE1010">
        <f t="shared" si="215"/>
        <v>25.14999999999964</v>
      </c>
      <c r="BF1010">
        <f>EXP(-KTG1_pic*(BE1010-T_opt_pic)^2)</f>
        <v>0.98167989134162714</v>
      </c>
      <c r="BG1010">
        <f>EXP(-KTG2_pic*(T_opt_pic-BE1010)^2)</f>
        <v>0.94604040445687199</v>
      </c>
      <c r="BH1010">
        <f>IF(BE1010&lt;=T_opt_pic,BF1010,BG1010)</f>
        <v>0.94604040445687199</v>
      </c>
      <c r="BI1010">
        <f t="shared" si="216"/>
        <v>0.94599999999999995</v>
      </c>
      <c r="BP1010">
        <f t="shared" si="217"/>
        <v>1007</v>
      </c>
      <c r="BQ1010">
        <f t="shared" si="218"/>
        <v>25.14999999999964</v>
      </c>
      <c r="BR1010">
        <f>EXP(-KTG1_bac*(BQ1010-T_opt_bac)^2)</f>
        <v>0.98167989134162714</v>
      </c>
      <c r="BS1010">
        <f>EXP(-KTG2_bac * (T_opt_bac - BQ1010)^2)</f>
        <v>0.94604040445687199</v>
      </c>
      <c r="BT1010">
        <f>IF(BQ1010&lt;=T_opt_bac,BR1010,BS1010)</f>
        <v>0.94604040445687199</v>
      </c>
      <c r="BU1010">
        <f t="shared" si="219"/>
        <v>0.94599999999999995</v>
      </c>
      <c r="BY1010"/>
      <c r="BZ1010" s="3">
        <f t="shared" si="225"/>
        <v>990</v>
      </c>
      <c r="CA1010" s="3">
        <f>CA1009+(env_max2-env_min2)/1200</f>
        <v>24.724999999999664</v>
      </c>
      <c r="CB1010" s="3">
        <f t="shared" si="224"/>
        <v>1.3919999999999999</v>
      </c>
      <c r="CC1010" s="3">
        <f>ROUND((O_max_dia2-CA1010)/O_range_dia2 * CB1010, 3)</f>
        <v>0.127</v>
      </c>
      <c r="CD1010">
        <f>IF(CA1010&lt;=delt2,CB1010,CC1010)</f>
        <v>0.127</v>
      </c>
      <c r="CE1010">
        <f>IF(CA1010&gt;=O_max_dia2, 0, CD1010)</f>
        <v>0.127</v>
      </c>
      <c r="CG1010">
        <f>CE1010/$CF$21</f>
        <v>0.22241681260945712</v>
      </c>
      <c r="EM1010"/>
      <c r="EN1010" s="3"/>
      <c r="EP1010"/>
      <c r="EQ1010" s="3"/>
    </row>
    <row r="1011" spans="2:147" x14ac:dyDescent="0.25">
      <c r="B1011">
        <f t="shared" si="223"/>
        <v>995</v>
      </c>
      <c r="C1011" s="9">
        <f t="shared" si="221"/>
        <v>24.849999999999657</v>
      </c>
      <c r="D1011">
        <f>EXP(-KTG1_dia*(C1011-T_opt__dia)^2)</f>
        <v>0.38993313627721227</v>
      </c>
      <c r="E1011">
        <f>EXP(-KTG2_dia*(T_opt__dia-C1011)^2)</f>
        <v>5.9532424632740711E-11</v>
      </c>
      <c r="F1011">
        <f>IF(C1011&lt;=T_opt__dia,D1011,E1011)</f>
        <v>5.9532424632740711E-11</v>
      </c>
      <c r="G1011">
        <f t="shared" si="222"/>
        <v>0</v>
      </c>
      <c r="AO1011">
        <f t="shared" si="220"/>
        <v>1008</v>
      </c>
      <c r="AP1011">
        <f t="shared" si="212"/>
        <v>25.174999999999638</v>
      </c>
      <c r="AQ1011">
        <f>EXP(-KTG1_nan*(AP1011-T_opt__nan)^2)</f>
        <v>0.8984156103368528</v>
      </c>
      <c r="AR1011">
        <f>EXP(-KTG2_nan*(T_opt__nan-AP1011)^2)</f>
        <v>0.72515670692590661</v>
      </c>
      <c r="AS1011">
        <f>IF(AP1011&lt;=T_opt__nan,AQ1011,AR1011)</f>
        <v>0.72515670692590661</v>
      </c>
      <c r="AT1011">
        <f t="shared" si="213"/>
        <v>0.72499999999999998</v>
      </c>
      <c r="BD1011">
        <f t="shared" si="214"/>
        <v>1008</v>
      </c>
      <c r="BE1011">
        <f t="shared" si="215"/>
        <v>25.174999999999638</v>
      </c>
      <c r="BF1011">
        <f>EXP(-KTG1_pic*(BE1011-T_opt_pic)^2)</f>
        <v>0.98125540659006638</v>
      </c>
      <c r="BG1011">
        <f>EXP(-KTG2_pic*(T_opt_pic-BE1011)^2)</f>
        <v>0.94481371302025419</v>
      </c>
      <c r="BH1011">
        <f>IF(BE1011&lt;=T_opt_pic,BF1011,BG1011)</f>
        <v>0.94481371302025419</v>
      </c>
      <c r="BI1011">
        <f t="shared" si="216"/>
        <v>0.94499999999999995</v>
      </c>
      <c r="BP1011">
        <f t="shared" si="217"/>
        <v>1008</v>
      </c>
      <c r="BQ1011">
        <f t="shared" si="218"/>
        <v>25.174999999999638</v>
      </c>
      <c r="BR1011">
        <f>EXP(-KTG1_bac*(BQ1011-T_opt_bac)^2)</f>
        <v>0.98125540659006638</v>
      </c>
      <c r="BS1011">
        <f>EXP(-KTG2_bac * (T_opt_bac - BQ1011)^2)</f>
        <v>0.94481371302025419</v>
      </c>
      <c r="BT1011">
        <f>IF(BQ1011&lt;=T_opt_bac,BR1011,BS1011)</f>
        <v>0.94481371302025419</v>
      </c>
      <c r="BU1011">
        <f t="shared" si="219"/>
        <v>0.94499999999999995</v>
      </c>
      <c r="BY1011"/>
      <c r="BZ1011" s="3">
        <f t="shared" si="225"/>
        <v>991</v>
      </c>
      <c r="CA1011" s="3">
        <f>CA1010+(env_max2-env_min2)/1200</f>
        <v>24.749999999999662</v>
      </c>
      <c r="CB1011" s="3">
        <f t="shared" si="224"/>
        <v>1.3939999999999999</v>
      </c>
      <c r="CC1011" s="3">
        <f>ROUND((O_max_dia2-CA1011)/O_range_dia2 * CB1011, 3)</f>
        <v>0.124</v>
      </c>
      <c r="CD1011">
        <f>IF(CA1011&lt;=delt2,CB1011,CC1011)</f>
        <v>0.124</v>
      </c>
      <c r="CE1011">
        <f>IF(CA1011&gt;=O_max_dia2, 0, CD1011)</f>
        <v>0.124</v>
      </c>
      <c r="CG1011">
        <f>CE1011/$CF$21</f>
        <v>0.21716287215411562</v>
      </c>
      <c r="EM1011"/>
      <c r="EN1011" s="3"/>
      <c r="EP1011"/>
      <c r="EQ1011" s="3"/>
    </row>
    <row r="1012" spans="2:147" x14ac:dyDescent="0.25">
      <c r="B1012">
        <f t="shared" si="223"/>
        <v>996</v>
      </c>
      <c r="C1012" s="9">
        <f t="shared" si="221"/>
        <v>24.874999999999655</v>
      </c>
      <c r="D1012">
        <f>EXP(-KTG1_dia*(C1012-T_opt__dia)^2)</f>
        <v>0.38824255225359317</v>
      </c>
      <c r="E1012">
        <f>EXP(-KTG2_dia*(T_opt__dia-C1012)^2)</f>
        <v>5.3404558950667975E-11</v>
      </c>
      <c r="F1012">
        <f>IF(C1012&lt;=T_opt__dia,D1012,E1012)</f>
        <v>5.3404558950667975E-11</v>
      </c>
      <c r="G1012">
        <f t="shared" si="222"/>
        <v>0</v>
      </c>
      <c r="AO1012">
        <f t="shared" si="220"/>
        <v>1009</v>
      </c>
      <c r="AP1012">
        <f t="shared" si="212"/>
        <v>25.199999999999637</v>
      </c>
      <c r="AQ1012">
        <f>EXP(-KTG1_nan*(AP1012-T_opt__nan)^2)</f>
        <v>0.89748398750404002</v>
      </c>
      <c r="AR1012">
        <f>EXP(-KTG2_nan*(T_opt__nan-AP1012)^2)</f>
        <v>0.72290316556863143</v>
      </c>
      <c r="AS1012">
        <f>IF(AP1012&lt;=T_opt__nan,AQ1012,AR1012)</f>
        <v>0.72290316556863143</v>
      </c>
      <c r="AT1012">
        <f t="shared" si="213"/>
        <v>0.72299999999999998</v>
      </c>
      <c r="BD1012">
        <f t="shared" si="214"/>
        <v>1009</v>
      </c>
      <c r="BE1012">
        <f t="shared" si="215"/>
        <v>25.199999999999637</v>
      </c>
      <c r="BF1012">
        <f>EXP(-KTG1_pic*(BE1012-T_opt_pic)^2)</f>
        <v>0.98082620124519859</v>
      </c>
      <c r="BG1012">
        <f>EXP(-KTG2_pic*(T_opt_pic-BE1012)^2)</f>
        <v>0.94357445846062094</v>
      </c>
      <c r="BH1012">
        <f>IF(BE1012&lt;=T_opt_pic,BF1012,BG1012)</f>
        <v>0.94357445846062094</v>
      </c>
      <c r="BI1012">
        <f t="shared" si="216"/>
        <v>0.94399999999999995</v>
      </c>
      <c r="BP1012">
        <f t="shared" si="217"/>
        <v>1009</v>
      </c>
      <c r="BQ1012">
        <f t="shared" si="218"/>
        <v>25.199999999999637</v>
      </c>
      <c r="BR1012">
        <f>EXP(-KTG1_bac*(BQ1012-T_opt_bac)^2)</f>
        <v>0.98082620124519859</v>
      </c>
      <c r="BS1012">
        <f>EXP(-KTG2_bac * (T_opt_bac - BQ1012)^2)</f>
        <v>0.94357445846062094</v>
      </c>
      <c r="BT1012">
        <f>IF(BQ1012&lt;=T_opt_bac,BR1012,BS1012)</f>
        <v>0.94357445846062094</v>
      </c>
      <c r="BU1012">
        <f t="shared" si="219"/>
        <v>0.94399999999999995</v>
      </c>
      <c r="BY1012"/>
      <c r="BZ1012" s="3">
        <f t="shared" si="225"/>
        <v>992</v>
      </c>
      <c r="CA1012" s="3">
        <f>CA1011+(env_max2-env_min2)/1200</f>
        <v>24.774999999999661</v>
      </c>
      <c r="CB1012" s="3">
        <f t="shared" si="224"/>
        <v>1.397</v>
      </c>
      <c r="CC1012" s="3">
        <f>ROUND((O_max_dia2-CA1012)/O_range_dia2 * CB1012, 3)</f>
        <v>0.122</v>
      </c>
      <c r="CD1012">
        <f>IF(CA1012&lt;=delt2,CB1012,CC1012)</f>
        <v>0.122</v>
      </c>
      <c r="CE1012">
        <f>IF(CA1012&gt;=O_max_dia2, 0, CD1012)</f>
        <v>0.122</v>
      </c>
      <c r="CG1012">
        <f>CE1012/$CF$21</f>
        <v>0.21366024518388793</v>
      </c>
      <c r="EM1012"/>
      <c r="EN1012" s="3"/>
      <c r="EP1012"/>
      <c r="EQ1012" s="3"/>
    </row>
    <row r="1013" spans="2:147" x14ac:dyDescent="0.25">
      <c r="B1013">
        <f t="shared" si="223"/>
        <v>997</v>
      </c>
      <c r="C1013" s="9">
        <f t="shared" si="221"/>
        <v>24.899999999999654</v>
      </c>
      <c r="D1013">
        <f>EXP(-KTG1_dia*(C1013-T_opt__dia)^2)</f>
        <v>0.38655543230870471</v>
      </c>
      <c r="E1013">
        <f>EXP(-KTG2_dia*(T_opt__dia-C1013)^2)</f>
        <v>4.7895479004849842E-11</v>
      </c>
      <c r="F1013">
        <f>IF(C1013&lt;=T_opt__dia,D1013,E1013)</f>
        <v>4.7895479004849842E-11</v>
      </c>
      <c r="G1013">
        <f t="shared" si="222"/>
        <v>0</v>
      </c>
      <c r="AO1013">
        <f t="shared" si="220"/>
        <v>1010</v>
      </c>
      <c r="AP1013">
        <f t="shared" si="212"/>
        <v>25.224999999999635</v>
      </c>
      <c r="AQ1013">
        <f>EXP(-KTG1_nan*(AP1013-T_opt__nan)^2)</f>
        <v>0.89654884797324053</v>
      </c>
      <c r="AR1013">
        <f>EXP(-KTG2_nan*(T_opt__nan-AP1013)^2)</f>
        <v>0.72064581768604175</v>
      </c>
      <c r="AS1013">
        <f>IF(AP1013&lt;=T_opt__nan,AQ1013,AR1013)</f>
        <v>0.72064581768604175</v>
      </c>
      <c r="AT1013">
        <f t="shared" si="213"/>
        <v>0.72099999999999997</v>
      </c>
      <c r="BD1013">
        <f t="shared" si="214"/>
        <v>1010</v>
      </c>
      <c r="BE1013">
        <f t="shared" si="215"/>
        <v>25.224999999999635</v>
      </c>
      <c r="BF1013">
        <f>EXP(-KTG1_pic*(BE1013-T_opt_pic)^2)</f>
        <v>0.98039228166293557</v>
      </c>
      <c r="BG1013">
        <f>EXP(-KTG2_pic*(T_opt_pic-BE1013)^2)</f>
        <v>0.94232269440923133</v>
      </c>
      <c r="BH1013">
        <f>IF(BE1013&lt;=T_opt_pic,BF1013,BG1013)</f>
        <v>0.94232269440923133</v>
      </c>
      <c r="BI1013">
        <f t="shared" si="216"/>
        <v>0.94199999999999995</v>
      </c>
      <c r="BP1013">
        <f t="shared" si="217"/>
        <v>1010</v>
      </c>
      <c r="BQ1013">
        <f t="shared" si="218"/>
        <v>25.224999999999635</v>
      </c>
      <c r="BR1013">
        <f>EXP(-KTG1_bac*(BQ1013-T_opt_bac)^2)</f>
        <v>0.98039228166293557</v>
      </c>
      <c r="BS1013">
        <f>EXP(-KTG2_bac * (T_opt_bac - BQ1013)^2)</f>
        <v>0.94232269440923133</v>
      </c>
      <c r="BT1013">
        <f>IF(BQ1013&lt;=T_opt_bac,BR1013,BS1013)</f>
        <v>0.94232269440923133</v>
      </c>
      <c r="BU1013">
        <f t="shared" si="219"/>
        <v>0.94199999999999995</v>
      </c>
      <c r="BY1013"/>
      <c r="BZ1013" s="3">
        <f t="shared" si="225"/>
        <v>993</v>
      </c>
      <c r="CA1013" s="3">
        <f>CA1012+(env_max2-env_min2)/1200</f>
        <v>24.79999999999966</v>
      </c>
      <c r="CB1013" s="3">
        <f t="shared" si="224"/>
        <v>1.399</v>
      </c>
      <c r="CC1013" s="3">
        <f>ROUND((O_max_dia2-CA1013)/O_range_dia2 * CB1013, 3)</f>
        <v>0.12</v>
      </c>
      <c r="CD1013">
        <f>IF(CA1013&lt;=delt2,CB1013,CC1013)</f>
        <v>0.12</v>
      </c>
      <c r="CE1013">
        <f>IF(CA1013&gt;=O_max_dia2, 0, CD1013)</f>
        <v>0.12</v>
      </c>
      <c r="CG1013">
        <f>CE1013/$CF$21</f>
        <v>0.21015761821366025</v>
      </c>
      <c r="EM1013"/>
      <c r="EN1013" s="3"/>
      <c r="EP1013"/>
      <c r="EQ1013" s="3"/>
    </row>
    <row r="1014" spans="2:147" x14ac:dyDescent="0.25">
      <c r="B1014">
        <f t="shared" si="223"/>
        <v>998</v>
      </c>
      <c r="C1014" s="9">
        <f t="shared" si="221"/>
        <v>24.924999999999653</v>
      </c>
      <c r="D1014">
        <f>EXP(-KTG1_dia*(C1014-T_opt__dia)^2)</f>
        <v>0.38487179505820235</v>
      </c>
      <c r="E1014">
        <f>EXP(-KTG2_dia*(T_opt__dia-C1014)^2)</f>
        <v>4.2943964553214474E-11</v>
      </c>
      <c r="F1014">
        <f>IF(C1014&lt;=T_opt__dia,D1014,E1014)</f>
        <v>4.2943964553214474E-11</v>
      </c>
      <c r="G1014">
        <f t="shared" si="222"/>
        <v>0</v>
      </c>
      <c r="AO1014">
        <f t="shared" si="220"/>
        <v>1011</v>
      </c>
      <c r="AP1014">
        <f t="shared" si="212"/>
        <v>25.249999999999634</v>
      </c>
      <c r="AQ1014">
        <f>EXP(-KTG1_nan*(AP1014-T_opt__nan)^2)</f>
        <v>0.89561020475520181</v>
      </c>
      <c r="AR1014">
        <f>EXP(-KTG2_nan*(T_opt__nan-AP1014)^2)</f>
        <v>0.7183847427786455</v>
      </c>
      <c r="AS1014">
        <f>IF(AP1014&lt;=T_opt__nan,AQ1014,AR1014)</f>
        <v>0.7183847427786455</v>
      </c>
      <c r="AT1014">
        <f t="shared" si="213"/>
        <v>0.71799999999999997</v>
      </c>
      <c r="BD1014">
        <f t="shared" si="214"/>
        <v>1011</v>
      </c>
      <c r="BE1014">
        <f t="shared" si="215"/>
        <v>25.249999999999634</v>
      </c>
      <c r="BF1014">
        <f>EXP(-KTG1_pic*(BE1014-T_opt_pic)^2)</f>
        <v>0.97995365426709113</v>
      </c>
      <c r="BG1014">
        <f>EXP(-KTG2_pic*(T_opt_pic-BE1014)^2)</f>
        <v>0.94105847498914874</v>
      </c>
      <c r="BH1014">
        <f>IF(BE1014&lt;=T_opt_pic,BF1014,BG1014)</f>
        <v>0.94105847498914874</v>
      </c>
      <c r="BI1014">
        <f t="shared" si="216"/>
        <v>0.94099999999999995</v>
      </c>
      <c r="BP1014">
        <f t="shared" si="217"/>
        <v>1011</v>
      </c>
      <c r="BQ1014">
        <f t="shared" si="218"/>
        <v>25.249999999999634</v>
      </c>
      <c r="BR1014">
        <f>EXP(-KTG1_bac*(BQ1014-T_opt_bac)^2)</f>
        <v>0.97995365426709113</v>
      </c>
      <c r="BS1014">
        <f>EXP(-KTG2_bac * (T_opt_bac - BQ1014)^2)</f>
        <v>0.94105847498914874</v>
      </c>
      <c r="BT1014">
        <f>IF(BQ1014&lt;=T_opt_bac,BR1014,BS1014)</f>
        <v>0.94105847498914874</v>
      </c>
      <c r="BU1014">
        <f t="shared" si="219"/>
        <v>0.94099999999999995</v>
      </c>
      <c r="BY1014"/>
      <c r="BZ1014" s="3">
        <f t="shared" si="225"/>
        <v>994</v>
      </c>
      <c r="CA1014" s="3">
        <f>CA1013+(env_max2-env_min2)/1200</f>
        <v>24.824999999999658</v>
      </c>
      <c r="CB1014" s="3">
        <f t="shared" si="224"/>
        <v>1.4019999999999999</v>
      </c>
      <c r="CC1014" s="3">
        <f>ROUND((O_max_dia2-CA1014)/O_range_dia2 * CB1014, 3)</f>
        <v>0.11799999999999999</v>
      </c>
      <c r="CD1014">
        <f>IF(CA1014&lt;=delt2,CB1014,CC1014)</f>
        <v>0.11799999999999999</v>
      </c>
      <c r="CE1014">
        <f>IF(CA1014&gt;=O_max_dia2, 0, CD1014)</f>
        <v>0.11799999999999999</v>
      </c>
      <c r="CG1014">
        <f>CE1014/$CF$21</f>
        <v>0.20665499124343259</v>
      </c>
      <c r="EM1014"/>
      <c r="EN1014" s="3"/>
      <c r="EP1014"/>
      <c r="EQ1014" s="3"/>
    </row>
    <row r="1015" spans="2:147" x14ac:dyDescent="0.25">
      <c r="B1015">
        <f t="shared" si="223"/>
        <v>999</v>
      </c>
      <c r="C1015" s="9">
        <f t="shared" si="221"/>
        <v>24.949999999999651</v>
      </c>
      <c r="D1015">
        <f>EXP(-KTG1_dia*(C1015-T_opt__dia)^2)</f>
        <v>0.38319165893250162</v>
      </c>
      <c r="E1015">
        <f>EXP(-KTG2_dia*(T_opt__dia-C1015)^2)</f>
        <v>3.8494721035447254E-11</v>
      </c>
      <c r="F1015">
        <f>IF(C1015&lt;=T_opt__dia,D1015,E1015)</f>
        <v>3.8494721035447254E-11</v>
      </c>
      <c r="G1015">
        <f t="shared" si="222"/>
        <v>0</v>
      </c>
      <c r="AO1015">
        <f t="shared" si="220"/>
        <v>1012</v>
      </c>
      <c r="AP1015">
        <f t="shared" si="212"/>
        <v>25.274999999999633</v>
      </c>
      <c r="AQ1015">
        <f>EXP(-KTG1_nan*(AP1015-T_opt__nan)^2)</f>
        <v>0.89466807089960987</v>
      </c>
      <c r="AR1015">
        <f>EXP(-KTG2_nan*(T_opt__nan-AP1015)^2)</f>
        <v>0.71612002026555988</v>
      </c>
      <c r="AS1015">
        <f>IF(AP1015&lt;=T_opt__nan,AQ1015,AR1015)</f>
        <v>0.71612002026555988</v>
      </c>
      <c r="AT1015">
        <f t="shared" si="213"/>
        <v>0.71599999999999997</v>
      </c>
      <c r="BD1015">
        <f t="shared" si="214"/>
        <v>1012</v>
      </c>
      <c r="BE1015">
        <f t="shared" si="215"/>
        <v>25.274999999999633</v>
      </c>
      <c r="BF1015">
        <f>EXP(-KTG1_pic*(BE1015-T_opt_pic)^2)</f>
        <v>0.97951032554922235</v>
      </c>
      <c r="BG1015">
        <f>EXP(-KTG2_pic*(T_opt_pic-BE1015)^2)</f>
        <v>0.93978185481134391</v>
      </c>
      <c r="BH1015">
        <f>IF(BE1015&lt;=T_opt_pic,BF1015,BG1015)</f>
        <v>0.93978185481134391</v>
      </c>
      <c r="BI1015">
        <f t="shared" si="216"/>
        <v>0.94</v>
      </c>
      <c r="BP1015">
        <f t="shared" si="217"/>
        <v>1012</v>
      </c>
      <c r="BQ1015">
        <f t="shared" si="218"/>
        <v>25.274999999999633</v>
      </c>
      <c r="BR1015">
        <f>EXP(-KTG1_bac*(BQ1015-T_opt_bac)^2)</f>
        <v>0.97951032554922235</v>
      </c>
      <c r="BS1015">
        <f>EXP(-KTG2_bac * (T_opt_bac - BQ1015)^2)</f>
        <v>0.93978185481134391</v>
      </c>
      <c r="BT1015">
        <f>IF(BQ1015&lt;=T_opt_bac,BR1015,BS1015)</f>
        <v>0.93978185481134391</v>
      </c>
      <c r="BU1015">
        <f t="shared" si="219"/>
        <v>0.94</v>
      </c>
      <c r="BY1015"/>
      <c r="BZ1015" s="3">
        <f t="shared" si="225"/>
        <v>995</v>
      </c>
      <c r="CA1015" s="3">
        <f>CA1014+(env_max2-env_min2)/1200</f>
        <v>24.849999999999657</v>
      </c>
      <c r="CB1015" s="3">
        <f t="shared" si="224"/>
        <v>1.4039999999999999</v>
      </c>
      <c r="CC1015" s="3">
        <f>ROUND((O_max_dia2-CA1015)/O_range_dia2 * CB1015, 3)</f>
        <v>0.115</v>
      </c>
      <c r="CD1015">
        <f>IF(CA1015&lt;=delt2,CB1015,CC1015)</f>
        <v>0.115</v>
      </c>
      <c r="CE1015">
        <f>IF(CA1015&gt;=O_max_dia2, 0, CD1015)</f>
        <v>0.115</v>
      </c>
      <c r="CG1015">
        <f>CE1015/$CF$21</f>
        <v>0.20140105078809109</v>
      </c>
      <c r="EM1015"/>
      <c r="EN1015" s="3"/>
      <c r="EP1015"/>
      <c r="EQ1015" s="3"/>
    </row>
    <row r="1016" spans="2:147" x14ac:dyDescent="0.25">
      <c r="B1016">
        <f t="shared" si="223"/>
        <v>1000</v>
      </c>
      <c r="C1016" s="9">
        <f t="shared" si="221"/>
        <v>24.97499999999965</v>
      </c>
      <c r="D1016">
        <f>EXP(-KTG1_dia*(C1016-T_opt__dia)^2)</f>
        <v>0.38151504217684901</v>
      </c>
      <c r="E1016">
        <f>EXP(-KTG2_dia*(T_opt__dia-C1016)^2)</f>
        <v>3.4497819389217376E-11</v>
      </c>
      <c r="F1016">
        <f>IF(C1016&lt;=T_opt__dia,D1016,E1016)</f>
        <v>3.4497819389217376E-11</v>
      </c>
      <c r="G1016">
        <f t="shared" si="222"/>
        <v>0</v>
      </c>
      <c r="AO1016">
        <f t="shared" si="220"/>
        <v>1013</v>
      </c>
      <c r="AP1016">
        <f t="shared" si="212"/>
        <v>25.299999999999631</v>
      </c>
      <c r="AQ1016">
        <f>EXP(-KTG1_nan*(AP1016-T_opt__nan)^2)</f>
        <v>0.89372245949478757</v>
      </c>
      <c r="AR1016">
        <f>EXP(-KTG2_nan*(T_opt__nan-AP1016)^2)</f>
        <v>0.71385172948000875</v>
      </c>
      <c r="AS1016">
        <f>IF(AP1016&lt;=T_opt__nan,AQ1016,AR1016)</f>
        <v>0.71385172948000875</v>
      </c>
      <c r="AT1016">
        <f t="shared" si="213"/>
        <v>0.71399999999999997</v>
      </c>
      <c r="BD1016">
        <f t="shared" si="214"/>
        <v>1013</v>
      </c>
      <c r="BE1016">
        <f t="shared" si="215"/>
        <v>25.299999999999631</v>
      </c>
      <c r="BF1016">
        <f>EXP(-KTG1_pic*(BE1016-T_opt_pic)^2)</f>
        <v>0.97906230206846945</v>
      </c>
      <c r="BG1016">
        <f>EXP(-KTG2_pic*(T_opt_pic-BE1016)^2)</f>
        <v>0.93849288897076522</v>
      </c>
      <c r="BH1016">
        <f>IF(BE1016&lt;=T_opt_pic,BF1016,BG1016)</f>
        <v>0.93849288897076522</v>
      </c>
      <c r="BI1016">
        <f t="shared" si="216"/>
        <v>0.93799999999999994</v>
      </c>
      <c r="BP1016">
        <f t="shared" si="217"/>
        <v>1013</v>
      </c>
      <c r="BQ1016">
        <f t="shared" si="218"/>
        <v>25.299999999999631</v>
      </c>
      <c r="BR1016">
        <f>EXP(-KTG1_bac*(BQ1016-T_opt_bac)^2)</f>
        <v>0.97906230206846945</v>
      </c>
      <c r="BS1016">
        <f>EXP(-KTG2_bac * (T_opt_bac - BQ1016)^2)</f>
        <v>0.93849288897076522</v>
      </c>
      <c r="BT1016">
        <f>IF(BQ1016&lt;=T_opt_bac,BR1016,BS1016)</f>
        <v>0.93849288897076522</v>
      </c>
      <c r="BU1016">
        <f t="shared" si="219"/>
        <v>0.93799999999999994</v>
      </c>
      <c r="BY1016"/>
      <c r="BZ1016" s="3">
        <f t="shared" si="225"/>
        <v>996</v>
      </c>
      <c r="CA1016" s="3">
        <f>CA1015+(env_max2-env_min2)/1200</f>
        <v>24.874999999999655</v>
      </c>
      <c r="CB1016" s="3">
        <f t="shared" si="224"/>
        <v>1.407</v>
      </c>
      <c r="CC1016" s="3">
        <f>ROUND((O_max_dia2-CA1016)/O_range_dia2 * CB1016, 3)</f>
        <v>0.113</v>
      </c>
      <c r="CD1016">
        <f>IF(CA1016&lt;=delt2,CB1016,CC1016)</f>
        <v>0.113</v>
      </c>
      <c r="CE1016">
        <f>IF(CA1016&gt;=O_max_dia2, 0, CD1016)</f>
        <v>0.113</v>
      </c>
      <c r="CG1016">
        <f>CE1016/$CF$21</f>
        <v>0.19789842381786343</v>
      </c>
      <c r="EM1016"/>
      <c r="EN1016" s="3"/>
      <c r="EP1016"/>
      <c r="EQ1016" s="3"/>
    </row>
    <row r="1017" spans="2:147" x14ac:dyDescent="0.25">
      <c r="B1017">
        <f t="shared" si="223"/>
        <v>1001</v>
      </c>
      <c r="C1017" s="9">
        <f t="shared" si="221"/>
        <v>24.999999999999648</v>
      </c>
      <c r="D1017">
        <f>EXP(-KTG1_dia*(C1017-T_opt__dia)^2)</f>
        <v>0.3798419628514022</v>
      </c>
      <c r="E1017">
        <f>EXP(-KTG2_dia*(T_opt__dia-C1017)^2)</f>
        <v>3.0908187484131086E-11</v>
      </c>
      <c r="F1017">
        <f>IF(C1017&lt;=T_opt__dia,D1017,E1017)</f>
        <v>3.0908187484131086E-11</v>
      </c>
      <c r="G1017">
        <f t="shared" si="222"/>
        <v>0</v>
      </c>
      <c r="AO1017">
        <f t="shared" si="220"/>
        <v>1014</v>
      </c>
      <c r="AP1017">
        <f t="shared" si="212"/>
        <v>25.32499999999963</v>
      </c>
      <c r="AQ1017">
        <f>EXP(-KTG1_nan*(AP1017-T_opt__nan)^2)</f>
        <v>0.89277338366739256</v>
      </c>
      <c r="AR1017">
        <f>EXP(-KTG2_nan*(T_opt__nan-AP1017)^2)</f>
        <v>0.71157994966484139</v>
      </c>
      <c r="AS1017">
        <f>IF(AP1017&lt;=T_opt__nan,AQ1017,AR1017)</f>
        <v>0.71157994966484139</v>
      </c>
      <c r="AT1017">
        <f t="shared" si="213"/>
        <v>0.71199999999999997</v>
      </c>
      <c r="BD1017">
        <f t="shared" si="214"/>
        <v>1014</v>
      </c>
      <c r="BE1017">
        <f t="shared" si="215"/>
        <v>25.32499999999963</v>
      </c>
      <c r="BF1017">
        <f>EXP(-KTG1_pic*(BE1017-T_opt_pic)^2)</f>
        <v>0.97860959045139406</v>
      </c>
      <c r="BG1017">
        <f>EXP(-KTG2_pic*(T_opt_pic-BE1017)^2)</f>
        <v>0.93719163304237896</v>
      </c>
      <c r="BH1017">
        <f>IF(BE1017&lt;=T_opt_pic,BF1017,BG1017)</f>
        <v>0.93719163304237896</v>
      </c>
      <c r="BI1017">
        <f t="shared" si="216"/>
        <v>0.93700000000000006</v>
      </c>
      <c r="BP1017">
        <f t="shared" si="217"/>
        <v>1014</v>
      </c>
      <c r="BQ1017">
        <f t="shared" si="218"/>
        <v>25.32499999999963</v>
      </c>
      <c r="BR1017">
        <f>EXP(-KTG1_bac*(BQ1017-T_opt_bac)^2)</f>
        <v>0.97860959045139406</v>
      </c>
      <c r="BS1017">
        <f>EXP(-KTG2_bac * (T_opt_bac - BQ1017)^2)</f>
        <v>0.93719163304237896</v>
      </c>
      <c r="BT1017">
        <f>IF(BQ1017&lt;=T_opt_bac,BR1017,BS1017)</f>
        <v>0.93719163304237896</v>
      </c>
      <c r="BU1017">
        <f t="shared" si="219"/>
        <v>0.93700000000000006</v>
      </c>
      <c r="BY1017"/>
      <c r="BZ1017" s="3">
        <f t="shared" si="225"/>
        <v>997</v>
      </c>
      <c r="CA1017" s="3">
        <f>CA1016+(env_max2-env_min2)/1200</f>
        <v>24.899999999999654</v>
      </c>
      <c r="CB1017" s="3">
        <f t="shared" si="224"/>
        <v>1.409</v>
      </c>
      <c r="CC1017" s="3">
        <f>ROUND((O_max_dia2-CA1017)/O_range_dia2 * CB1017, 3)</f>
        <v>0.111</v>
      </c>
      <c r="CD1017">
        <f>IF(CA1017&lt;=delt2,CB1017,CC1017)</f>
        <v>0.111</v>
      </c>
      <c r="CE1017">
        <f>IF(CA1017&gt;=O_max_dia2, 0, CD1017)</f>
        <v>0.111</v>
      </c>
      <c r="CG1017">
        <f>CE1017/$CF$21</f>
        <v>0.19439579684763575</v>
      </c>
      <c r="EM1017"/>
      <c r="EN1017" s="3"/>
      <c r="EP1017"/>
      <c r="EQ1017" s="3"/>
    </row>
    <row r="1018" spans="2:147" x14ac:dyDescent="0.25">
      <c r="B1018">
        <f t="shared" si="223"/>
        <v>1002</v>
      </c>
      <c r="C1018" s="9">
        <f t="shared" si="221"/>
        <v>25.024999999999647</v>
      </c>
      <c r="D1018">
        <f>EXP(-KTG1_dia*(C1018-T_opt__dia)^2)</f>
        <v>0.37817243883131912</v>
      </c>
      <c r="E1018">
        <f>EXP(-KTG2_dia*(T_opt__dia-C1018)^2)</f>
        <v>2.7685148548562036E-11</v>
      </c>
      <c r="F1018">
        <f>IF(C1018&lt;=T_opt__dia,D1018,E1018)</f>
        <v>2.7685148548562036E-11</v>
      </c>
      <c r="G1018">
        <f t="shared" si="222"/>
        <v>0</v>
      </c>
      <c r="AO1018">
        <f t="shared" si="220"/>
        <v>1015</v>
      </c>
      <c r="AP1018">
        <f t="shared" si="212"/>
        <v>25.349999999999628</v>
      </c>
      <c r="AQ1018">
        <f>EXP(-KTG1_nan*(AP1018-T_opt__nan)^2)</f>
        <v>0.8918208565821143</v>
      </c>
      <c r="AR1018">
        <f>EXP(-KTG2_nan*(T_opt__nan-AP1018)^2)</f>
        <v>0.70930475996807163</v>
      </c>
      <c r="AS1018">
        <f>IF(AP1018&lt;=T_opt__nan,AQ1018,AR1018)</f>
        <v>0.70930475996807163</v>
      </c>
      <c r="AT1018">
        <f t="shared" si="213"/>
        <v>0.70899999999999996</v>
      </c>
      <c r="BD1018">
        <f t="shared" si="214"/>
        <v>1015</v>
      </c>
      <c r="BE1018">
        <f t="shared" si="215"/>
        <v>25.349999999999628</v>
      </c>
      <c r="BF1018">
        <f>EXP(-KTG1_pic*(BE1018-T_opt_pic)^2)</f>
        <v>0.97815219739181636</v>
      </c>
      <c r="BG1018">
        <f>EXP(-KTG2_pic*(T_opt_pic-BE1018)^2)</f>
        <v>0.93587814307717898</v>
      </c>
      <c r="BH1018">
        <f>IF(BE1018&lt;=T_opt_pic,BF1018,BG1018)</f>
        <v>0.93587814307717898</v>
      </c>
      <c r="BI1018">
        <f t="shared" si="216"/>
        <v>0.93600000000000005</v>
      </c>
      <c r="BP1018">
        <f t="shared" si="217"/>
        <v>1015</v>
      </c>
      <c r="BQ1018">
        <f t="shared" si="218"/>
        <v>25.349999999999628</v>
      </c>
      <c r="BR1018">
        <f>EXP(-KTG1_bac*(BQ1018-T_opt_bac)^2)</f>
        <v>0.97815219739181636</v>
      </c>
      <c r="BS1018">
        <f>EXP(-KTG2_bac * (T_opt_bac - BQ1018)^2)</f>
        <v>0.93587814307717898</v>
      </c>
      <c r="BT1018">
        <f>IF(BQ1018&lt;=T_opt_bac,BR1018,BS1018)</f>
        <v>0.93587814307717898</v>
      </c>
      <c r="BU1018">
        <f t="shared" si="219"/>
        <v>0.93600000000000005</v>
      </c>
      <c r="BY1018"/>
      <c r="BZ1018" s="3">
        <f t="shared" si="225"/>
        <v>998</v>
      </c>
      <c r="CA1018" s="3">
        <f>CA1017+(env_max2-env_min2)/1200</f>
        <v>24.924999999999653</v>
      </c>
      <c r="CB1018" s="3">
        <f t="shared" si="224"/>
        <v>1.4119999999999999</v>
      </c>
      <c r="CC1018" s="3">
        <f>ROUND((O_max_dia2-CA1018)/O_range_dia2 * CB1018, 3)</f>
        <v>0.108</v>
      </c>
      <c r="CD1018">
        <f>IF(CA1018&lt;=delt2,CB1018,CC1018)</f>
        <v>0.108</v>
      </c>
      <c r="CE1018">
        <f>IF(CA1018&gt;=O_max_dia2, 0, CD1018)</f>
        <v>0.108</v>
      </c>
      <c r="CG1018">
        <f>CE1018/$CF$21</f>
        <v>0.18914185639229422</v>
      </c>
      <c r="EM1018"/>
      <c r="EN1018" s="3"/>
      <c r="EP1018"/>
      <c r="EQ1018" s="3"/>
    </row>
    <row r="1019" spans="2:147" x14ac:dyDescent="0.25">
      <c r="B1019">
        <f t="shared" si="223"/>
        <v>1003</v>
      </c>
      <c r="C1019" s="9">
        <f t="shared" si="221"/>
        <v>25.049999999999645</v>
      </c>
      <c r="D1019">
        <f>EXP(-KTG1_dia*(C1019-T_opt__dia)^2)</f>
        <v>0.37650648780685564</v>
      </c>
      <c r="E1019">
        <f>EXP(-KTG2_dia*(T_opt__dia-C1019)^2)</f>
        <v>2.4792002366264303E-11</v>
      </c>
      <c r="F1019">
        <f>IF(C1019&lt;=T_opt__dia,D1019,E1019)</f>
        <v>2.4792002366264303E-11</v>
      </c>
      <c r="G1019">
        <f t="shared" si="222"/>
        <v>0</v>
      </c>
      <c r="AO1019">
        <f t="shared" si="220"/>
        <v>1016</v>
      </c>
      <c r="AP1019">
        <f t="shared" si="212"/>
        <v>25.374999999999627</v>
      </c>
      <c r="AQ1019">
        <f>EXP(-KTG1_nan*(AP1019-T_opt__nan)^2)</f>
        <v>0.8908648914413706</v>
      </c>
      <c r="AR1019">
        <f>EXP(-KTG2_nan*(T_opt__nan-AP1019)^2)</f>
        <v>0.70702623943843823</v>
      </c>
      <c r="AS1019">
        <f>IF(AP1019&lt;=T_opt__nan,AQ1019,AR1019)</f>
        <v>0.70702623943843823</v>
      </c>
      <c r="AT1019">
        <f t="shared" si="213"/>
        <v>0.70699999999999996</v>
      </c>
      <c r="BD1019">
        <f t="shared" si="214"/>
        <v>1016</v>
      </c>
      <c r="BE1019">
        <f t="shared" si="215"/>
        <v>25.374999999999627</v>
      </c>
      <c r="BF1019">
        <f>EXP(-KTG1_pic*(BE1019-T_opt_pic)^2)</f>
        <v>0.97769012965064928</v>
      </c>
      <c r="BG1019">
        <f>EXP(-KTG2_pic*(T_opt_pic-BE1019)^2)</f>
        <v>0.93455247559816579</v>
      </c>
      <c r="BH1019">
        <f>IF(BE1019&lt;=T_opt_pic,BF1019,BG1019)</f>
        <v>0.93455247559816579</v>
      </c>
      <c r="BI1019">
        <f t="shared" si="216"/>
        <v>0.93500000000000005</v>
      </c>
      <c r="BP1019">
        <f t="shared" si="217"/>
        <v>1016</v>
      </c>
      <c r="BQ1019">
        <f t="shared" si="218"/>
        <v>25.374999999999627</v>
      </c>
      <c r="BR1019">
        <f>EXP(-KTG1_bac*(BQ1019-T_opt_bac)^2)</f>
        <v>0.97769012965064928</v>
      </c>
      <c r="BS1019">
        <f>EXP(-KTG2_bac * (T_opt_bac - BQ1019)^2)</f>
        <v>0.93455247559816579</v>
      </c>
      <c r="BT1019">
        <f>IF(BQ1019&lt;=T_opt_bac,BR1019,BS1019)</f>
        <v>0.93455247559816579</v>
      </c>
      <c r="BU1019">
        <f t="shared" si="219"/>
        <v>0.93500000000000005</v>
      </c>
      <c r="BY1019"/>
      <c r="BZ1019" s="3">
        <f t="shared" si="225"/>
        <v>999</v>
      </c>
      <c r="CA1019" s="3">
        <f>CA1018+(env_max2-env_min2)/1200</f>
        <v>24.949999999999651</v>
      </c>
      <c r="CB1019" s="3">
        <f t="shared" si="224"/>
        <v>1.4139999999999999</v>
      </c>
      <c r="CC1019" s="3">
        <f>ROUND((O_max_dia2-CA1019)/O_range_dia2 * CB1019, 3)</f>
        <v>0.106</v>
      </c>
      <c r="CD1019">
        <f>IF(CA1019&lt;=delt2,CB1019,CC1019)</f>
        <v>0.106</v>
      </c>
      <c r="CE1019">
        <f>IF(CA1019&gt;=O_max_dia2, 0, CD1019)</f>
        <v>0.106</v>
      </c>
      <c r="CG1019">
        <f>CE1019/$CF$21</f>
        <v>0.18563922942206657</v>
      </c>
      <c r="EM1019"/>
      <c r="EN1019" s="3"/>
      <c r="EP1019"/>
      <c r="EQ1019" s="3"/>
    </row>
    <row r="1020" spans="2:147" x14ac:dyDescent="0.25">
      <c r="B1020">
        <f t="shared" si="223"/>
        <v>1004</v>
      </c>
      <c r="C1020" s="9">
        <f t="shared" si="221"/>
        <v>25.074999999999644</v>
      </c>
      <c r="D1020">
        <f>EXP(-KTG1_dia*(C1020-T_opt__dia)^2)</f>
        <v>0.37484412728347233</v>
      </c>
      <c r="E1020">
        <f>EXP(-KTG2_dia*(T_opt__dia-C1020)^2)</f>
        <v>2.2195645387694465E-11</v>
      </c>
      <c r="F1020">
        <f>IF(C1020&lt;=T_opt__dia,D1020,E1020)</f>
        <v>2.2195645387694465E-11</v>
      </c>
      <c r="G1020">
        <f t="shared" si="222"/>
        <v>0</v>
      </c>
      <c r="AO1020">
        <f t="shared" si="220"/>
        <v>1017</v>
      </c>
      <c r="AP1020">
        <f t="shared" si="212"/>
        <v>25.399999999999626</v>
      </c>
      <c r="AQ1020">
        <f>EXP(-KTG1_nan*(AP1020-T_opt__nan)^2)</f>
        <v>0.88990550148500314</v>
      </c>
      <c r="AR1020">
        <f>EXP(-KTG2_nan*(T_opt__nan-AP1020)^2)</f>
        <v>0.70474446702098714</v>
      </c>
      <c r="AS1020">
        <f>IF(AP1020&lt;=T_opt__nan,AQ1020,AR1020)</f>
        <v>0.70474446702098714</v>
      </c>
      <c r="AT1020">
        <f t="shared" si="213"/>
        <v>0.70499999999999996</v>
      </c>
      <c r="BD1020">
        <f t="shared" si="214"/>
        <v>1017</v>
      </c>
      <c r="BE1020">
        <f t="shared" si="215"/>
        <v>25.399999999999626</v>
      </c>
      <c r="BF1020">
        <f>EXP(-KTG1_pic*(BE1020-T_opt_pic)^2)</f>
        <v>0.97722339405573277</v>
      </c>
      <c r="BG1020">
        <f>EXP(-KTG2_pic*(T_opt_pic-BE1020)^2)</f>
        <v>0.933214687596296</v>
      </c>
      <c r="BH1020">
        <f>IF(BE1020&lt;=T_opt_pic,BF1020,BG1020)</f>
        <v>0.933214687596296</v>
      </c>
      <c r="BI1020">
        <f t="shared" si="216"/>
        <v>0.93300000000000005</v>
      </c>
      <c r="BP1020">
        <f t="shared" si="217"/>
        <v>1017</v>
      </c>
      <c r="BQ1020">
        <f t="shared" si="218"/>
        <v>25.399999999999626</v>
      </c>
      <c r="BR1020">
        <f>EXP(-KTG1_bac*(BQ1020-T_opt_bac)^2)</f>
        <v>0.97722339405573277</v>
      </c>
      <c r="BS1020">
        <f>EXP(-KTG2_bac * (T_opt_bac - BQ1020)^2)</f>
        <v>0.933214687596296</v>
      </c>
      <c r="BT1020">
        <f>IF(BQ1020&lt;=T_opt_bac,BR1020,BS1020)</f>
        <v>0.933214687596296</v>
      </c>
      <c r="BU1020">
        <f t="shared" si="219"/>
        <v>0.93300000000000005</v>
      </c>
      <c r="BY1020"/>
      <c r="BZ1020" s="3">
        <f t="shared" si="225"/>
        <v>1000</v>
      </c>
      <c r="CA1020" s="3">
        <f>CA1019+(env_max2-env_min2)/1200</f>
        <v>24.97499999999965</v>
      </c>
      <c r="CB1020" s="3">
        <f t="shared" si="224"/>
        <v>1.417</v>
      </c>
      <c r="CC1020" s="3">
        <f>ROUND((O_max_dia2-CA1020)/O_range_dia2 * CB1020, 3)</f>
        <v>0.104</v>
      </c>
      <c r="CD1020">
        <f>IF(CA1020&lt;=delt2,CB1020,CC1020)</f>
        <v>0.104</v>
      </c>
      <c r="CE1020">
        <f>IF(CA1020&gt;=O_max_dia2, 0, CD1020)</f>
        <v>0.104</v>
      </c>
      <c r="CG1020">
        <f>CE1020/$CF$21</f>
        <v>0.18213660245183888</v>
      </c>
      <c r="EM1020"/>
      <c r="EN1020" s="3"/>
      <c r="EP1020"/>
      <c r="EQ1020" s="3"/>
    </row>
    <row r="1021" spans="2:147" x14ac:dyDescent="0.25">
      <c r="B1021">
        <f t="shared" si="223"/>
        <v>1005</v>
      </c>
      <c r="C1021" s="9">
        <f t="shared" si="221"/>
        <v>25.099999999999643</v>
      </c>
      <c r="D1021">
        <f>EXP(-KTG1_dia*(C1021-T_opt__dia)^2)</f>
        <v>0.37318537458195006</v>
      </c>
      <c r="E1021">
        <f>EXP(-KTG2_dia*(T_opt__dia-C1021)^2)</f>
        <v>1.9866226238017238E-11</v>
      </c>
      <c r="F1021">
        <f>IF(C1021&lt;=T_opt__dia,D1021,E1021)</f>
        <v>1.9866226238017238E-11</v>
      </c>
      <c r="G1021">
        <f t="shared" si="222"/>
        <v>0</v>
      </c>
      <c r="AO1021">
        <f t="shared" si="220"/>
        <v>1018</v>
      </c>
      <c r="AP1021">
        <f t="shared" si="212"/>
        <v>25.424999999999624</v>
      </c>
      <c r="AQ1021">
        <f>EXP(-KTG1_nan*(AP1021-T_opt__nan)^2)</f>
        <v>0.888942699989973</v>
      </c>
      <c r="AR1021">
        <f>EXP(-KTG2_nan*(T_opt__nan-AP1021)^2)</f>
        <v>0.70245952155267566</v>
      </c>
      <c r="AS1021">
        <f>IF(AP1021&lt;=T_opt__nan,AQ1021,AR1021)</f>
        <v>0.70245952155267566</v>
      </c>
      <c r="AT1021">
        <f t="shared" si="213"/>
        <v>0.70199999999999996</v>
      </c>
      <c r="BD1021">
        <f t="shared" si="214"/>
        <v>1018</v>
      </c>
      <c r="BE1021">
        <f t="shared" si="215"/>
        <v>25.424999999999624</v>
      </c>
      <c r="BF1021">
        <f>EXP(-KTG1_pic*(BE1021-T_opt_pic)^2)</f>
        <v>0.97675199750166497</v>
      </c>
      <c r="BG1021">
        <f>EXP(-KTG2_pic*(T_opt_pic-BE1021)^2)</f>
        <v>0.93186483652640284</v>
      </c>
      <c r="BH1021">
        <f>IF(BE1021&lt;=T_opt_pic,BF1021,BG1021)</f>
        <v>0.93186483652640284</v>
      </c>
      <c r="BI1021">
        <f t="shared" si="216"/>
        <v>0.93200000000000005</v>
      </c>
      <c r="BP1021">
        <f t="shared" si="217"/>
        <v>1018</v>
      </c>
      <c r="BQ1021">
        <f t="shared" si="218"/>
        <v>25.424999999999624</v>
      </c>
      <c r="BR1021">
        <f>EXP(-KTG1_bac*(BQ1021-T_opt_bac)^2)</f>
        <v>0.97675199750166497</v>
      </c>
      <c r="BS1021">
        <f>EXP(-KTG2_bac * (T_opt_bac - BQ1021)^2)</f>
        <v>0.93186483652640284</v>
      </c>
      <c r="BT1021">
        <f>IF(BQ1021&lt;=T_opt_bac,BR1021,BS1021)</f>
        <v>0.93186483652640284</v>
      </c>
      <c r="BU1021">
        <f t="shared" si="219"/>
        <v>0.93200000000000005</v>
      </c>
      <c r="BY1021"/>
      <c r="BZ1021" s="3">
        <f t="shared" si="225"/>
        <v>1001</v>
      </c>
      <c r="CA1021" s="3">
        <f>CA1020+(env_max2-env_min2)/1200</f>
        <v>24.999999999999648</v>
      </c>
      <c r="CB1021" s="3">
        <f t="shared" si="224"/>
        <v>1.419</v>
      </c>
      <c r="CC1021" s="3">
        <f>ROUND((O_max_dia2-CA1021)/O_range_dia2 * CB1021, 3)</f>
        <v>0.10100000000000001</v>
      </c>
      <c r="CD1021">
        <f>IF(CA1021&lt;=delt2,CB1021,CC1021)</f>
        <v>0.10100000000000001</v>
      </c>
      <c r="CE1021">
        <f>IF(CA1021&gt;=O_max_dia2, 0, CD1021)</f>
        <v>0.10100000000000001</v>
      </c>
      <c r="CG1021">
        <f>CE1021/$CF$21</f>
        <v>0.17688266199649741</v>
      </c>
      <c r="EM1021"/>
      <c r="EN1021" s="3"/>
      <c r="EP1021"/>
      <c r="EQ1021" s="3"/>
    </row>
    <row r="1022" spans="2:147" x14ac:dyDescent="0.25">
      <c r="B1022">
        <f t="shared" si="223"/>
        <v>1006</v>
      </c>
      <c r="C1022" s="9">
        <f t="shared" si="221"/>
        <v>25.124999999999641</v>
      </c>
      <c r="D1022">
        <f>EXP(-KTG1_dia*(C1022-T_opt__dia)^2)</f>
        <v>0.3715302468385136</v>
      </c>
      <c r="E1022">
        <f>EXP(-KTG2_dia*(T_opt__dia-C1022)^2)</f>
        <v>1.7776833412328568E-11</v>
      </c>
      <c r="F1022">
        <f>IF(C1022&lt;=T_opt__dia,D1022,E1022)</f>
        <v>1.7776833412328568E-11</v>
      </c>
      <c r="G1022">
        <f t="shared" si="222"/>
        <v>0</v>
      </c>
      <c r="AO1022">
        <f t="shared" si="220"/>
        <v>1019</v>
      </c>
      <c r="AP1022">
        <f t="shared" si="212"/>
        <v>25.449999999999623</v>
      </c>
      <c r="AQ1022">
        <f>EXP(-KTG1_nan*(AP1022-T_opt__nan)^2)</f>
        <v>0.88797650027005526</v>
      </c>
      <c r="AR1022">
        <f>EXP(-KTG2_nan*(T_opt__nan-AP1022)^2)</f>
        <v>0.70017148175799848</v>
      </c>
      <c r="AS1022">
        <f>IF(AP1022&lt;=T_opt__nan,AQ1022,AR1022)</f>
        <v>0.70017148175799848</v>
      </c>
      <c r="AT1022">
        <f t="shared" si="213"/>
        <v>0.7</v>
      </c>
      <c r="BD1022">
        <f t="shared" si="214"/>
        <v>1019</v>
      </c>
      <c r="BE1022">
        <f t="shared" si="215"/>
        <v>25.449999999999623</v>
      </c>
      <c r="BF1022">
        <f>EXP(-KTG1_pic*(BE1022-T_opt_pic)^2)</f>
        <v>0.97627594694963304</v>
      </c>
      <c r="BG1022">
        <f>EXP(-KTG2_pic*(T_opt_pic-BE1022)^2)</f>
        <v>0.93050298030308676</v>
      </c>
      <c r="BH1022">
        <f>IF(BE1022&lt;=T_opt_pic,BF1022,BG1022)</f>
        <v>0.93050298030308676</v>
      </c>
      <c r="BI1022">
        <f t="shared" si="216"/>
        <v>0.93100000000000005</v>
      </c>
      <c r="BP1022">
        <f t="shared" si="217"/>
        <v>1019</v>
      </c>
      <c r="BQ1022">
        <f t="shared" si="218"/>
        <v>25.449999999999623</v>
      </c>
      <c r="BR1022">
        <f>EXP(-KTG1_bac*(BQ1022-T_opt_bac)^2)</f>
        <v>0.97627594694963304</v>
      </c>
      <c r="BS1022">
        <f>EXP(-KTG2_bac * (T_opt_bac - BQ1022)^2)</f>
        <v>0.93050298030308676</v>
      </c>
      <c r="BT1022">
        <f>IF(BQ1022&lt;=T_opt_bac,BR1022,BS1022)</f>
        <v>0.93050298030308676</v>
      </c>
      <c r="BU1022">
        <f t="shared" si="219"/>
        <v>0.93100000000000005</v>
      </c>
      <c r="BY1022"/>
      <c r="BZ1022" s="3">
        <f t="shared" si="225"/>
        <v>1002</v>
      </c>
      <c r="CA1022" s="3">
        <f>CA1021+(env_max2-env_min2)/1200</f>
        <v>25.024999999999647</v>
      </c>
      <c r="CB1022" s="3">
        <f t="shared" si="224"/>
        <v>1.4219999999999999</v>
      </c>
      <c r="CC1022" s="3">
        <f>ROUND((O_max_dia2-CA1022)/O_range_dia2 * CB1022, 3)</f>
        <v>9.9000000000000005E-2</v>
      </c>
      <c r="CD1022">
        <f>IF(CA1022&lt;=delt2,CB1022,CC1022)</f>
        <v>9.9000000000000005E-2</v>
      </c>
      <c r="CE1022">
        <f>IF(CA1022&gt;=O_max_dia2, 0, CD1022)</f>
        <v>9.9000000000000005E-2</v>
      </c>
      <c r="CG1022">
        <f>CE1022/$CF$21</f>
        <v>0.17338003502626972</v>
      </c>
      <c r="EM1022"/>
      <c r="EN1022" s="3"/>
      <c r="EP1022"/>
      <c r="EQ1022" s="3"/>
    </row>
    <row r="1023" spans="2:147" x14ac:dyDescent="0.25">
      <c r="B1023">
        <f t="shared" si="223"/>
        <v>1007</v>
      </c>
      <c r="C1023" s="9">
        <f t="shared" si="221"/>
        <v>25.14999999999964</v>
      </c>
      <c r="D1023">
        <f>EXP(-KTG1_dia*(C1023-T_opt__dia)^2)</f>
        <v>0.36987876100496486</v>
      </c>
      <c r="E1023">
        <f>EXP(-KTG2_dia*(T_opt__dia-C1023)^2)</f>
        <v>1.5903212231028279E-11</v>
      </c>
      <c r="F1023">
        <f>IF(C1023&lt;=T_opt__dia,D1023,E1023)</f>
        <v>1.5903212231028279E-11</v>
      </c>
      <c r="G1023">
        <f t="shared" si="222"/>
        <v>0</v>
      </c>
      <c r="AO1023">
        <f t="shared" si="220"/>
        <v>1020</v>
      </c>
      <c r="AP1023">
        <f t="shared" si="212"/>
        <v>25.474999999999621</v>
      </c>
      <c r="AQ1023">
        <f>EXP(-KTG1_nan*(AP1023-T_opt__nan)^2)</f>
        <v>0.88700691567553291</v>
      </c>
      <c r="AR1023">
        <f>EXP(-KTG2_nan*(T_opt__nan-AP1023)^2)</f>
        <v>0.69788042624463675</v>
      </c>
      <c r="AS1023">
        <f>IF(AP1023&lt;=T_opt__nan,AQ1023,AR1023)</f>
        <v>0.69788042624463675</v>
      </c>
      <c r="AT1023">
        <f t="shared" si="213"/>
        <v>0.69799999999999995</v>
      </c>
      <c r="BD1023">
        <f t="shared" si="214"/>
        <v>1020</v>
      </c>
      <c r="BE1023">
        <f t="shared" si="215"/>
        <v>25.474999999999621</v>
      </c>
      <c r="BF1023">
        <f>EXP(-KTG1_pic*(BE1023-T_opt_pic)^2)</f>
        <v>0.97579524942724172</v>
      </c>
      <c r="BG1023">
        <f>EXP(-KTG2_pic*(T_opt_pic-BE1023)^2)</f>
        <v>0.92912917729657862</v>
      </c>
      <c r="BH1023">
        <f>IF(BE1023&lt;=T_opt_pic,BF1023,BG1023)</f>
        <v>0.92912917729657862</v>
      </c>
      <c r="BI1023">
        <f t="shared" si="216"/>
        <v>0.92900000000000005</v>
      </c>
      <c r="BP1023">
        <f t="shared" si="217"/>
        <v>1020</v>
      </c>
      <c r="BQ1023">
        <f t="shared" si="218"/>
        <v>25.474999999999621</v>
      </c>
      <c r="BR1023">
        <f>EXP(-KTG1_bac*(BQ1023-T_opt_bac)^2)</f>
        <v>0.97579524942724172</v>
      </c>
      <c r="BS1023">
        <f>EXP(-KTG2_bac * (T_opt_bac - BQ1023)^2)</f>
        <v>0.92912917729657862</v>
      </c>
      <c r="BT1023">
        <f>IF(BQ1023&lt;=T_opt_bac,BR1023,BS1023)</f>
        <v>0.92912917729657862</v>
      </c>
      <c r="BU1023">
        <f t="shared" si="219"/>
        <v>0.92900000000000005</v>
      </c>
      <c r="BY1023"/>
      <c r="BZ1023" s="3">
        <f t="shared" si="225"/>
        <v>1003</v>
      </c>
      <c r="CA1023" s="3">
        <f>CA1022+(env_max2-env_min2)/1200</f>
        <v>25.049999999999645</v>
      </c>
      <c r="CB1023" s="3">
        <f t="shared" si="224"/>
        <v>1.4239999999999999</v>
      </c>
      <c r="CC1023" s="3">
        <f>ROUND((O_max_dia2-CA1023)/O_range_dia2 * CB1023, 3)</f>
        <v>9.7000000000000003E-2</v>
      </c>
      <c r="CD1023">
        <f>IF(CA1023&lt;=delt2,CB1023,CC1023)</f>
        <v>9.7000000000000003E-2</v>
      </c>
      <c r="CE1023">
        <f>IF(CA1023&gt;=O_max_dia2, 0, CD1023)</f>
        <v>9.7000000000000003E-2</v>
      </c>
      <c r="CG1023">
        <f>CE1023/$CF$21</f>
        <v>0.16987740805604204</v>
      </c>
      <c r="EM1023"/>
      <c r="EN1023" s="3"/>
      <c r="EP1023"/>
      <c r="EQ1023" s="3"/>
    </row>
    <row r="1024" spans="2:147" x14ac:dyDescent="0.25">
      <c r="B1024">
        <f t="shared" si="223"/>
        <v>1008</v>
      </c>
      <c r="C1024" s="9">
        <f t="shared" si="221"/>
        <v>25.174999999999638</v>
      </c>
      <c r="D1024">
        <f>EXP(-KTG1_dia*(C1024-T_opt__dia)^2)</f>
        <v>0.3682309338488241</v>
      </c>
      <c r="E1024">
        <f>EXP(-KTG2_dia*(T_opt__dia-C1024)^2)</f>
        <v>1.4223508386639933E-11</v>
      </c>
      <c r="F1024">
        <f>IF(C1024&lt;=T_opt__dia,D1024,E1024)</f>
        <v>1.4223508386639933E-11</v>
      </c>
      <c r="G1024">
        <f t="shared" si="222"/>
        <v>0</v>
      </c>
      <c r="AO1024">
        <f t="shared" si="220"/>
        <v>1021</v>
      </c>
      <c r="AP1024">
        <f t="shared" si="212"/>
        <v>25.49999999999962</v>
      </c>
      <c r="AQ1024">
        <f>EXP(-KTG1_nan*(AP1024-T_opt__nan)^2)</f>
        <v>0.88603395959289044</v>
      </c>
      <c r="AR1024">
        <f>EXP(-KTG2_nan*(T_opt__nan-AP1024)^2)</f>
        <v>0.69558643349912996</v>
      </c>
      <c r="AS1024">
        <f>IF(AP1024&lt;=T_opt__nan,AQ1024,AR1024)</f>
        <v>0.69558643349912996</v>
      </c>
      <c r="AT1024">
        <f t="shared" si="213"/>
        <v>0.69599999999999995</v>
      </c>
      <c r="BD1024">
        <f t="shared" si="214"/>
        <v>1021</v>
      </c>
      <c r="BE1024">
        <f t="shared" si="215"/>
        <v>25.49999999999962</v>
      </c>
      <c r="BF1024">
        <f>EXP(-KTG1_pic*(BE1024-T_opt_pic)^2)</f>
        <v>0.97530991202834005</v>
      </c>
      <c r="BG1024">
        <f>EXP(-KTG2_pic*(T_opt_pic-BE1024)^2)</f>
        <v>0.92774348632857406</v>
      </c>
      <c r="BH1024">
        <f>IF(BE1024&lt;=T_opt_pic,BF1024,BG1024)</f>
        <v>0.92774348632857406</v>
      </c>
      <c r="BI1024">
        <f t="shared" si="216"/>
        <v>0.92800000000000005</v>
      </c>
      <c r="BP1024">
        <f t="shared" si="217"/>
        <v>1021</v>
      </c>
      <c r="BQ1024">
        <f t="shared" si="218"/>
        <v>25.49999999999962</v>
      </c>
      <c r="BR1024">
        <f>EXP(-KTG1_bac*(BQ1024-T_opt_bac)^2)</f>
        <v>0.97530991202834005</v>
      </c>
      <c r="BS1024">
        <f>EXP(-KTG2_bac * (T_opt_bac - BQ1024)^2)</f>
        <v>0.92774348632857406</v>
      </c>
      <c r="BT1024">
        <f>IF(BQ1024&lt;=T_opt_bac,BR1024,BS1024)</f>
        <v>0.92774348632857406</v>
      </c>
      <c r="BU1024">
        <f t="shared" si="219"/>
        <v>0.92800000000000005</v>
      </c>
      <c r="BY1024"/>
      <c r="BZ1024" s="3">
        <f t="shared" si="225"/>
        <v>1004</v>
      </c>
      <c r="CA1024" s="3">
        <f>CA1023+(env_max2-env_min2)/1200</f>
        <v>25.074999999999644</v>
      </c>
      <c r="CB1024" s="3">
        <f t="shared" si="224"/>
        <v>1.427</v>
      </c>
      <c r="CC1024" s="3">
        <f>ROUND((O_max_dia2-CA1024)/O_range_dia2 * CB1024, 3)</f>
        <v>9.4E-2</v>
      </c>
      <c r="CD1024">
        <f>IF(CA1024&lt;=delt2,CB1024,CC1024)</f>
        <v>9.4E-2</v>
      </c>
      <c r="CE1024">
        <f>IF(CA1024&gt;=O_max_dia2, 0, CD1024)</f>
        <v>9.4E-2</v>
      </c>
      <c r="CG1024">
        <f>CE1024/$CF$21</f>
        <v>0.16462346760070054</v>
      </c>
      <c r="EM1024"/>
      <c r="EN1024" s="3"/>
      <c r="EP1024"/>
      <c r="EQ1024" s="3"/>
    </row>
    <row r="1025" spans="2:147" x14ac:dyDescent="0.25">
      <c r="B1025">
        <f t="shared" si="223"/>
        <v>1009</v>
      </c>
      <c r="C1025" s="9">
        <f t="shared" si="221"/>
        <v>25.199999999999637</v>
      </c>
      <c r="D1025">
        <f>EXP(-KTG1_dia*(C1025-T_opt__dia)^2)</f>
        <v>0.36658678195347982</v>
      </c>
      <c r="E1025">
        <f>EXP(-KTG2_dia*(T_opt__dia-C1025)^2)</f>
        <v>1.2718035649684465E-11</v>
      </c>
      <c r="F1025">
        <f>IF(C1025&lt;=T_opt__dia,D1025,E1025)</f>
        <v>1.2718035649684465E-11</v>
      </c>
      <c r="G1025">
        <f t="shared" si="222"/>
        <v>0</v>
      </c>
      <c r="AO1025">
        <f t="shared" si="220"/>
        <v>1022</v>
      </c>
      <c r="AP1025">
        <f t="shared" si="212"/>
        <v>25.524999999999618</v>
      </c>
      <c r="AQ1025">
        <f>EXP(-KTG1_nan*(AP1025-T_opt__nan)^2)</f>
        <v>0.8850576454445066</v>
      </c>
      <c r="AR1025">
        <f>EXP(-KTG2_nan*(T_opt__nan-AP1025)^2)</f>
        <v>0.6932895818825705</v>
      </c>
      <c r="AS1025">
        <f>IF(AP1025&lt;=T_opt__nan,AQ1025,AR1025)</f>
        <v>0.6932895818825705</v>
      </c>
      <c r="AT1025">
        <f t="shared" si="213"/>
        <v>0.69299999999999995</v>
      </c>
      <c r="BD1025">
        <f t="shared" si="214"/>
        <v>1022</v>
      </c>
      <c r="BE1025">
        <f t="shared" si="215"/>
        <v>25.524999999999618</v>
      </c>
      <c r="BF1025">
        <f>EXP(-KTG1_pic*(BE1025-T_opt_pic)^2)</f>
        <v>0.97481994191284749</v>
      </c>
      <c r="BG1025">
        <f>EXP(-KTG2_pic*(T_opt_pic-BE1025)^2)</f>
        <v>0.92634596666804003</v>
      </c>
      <c r="BH1025">
        <f>IF(BE1025&lt;=T_opt_pic,BF1025,BG1025)</f>
        <v>0.92634596666804003</v>
      </c>
      <c r="BI1025">
        <f t="shared" si="216"/>
        <v>0.92600000000000005</v>
      </c>
      <c r="BP1025">
        <f t="shared" si="217"/>
        <v>1022</v>
      </c>
      <c r="BQ1025">
        <f t="shared" si="218"/>
        <v>25.524999999999618</v>
      </c>
      <c r="BR1025">
        <f>EXP(-KTG1_bac*(BQ1025-T_opt_bac)^2)</f>
        <v>0.97481994191284749</v>
      </c>
      <c r="BS1025">
        <f>EXP(-KTG2_bac * (T_opt_bac - BQ1025)^2)</f>
        <v>0.92634596666804003</v>
      </c>
      <c r="BT1025">
        <f>IF(BQ1025&lt;=T_opt_bac,BR1025,BS1025)</f>
        <v>0.92634596666804003</v>
      </c>
      <c r="BU1025">
        <f t="shared" si="219"/>
        <v>0.92600000000000005</v>
      </c>
      <c r="BY1025"/>
      <c r="BZ1025" s="3">
        <f t="shared" si="225"/>
        <v>1005</v>
      </c>
      <c r="CA1025" s="3">
        <f>CA1024+(env_max2-env_min2)/1200</f>
        <v>25.099999999999643</v>
      </c>
      <c r="CB1025" s="3">
        <f t="shared" si="224"/>
        <v>1.429</v>
      </c>
      <c r="CC1025" s="3">
        <f>ROUND((O_max_dia2-CA1025)/O_range_dia2 * CB1025, 3)</f>
        <v>9.1999999999999998E-2</v>
      </c>
      <c r="CD1025">
        <f>IF(CA1025&lt;=delt2,CB1025,CC1025)</f>
        <v>9.1999999999999998E-2</v>
      </c>
      <c r="CE1025">
        <f>IF(CA1025&gt;=O_max_dia2, 0, CD1025)</f>
        <v>9.1999999999999998E-2</v>
      </c>
      <c r="CG1025">
        <f>CE1025/$CF$21</f>
        <v>0.16112084063047286</v>
      </c>
      <c r="EM1025"/>
      <c r="EN1025" s="3"/>
      <c r="EP1025"/>
      <c r="EQ1025" s="3"/>
    </row>
    <row r="1026" spans="2:147" x14ac:dyDescent="0.25">
      <c r="B1026">
        <f t="shared" si="223"/>
        <v>1010</v>
      </c>
      <c r="C1026" s="9">
        <f t="shared" si="221"/>
        <v>25.224999999999635</v>
      </c>
      <c r="D1026">
        <f>EXP(-KTG1_dia*(C1026-T_opt__dia)^2)</f>
        <v>0.36494632171834718</v>
      </c>
      <c r="E1026">
        <f>EXP(-KTG2_dia*(T_opt__dia-C1026)^2)</f>
        <v>1.1369065517271129E-11</v>
      </c>
      <c r="F1026">
        <f>IF(C1026&lt;=T_opt__dia,D1026,E1026)</f>
        <v>1.1369065517271129E-11</v>
      </c>
      <c r="G1026">
        <f t="shared" si="222"/>
        <v>0</v>
      </c>
      <c r="AO1026">
        <f t="shared" si="220"/>
        <v>1023</v>
      </c>
      <c r="AP1026">
        <f t="shared" si="212"/>
        <v>25.549999999999617</v>
      </c>
      <c r="AQ1026">
        <f>EXP(-KTG1_nan*(AP1026-T_opt__nan)^2)</f>
        <v>0.88407798668834714</v>
      </c>
      <c r="AR1026">
        <f>EXP(-KTG2_nan*(T_opt__nan-AP1026)^2)</f>
        <v>0.69098994962632254</v>
      </c>
      <c r="AS1026">
        <f>IF(AP1026&lt;=T_opt__nan,AQ1026,AR1026)</f>
        <v>0.69098994962632254</v>
      </c>
      <c r="AT1026">
        <f t="shared" si="213"/>
        <v>0.69099999999999995</v>
      </c>
      <c r="BD1026">
        <f t="shared" si="214"/>
        <v>1023</v>
      </c>
      <c r="BE1026">
        <f t="shared" si="215"/>
        <v>25.549999999999617</v>
      </c>
      <c r="BF1026">
        <f>EXP(-KTG1_pic*(BE1026-T_opt_pic)^2)</f>
        <v>0.97432534630657741</v>
      </c>
      <c r="BG1026">
        <f>EXP(-KTG2_pic*(T_opt_pic-BE1026)^2)</f>
        <v>0.92493667802699453</v>
      </c>
      <c r="BH1026">
        <f>IF(BE1026&lt;=T_opt_pic,BF1026,BG1026)</f>
        <v>0.92493667802699453</v>
      </c>
      <c r="BI1026">
        <f t="shared" si="216"/>
        <v>0.92500000000000004</v>
      </c>
      <c r="BP1026">
        <f t="shared" si="217"/>
        <v>1023</v>
      </c>
      <c r="BQ1026">
        <f t="shared" si="218"/>
        <v>25.549999999999617</v>
      </c>
      <c r="BR1026">
        <f>EXP(-KTG1_bac*(BQ1026-T_opt_bac)^2)</f>
        <v>0.97432534630657741</v>
      </c>
      <c r="BS1026">
        <f>EXP(-KTG2_bac * (T_opt_bac - BQ1026)^2)</f>
        <v>0.92493667802699453</v>
      </c>
      <c r="BT1026">
        <f>IF(BQ1026&lt;=T_opt_bac,BR1026,BS1026)</f>
        <v>0.92493667802699453</v>
      </c>
      <c r="BU1026">
        <f t="shared" si="219"/>
        <v>0.92500000000000004</v>
      </c>
      <c r="BY1026"/>
      <c r="BZ1026" s="3">
        <f t="shared" si="225"/>
        <v>1006</v>
      </c>
      <c r="CA1026" s="3">
        <f>CA1025+(env_max2-env_min2)/1200</f>
        <v>25.124999999999641</v>
      </c>
      <c r="CB1026" s="3">
        <f t="shared" si="224"/>
        <v>1.4319999999999999</v>
      </c>
      <c r="CC1026" s="3">
        <f>ROUND((O_max_dia2-CA1026)/O_range_dia2 * CB1026, 3)</f>
        <v>0.09</v>
      </c>
      <c r="CD1026">
        <f>IF(CA1026&lt;=delt2,CB1026,CC1026)</f>
        <v>0.09</v>
      </c>
      <c r="CE1026">
        <f>IF(CA1026&gt;=O_max_dia2, 0, CD1026)</f>
        <v>0.09</v>
      </c>
      <c r="CG1026">
        <f>CE1026/$CF$21</f>
        <v>0.1576182136602452</v>
      </c>
      <c r="EM1026"/>
      <c r="EN1026" s="3"/>
      <c r="EP1026"/>
      <c r="EQ1026" s="3"/>
    </row>
    <row r="1027" spans="2:147" x14ac:dyDescent="0.25">
      <c r="B1027">
        <f t="shared" si="223"/>
        <v>1011</v>
      </c>
      <c r="C1027" s="9">
        <f t="shared" si="221"/>
        <v>25.249999999999634</v>
      </c>
      <c r="D1027">
        <f>EXP(-KTG1_dia*(C1027-T_opt__dia)^2)</f>
        <v>0.36330956935903513</v>
      </c>
      <c r="E1027">
        <f>EXP(-KTG2_dia*(T_opt__dia-C1027)^2)</f>
        <v>1.0160636785558021E-11</v>
      </c>
      <c r="F1027">
        <f>IF(C1027&lt;=T_opt__dia,D1027,E1027)</f>
        <v>1.0160636785558021E-11</v>
      </c>
      <c r="G1027">
        <f t="shared" si="222"/>
        <v>0</v>
      </c>
      <c r="AO1027">
        <f t="shared" si="220"/>
        <v>1024</v>
      </c>
      <c r="AP1027">
        <f t="shared" si="212"/>
        <v>25.574999999999616</v>
      </c>
      <c r="AQ1027">
        <f>EXP(-KTG1_nan*(AP1027-T_opt__nan)^2)</f>
        <v>0.88309499681765569</v>
      </c>
      <c r="AR1027">
        <f>EXP(-KTG2_nan*(T_opt__nan-AP1027)^2)</f>
        <v>0.68868761482776397</v>
      </c>
      <c r="AS1027">
        <f>IF(AP1027&lt;=T_opt__nan,AQ1027,AR1027)</f>
        <v>0.68868761482776397</v>
      </c>
      <c r="AT1027">
        <f t="shared" si="213"/>
        <v>0.68899999999999995</v>
      </c>
      <c r="BD1027">
        <f t="shared" si="214"/>
        <v>1024</v>
      </c>
      <c r="BE1027">
        <f t="shared" si="215"/>
        <v>25.574999999999616</v>
      </c>
      <c r="BF1027">
        <f>EXP(-KTG1_pic*(BE1027-T_opt_pic)^2)</f>
        <v>0.97382613250105987</v>
      </c>
      <c r="BG1027">
        <f>EXP(-KTG2_pic*(T_opt_pic-BE1027)^2)</f>
        <v>0.92351568055625932</v>
      </c>
      <c r="BH1027">
        <f>IF(BE1027&lt;=T_opt_pic,BF1027,BG1027)</f>
        <v>0.92351568055625932</v>
      </c>
      <c r="BI1027">
        <f t="shared" si="216"/>
        <v>0.92400000000000004</v>
      </c>
      <c r="BP1027">
        <f t="shared" si="217"/>
        <v>1024</v>
      </c>
      <c r="BQ1027">
        <f t="shared" si="218"/>
        <v>25.574999999999616</v>
      </c>
      <c r="BR1027">
        <f>EXP(-KTG1_bac*(BQ1027-T_opt_bac)^2)</f>
        <v>0.97382613250105987</v>
      </c>
      <c r="BS1027">
        <f>EXP(-KTG2_bac * (T_opt_bac - BQ1027)^2)</f>
        <v>0.92351568055625932</v>
      </c>
      <c r="BT1027">
        <f>IF(BQ1027&lt;=T_opt_bac,BR1027,BS1027)</f>
        <v>0.92351568055625932</v>
      </c>
      <c r="BU1027">
        <f t="shared" si="219"/>
        <v>0.92400000000000004</v>
      </c>
      <c r="BY1027"/>
      <c r="BZ1027" s="3">
        <f t="shared" si="225"/>
        <v>1007</v>
      </c>
      <c r="CA1027" s="3">
        <f>CA1026+(env_max2-env_min2)/1200</f>
        <v>25.14999999999964</v>
      </c>
      <c r="CB1027" s="3">
        <f t="shared" si="224"/>
        <v>1.4339999999999999</v>
      </c>
      <c r="CC1027" s="3">
        <f>ROUND((O_max_dia2-CA1027)/O_range_dia2 * CB1027, 3)</f>
        <v>8.6999999999999994E-2</v>
      </c>
      <c r="CD1027">
        <f>IF(CA1027&lt;=delt2,CB1027,CC1027)</f>
        <v>8.6999999999999994E-2</v>
      </c>
      <c r="CE1027">
        <f>IF(CA1027&gt;=O_max_dia2, 0, CD1027)</f>
        <v>8.6999999999999994E-2</v>
      </c>
      <c r="CG1027">
        <f>CE1027/$CF$21</f>
        <v>0.15236427320490367</v>
      </c>
      <c r="EM1027"/>
      <c r="EN1027" s="3"/>
      <c r="EP1027"/>
      <c r="EQ1027" s="3"/>
    </row>
    <row r="1028" spans="2:147" x14ac:dyDescent="0.25">
      <c r="B1028">
        <f t="shared" si="223"/>
        <v>1012</v>
      </c>
      <c r="C1028" s="9">
        <f t="shared" si="221"/>
        <v>25.274999999999633</v>
      </c>
      <c r="D1028">
        <f>EXP(-KTG1_dia*(C1028-T_opt__dia)^2)</f>
        <v>0.36167654090752172</v>
      </c>
      <c r="E1028">
        <f>EXP(-KTG2_dia*(T_opt__dia-C1028)^2)</f>
        <v>9.0783832076791439E-12</v>
      </c>
      <c r="F1028">
        <f>IF(C1028&lt;=T_opt__dia,D1028,E1028)</f>
        <v>9.0783832076791439E-12</v>
      </c>
      <c r="G1028">
        <f t="shared" si="222"/>
        <v>0</v>
      </c>
      <c r="AO1028">
        <f t="shared" si="220"/>
        <v>1025</v>
      </c>
      <c r="AP1028">
        <f t="shared" si="212"/>
        <v>25.599999999999614</v>
      </c>
      <c r="AQ1028">
        <f>EXP(-KTG1_nan*(AP1028-T_opt__nan)^2)</f>
        <v>0.8821086893606459</v>
      </c>
      <c r="AR1028">
        <f>EXP(-KTG2_nan*(T_opt__nan-AP1028)^2)</f>
        <v>0.68638265544605304</v>
      </c>
      <c r="AS1028">
        <f>IF(AP1028&lt;=T_opt__nan,AQ1028,AR1028)</f>
        <v>0.68638265544605304</v>
      </c>
      <c r="AT1028">
        <f t="shared" si="213"/>
        <v>0.68600000000000005</v>
      </c>
      <c r="BD1028">
        <f t="shared" si="214"/>
        <v>1025</v>
      </c>
      <c r="BE1028">
        <f t="shared" si="215"/>
        <v>25.599999999999614</v>
      </c>
      <c r="BF1028">
        <f>EXP(-KTG1_pic*(BE1028-T_opt_pic)^2)</f>
        <v>0.97332230785336227</v>
      </c>
      <c r="BG1028">
        <f>EXP(-KTG2_pic*(T_opt_pic-BE1028)^2)</f>
        <v>0.92208303484118592</v>
      </c>
      <c r="BH1028">
        <f>IF(BE1028&lt;=T_opt_pic,BF1028,BG1028)</f>
        <v>0.92208303484118592</v>
      </c>
      <c r="BI1028">
        <f t="shared" si="216"/>
        <v>0.92200000000000004</v>
      </c>
      <c r="BP1028">
        <f t="shared" si="217"/>
        <v>1025</v>
      </c>
      <c r="BQ1028">
        <f t="shared" si="218"/>
        <v>25.599999999999614</v>
      </c>
      <c r="BR1028">
        <f>EXP(-KTG1_bac*(BQ1028-T_opt_bac)^2)</f>
        <v>0.97332230785336227</v>
      </c>
      <c r="BS1028">
        <f>EXP(-KTG2_bac * (T_opt_bac - BQ1028)^2)</f>
        <v>0.92208303484118592</v>
      </c>
      <c r="BT1028">
        <f>IF(BQ1028&lt;=T_opt_bac,BR1028,BS1028)</f>
        <v>0.92208303484118592</v>
      </c>
      <c r="BU1028">
        <f t="shared" si="219"/>
        <v>0.92200000000000004</v>
      </c>
      <c r="BY1028"/>
      <c r="BZ1028" s="3">
        <f t="shared" si="225"/>
        <v>1008</v>
      </c>
      <c r="CA1028" s="3">
        <f>CA1027+(env_max2-env_min2)/1200</f>
        <v>25.174999999999638</v>
      </c>
      <c r="CB1028" s="3">
        <f t="shared" si="224"/>
        <v>1.4370000000000001</v>
      </c>
      <c r="CC1028" s="3">
        <f>ROUND((O_max_dia2-CA1028)/O_range_dia2 * CB1028, 3)</f>
        <v>8.5000000000000006E-2</v>
      </c>
      <c r="CD1028">
        <f>IF(CA1028&lt;=delt2,CB1028,CC1028)</f>
        <v>8.5000000000000006E-2</v>
      </c>
      <c r="CE1028">
        <f>IF(CA1028&gt;=O_max_dia2, 0, CD1028)</f>
        <v>8.5000000000000006E-2</v>
      </c>
      <c r="CG1028">
        <f>CE1028/$CF$21</f>
        <v>0.14886164623467604</v>
      </c>
      <c r="EM1028"/>
      <c r="EN1028" s="3"/>
      <c r="EP1028"/>
      <c r="EQ1028" s="3"/>
    </row>
    <row r="1029" spans="2:147" x14ac:dyDescent="0.25">
      <c r="B1029">
        <f t="shared" si="223"/>
        <v>1013</v>
      </c>
      <c r="C1029" s="9">
        <f t="shared" si="221"/>
        <v>25.299999999999631</v>
      </c>
      <c r="D1029">
        <f>EXP(-KTG1_dia*(C1029-T_opt__dia)^2)</f>
        <v>0.36004725221233758</v>
      </c>
      <c r="E1029">
        <f>EXP(-KTG2_dia*(T_opt__dia-C1029)^2)</f>
        <v>8.1093775635684465E-12</v>
      </c>
      <c r="F1029">
        <f>IF(C1029&lt;=T_opt__dia,D1029,E1029)</f>
        <v>8.1093775635684465E-12</v>
      </c>
      <c r="G1029">
        <f t="shared" si="222"/>
        <v>0</v>
      </c>
      <c r="AO1029">
        <f t="shared" si="220"/>
        <v>1026</v>
      </c>
      <c r="AP1029">
        <f t="shared" ref="AP1029:AP1092" si="226">C1042</f>
        <v>25.624999999999613</v>
      </c>
      <c r="AQ1029">
        <f>EXP(-KTG1_nan*(AP1029-T_opt__nan)^2)</f>
        <v>0.88111907788019173</v>
      </c>
      <c r="AR1029">
        <f>EXP(-KTG2_nan*(T_opt__nan-AP1029)^2)</f>
        <v>0.68407514929791946</v>
      </c>
      <c r="AS1029">
        <f>IF(AP1029&lt;=T_opt__nan,AQ1029,AR1029)</f>
        <v>0.68407514929791946</v>
      </c>
      <c r="AT1029">
        <f t="shared" ref="AT1029:AT1092" si="227">ROUND(AS1029,3)</f>
        <v>0.68400000000000005</v>
      </c>
      <c r="BD1029">
        <f t="shared" ref="BD1029:BD1092" si="228">B1042</f>
        <v>1026</v>
      </c>
      <c r="BE1029">
        <f t="shared" ref="BE1029:BE1092" si="229">C1042</f>
        <v>25.624999999999613</v>
      </c>
      <c r="BF1029">
        <f>EXP(-KTG1_pic*(BE1029-T_opt_pic)^2)</f>
        <v>0.97281387978590861</v>
      </c>
      <c r="BG1029">
        <f>EXP(-KTG2_pic*(T_opt_pic-BE1029)^2)</f>
        <v>0.92063880189735581</v>
      </c>
      <c r="BH1029">
        <f>IF(BE1029&lt;=T_opt_pic,BF1029,BG1029)</f>
        <v>0.92063880189735581</v>
      </c>
      <c r="BI1029">
        <f t="shared" ref="BI1029:BI1092" si="230">ROUND(BH1029,3)</f>
        <v>0.92100000000000004</v>
      </c>
      <c r="BP1029">
        <f t="shared" ref="BP1029:BP1092" si="231">BD1029</f>
        <v>1026</v>
      </c>
      <c r="BQ1029">
        <f t="shared" ref="BQ1029:BQ1092" si="232">BE1029</f>
        <v>25.624999999999613</v>
      </c>
      <c r="BR1029">
        <f>EXP(-KTG1_bac*(BQ1029-T_opt_bac)^2)</f>
        <v>0.97281387978590861</v>
      </c>
      <c r="BS1029">
        <f>EXP(-KTG2_bac * (T_opt_bac - BQ1029)^2)</f>
        <v>0.92063880189735581</v>
      </c>
      <c r="BT1029">
        <f>IF(BQ1029&lt;=T_opt_bac,BR1029,BS1029)</f>
        <v>0.92063880189735581</v>
      </c>
      <c r="BU1029">
        <f t="shared" ref="BU1029:BU1092" si="233">ROUND(BT1029,3)</f>
        <v>0.92100000000000004</v>
      </c>
      <c r="BY1029"/>
      <c r="BZ1029" s="3">
        <f t="shared" si="225"/>
        <v>1009</v>
      </c>
      <c r="CA1029" s="3">
        <f>CA1028+(env_max2-env_min2)/1200</f>
        <v>25.199999999999637</v>
      </c>
      <c r="CB1029" s="3">
        <f t="shared" si="224"/>
        <v>1.4390000000000001</v>
      </c>
      <c r="CC1029" s="3">
        <f>ROUND((O_max_dia2-CA1029)/O_range_dia2 * CB1029, 3)</f>
        <v>8.2000000000000003E-2</v>
      </c>
      <c r="CD1029">
        <f>IF(CA1029&lt;=delt2,CB1029,CC1029)</f>
        <v>8.2000000000000003E-2</v>
      </c>
      <c r="CE1029">
        <f>IF(CA1029&gt;=O_max_dia2, 0, CD1029)</f>
        <v>8.2000000000000003E-2</v>
      </c>
      <c r="CG1029">
        <f>CE1029/$CF$21</f>
        <v>0.14360770577933452</v>
      </c>
      <c r="EM1029"/>
      <c r="EN1029" s="3"/>
      <c r="EP1029"/>
      <c r="EQ1029" s="3"/>
    </row>
    <row r="1030" spans="2:147" x14ac:dyDescent="0.25">
      <c r="B1030">
        <f t="shared" si="223"/>
        <v>1014</v>
      </c>
      <c r="C1030" s="9">
        <f t="shared" si="221"/>
        <v>25.32499999999963</v>
      </c>
      <c r="D1030">
        <f>EXP(-KTG1_dia*(C1030-T_opt__dia)^2)</f>
        <v>0.35842171893875818</v>
      </c>
      <c r="E1030">
        <f>EXP(-KTG2_dia*(T_opt__dia-C1030)^2)</f>
        <v>7.2419906186234766E-12</v>
      </c>
      <c r="F1030">
        <f>IF(C1030&lt;=T_opt__dia,D1030,E1030)</f>
        <v>7.2419906186234766E-12</v>
      </c>
      <c r="G1030">
        <f t="shared" si="222"/>
        <v>0</v>
      </c>
      <c r="AO1030">
        <f t="shared" si="220"/>
        <v>1027</v>
      </c>
      <c r="AP1030">
        <f t="shared" si="226"/>
        <v>25.649999999999611</v>
      </c>
      <c r="AQ1030">
        <f>EXP(-KTG1_nan*(AP1030-T_opt__nan)^2)</f>
        <v>0.88012617597351794</v>
      </c>
      <c r="AR1030">
        <f>EXP(-KTG2_nan*(T_opt__nan-AP1030)^2)</f>
        <v>0.68176517405347914</v>
      </c>
      <c r="AS1030">
        <f>IF(AP1030&lt;=T_opt__nan,AQ1030,AR1030)</f>
        <v>0.68176517405347914</v>
      </c>
      <c r="AT1030">
        <f t="shared" si="227"/>
        <v>0.68200000000000005</v>
      </c>
      <c r="BD1030">
        <f t="shared" si="228"/>
        <v>1027</v>
      </c>
      <c r="BE1030">
        <f t="shared" si="229"/>
        <v>25.649999999999611</v>
      </c>
      <c r="BF1030">
        <f>EXP(-KTG1_pic*(BE1030-T_opt_pic)^2)</f>
        <v>0.97230085578629755</v>
      </c>
      <c r="BG1030">
        <f>EXP(-KTG2_pic*(T_opt_pic-BE1030)^2)</f>
        <v>0.91918304316625499</v>
      </c>
      <c r="BH1030">
        <f>IF(BE1030&lt;=T_opt_pic,BF1030,BG1030)</f>
        <v>0.91918304316625499</v>
      </c>
      <c r="BI1030">
        <f t="shared" si="230"/>
        <v>0.91900000000000004</v>
      </c>
      <c r="BP1030">
        <f t="shared" si="231"/>
        <v>1027</v>
      </c>
      <c r="BQ1030">
        <f t="shared" si="232"/>
        <v>25.649999999999611</v>
      </c>
      <c r="BR1030">
        <f>EXP(-KTG1_bac*(BQ1030-T_opt_bac)^2)</f>
        <v>0.97230085578629755</v>
      </c>
      <c r="BS1030">
        <f>EXP(-KTG2_bac * (T_opt_bac - BQ1030)^2)</f>
        <v>0.91918304316625499</v>
      </c>
      <c r="BT1030">
        <f>IF(BQ1030&lt;=T_opt_bac,BR1030,BS1030)</f>
        <v>0.91918304316625499</v>
      </c>
      <c r="BU1030">
        <f t="shared" si="233"/>
        <v>0.91900000000000004</v>
      </c>
      <c r="BY1030"/>
      <c r="BZ1030" s="3">
        <f t="shared" si="225"/>
        <v>1010</v>
      </c>
      <c r="CA1030" s="3">
        <f>CA1029+(env_max2-env_min2)/1200</f>
        <v>25.224999999999635</v>
      </c>
      <c r="CB1030" s="3">
        <f t="shared" si="224"/>
        <v>1.4419999999999999</v>
      </c>
      <c r="CC1030" s="3">
        <f>ROUND((O_max_dia2-CA1030)/O_range_dia2 * CB1030, 3)</f>
        <v>0.08</v>
      </c>
      <c r="CD1030">
        <f>IF(CA1030&lt;=delt2,CB1030,CC1030)</f>
        <v>0.08</v>
      </c>
      <c r="CE1030">
        <f>IF(CA1030&gt;=O_max_dia2, 0, CD1030)</f>
        <v>0.08</v>
      </c>
      <c r="CG1030">
        <f>CE1030/$CF$21</f>
        <v>0.14010507880910683</v>
      </c>
      <c r="EM1030"/>
      <c r="EN1030" s="3"/>
      <c r="EP1030"/>
      <c r="EQ1030" s="3"/>
    </row>
    <row r="1031" spans="2:147" x14ac:dyDescent="0.25">
      <c r="B1031">
        <f t="shared" si="223"/>
        <v>1015</v>
      </c>
      <c r="C1031" s="9">
        <f t="shared" si="221"/>
        <v>25.349999999999628</v>
      </c>
      <c r="D1031">
        <f>EXP(-KTG1_dia*(C1031-T_opt__dia)^2)</f>
        <v>0.35679995656900437</v>
      </c>
      <c r="E1031">
        <f>EXP(-KTG2_dia*(T_opt__dia-C1031)^2)</f>
        <v>6.465763585552193E-12</v>
      </c>
      <c r="F1031">
        <f>IF(C1031&lt;=T_opt__dia,D1031,E1031)</f>
        <v>6.465763585552193E-12</v>
      </c>
      <c r="G1031">
        <f t="shared" si="222"/>
        <v>0</v>
      </c>
      <c r="AO1031">
        <f t="shared" si="220"/>
        <v>1028</v>
      </c>
      <c r="AP1031">
        <f t="shared" si="226"/>
        <v>25.67499999999961</v>
      </c>
      <c r="AQ1031">
        <f>EXP(-KTG1_nan*(AP1031-T_opt__nan)^2)</f>
        <v>0.87912999727188912</v>
      </c>
      <c r="AR1031">
        <f>EXP(-KTG2_nan*(T_opt__nan-AP1031)^2)</f>
        <v>0.67945280723207557</v>
      </c>
      <c r="AS1031">
        <f>IF(AP1031&lt;=T_opt__nan,AQ1031,AR1031)</f>
        <v>0.67945280723207557</v>
      </c>
      <c r="AT1031">
        <f t="shared" si="227"/>
        <v>0.67900000000000005</v>
      </c>
      <c r="BD1031">
        <f t="shared" si="228"/>
        <v>1028</v>
      </c>
      <c r="BE1031">
        <f t="shared" si="229"/>
        <v>25.67499999999961</v>
      </c>
      <c r="BF1031">
        <f>EXP(-KTG1_pic*(BE1031-T_opt_pic)^2)</f>
        <v>0.97178324340711841</v>
      </c>
      <c r="BG1031">
        <f>EXP(-KTG2_pic*(T_opt_pic-BE1031)^2)</f>
        <v>0.91771582051092326</v>
      </c>
      <c r="BH1031">
        <f>IF(BE1031&lt;=T_opt_pic,BF1031,BG1031)</f>
        <v>0.91771582051092326</v>
      </c>
      <c r="BI1031">
        <f t="shared" si="230"/>
        <v>0.91800000000000004</v>
      </c>
      <c r="BP1031">
        <f t="shared" si="231"/>
        <v>1028</v>
      </c>
      <c r="BQ1031">
        <f t="shared" si="232"/>
        <v>25.67499999999961</v>
      </c>
      <c r="BR1031">
        <f>EXP(-KTG1_bac*(BQ1031-T_opt_bac)^2)</f>
        <v>0.97178324340711841</v>
      </c>
      <c r="BS1031">
        <f>EXP(-KTG2_bac * (T_opt_bac - BQ1031)^2)</f>
        <v>0.91771582051092326</v>
      </c>
      <c r="BT1031">
        <f>IF(BQ1031&lt;=T_opt_bac,BR1031,BS1031)</f>
        <v>0.91771582051092326</v>
      </c>
      <c r="BU1031">
        <f t="shared" si="233"/>
        <v>0.91800000000000004</v>
      </c>
      <c r="BY1031"/>
      <c r="BZ1031" s="3">
        <f t="shared" si="225"/>
        <v>1011</v>
      </c>
      <c r="CA1031" s="3">
        <f>CA1030+(env_max2-env_min2)/1200</f>
        <v>25.249999999999634</v>
      </c>
      <c r="CB1031" s="3">
        <f t="shared" si="224"/>
        <v>1.444</v>
      </c>
      <c r="CC1031" s="3">
        <f>ROUND((O_max_dia2-CA1031)/O_range_dia2 * CB1031, 3)</f>
        <v>7.6999999999999999E-2</v>
      </c>
      <c r="CD1031">
        <f>IF(CA1031&lt;=delt2,CB1031,CC1031)</f>
        <v>7.6999999999999999E-2</v>
      </c>
      <c r="CE1031">
        <f>IF(CA1031&gt;=O_max_dia2, 0, CD1031)</f>
        <v>7.6999999999999999E-2</v>
      </c>
      <c r="CG1031">
        <f>CE1031/$CF$21</f>
        <v>0.13485113835376533</v>
      </c>
      <c r="EM1031"/>
      <c r="EN1031" s="3"/>
      <c r="EP1031"/>
      <c r="EQ1031" s="3"/>
    </row>
    <row r="1032" spans="2:147" x14ac:dyDescent="0.25">
      <c r="B1032">
        <f t="shared" si="223"/>
        <v>1016</v>
      </c>
      <c r="C1032" s="9">
        <f t="shared" si="221"/>
        <v>25.374999999999627</v>
      </c>
      <c r="D1032">
        <f>EXP(-KTG1_dia*(C1032-T_opt__dia)^2)</f>
        <v>0.35518198040245047</v>
      </c>
      <c r="E1032">
        <f>EXP(-KTG2_dia*(T_opt__dia-C1032)^2)</f>
        <v>5.7712928291314155E-12</v>
      </c>
      <c r="F1032">
        <f>IF(C1032&lt;=T_opt__dia,D1032,E1032)</f>
        <v>5.7712928291314155E-12</v>
      </c>
      <c r="G1032">
        <f t="shared" si="222"/>
        <v>0</v>
      </c>
      <c r="AO1032">
        <f t="shared" si="220"/>
        <v>1029</v>
      </c>
      <c r="AP1032">
        <f t="shared" si="226"/>
        <v>25.699999999999608</v>
      </c>
      <c r="AQ1032">
        <f>EXP(-KTG1_nan*(AP1032-T_opt__nan)^2)</f>
        <v>0.8781305554402995</v>
      </c>
      <c r="AR1032">
        <f>EXP(-KTG2_nan*(T_opt__nan-AP1032)^2)</f>
        <v>0.67713812619814517</v>
      </c>
      <c r="AS1032">
        <f>IF(AP1032&lt;=T_opt__nan,AQ1032,AR1032)</f>
        <v>0.67713812619814517</v>
      </c>
      <c r="AT1032">
        <f t="shared" si="227"/>
        <v>0.67700000000000005</v>
      </c>
      <c r="BD1032">
        <f t="shared" si="228"/>
        <v>1029</v>
      </c>
      <c r="BE1032">
        <f t="shared" si="229"/>
        <v>25.699999999999608</v>
      </c>
      <c r="BF1032">
        <f>EXP(-KTG1_pic*(BE1032-T_opt_pic)^2)</f>
        <v>0.97126105026576603</v>
      </c>
      <c r="BG1032">
        <f>EXP(-KTG2_pic*(T_opt_pic-BE1032)^2)</f>
        <v>0.91623719621157884</v>
      </c>
      <c r="BH1032">
        <f>IF(BE1032&lt;=T_opt_pic,BF1032,BG1032)</f>
        <v>0.91623719621157884</v>
      </c>
      <c r="BI1032">
        <f t="shared" si="230"/>
        <v>0.91600000000000004</v>
      </c>
      <c r="BP1032">
        <f t="shared" si="231"/>
        <v>1029</v>
      </c>
      <c r="BQ1032">
        <f t="shared" si="232"/>
        <v>25.699999999999608</v>
      </c>
      <c r="BR1032">
        <f>EXP(-KTG1_bac*(BQ1032-T_opt_bac)^2)</f>
        <v>0.97126105026576603</v>
      </c>
      <c r="BS1032">
        <f>EXP(-KTG2_bac * (T_opt_bac - BQ1032)^2)</f>
        <v>0.91623719621157884</v>
      </c>
      <c r="BT1032">
        <f>IF(BQ1032&lt;=T_opt_bac,BR1032,BS1032)</f>
        <v>0.91623719621157884</v>
      </c>
      <c r="BU1032">
        <f t="shared" si="233"/>
        <v>0.91600000000000004</v>
      </c>
      <c r="BY1032"/>
      <c r="BZ1032" s="3">
        <f t="shared" si="225"/>
        <v>1012</v>
      </c>
      <c r="CA1032" s="3">
        <f>CA1031+(env_max2-env_min2)/1200</f>
        <v>25.274999999999633</v>
      </c>
      <c r="CB1032" s="3">
        <f t="shared" si="224"/>
        <v>1.4470000000000001</v>
      </c>
      <c r="CC1032" s="3">
        <f>ROUND((O_max_dia2-CA1032)/O_range_dia2 * CB1032, 3)</f>
        <v>7.4999999999999997E-2</v>
      </c>
      <c r="CD1032">
        <f>IF(CA1032&lt;=delt2,CB1032,CC1032)</f>
        <v>7.4999999999999997E-2</v>
      </c>
      <c r="CE1032">
        <f>IF(CA1032&gt;=O_max_dia2, 0, CD1032)</f>
        <v>7.4999999999999997E-2</v>
      </c>
      <c r="CG1032">
        <f>CE1032/$CF$21</f>
        <v>0.13134851138353765</v>
      </c>
      <c r="EM1032"/>
      <c r="EN1032" s="3"/>
      <c r="EP1032"/>
      <c r="EQ1032" s="3"/>
    </row>
    <row r="1033" spans="2:147" x14ac:dyDescent="0.25">
      <c r="B1033">
        <f t="shared" si="223"/>
        <v>1017</v>
      </c>
      <c r="C1033" s="9">
        <f t="shared" si="221"/>
        <v>25.399999999999626</v>
      </c>
      <c r="D1033">
        <f>EXP(-KTG1_dia*(C1033-T_opt__dia)^2)</f>
        <v>0.35356780555584139</v>
      </c>
      <c r="E1033">
        <f>EXP(-KTG2_dia*(T_opt__dia-C1033)^2)</f>
        <v>5.1501256679944712E-12</v>
      </c>
      <c r="F1033">
        <f>IF(C1033&lt;=T_opt__dia,D1033,E1033)</f>
        <v>5.1501256679944712E-12</v>
      </c>
      <c r="G1033">
        <f t="shared" si="222"/>
        <v>0</v>
      </c>
      <c r="AO1033">
        <f t="shared" si="220"/>
        <v>1030</v>
      </c>
      <c r="AP1033">
        <f t="shared" si="226"/>
        <v>25.724999999999607</v>
      </c>
      <c r="AQ1033">
        <f>EXP(-KTG1_nan*(AP1033-T_opt__nan)^2)</f>
        <v>0.87712786417716149</v>
      </c>
      <c r="AR1033">
        <f>EXP(-KTG2_nan*(T_opt__nan-AP1033)^2)</f>
        <v>0.67482120815710944</v>
      </c>
      <c r="AS1033">
        <f>IF(AP1033&lt;=T_opt__nan,AQ1033,AR1033)</f>
        <v>0.67482120815710944</v>
      </c>
      <c r="AT1033">
        <f t="shared" si="227"/>
        <v>0.67500000000000004</v>
      </c>
      <c r="BD1033">
        <f t="shared" si="228"/>
        <v>1030</v>
      </c>
      <c r="BE1033">
        <f t="shared" si="229"/>
        <v>25.724999999999607</v>
      </c>
      <c r="BF1033">
        <f>EXP(-KTG1_pic*(BE1033-T_opt_pic)^2)</f>
        <v>0.97073428404425377</v>
      </c>
      <c r="BG1033">
        <f>EXP(-KTG2_pic*(T_opt_pic-BE1033)^2)</f>
        <v>0.91474723296121896</v>
      </c>
      <c r="BH1033">
        <f>IF(BE1033&lt;=T_opt_pic,BF1033,BG1033)</f>
        <v>0.91474723296121896</v>
      </c>
      <c r="BI1033">
        <f t="shared" si="230"/>
        <v>0.91500000000000004</v>
      </c>
      <c r="BP1033">
        <f t="shared" si="231"/>
        <v>1030</v>
      </c>
      <c r="BQ1033">
        <f t="shared" si="232"/>
        <v>25.724999999999607</v>
      </c>
      <c r="BR1033">
        <f>EXP(-KTG1_bac*(BQ1033-T_opt_bac)^2)</f>
        <v>0.97073428404425377</v>
      </c>
      <c r="BS1033">
        <f>EXP(-KTG2_bac * (T_opt_bac - BQ1033)^2)</f>
        <v>0.91474723296121896</v>
      </c>
      <c r="BT1033">
        <f>IF(BQ1033&lt;=T_opt_bac,BR1033,BS1033)</f>
        <v>0.91474723296121896</v>
      </c>
      <c r="BU1033">
        <f t="shared" si="233"/>
        <v>0.91500000000000004</v>
      </c>
      <c r="BY1033"/>
      <c r="BZ1033" s="3">
        <f t="shared" si="225"/>
        <v>1013</v>
      </c>
      <c r="CA1033" s="3">
        <f>CA1032+(env_max2-env_min2)/1200</f>
        <v>25.299999999999631</v>
      </c>
      <c r="CB1033" s="3">
        <f t="shared" si="224"/>
        <v>1.4490000000000001</v>
      </c>
      <c r="CC1033" s="3">
        <f>ROUND((O_max_dia2-CA1033)/O_range_dia2 * CB1033, 3)</f>
        <v>7.1999999999999995E-2</v>
      </c>
      <c r="CD1033">
        <f>IF(CA1033&lt;=delt2,CB1033,CC1033)</f>
        <v>7.1999999999999995E-2</v>
      </c>
      <c r="CE1033">
        <f>IF(CA1033&gt;=O_max_dia2, 0, CD1033)</f>
        <v>7.1999999999999995E-2</v>
      </c>
      <c r="CG1033">
        <f>CE1033/$CF$21</f>
        <v>0.12609457092819615</v>
      </c>
      <c r="EM1033"/>
      <c r="EN1033" s="3"/>
      <c r="EP1033"/>
      <c r="EQ1033" s="3"/>
    </row>
    <row r="1034" spans="2:147" x14ac:dyDescent="0.25">
      <c r="B1034">
        <f t="shared" si="223"/>
        <v>1018</v>
      </c>
      <c r="C1034" s="9">
        <f t="shared" si="221"/>
        <v>25.424999999999624</v>
      </c>
      <c r="D1034">
        <f>EXP(-KTG1_dia*(C1034-T_opt__dia)^2)</f>
        <v>0.35195744696351716</v>
      </c>
      <c r="E1034">
        <f>EXP(-KTG2_dia*(T_opt__dia-C1034)^2)</f>
        <v>4.5946662318860008E-12</v>
      </c>
      <c r="F1034">
        <f>IF(C1034&lt;=T_opt__dia,D1034,E1034)</f>
        <v>4.5946662318860008E-12</v>
      </c>
      <c r="G1034">
        <f t="shared" si="222"/>
        <v>0</v>
      </c>
      <c r="AO1034">
        <f t="shared" si="220"/>
        <v>1031</v>
      </c>
      <c r="AP1034">
        <f t="shared" si="226"/>
        <v>25.749999999999606</v>
      </c>
      <c r="AQ1034">
        <f>EXP(-KTG1_nan*(AP1034-T_opt__nan)^2)</f>
        <v>0.87612193721399345</v>
      </c>
      <c r="AR1034">
        <f>EXP(-KTG2_nan*(T_opt__nan-AP1034)^2)</f>
        <v>0.67250213015129134</v>
      </c>
      <c r="AS1034">
        <f>IF(AP1034&lt;=T_opt__nan,AQ1034,AR1034)</f>
        <v>0.67250213015129134</v>
      </c>
      <c r="AT1034">
        <f t="shared" si="227"/>
        <v>0.67300000000000004</v>
      </c>
      <c r="BD1034">
        <f t="shared" si="228"/>
        <v>1031</v>
      </c>
      <c r="BE1034">
        <f t="shared" si="229"/>
        <v>25.749999999999606</v>
      </c>
      <c r="BF1034">
        <f>EXP(-KTG1_pic*(BE1034-T_opt_pic)^2)</f>
        <v>0.97020295248902533</v>
      </c>
      <c r="BG1034">
        <f>EXP(-KTG2_pic*(T_opt_pic-BE1034)^2)</f>
        <v>0.91324599386119565</v>
      </c>
      <c r="BH1034">
        <f>IF(BE1034&lt;=T_opt_pic,BF1034,BG1034)</f>
        <v>0.91324599386119565</v>
      </c>
      <c r="BI1034">
        <f t="shared" si="230"/>
        <v>0.91300000000000003</v>
      </c>
      <c r="BP1034">
        <f t="shared" si="231"/>
        <v>1031</v>
      </c>
      <c r="BQ1034">
        <f t="shared" si="232"/>
        <v>25.749999999999606</v>
      </c>
      <c r="BR1034">
        <f>EXP(-KTG1_bac*(BQ1034-T_opt_bac)^2)</f>
        <v>0.97020295248902533</v>
      </c>
      <c r="BS1034">
        <f>EXP(-KTG2_bac * (T_opt_bac - BQ1034)^2)</f>
        <v>0.91324599386119565</v>
      </c>
      <c r="BT1034">
        <f>IF(BQ1034&lt;=T_opt_bac,BR1034,BS1034)</f>
        <v>0.91324599386119565</v>
      </c>
      <c r="BU1034">
        <f t="shared" si="233"/>
        <v>0.91300000000000003</v>
      </c>
      <c r="BY1034"/>
      <c r="BZ1034" s="3">
        <f t="shared" si="225"/>
        <v>1014</v>
      </c>
      <c r="CA1034" s="3">
        <f>CA1033+(env_max2-env_min2)/1200</f>
        <v>25.32499999999963</v>
      </c>
      <c r="CB1034" s="3">
        <f t="shared" si="224"/>
        <v>1.452</v>
      </c>
      <c r="CC1034" s="3">
        <f>ROUND((O_max_dia2-CA1034)/O_range_dia2 * CB1034, 3)</f>
        <v>7.0000000000000007E-2</v>
      </c>
      <c r="CD1034">
        <f>IF(CA1034&lt;=delt2,CB1034,CC1034)</f>
        <v>7.0000000000000007E-2</v>
      </c>
      <c r="CE1034">
        <f>IF(CA1034&gt;=O_max_dia2, 0, CD1034)</f>
        <v>7.0000000000000007E-2</v>
      </c>
      <c r="CG1034">
        <f>CE1034/$CF$21</f>
        <v>0.1225919439579685</v>
      </c>
      <c r="EM1034"/>
      <c r="EN1034" s="3"/>
      <c r="EP1034"/>
      <c r="EQ1034" s="3"/>
    </row>
    <row r="1035" spans="2:147" x14ac:dyDescent="0.25">
      <c r="B1035">
        <f t="shared" si="223"/>
        <v>1019</v>
      </c>
      <c r="C1035" s="9">
        <f t="shared" si="221"/>
        <v>25.449999999999623</v>
      </c>
      <c r="D1035">
        <f>EXP(-KTG1_dia*(C1035-T_opt__dia)^2)</f>
        <v>0.35035091937764645</v>
      </c>
      <c r="E1035">
        <f>EXP(-KTG2_dia*(T_opt__dia-C1035)^2)</f>
        <v>4.0980904279310994E-12</v>
      </c>
      <c r="F1035">
        <f>IF(C1035&lt;=T_opt__dia,D1035,E1035)</f>
        <v>4.0980904279310994E-12</v>
      </c>
      <c r="G1035">
        <f t="shared" si="222"/>
        <v>0</v>
      </c>
      <c r="AO1035">
        <f t="shared" si="220"/>
        <v>1032</v>
      </c>
      <c r="AP1035">
        <f t="shared" si="226"/>
        <v>25.774999999999604</v>
      </c>
      <c r="AQ1035">
        <f>EXP(-KTG1_nan*(AP1035-T_opt__nan)^2)</f>
        <v>0.87511278831510808</v>
      </c>
      <c r="AR1035">
        <f>EXP(-KTG2_nan*(T_opt__nan-AP1035)^2)</f>
        <v>0.67018096905585933</v>
      </c>
      <c r="AS1035">
        <f>IF(AP1035&lt;=T_opt__nan,AQ1035,AR1035)</f>
        <v>0.67018096905585933</v>
      </c>
      <c r="AT1035">
        <f t="shared" si="227"/>
        <v>0.67</v>
      </c>
      <c r="BD1035">
        <f t="shared" si="228"/>
        <v>1032</v>
      </c>
      <c r="BE1035">
        <f t="shared" si="229"/>
        <v>25.774999999999604</v>
      </c>
      <c r="BF1035">
        <f>EXP(-KTG1_pic*(BE1035-T_opt_pic)^2)</f>
        <v>0.96966706341076514</v>
      </c>
      <c r="BG1035">
        <f>EXP(-KTG2_pic*(T_opt_pic-BE1035)^2)</f>
        <v>0.91173354241676952</v>
      </c>
      <c r="BH1035">
        <f>IF(BE1035&lt;=T_opt_pic,BF1035,BG1035)</f>
        <v>0.91173354241676952</v>
      </c>
      <c r="BI1035">
        <f t="shared" si="230"/>
        <v>0.91200000000000003</v>
      </c>
      <c r="BP1035">
        <f t="shared" si="231"/>
        <v>1032</v>
      </c>
      <c r="BQ1035">
        <f t="shared" si="232"/>
        <v>25.774999999999604</v>
      </c>
      <c r="BR1035">
        <f>EXP(-KTG1_bac*(BQ1035-T_opt_bac)^2)</f>
        <v>0.96966706341076514</v>
      </c>
      <c r="BS1035">
        <f>EXP(-KTG2_bac * (T_opt_bac - BQ1035)^2)</f>
        <v>0.91173354241676952</v>
      </c>
      <c r="BT1035">
        <f>IF(BQ1035&lt;=T_opt_bac,BR1035,BS1035)</f>
        <v>0.91173354241676952</v>
      </c>
      <c r="BU1035">
        <f t="shared" si="233"/>
        <v>0.91200000000000003</v>
      </c>
      <c r="BY1035"/>
      <c r="BZ1035" s="3">
        <f t="shared" si="225"/>
        <v>1015</v>
      </c>
      <c r="CA1035" s="3">
        <f>CA1034+(env_max2-env_min2)/1200</f>
        <v>25.349999999999628</v>
      </c>
      <c r="CB1035" s="3">
        <f t="shared" si="224"/>
        <v>1.454</v>
      </c>
      <c r="CC1035" s="3">
        <f>ROUND((O_max_dia2-CA1035)/O_range_dia2 * CB1035, 3)</f>
        <v>6.8000000000000005E-2</v>
      </c>
      <c r="CD1035">
        <f>IF(CA1035&lt;=delt2,CB1035,CC1035)</f>
        <v>6.8000000000000005E-2</v>
      </c>
      <c r="CE1035">
        <f>IF(CA1035&gt;=O_max_dia2, 0, CD1035)</f>
        <v>6.8000000000000005E-2</v>
      </c>
      <c r="CG1035">
        <f>CE1035/$CF$21</f>
        <v>0.11908931698774082</v>
      </c>
      <c r="EM1035"/>
      <c r="EN1035" s="3"/>
      <c r="EP1035"/>
      <c r="EQ1035" s="3"/>
    </row>
    <row r="1036" spans="2:147" x14ac:dyDescent="0.25">
      <c r="B1036">
        <f t="shared" si="223"/>
        <v>1020</v>
      </c>
      <c r="C1036" s="9">
        <f t="shared" si="221"/>
        <v>25.474999999999621</v>
      </c>
      <c r="D1036">
        <f>EXP(-KTG1_dia*(C1036-T_opt__dia)^2)</f>
        <v>0.34874823736846694</v>
      </c>
      <c r="E1036">
        <f>EXP(-KTG2_dia*(T_opt__dia-C1036)^2)</f>
        <v>3.6542691561513495E-12</v>
      </c>
      <c r="F1036">
        <f>IF(C1036&lt;=T_opt__dia,D1036,E1036)</f>
        <v>3.6542691561513495E-12</v>
      </c>
      <c r="G1036">
        <f t="shared" si="222"/>
        <v>0</v>
      </c>
      <c r="AO1036">
        <f t="shared" si="220"/>
        <v>1033</v>
      </c>
      <c r="AP1036">
        <f t="shared" si="226"/>
        <v>25.799999999999603</v>
      </c>
      <c r="AQ1036">
        <f>EXP(-KTG1_nan*(AP1036-T_opt__nan)^2)</f>
        <v>0.87410043127729931</v>
      </c>
      <c r="AR1036">
        <f>EXP(-KTG2_nan*(T_opt__nan-AP1036)^2)</f>
        <v>0.66785780157479746</v>
      </c>
      <c r="AS1036">
        <f>IF(AP1036&lt;=T_opt__nan,AQ1036,AR1036)</f>
        <v>0.66785780157479746</v>
      </c>
      <c r="AT1036">
        <f t="shared" si="227"/>
        <v>0.66800000000000004</v>
      </c>
      <c r="BD1036">
        <f t="shared" si="228"/>
        <v>1033</v>
      </c>
      <c r="BE1036">
        <f t="shared" si="229"/>
        <v>25.799999999999603</v>
      </c>
      <c r="BF1036">
        <f>EXP(-KTG1_pic*(BE1036-T_opt_pic)^2)</f>
        <v>0.96912662468420641</v>
      </c>
      <c r="BG1036">
        <f>EXP(-KTG2_pic*(T_opt_pic-BE1036)^2)</f>
        <v>0.91020994253263909</v>
      </c>
      <c r="BH1036">
        <f>IF(BE1036&lt;=T_opt_pic,BF1036,BG1036)</f>
        <v>0.91020994253263909</v>
      </c>
      <c r="BI1036">
        <f t="shared" si="230"/>
        <v>0.91</v>
      </c>
      <c r="BP1036">
        <f t="shared" si="231"/>
        <v>1033</v>
      </c>
      <c r="BQ1036">
        <f t="shared" si="232"/>
        <v>25.799999999999603</v>
      </c>
      <c r="BR1036">
        <f>EXP(-KTG1_bac*(BQ1036-T_opt_bac)^2)</f>
        <v>0.96912662468420641</v>
      </c>
      <c r="BS1036">
        <f>EXP(-KTG2_bac * (T_opt_bac - BQ1036)^2)</f>
        <v>0.91020994253263909</v>
      </c>
      <c r="BT1036">
        <f>IF(BQ1036&lt;=T_opt_bac,BR1036,BS1036)</f>
        <v>0.91020994253263909</v>
      </c>
      <c r="BU1036">
        <f t="shared" si="233"/>
        <v>0.91</v>
      </c>
      <c r="BY1036"/>
      <c r="BZ1036" s="3">
        <f t="shared" si="225"/>
        <v>1016</v>
      </c>
      <c r="CA1036" s="3">
        <f>CA1035+(env_max2-env_min2)/1200</f>
        <v>25.374999999999627</v>
      </c>
      <c r="CB1036" s="3">
        <f t="shared" si="224"/>
        <v>1.4570000000000001</v>
      </c>
      <c r="CC1036" s="3">
        <f>ROUND((O_max_dia2-CA1036)/O_range_dia2 * CB1036, 3)</f>
        <v>6.5000000000000002E-2</v>
      </c>
      <c r="CD1036">
        <f>IF(CA1036&lt;=delt2,CB1036,CC1036)</f>
        <v>6.5000000000000002E-2</v>
      </c>
      <c r="CE1036">
        <f>IF(CA1036&gt;=O_max_dia2, 0, CD1036)</f>
        <v>6.5000000000000002E-2</v>
      </c>
      <c r="CG1036">
        <f>CE1036/$CF$21</f>
        <v>0.11383537653239931</v>
      </c>
      <c r="EM1036"/>
      <c r="EN1036" s="3"/>
      <c r="EP1036"/>
      <c r="EQ1036" s="3"/>
    </row>
    <row r="1037" spans="2:147" x14ac:dyDescent="0.25">
      <c r="B1037">
        <f t="shared" si="223"/>
        <v>1021</v>
      </c>
      <c r="C1037" s="9">
        <f t="shared" si="221"/>
        <v>25.49999999999962</v>
      </c>
      <c r="D1037">
        <f>EXP(-KTG1_dia*(C1037-T_opt__dia)^2)</f>
        <v>0.34714941532453469</v>
      </c>
      <c r="E1037">
        <f>EXP(-KTG2_dia*(T_opt__dia-C1037)^2)</f>
        <v>3.2576989934407966E-12</v>
      </c>
      <c r="F1037">
        <f>IF(C1037&lt;=T_opt__dia,D1037,E1037)</f>
        <v>3.2576989934407966E-12</v>
      </c>
      <c r="G1037">
        <f t="shared" si="222"/>
        <v>0</v>
      </c>
      <c r="AO1037">
        <f t="shared" si="220"/>
        <v>1034</v>
      </c>
      <c r="AP1037">
        <f t="shared" si="226"/>
        <v>25.824999999999601</v>
      </c>
      <c r="AQ1037">
        <f>EXP(-KTG1_nan*(AP1037-T_opt__nan)^2)</f>
        <v>0.87308487992952899</v>
      </c>
      <c r="AR1037">
        <f>EXP(-KTG2_nan*(T_opt__nan-AP1037)^2)</f>
        <v>0.66553270423690136</v>
      </c>
      <c r="AS1037">
        <f>IF(AP1037&lt;=T_opt__nan,AQ1037,AR1037)</f>
        <v>0.66553270423690136</v>
      </c>
      <c r="AT1037">
        <f t="shared" si="227"/>
        <v>0.66600000000000004</v>
      </c>
      <c r="BD1037">
        <f t="shared" si="228"/>
        <v>1034</v>
      </c>
      <c r="BE1037">
        <f t="shared" si="229"/>
        <v>25.824999999999601</v>
      </c>
      <c r="BF1037">
        <f>EXP(-KTG1_pic*(BE1037-T_opt_pic)^2)</f>
        <v>0.96858164424793891</v>
      </c>
      <c r="BG1037">
        <f>EXP(-KTG2_pic*(T_opt_pic-BE1037)^2)</f>
        <v>0.90867525850844877</v>
      </c>
      <c r="BH1037">
        <f>IF(BE1037&lt;=T_opt_pic,BF1037,BG1037)</f>
        <v>0.90867525850844877</v>
      </c>
      <c r="BI1037">
        <f t="shared" si="230"/>
        <v>0.90900000000000003</v>
      </c>
      <c r="BP1037">
        <f t="shared" si="231"/>
        <v>1034</v>
      </c>
      <c r="BQ1037">
        <f t="shared" si="232"/>
        <v>25.824999999999601</v>
      </c>
      <c r="BR1037">
        <f>EXP(-KTG1_bac*(BQ1037-T_opt_bac)^2)</f>
        <v>0.96858164424793891</v>
      </c>
      <c r="BS1037">
        <f>EXP(-KTG2_bac * (T_opt_bac - BQ1037)^2)</f>
        <v>0.90867525850844877</v>
      </c>
      <c r="BT1037">
        <f>IF(BQ1037&lt;=T_opt_bac,BR1037,BS1037)</f>
        <v>0.90867525850844877</v>
      </c>
      <c r="BU1037">
        <f t="shared" si="233"/>
        <v>0.90900000000000003</v>
      </c>
      <c r="BY1037"/>
      <c r="BZ1037" s="3">
        <f t="shared" si="225"/>
        <v>1017</v>
      </c>
      <c r="CA1037" s="3">
        <f>CA1036+(env_max2-env_min2)/1200</f>
        <v>25.399999999999626</v>
      </c>
      <c r="CB1037" s="3">
        <f t="shared" si="224"/>
        <v>1.4590000000000001</v>
      </c>
      <c r="CC1037" s="3">
        <f>ROUND((O_max_dia2-CA1037)/O_range_dia2 * CB1037, 3)</f>
        <v>6.3E-2</v>
      </c>
      <c r="CD1037">
        <f>IF(CA1037&lt;=delt2,CB1037,CC1037)</f>
        <v>6.3E-2</v>
      </c>
      <c r="CE1037">
        <f>IF(CA1037&gt;=O_max_dia2, 0, CD1037)</f>
        <v>6.3E-2</v>
      </c>
      <c r="CG1037">
        <f>CE1037/$CF$21</f>
        <v>0.11033274956217164</v>
      </c>
      <c r="EM1037"/>
      <c r="EN1037" s="3"/>
      <c r="EP1037"/>
      <c r="EQ1037" s="3"/>
    </row>
    <row r="1038" spans="2:147" x14ac:dyDescent="0.25">
      <c r="B1038">
        <f t="shared" si="223"/>
        <v>1022</v>
      </c>
      <c r="C1038" s="9">
        <f t="shared" si="221"/>
        <v>25.524999999999618</v>
      </c>
      <c r="D1038">
        <f>EXP(-KTG1_dia*(C1038-T_opt__dia)^2)</f>
        <v>0.34555446745298057</v>
      </c>
      <c r="E1038">
        <f>EXP(-KTG2_dia*(T_opt__dia-C1038)^2)</f>
        <v>2.903439637153811E-12</v>
      </c>
      <c r="F1038">
        <f>IF(C1038&lt;=T_opt__dia,D1038,E1038)</f>
        <v>2.903439637153811E-12</v>
      </c>
      <c r="G1038">
        <f t="shared" si="222"/>
        <v>0</v>
      </c>
      <c r="AO1038">
        <f t="shared" si="220"/>
        <v>1035</v>
      </c>
      <c r="AP1038">
        <f t="shared" si="226"/>
        <v>25.8499999999996</v>
      </c>
      <c r="AQ1038">
        <f>EXP(-KTG1_nan*(AP1038-T_opt__nan)^2)</f>
        <v>0.87206614813261363</v>
      </c>
      <c r="AR1038">
        <f>EXP(-KTG2_nan*(T_opt__nan-AP1038)^2)</f>
        <v>0.66320575339180254</v>
      </c>
      <c r="AS1038">
        <f>IF(AP1038&lt;=T_opt__nan,AQ1038,AR1038)</f>
        <v>0.66320575339180254</v>
      </c>
      <c r="AT1038">
        <f t="shared" si="227"/>
        <v>0.66300000000000003</v>
      </c>
      <c r="BD1038">
        <f t="shared" si="228"/>
        <v>1035</v>
      </c>
      <c r="BE1038">
        <f t="shared" si="229"/>
        <v>25.8499999999996</v>
      </c>
      <c r="BF1038">
        <f>EXP(-KTG1_pic*(BE1038-T_opt_pic)^2)</f>
        <v>0.96803213010421452</v>
      </c>
      <c r="BG1038">
        <f>EXP(-KTG2_pic*(T_opt_pic-BE1038)^2)</f>
        <v>0.90712955503427339</v>
      </c>
      <c r="BH1038">
        <f>IF(BE1038&lt;=T_opt_pic,BF1038,BG1038)</f>
        <v>0.90712955503427339</v>
      </c>
      <c r="BI1038">
        <f t="shared" si="230"/>
        <v>0.90700000000000003</v>
      </c>
      <c r="BP1038">
        <f t="shared" si="231"/>
        <v>1035</v>
      </c>
      <c r="BQ1038">
        <f t="shared" si="232"/>
        <v>25.8499999999996</v>
      </c>
      <c r="BR1038">
        <f>EXP(-KTG1_bac*(BQ1038-T_opt_bac)^2)</f>
        <v>0.96803213010421452</v>
      </c>
      <c r="BS1038">
        <f>EXP(-KTG2_bac * (T_opt_bac - BQ1038)^2)</f>
        <v>0.90712955503427339</v>
      </c>
      <c r="BT1038">
        <f>IF(BQ1038&lt;=T_opt_bac,BR1038,BS1038)</f>
        <v>0.90712955503427339</v>
      </c>
      <c r="BU1038">
        <f t="shared" si="233"/>
        <v>0.90700000000000003</v>
      </c>
      <c r="BY1038"/>
      <c r="BZ1038" s="3">
        <f t="shared" si="225"/>
        <v>1018</v>
      </c>
      <c r="CA1038" s="3">
        <f>CA1037+(env_max2-env_min2)/1200</f>
        <v>25.424999999999624</v>
      </c>
      <c r="CB1038" s="3">
        <f t="shared" si="224"/>
        <v>1.462</v>
      </c>
      <c r="CC1038" s="3">
        <f>ROUND((O_max_dia2-CA1038)/O_range_dia2 * CB1038, 3)</f>
        <v>0.06</v>
      </c>
      <c r="CD1038">
        <f>IF(CA1038&lt;=delt2,CB1038,CC1038)</f>
        <v>0.06</v>
      </c>
      <c r="CE1038">
        <f>IF(CA1038&gt;=O_max_dia2, 0, CD1038)</f>
        <v>0.06</v>
      </c>
      <c r="CG1038">
        <f>CE1038/$CF$21</f>
        <v>0.10507880910683012</v>
      </c>
      <c r="EM1038"/>
      <c r="EN1038" s="3"/>
      <c r="EP1038"/>
      <c r="EQ1038" s="3"/>
    </row>
    <row r="1039" spans="2:147" x14ac:dyDescent="0.25">
      <c r="B1039">
        <f t="shared" si="223"/>
        <v>1023</v>
      </c>
      <c r="C1039" s="9">
        <f t="shared" si="221"/>
        <v>25.549999999999617</v>
      </c>
      <c r="D1039">
        <f>EXP(-KTG1_dia*(C1039-T_opt__dia)^2)</f>
        <v>0.34396340777977574</v>
      </c>
      <c r="E1039">
        <f>EXP(-KTG2_dia*(T_opt__dia-C1039)^2)</f>
        <v>2.5870574649614813E-12</v>
      </c>
      <c r="F1039">
        <f>IF(C1039&lt;=T_opt__dia,D1039,E1039)</f>
        <v>2.5870574649614813E-12</v>
      </c>
      <c r="G1039">
        <f t="shared" si="222"/>
        <v>0</v>
      </c>
      <c r="AO1039">
        <f t="shared" ref="AO1039:AO1102" si="234">B1052</f>
        <v>1036</v>
      </c>
      <c r="AP1039">
        <f t="shared" si="226"/>
        <v>25.874999999999599</v>
      </c>
      <c r="AQ1039">
        <f>EXP(-KTG1_nan*(AP1039-T_opt__nan)^2)</f>
        <v>0.87104424977890982</v>
      </c>
      <c r="AR1039">
        <f>EXP(-KTG2_nan*(T_opt__nan-AP1039)^2)</f>
        <v>0.66087702520601865</v>
      </c>
      <c r="AS1039">
        <f>IF(AP1039&lt;=T_opt__nan,AQ1039,AR1039)</f>
        <v>0.66087702520601865</v>
      </c>
      <c r="AT1039">
        <f t="shared" si="227"/>
        <v>0.66100000000000003</v>
      </c>
      <c r="BD1039">
        <f t="shared" si="228"/>
        <v>1036</v>
      </c>
      <c r="BE1039">
        <f t="shared" si="229"/>
        <v>25.874999999999599</v>
      </c>
      <c r="BF1039">
        <f>EXP(-KTG1_pic*(BE1039-T_opt_pic)^2)</f>
        <v>0.96747809031875098</v>
      </c>
      <c r="BG1039">
        <f>EXP(-KTG2_pic*(T_opt_pic-BE1039)^2)</f>
        <v>0.90557289718608269</v>
      </c>
      <c r="BH1039">
        <f>IF(BE1039&lt;=T_opt_pic,BF1039,BG1039)</f>
        <v>0.90557289718608269</v>
      </c>
      <c r="BI1039">
        <f t="shared" si="230"/>
        <v>0.90600000000000003</v>
      </c>
      <c r="BP1039">
        <f t="shared" si="231"/>
        <v>1036</v>
      </c>
      <c r="BQ1039">
        <f t="shared" si="232"/>
        <v>25.874999999999599</v>
      </c>
      <c r="BR1039">
        <f>EXP(-KTG1_bac*(BQ1039-T_opt_bac)^2)</f>
        <v>0.96747809031875098</v>
      </c>
      <c r="BS1039">
        <f>EXP(-KTG2_bac * (T_opt_bac - BQ1039)^2)</f>
        <v>0.90557289718608269</v>
      </c>
      <c r="BT1039">
        <f>IF(BQ1039&lt;=T_opt_bac,BR1039,BS1039)</f>
        <v>0.90557289718608269</v>
      </c>
      <c r="BU1039">
        <f t="shared" si="233"/>
        <v>0.90600000000000003</v>
      </c>
      <c r="BY1039"/>
      <c r="BZ1039" s="3">
        <f t="shared" si="225"/>
        <v>1019</v>
      </c>
      <c r="CA1039" s="3">
        <f>CA1038+(env_max2-env_min2)/1200</f>
        <v>25.449999999999623</v>
      </c>
      <c r="CB1039" s="3">
        <f t="shared" si="224"/>
        <v>1.464</v>
      </c>
      <c r="CC1039" s="3">
        <f>ROUND((O_max_dia2-CA1039)/O_range_dia2 * CB1039, 3)</f>
        <v>5.8000000000000003E-2</v>
      </c>
      <c r="CD1039">
        <f>IF(CA1039&lt;=delt2,CB1039,CC1039)</f>
        <v>5.8000000000000003E-2</v>
      </c>
      <c r="CE1039">
        <f>IF(CA1039&gt;=O_max_dia2, 0, CD1039)</f>
        <v>5.8000000000000003E-2</v>
      </c>
      <c r="CG1039">
        <f>CE1039/$CF$21</f>
        <v>0.10157618213660247</v>
      </c>
      <c r="EM1039"/>
      <c r="EN1039" s="3"/>
      <c r="EP1039"/>
      <c r="EQ1039" s="3"/>
    </row>
    <row r="1040" spans="2:147" x14ac:dyDescent="0.25">
      <c r="B1040">
        <f t="shared" si="223"/>
        <v>1024</v>
      </c>
      <c r="C1040" s="9">
        <f t="shared" si="221"/>
        <v>25.574999999999616</v>
      </c>
      <c r="D1040">
        <f>EXP(-KTG1_dia*(C1040-T_opt__dia)^2)</f>
        <v>0.34237625015000334</v>
      </c>
      <c r="E1040">
        <f>EXP(-KTG2_dia*(T_opt__dia-C1040)^2)</f>
        <v>2.3045746272600622E-12</v>
      </c>
      <c r="F1040">
        <f>IF(C1040&lt;=T_opt__dia,D1040,E1040)</f>
        <v>2.3045746272600622E-12</v>
      </c>
      <c r="G1040">
        <f t="shared" si="222"/>
        <v>0</v>
      </c>
      <c r="AO1040">
        <f t="shared" si="234"/>
        <v>1037</v>
      </c>
      <c r="AP1040">
        <f t="shared" si="226"/>
        <v>25.899999999999597</v>
      </c>
      <c r="AQ1040">
        <f>EXP(-KTG1_nan*(AP1040-T_opt__nan)^2)</f>
        <v>0.87001919879200051</v>
      </c>
      <c r="AR1040">
        <f>EXP(-KTG2_nan*(T_opt__nan-AP1040)^2)</f>
        <v>0.65854659565903195</v>
      </c>
      <c r="AS1040">
        <f>IF(AP1040&lt;=T_opt__nan,AQ1040,AR1040)</f>
        <v>0.65854659565903195</v>
      </c>
      <c r="AT1040">
        <f t="shared" si="227"/>
        <v>0.65900000000000003</v>
      </c>
      <c r="BD1040">
        <f t="shared" si="228"/>
        <v>1037</v>
      </c>
      <c r="BE1040">
        <f t="shared" si="229"/>
        <v>25.899999999999597</v>
      </c>
      <c r="BF1040">
        <f>EXP(-KTG1_pic*(BE1040-T_opt_pic)^2)</f>
        <v>0.96691953302053546</v>
      </c>
      <c r="BG1040">
        <f>EXP(-KTG2_pic*(T_opt_pic-BE1040)^2)</f>
        <v>0.90400535042118313</v>
      </c>
      <c r="BH1040">
        <f>IF(BE1040&lt;=T_opt_pic,BF1040,BG1040)</f>
        <v>0.90400535042118313</v>
      </c>
      <c r="BI1040">
        <f t="shared" si="230"/>
        <v>0.90400000000000003</v>
      </c>
      <c r="BP1040">
        <f t="shared" si="231"/>
        <v>1037</v>
      </c>
      <c r="BQ1040">
        <f t="shared" si="232"/>
        <v>25.899999999999597</v>
      </c>
      <c r="BR1040">
        <f>EXP(-KTG1_bac*(BQ1040-T_opt_bac)^2)</f>
        <v>0.96691953302053546</v>
      </c>
      <c r="BS1040">
        <f>EXP(-KTG2_bac * (T_opt_bac - BQ1040)^2)</f>
        <v>0.90400535042118313</v>
      </c>
      <c r="BT1040">
        <f>IF(BQ1040&lt;=T_opt_bac,BR1040,BS1040)</f>
        <v>0.90400535042118313</v>
      </c>
      <c r="BU1040">
        <f t="shared" si="233"/>
        <v>0.90400000000000003</v>
      </c>
      <c r="BY1040"/>
      <c r="BZ1040" s="3">
        <f t="shared" si="225"/>
        <v>1020</v>
      </c>
      <c r="CA1040" s="3">
        <f>CA1039+(env_max2-env_min2)/1200</f>
        <v>25.474999999999621</v>
      </c>
      <c r="CB1040" s="3">
        <f t="shared" si="224"/>
        <v>1.4670000000000001</v>
      </c>
      <c r="CC1040" s="3">
        <f>ROUND((O_max_dia2-CA1040)/O_range_dia2 * CB1040, 3)</f>
        <v>5.5E-2</v>
      </c>
      <c r="CD1040">
        <f>IF(CA1040&lt;=delt2,CB1040,CC1040)</f>
        <v>5.5E-2</v>
      </c>
      <c r="CE1040">
        <f>IF(CA1040&gt;=O_max_dia2, 0, CD1040)</f>
        <v>5.5E-2</v>
      </c>
      <c r="CG1040">
        <f>CE1040/$CF$21</f>
        <v>9.6322241681260953E-2</v>
      </c>
      <c r="EM1040"/>
      <c r="EN1040" s="3"/>
      <c r="EP1040"/>
      <c r="EQ1040" s="3"/>
    </row>
    <row r="1041" spans="2:147" x14ac:dyDescent="0.25">
      <c r="B1041">
        <f t="shared" si="223"/>
        <v>1025</v>
      </c>
      <c r="C1041" s="9">
        <f t="shared" si="221"/>
        <v>25.599999999999614</v>
      </c>
      <c r="D1041">
        <f>EXP(-KTG1_dia*(C1041-T_opt__dia)^2)</f>
        <v>0.34079300822813968</v>
      </c>
      <c r="E1041">
        <f>EXP(-KTG2_dia*(T_opt__dia-C1041)^2)</f>
        <v>2.0524231426740637E-12</v>
      </c>
      <c r="F1041">
        <f>IF(C1041&lt;=T_opt__dia,D1041,E1041)</f>
        <v>2.0524231426740637E-12</v>
      </c>
      <c r="G1041">
        <f t="shared" si="222"/>
        <v>0</v>
      </c>
      <c r="AO1041">
        <f t="shared" si="234"/>
        <v>1038</v>
      </c>
      <c r="AP1041">
        <f t="shared" si="226"/>
        <v>25.924999999999596</v>
      </c>
      <c r="AQ1041">
        <f>EXP(-KTG1_nan*(AP1041-T_opt__nan)^2)</f>
        <v>0.86899100912637928</v>
      </c>
      <c r="AR1041">
        <f>EXP(-KTG2_nan*(T_opt__nan-AP1041)^2)</f>
        <v>0.65621454053939521</v>
      </c>
      <c r="AS1041">
        <f>IF(AP1041&lt;=T_opt__nan,AQ1041,AR1041)</f>
        <v>0.65621454053939521</v>
      </c>
      <c r="AT1041">
        <f t="shared" si="227"/>
        <v>0.65600000000000003</v>
      </c>
      <c r="BD1041">
        <f t="shared" si="228"/>
        <v>1038</v>
      </c>
      <c r="BE1041">
        <f t="shared" si="229"/>
        <v>25.924999999999596</v>
      </c>
      <c r="BF1041">
        <f>EXP(-KTG1_pic*(BE1041-T_opt_pic)^2)</f>
        <v>0.96635646640162487</v>
      </c>
      <c r="BG1041">
        <f>EXP(-KTG2_pic*(T_opt_pic-BE1041)^2)</f>
        <v>0.90242698057363979</v>
      </c>
      <c r="BH1041">
        <f>IF(BE1041&lt;=T_opt_pic,BF1041,BG1041)</f>
        <v>0.90242698057363979</v>
      </c>
      <c r="BI1041">
        <f t="shared" si="230"/>
        <v>0.90200000000000002</v>
      </c>
      <c r="BP1041">
        <f t="shared" si="231"/>
        <v>1038</v>
      </c>
      <c r="BQ1041">
        <f t="shared" si="232"/>
        <v>25.924999999999596</v>
      </c>
      <c r="BR1041">
        <f>EXP(-KTG1_bac*(BQ1041-T_opt_bac)^2)</f>
        <v>0.96635646640162487</v>
      </c>
      <c r="BS1041">
        <f>EXP(-KTG2_bac * (T_opt_bac - BQ1041)^2)</f>
        <v>0.90242698057363979</v>
      </c>
      <c r="BT1041">
        <f>IF(BQ1041&lt;=T_opt_bac,BR1041,BS1041)</f>
        <v>0.90242698057363979</v>
      </c>
      <c r="BU1041">
        <f t="shared" si="233"/>
        <v>0.90200000000000002</v>
      </c>
      <c r="BY1041"/>
      <c r="BZ1041" s="3">
        <f t="shared" si="225"/>
        <v>1021</v>
      </c>
      <c r="CA1041" s="3">
        <f>CA1040+(env_max2-env_min2)/1200</f>
        <v>25.49999999999962</v>
      </c>
      <c r="CB1041" s="3">
        <f t="shared" si="224"/>
        <v>1.47</v>
      </c>
      <c r="CC1041" s="3">
        <f>ROUND((O_max_dia2-CA1041)/O_range_dia2 * CB1041, 3)</f>
        <v>5.2999999999999999E-2</v>
      </c>
      <c r="CD1041">
        <f>IF(CA1041&lt;=delt2,CB1041,CC1041)</f>
        <v>5.2999999999999999E-2</v>
      </c>
      <c r="CE1041">
        <f>IF(CA1041&gt;=O_max_dia2, 0, CD1041)</f>
        <v>5.2999999999999999E-2</v>
      </c>
      <c r="CG1041">
        <f>CE1041/$CF$21</f>
        <v>9.2819614711033283E-2</v>
      </c>
      <c r="EM1041"/>
      <c r="EN1041" s="3"/>
      <c r="EP1041"/>
      <c r="EQ1041" s="3"/>
    </row>
    <row r="1042" spans="2:147" x14ac:dyDescent="0.25">
      <c r="B1042">
        <f t="shared" si="223"/>
        <v>1026</v>
      </c>
      <c r="C1042" s="9">
        <f t="shared" ref="C1042:C1105" si="235">C1041+(env_v_max-env_v_min)/1200</f>
        <v>25.624999999999613</v>
      </c>
      <c r="D1042">
        <f>EXP(-KTG1_dia*(C1042-T_opt__dia)^2)</f>
        <v>0.33921369549834168</v>
      </c>
      <c r="E1042">
        <f>EXP(-KTG2_dia*(T_opt__dia-C1042)^2)</f>
        <v>1.8274035165568585E-12</v>
      </c>
      <c r="F1042">
        <f>IF(C1042&lt;=T_opt__dia,D1042,E1042)</f>
        <v>1.8274035165568585E-12</v>
      </c>
      <c r="G1042">
        <f t="shared" ref="G1042:G1105" si="236">ROUND(F1042,3)</f>
        <v>0</v>
      </c>
      <c r="AO1042">
        <f t="shared" si="234"/>
        <v>1039</v>
      </c>
      <c r="AP1042">
        <f t="shared" si="226"/>
        <v>25.949999999999594</v>
      </c>
      <c r="AQ1042">
        <f>EXP(-KTG1_nan*(AP1042-T_opt__nan)^2)</f>
        <v>0.86795969476713541</v>
      </c>
      <c r="AR1042">
        <f>EXP(-KTG2_nan*(T_opt__nan-AP1042)^2)</f>
        <v>0.65388093544086601</v>
      </c>
      <c r="AS1042">
        <f>IF(AP1042&lt;=T_opt__nan,AQ1042,AR1042)</f>
        <v>0.65388093544086601</v>
      </c>
      <c r="AT1042">
        <f t="shared" si="227"/>
        <v>0.65400000000000003</v>
      </c>
      <c r="BD1042">
        <f t="shared" si="228"/>
        <v>1039</v>
      </c>
      <c r="BE1042">
        <f t="shared" si="229"/>
        <v>25.949999999999594</v>
      </c>
      <c r="BF1042">
        <f>EXP(-KTG1_pic*(BE1042-T_opt_pic)^2)</f>
        <v>0.96578889871694629</v>
      </c>
      <c r="BG1042">
        <f>EXP(-KTG2_pic*(T_opt_pic-BE1042)^2)</f>
        <v>0.90083785384967729</v>
      </c>
      <c r="BH1042">
        <f>IF(BE1042&lt;=T_opt_pic,BF1042,BG1042)</f>
        <v>0.90083785384967729</v>
      </c>
      <c r="BI1042">
        <f t="shared" si="230"/>
        <v>0.90100000000000002</v>
      </c>
      <c r="BP1042">
        <f t="shared" si="231"/>
        <v>1039</v>
      </c>
      <c r="BQ1042">
        <f t="shared" si="232"/>
        <v>25.949999999999594</v>
      </c>
      <c r="BR1042">
        <f>EXP(-KTG1_bac*(BQ1042-T_opt_bac)^2)</f>
        <v>0.96578889871694629</v>
      </c>
      <c r="BS1042">
        <f>EXP(-KTG2_bac * (T_opt_bac - BQ1042)^2)</f>
        <v>0.90083785384967729</v>
      </c>
      <c r="BT1042">
        <f>IF(BQ1042&lt;=T_opt_bac,BR1042,BS1042)</f>
        <v>0.90083785384967729</v>
      </c>
      <c r="BU1042">
        <f t="shared" si="233"/>
        <v>0.90100000000000002</v>
      </c>
      <c r="BY1042"/>
      <c r="BZ1042" s="3">
        <f t="shared" si="225"/>
        <v>1022</v>
      </c>
      <c r="CA1042" s="3">
        <f>CA1041+(env_max2-env_min2)/1200</f>
        <v>25.524999999999618</v>
      </c>
      <c r="CB1042" s="3">
        <f t="shared" si="224"/>
        <v>1.472</v>
      </c>
      <c r="CC1042" s="3">
        <f>ROUND((O_max_dia2-CA1042)/O_range_dia2 * CB1042, 3)</f>
        <v>0.05</v>
      </c>
      <c r="CD1042">
        <f>IF(CA1042&lt;=delt2,CB1042,CC1042)</f>
        <v>0.05</v>
      </c>
      <c r="CE1042">
        <f>IF(CA1042&gt;=O_max_dia2, 0, CD1042)</f>
        <v>0.05</v>
      </c>
      <c r="CG1042">
        <f>CE1042/$CF$21</f>
        <v>8.7565674255691783E-2</v>
      </c>
      <c r="EM1042"/>
      <c r="EN1042" s="3"/>
      <c r="EP1042"/>
      <c r="EQ1042" s="3"/>
    </row>
    <row r="1043" spans="2:147" x14ac:dyDescent="0.25">
      <c r="B1043">
        <f t="shared" ref="B1043:B1106" si="237">B1042+1</f>
        <v>1027</v>
      </c>
      <c r="C1043" s="9">
        <f t="shared" si="235"/>
        <v>25.649999999999611</v>
      </c>
      <c r="D1043">
        <f>EXP(-KTG1_dia*(C1043-T_opt__dia)^2)</f>
        <v>0.33763832526474286</v>
      </c>
      <c r="E1043">
        <f>EXP(-KTG2_dia*(T_opt__dia-C1043)^2)</f>
        <v>1.6266474472798936E-12</v>
      </c>
      <c r="F1043">
        <f>IF(C1043&lt;=T_opt__dia,D1043,E1043)</f>
        <v>1.6266474472798936E-12</v>
      </c>
      <c r="G1043">
        <f t="shared" si="236"/>
        <v>0</v>
      </c>
      <c r="AO1043">
        <f t="shared" si="234"/>
        <v>1040</v>
      </c>
      <c r="AP1043">
        <f t="shared" si="226"/>
        <v>25.974999999999593</v>
      </c>
      <c r="AQ1043">
        <f>EXP(-KTG1_nan*(AP1043-T_opt__nan)^2)</f>
        <v>0.86692526972963857</v>
      </c>
      <c r="AR1043">
        <f>EXP(-KTG2_nan*(T_opt__nan-AP1043)^2)</f>
        <v>0.65154585575856871</v>
      </c>
      <c r="AS1043">
        <f>IF(AP1043&lt;=T_opt__nan,AQ1043,AR1043)</f>
        <v>0.65154585575856871</v>
      </c>
      <c r="AT1043">
        <f t="shared" si="227"/>
        <v>0.65200000000000002</v>
      </c>
      <c r="BD1043">
        <f t="shared" si="228"/>
        <v>1040</v>
      </c>
      <c r="BE1043">
        <f t="shared" si="229"/>
        <v>25.974999999999593</v>
      </c>
      <c r="BF1043">
        <f>EXP(-KTG1_pic*(BE1043-T_opt_pic)^2)</f>
        <v>0.96521683828409532</v>
      </c>
      <c r="BG1043">
        <f>EXP(-KTG2_pic*(T_opt_pic-BE1043)^2)</f>
        <v>0.89923803682306147</v>
      </c>
      <c r="BH1043">
        <f>IF(BE1043&lt;=T_opt_pic,BF1043,BG1043)</f>
        <v>0.89923803682306147</v>
      </c>
      <c r="BI1043">
        <f t="shared" si="230"/>
        <v>0.89900000000000002</v>
      </c>
      <c r="BP1043">
        <f t="shared" si="231"/>
        <v>1040</v>
      </c>
      <c r="BQ1043">
        <f t="shared" si="232"/>
        <v>25.974999999999593</v>
      </c>
      <c r="BR1043">
        <f>EXP(-KTG1_bac*(BQ1043-T_opt_bac)^2)</f>
        <v>0.96521683828409532</v>
      </c>
      <c r="BS1043">
        <f>EXP(-KTG2_bac * (T_opt_bac - BQ1043)^2)</f>
        <v>0.89923803682306147</v>
      </c>
      <c r="BT1043">
        <f>IF(BQ1043&lt;=T_opt_bac,BR1043,BS1043)</f>
        <v>0.89923803682306147</v>
      </c>
      <c r="BU1043">
        <f t="shared" si="233"/>
        <v>0.89900000000000002</v>
      </c>
      <c r="BY1043"/>
      <c r="BZ1043" s="3">
        <f t="shared" si="225"/>
        <v>1023</v>
      </c>
      <c r="CA1043" s="3">
        <f>CA1042+(env_max2-env_min2)/1200</f>
        <v>25.549999999999617</v>
      </c>
      <c r="CB1043" s="3">
        <f t="shared" si="224"/>
        <v>1.4750000000000001</v>
      </c>
      <c r="CC1043" s="3">
        <f>ROUND((O_max_dia2-CA1043)/O_range_dia2 * CB1043, 3)</f>
        <v>4.7E-2</v>
      </c>
      <c r="CD1043">
        <f>IF(CA1043&lt;=delt2,CB1043,CC1043)</f>
        <v>4.7E-2</v>
      </c>
      <c r="CE1043">
        <f>IF(CA1043&gt;=O_max_dia2, 0, CD1043)</f>
        <v>4.7E-2</v>
      </c>
      <c r="CG1043">
        <f>CE1043/$CF$21</f>
        <v>8.231173380035027E-2</v>
      </c>
      <c r="EM1043"/>
      <c r="EN1043" s="3"/>
      <c r="EP1043"/>
      <c r="EQ1043" s="3"/>
    </row>
    <row r="1044" spans="2:147" x14ac:dyDescent="0.25">
      <c r="B1044">
        <f t="shared" si="237"/>
        <v>1028</v>
      </c>
      <c r="C1044" s="9">
        <f t="shared" si="235"/>
        <v>25.67499999999961</v>
      </c>
      <c r="D1044">
        <f>EXP(-KTG1_dia*(C1044-T_opt__dia)^2)</f>
        <v>0.33606691065175648</v>
      </c>
      <c r="E1044">
        <f>EXP(-KTG2_dia*(T_opt__dia-C1044)^2)</f>
        <v>1.4475842259114383E-12</v>
      </c>
      <c r="F1044">
        <f>IF(C1044&lt;=T_opt__dia,D1044,E1044)</f>
        <v>1.4475842259114383E-12</v>
      </c>
      <c r="G1044">
        <f t="shared" si="236"/>
        <v>0</v>
      </c>
      <c r="AO1044">
        <f t="shared" si="234"/>
        <v>1041</v>
      </c>
      <c r="AP1044">
        <f t="shared" si="226"/>
        <v>25.999999999999591</v>
      </c>
      <c r="AQ1044">
        <f>EXP(-KTG1_nan*(AP1044-T_opt__nan)^2)</f>
        <v>0.86588774805922197</v>
      </c>
      <c r="AR1044">
        <f>EXP(-KTG2_nan*(T_opt__nan-AP1044)^2)</f>
        <v>0.64920937668518564</v>
      </c>
      <c r="AS1044">
        <f>IF(AP1044&lt;=T_opt__nan,AQ1044,AR1044)</f>
        <v>0.64920937668518564</v>
      </c>
      <c r="AT1044">
        <f t="shared" si="227"/>
        <v>0.64900000000000002</v>
      </c>
      <c r="BD1044">
        <f t="shared" si="228"/>
        <v>1041</v>
      </c>
      <c r="BE1044">
        <f t="shared" si="229"/>
        <v>25.999999999999591</v>
      </c>
      <c r="BF1044">
        <f>EXP(-KTG1_pic*(BE1044-T_opt_pic)^2)</f>
        <v>0.96464029348313252</v>
      </c>
      <c r="BG1044">
        <f>EXP(-KTG2_pic*(T_opt_pic-BE1044)^2)</f>
        <v>0.89762759643046131</v>
      </c>
      <c r="BH1044">
        <f>IF(BE1044&lt;=T_opt_pic,BF1044,BG1044)</f>
        <v>0.89762759643046131</v>
      </c>
      <c r="BI1044">
        <f t="shared" si="230"/>
        <v>0.89800000000000002</v>
      </c>
      <c r="BP1044">
        <f t="shared" si="231"/>
        <v>1041</v>
      </c>
      <c r="BQ1044">
        <f t="shared" si="232"/>
        <v>25.999999999999591</v>
      </c>
      <c r="BR1044">
        <f>EXP(-KTG1_bac*(BQ1044-T_opt_bac)^2)</f>
        <v>0.96464029348313252</v>
      </c>
      <c r="BS1044">
        <f>EXP(-KTG2_bac * (T_opt_bac - BQ1044)^2)</f>
        <v>0.89762759643046131</v>
      </c>
      <c r="BT1044">
        <f>IF(BQ1044&lt;=T_opt_bac,BR1044,BS1044)</f>
        <v>0.89762759643046131</v>
      </c>
      <c r="BU1044">
        <f t="shared" si="233"/>
        <v>0.89800000000000002</v>
      </c>
      <c r="BY1044"/>
      <c r="BZ1044" s="3">
        <f t="shared" si="225"/>
        <v>1024</v>
      </c>
      <c r="CA1044" s="3">
        <f>CA1043+(env_max2-env_min2)/1200</f>
        <v>25.574999999999616</v>
      </c>
      <c r="CB1044" s="3">
        <f t="shared" si="224"/>
        <v>1.4770000000000001</v>
      </c>
      <c r="CC1044" s="3">
        <f>ROUND((O_max_dia2-CA1044)/O_range_dia2 * CB1044, 3)</f>
        <v>4.4999999999999998E-2</v>
      </c>
      <c r="CD1044">
        <f>IF(CA1044&lt;=delt2,CB1044,CC1044)</f>
        <v>4.4999999999999998E-2</v>
      </c>
      <c r="CE1044">
        <f>IF(CA1044&gt;=O_max_dia2, 0, CD1044)</f>
        <v>4.4999999999999998E-2</v>
      </c>
      <c r="CG1044">
        <f>CE1044/$CF$21</f>
        <v>7.8809106830122599E-2</v>
      </c>
      <c r="EM1044"/>
      <c r="EN1044" s="3"/>
      <c r="EP1044"/>
      <c r="EQ1044" s="3"/>
    </row>
    <row r="1045" spans="2:147" x14ac:dyDescent="0.25">
      <c r="B1045">
        <f t="shared" si="237"/>
        <v>1029</v>
      </c>
      <c r="C1045" s="9">
        <f t="shared" si="235"/>
        <v>25.699999999999608</v>
      </c>
      <c r="D1045">
        <f>EXP(-KTG1_dia*(C1045-T_opt__dia)^2)</f>
        <v>0.33449946460438718</v>
      </c>
      <c r="E1045">
        <f>EXP(-KTG2_dia*(T_opt__dia-C1045)^2)</f>
        <v>1.2879104719753676E-12</v>
      </c>
      <c r="F1045">
        <f>IF(C1045&lt;=T_opt__dia,D1045,E1045)</f>
        <v>1.2879104719753676E-12</v>
      </c>
      <c r="G1045">
        <f t="shared" si="236"/>
        <v>0</v>
      </c>
      <c r="AO1045">
        <f t="shared" si="234"/>
        <v>1042</v>
      </c>
      <c r="AP1045">
        <f t="shared" si="226"/>
        <v>26.02499999999959</v>
      </c>
      <c r="AQ1045">
        <f>EXP(-KTG1_nan*(AP1045-T_opt__nan)^2)</f>
        <v>0.86484714383086658</v>
      </c>
      <c r="AR1045">
        <f>EXP(-KTG2_nan*(T_opt__nan-AP1045)^2)</f>
        <v>0.64687157320717581</v>
      </c>
      <c r="AS1045">
        <f>IF(AP1045&lt;=T_opt__nan,AQ1045,AR1045)</f>
        <v>0.64687157320717581</v>
      </c>
      <c r="AT1045">
        <f t="shared" si="227"/>
        <v>0.64700000000000002</v>
      </c>
      <c r="BD1045">
        <f t="shared" si="228"/>
        <v>1042</v>
      </c>
      <c r="BE1045">
        <f t="shared" si="229"/>
        <v>26.02499999999959</v>
      </c>
      <c r="BF1045">
        <f>EXP(-KTG1_pic*(BE1045-T_opt_pic)^2)</f>
        <v>0.96405927275637915</v>
      </c>
      <c r="BG1045">
        <f>EXP(-KTG2_pic*(T_opt_pic-BE1045)^2)</f>
        <v>0.89600659996679144</v>
      </c>
      <c r="BH1045">
        <f>IF(BE1045&lt;=T_opt_pic,BF1045,BG1045)</f>
        <v>0.89600659996679144</v>
      </c>
      <c r="BI1045">
        <f t="shared" si="230"/>
        <v>0.89600000000000002</v>
      </c>
      <c r="BP1045">
        <f t="shared" si="231"/>
        <v>1042</v>
      </c>
      <c r="BQ1045">
        <f t="shared" si="232"/>
        <v>26.02499999999959</v>
      </c>
      <c r="BR1045">
        <f>EXP(-KTG1_bac*(BQ1045-T_opt_bac)^2)</f>
        <v>0.96405927275637915</v>
      </c>
      <c r="BS1045">
        <f>EXP(-KTG2_bac * (T_opt_bac - BQ1045)^2)</f>
        <v>0.89600659996679144</v>
      </c>
      <c r="BT1045">
        <f>IF(BQ1045&lt;=T_opt_bac,BR1045,BS1045)</f>
        <v>0.89600659996679144</v>
      </c>
      <c r="BU1045">
        <f t="shared" si="233"/>
        <v>0.89600000000000002</v>
      </c>
      <c r="BY1045"/>
      <c r="BZ1045" s="3">
        <f t="shared" si="225"/>
        <v>1025</v>
      </c>
      <c r="CA1045" s="3">
        <f>CA1044+(env_max2-env_min2)/1200</f>
        <v>25.599999999999614</v>
      </c>
      <c r="CB1045" s="3">
        <f t="shared" si="224"/>
        <v>1.48</v>
      </c>
      <c r="CC1045" s="3">
        <f>ROUND((O_max_dia2-CA1045)/O_range_dia2 * CB1045, 3)</f>
        <v>4.2000000000000003E-2</v>
      </c>
      <c r="CD1045">
        <f>IF(CA1045&lt;=delt2,CB1045,CC1045)</f>
        <v>4.2000000000000003E-2</v>
      </c>
      <c r="CE1045">
        <f>IF(CA1045&gt;=O_max_dia2, 0, CD1045)</f>
        <v>4.2000000000000003E-2</v>
      </c>
      <c r="CG1045">
        <f>CE1045/$CF$21</f>
        <v>7.35551663747811E-2</v>
      </c>
      <c r="EM1045"/>
      <c r="EN1045" s="3"/>
      <c r="EP1045"/>
      <c r="EQ1045" s="3"/>
    </row>
    <row r="1046" spans="2:147" x14ac:dyDescent="0.25">
      <c r="B1046">
        <f t="shared" si="237"/>
        <v>1030</v>
      </c>
      <c r="C1046" s="9">
        <f t="shared" si="235"/>
        <v>25.724999999999607</v>
      </c>
      <c r="D1046">
        <f>EXP(-KTG1_dia*(C1046-T_opt__dia)^2)</f>
        <v>0.33293599988854805</v>
      </c>
      <c r="E1046">
        <f>EXP(-KTG2_dia*(T_opt__dia-C1046)^2)</f>
        <v>1.1455628816791012E-12</v>
      </c>
      <c r="F1046">
        <f>IF(C1046&lt;=T_opt__dia,D1046,E1046)</f>
        <v>1.1455628816791012E-12</v>
      </c>
      <c r="G1046">
        <f t="shared" si="236"/>
        <v>0</v>
      </c>
      <c r="AO1046">
        <f t="shared" si="234"/>
        <v>1043</v>
      </c>
      <c r="AP1046">
        <f t="shared" si="226"/>
        <v>26.049999999999589</v>
      </c>
      <c r="AQ1046">
        <f>EXP(-KTG1_nan*(AP1046-T_opt__nan)^2)</f>
        <v>0.86380347114888378</v>
      </c>
      <c r="AR1046">
        <f>EXP(-KTG2_nan*(T_opt__nan-AP1046)^2)</f>
        <v>0.64453252010102424</v>
      </c>
      <c r="AS1046">
        <f>IF(AP1046&lt;=T_opt__nan,AQ1046,AR1046)</f>
        <v>0.64453252010102424</v>
      </c>
      <c r="AT1046">
        <f t="shared" si="227"/>
        <v>0.64500000000000002</v>
      </c>
      <c r="BD1046">
        <f t="shared" si="228"/>
        <v>1043</v>
      </c>
      <c r="BE1046">
        <f t="shared" si="229"/>
        <v>26.049999999999589</v>
      </c>
      <c r="BF1046">
        <f>EXP(-KTG1_pic*(BE1046-T_opt_pic)^2)</f>
        <v>0.9634737846082112</v>
      </c>
      <c r="BG1046">
        <f>EXP(-KTG2_pic*(T_opt_pic-BE1046)^2)</f>
        <v>0.89437511508053713</v>
      </c>
      <c r="BH1046">
        <f>IF(BE1046&lt;=T_opt_pic,BF1046,BG1046)</f>
        <v>0.89437511508053713</v>
      </c>
      <c r="BI1046">
        <f t="shared" si="230"/>
        <v>0.89400000000000002</v>
      </c>
      <c r="BP1046">
        <f t="shared" si="231"/>
        <v>1043</v>
      </c>
      <c r="BQ1046">
        <f t="shared" si="232"/>
        <v>26.049999999999589</v>
      </c>
      <c r="BR1046">
        <f>EXP(-KTG1_bac*(BQ1046-T_opt_bac)^2)</f>
        <v>0.9634737846082112</v>
      </c>
      <c r="BS1046">
        <f>EXP(-KTG2_bac * (T_opt_bac - BQ1046)^2)</f>
        <v>0.89437511508053713</v>
      </c>
      <c r="BT1046">
        <f>IF(BQ1046&lt;=T_opt_bac,BR1046,BS1046)</f>
        <v>0.89437511508053713</v>
      </c>
      <c r="BU1046">
        <f t="shared" si="233"/>
        <v>0.89400000000000002</v>
      </c>
      <c r="BY1046"/>
      <c r="BZ1046" s="3">
        <f t="shared" si="225"/>
        <v>1026</v>
      </c>
      <c r="CA1046" s="3">
        <f>CA1045+(env_max2-env_min2)/1200</f>
        <v>25.624999999999613</v>
      </c>
      <c r="CB1046" s="3">
        <f t="shared" ref="CB1046:CB1109" si="238">ROUND(EXP(0.07*(CA1046-20)),3)</f>
        <v>1.4830000000000001</v>
      </c>
      <c r="CC1046" s="3">
        <f>ROUND((O_max_dia2-CA1046)/O_range_dia2 * CB1046, 3)</f>
        <v>0.04</v>
      </c>
      <c r="CD1046">
        <f>IF(CA1046&lt;=delt2,CB1046,CC1046)</f>
        <v>0.04</v>
      </c>
      <c r="CE1046">
        <f>IF(CA1046&gt;=O_max_dia2, 0, CD1046)</f>
        <v>0.04</v>
      </c>
      <c r="CG1046">
        <f>CE1046/$CF$21</f>
        <v>7.0052539404553416E-2</v>
      </c>
      <c r="EM1046"/>
      <c r="EN1046" s="3"/>
      <c r="EP1046"/>
      <c r="EQ1046" s="3"/>
    </row>
    <row r="1047" spans="2:147" x14ac:dyDescent="0.25">
      <c r="B1047">
        <f t="shared" si="237"/>
        <v>1031</v>
      </c>
      <c r="C1047" s="9">
        <f t="shared" si="235"/>
        <v>25.749999999999606</v>
      </c>
      <c r="D1047">
        <f>EXP(-KTG1_dia*(C1047-T_opt__dia)^2)</f>
        <v>0.33137652909138793</v>
      </c>
      <c r="E1047">
        <f>EXP(-KTG2_dia*(T_opt__dia-C1047)^2)</f>
        <v>1.0186936956076416E-12</v>
      </c>
      <c r="F1047">
        <f>IF(C1047&lt;=T_opt__dia,D1047,E1047)</f>
        <v>1.0186936956076416E-12</v>
      </c>
      <c r="G1047">
        <f t="shared" si="236"/>
        <v>0</v>
      </c>
      <c r="AO1047">
        <f t="shared" si="234"/>
        <v>1044</v>
      </c>
      <c r="AP1047">
        <f t="shared" si="226"/>
        <v>26.074999999999587</v>
      </c>
      <c r="AQ1047">
        <f>EXP(-KTG1_nan*(AP1047-T_opt__nan)^2)</f>
        <v>0.86275674414659875</v>
      </c>
      <c r="AR1047">
        <f>EXP(-KTG2_nan*(T_opt__nan-AP1047)^2)</f>
        <v>0.64219229192951932</v>
      </c>
      <c r="AS1047">
        <f>IF(AP1047&lt;=T_opt__nan,AQ1047,AR1047)</f>
        <v>0.64219229192951932</v>
      </c>
      <c r="AT1047">
        <f t="shared" si="227"/>
        <v>0.64200000000000002</v>
      </c>
      <c r="BD1047">
        <f t="shared" si="228"/>
        <v>1044</v>
      </c>
      <c r="BE1047">
        <f t="shared" si="229"/>
        <v>26.074999999999587</v>
      </c>
      <c r="BF1047">
        <f>EXP(-KTG1_pic*(BE1047-T_opt_pic)^2)</f>
        <v>0.96288383760485219</v>
      </c>
      <c r="BG1047">
        <f>EXP(-KTG2_pic*(T_opt_pic-BE1047)^2)</f>
        <v>0.89273320976906012</v>
      </c>
      <c r="BH1047">
        <f>IF(BE1047&lt;=T_opt_pic,BF1047,BG1047)</f>
        <v>0.89273320976906012</v>
      </c>
      <c r="BI1047">
        <f t="shared" si="230"/>
        <v>0.89300000000000002</v>
      </c>
      <c r="BP1047">
        <f t="shared" si="231"/>
        <v>1044</v>
      </c>
      <c r="BQ1047">
        <f t="shared" si="232"/>
        <v>26.074999999999587</v>
      </c>
      <c r="BR1047">
        <f>EXP(-KTG1_bac*(BQ1047-T_opt_bac)^2)</f>
        <v>0.96288383760485219</v>
      </c>
      <c r="BS1047">
        <f>EXP(-KTG2_bac * (T_opt_bac - BQ1047)^2)</f>
        <v>0.89273320976906012</v>
      </c>
      <c r="BT1047">
        <f>IF(BQ1047&lt;=T_opt_bac,BR1047,BS1047)</f>
        <v>0.89273320976906012</v>
      </c>
      <c r="BU1047">
        <f t="shared" si="233"/>
        <v>0.89300000000000002</v>
      </c>
      <c r="BY1047"/>
      <c r="BZ1047" s="3">
        <f t="shared" ref="BZ1047:BZ1110" si="239">BZ1046+1</f>
        <v>1027</v>
      </c>
      <c r="CA1047" s="3">
        <f>CA1046+(env_max2-env_min2)/1200</f>
        <v>25.649999999999611</v>
      </c>
      <c r="CB1047" s="3">
        <f t="shared" si="238"/>
        <v>1.4850000000000001</v>
      </c>
      <c r="CC1047" s="3">
        <f>ROUND((O_max_dia2-CA1047)/O_range_dia2 * CB1047, 3)</f>
        <v>3.6999999999999998E-2</v>
      </c>
      <c r="CD1047">
        <f>IF(CA1047&lt;=delt2,CB1047,CC1047)</f>
        <v>3.6999999999999998E-2</v>
      </c>
      <c r="CE1047">
        <f>IF(CA1047&gt;=O_max_dia2, 0, CD1047)</f>
        <v>3.6999999999999998E-2</v>
      </c>
      <c r="CG1047">
        <f>CE1047/$CF$21</f>
        <v>6.4798598949211916E-2</v>
      </c>
      <c r="EM1047"/>
      <c r="EN1047" s="3"/>
      <c r="EP1047"/>
      <c r="EQ1047" s="3"/>
    </row>
    <row r="1048" spans="2:147" x14ac:dyDescent="0.25">
      <c r="B1048">
        <f t="shared" si="237"/>
        <v>1032</v>
      </c>
      <c r="C1048" s="9">
        <f t="shared" si="235"/>
        <v>25.774999999999604</v>
      </c>
      <c r="D1048">
        <f>EXP(-KTG1_dia*(C1048-T_opt__dia)^2)</f>
        <v>0.32982106462162347</v>
      </c>
      <c r="E1048">
        <f>EXP(-KTG2_dia*(T_opt__dia-C1048)^2)</f>
        <v>9.0564862067221274E-13</v>
      </c>
      <c r="F1048">
        <f>IF(C1048&lt;=T_opt__dia,D1048,E1048)</f>
        <v>9.0564862067221274E-13</v>
      </c>
      <c r="G1048">
        <f t="shared" si="236"/>
        <v>0</v>
      </c>
      <c r="AO1048">
        <f t="shared" si="234"/>
        <v>1045</v>
      </c>
      <c r="AP1048">
        <f t="shared" si="226"/>
        <v>26.099999999999586</v>
      </c>
      <c r="AQ1048">
        <f>EXP(-KTG1_nan*(AP1048-T_opt__nan)^2)</f>
        <v>0.86170697698603238</v>
      </c>
      <c r="AR1048">
        <f>EXP(-KTG2_nan*(T_opt__nan-AP1048)^2)</f>
        <v>0.63985096303805933</v>
      </c>
      <c r="AS1048">
        <f>IF(AP1048&lt;=T_opt__nan,AQ1048,AR1048)</f>
        <v>0.63985096303805933</v>
      </c>
      <c r="AT1048">
        <f t="shared" si="227"/>
        <v>0.64</v>
      </c>
      <c r="BD1048">
        <f t="shared" si="228"/>
        <v>1045</v>
      </c>
      <c r="BE1048">
        <f t="shared" si="229"/>
        <v>26.099999999999586</v>
      </c>
      <c r="BF1048">
        <f>EXP(-KTG1_pic*(BE1048-T_opt_pic)^2)</f>
        <v>0.96228944037416353</v>
      </c>
      <c r="BG1048">
        <f>EXP(-KTG2_pic*(T_opt_pic-BE1048)^2)</f>
        <v>0.89108095237388751</v>
      </c>
      <c r="BH1048">
        <f>IF(BE1048&lt;=T_opt_pic,BF1048,BG1048)</f>
        <v>0.89108095237388751</v>
      </c>
      <c r="BI1048">
        <f t="shared" si="230"/>
        <v>0.89100000000000001</v>
      </c>
      <c r="BP1048">
        <f t="shared" si="231"/>
        <v>1045</v>
      </c>
      <c r="BQ1048">
        <f t="shared" si="232"/>
        <v>26.099999999999586</v>
      </c>
      <c r="BR1048">
        <f>EXP(-KTG1_bac*(BQ1048-T_opt_bac)^2)</f>
        <v>0.96228944037416353</v>
      </c>
      <c r="BS1048">
        <f>EXP(-KTG2_bac * (T_opt_bac - BQ1048)^2)</f>
        <v>0.89108095237388751</v>
      </c>
      <c r="BT1048">
        <f>IF(BQ1048&lt;=T_opt_bac,BR1048,BS1048)</f>
        <v>0.89108095237388751</v>
      </c>
      <c r="BU1048">
        <f t="shared" si="233"/>
        <v>0.89100000000000001</v>
      </c>
      <c r="BY1048"/>
      <c r="BZ1048" s="3">
        <f t="shared" si="239"/>
        <v>1028</v>
      </c>
      <c r="CA1048" s="3">
        <f>CA1047+(env_max2-env_min2)/1200</f>
        <v>25.67499999999961</v>
      </c>
      <c r="CB1048" s="3">
        <f t="shared" si="238"/>
        <v>1.488</v>
      </c>
      <c r="CC1048" s="3">
        <f>ROUND((O_max_dia2-CA1048)/O_range_dia2 * CB1048, 3)</f>
        <v>3.5000000000000003E-2</v>
      </c>
      <c r="CD1048">
        <f>IF(CA1048&lt;=delt2,CB1048,CC1048)</f>
        <v>3.5000000000000003E-2</v>
      </c>
      <c r="CE1048">
        <f>IF(CA1048&gt;=O_max_dia2, 0, CD1048)</f>
        <v>3.5000000000000003E-2</v>
      </c>
      <c r="CG1048">
        <f>CE1048/$CF$21</f>
        <v>6.1295971978984252E-2</v>
      </c>
      <c r="EM1048"/>
      <c r="EN1048" s="3"/>
      <c r="EP1048"/>
      <c r="EQ1048" s="3"/>
    </row>
    <row r="1049" spans="2:147" x14ac:dyDescent="0.25">
      <c r="B1049">
        <f t="shared" si="237"/>
        <v>1033</v>
      </c>
      <c r="C1049" s="9">
        <f t="shared" si="235"/>
        <v>25.799999999999603</v>
      </c>
      <c r="D1049">
        <f>EXP(-KTG1_dia*(C1049-T_opt__dia)^2)</f>
        <v>0.32826961870988047</v>
      </c>
      <c r="E1049">
        <f>EXP(-KTG2_dia*(T_opt__dia-C1049)^2)</f>
        <v>8.0494696632968082E-13</v>
      </c>
      <c r="F1049">
        <f>IF(C1049&lt;=T_opt__dia,D1049,E1049)</f>
        <v>8.0494696632968082E-13</v>
      </c>
      <c r="G1049">
        <f t="shared" si="236"/>
        <v>0</v>
      </c>
      <c r="AO1049">
        <f t="shared" si="234"/>
        <v>1046</v>
      </c>
      <c r="AP1049">
        <f t="shared" si="226"/>
        <v>26.124999999999584</v>
      </c>
      <c r="AQ1049">
        <f>EXP(-KTG1_nan*(AP1049-T_opt__nan)^2)</f>
        <v>0.86065418385758408</v>
      </c>
      <c r="AR1049">
        <f>EXP(-KTG2_nan*(T_opt__nan-AP1049)^2)</f>
        <v>0.63750860755099004</v>
      </c>
      <c r="AS1049">
        <f>IF(AP1049&lt;=T_opt__nan,AQ1049,AR1049)</f>
        <v>0.63750860755099004</v>
      </c>
      <c r="AT1049">
        <f t="shared" si="227"/>
        <v>0.63800000000000001</v>
      </c>
      <c r="BD1049">
        <f t="shared" si="228"/>
        <v>1046</v>
      </c>
      <c r="BE1049">
        <f t="shared" si="229"/>
        <v>26.124999999999584</v>
      </c>
      <c r="BF1049">
        <f>EXP(-KTG1_pic*(BE1049-T_opt_pic)^2)</f>
        <v>0.96169060160543529</v>
      </c>
      <c r="BG1049">
        <f>EXP(-KTG2_pic*(T_opt_pic-BE1049)^2)</f>
        <v>0.88941841157598334</v>
      </c>
      <c r="BH1049">
        <f>IF(BE1049&lt;=T_opt_pic,BF1049,BG1049)</f>
        <v>0.88941841157598334</v>
      </c>
      <c r="BI1049">
        <f t="shared" si="230"/>
        <v>0.88900000000000001</v>
      </c>
      <c r="BP1049">
        <f t="shared" si="231"/>
        <v>1046</v>
      </c>
      <c r="BQ1049">
        <f t="shared" si="232"/>
        <v>26.124999999999584</v>
      </c>
      <c r="BR1049">
        <f>EXP(-KTG1_bac*(BQ1049-T_opt_bac)^2)</f>
        <v>0.96169060160543529</v>
      </c>
      <c r="BS1049">
        <f>EXP(-KTG2_bac * (T_opt_bac - BQ1049)^2)</f>
        <v>0.88941841157598334</v>
      </c>
      <c r="BT1049">
        <f>IF(BQ1049&lt;=T_opt_bac,BR1049,BS1049)</f>
        <v>0.88941841157598334</v>
      </c>
      <c r="BU1049">
        <f t="shared" si="233"/>
        <v>0.88900000000000001</v>
      </c>
      <c r="BY1049"/>
      <c r="BZ1049" s="3">
        <f t="shared" si="239"/>
        <v>1029</v>
      </c>
      <c r="CA1049" s="3">
        <f>CA1048+(env_max2-env_min2)/1200</f>
        <v>25.699999999999608</v>
      </c>
      <c r="CB1049" s="3">
        <f t="shared" si="238"/>
        <v>1.49</v>
      </c>
      <c r="CC1049" s="3">
        <f>ROUND((O_max_dia2-CA1049)/O_range_dia2 * CB1049, 3)</f>
        <v>3.2000000000000001E-2</v>
      </c>
      <c r="CD1049">
        <f>IF(CA1049&lt;=delt2,CB1049,CC1049)</f>
        <v>3.2000000000000001E-2</v>
      </c>
      <c r="CE1049">
        <f>IF(CA1049&gt;=O_max_dia2, 0, CD1049)</f>
        <v>3.2000000000000001E-2</v>
      </c>
      <c r="CG1049">
        <f>CE1049/$CF$21</f>
        <v>5.6042031523642739E-2</v>
      </c>
      <c r="EM1049"/>
      <c r="EN1049" s="3"/>
      <c r="EP1049"/>
      <c r="EQ1049" s="3"/>
    </row>
    <row r="1050" spans="2:147" x14ac:dyDescent="0.25">
      <c r="B1050">
        <f t="shared" si="237"/>
        <v>1034</v>
      </c>
      <c r="C1050" s="9">
        <f t="shared" si="235"/>
        <v>25.824999999999601</v>
      </c>
      <c r="D1050">
        <f>EXP(-KTG1_dia*(C1050-T_opt__dia)^2)</f>
        <v>0.32672220340904135</v>
      </c>
      <c r="E1050">
        <f>EXP(-KTG2_dia*(T_opt__dia-C1050)^2)</f>
        <v>7.1526377798082822E-13</v>
      </c>
      <c r="F1050">
        <f>IF(C1050&lt;=T_opt__dia,D1050,E1050)</f>
        <v>7.1526377798082822E-13</v>
      </c>
      <c r="G1050">
        <f t="shared" si="236"/>
        <v>0</v>
      </c>
      <c r="AO1050">
        <f t="shared" si="234"/>
        <v>1047</v>
      </c>
      <c r="AP1050">
        <f t="shared" si="226"/>
        <v>26.149999999999583</v>
      </c>
      <c r="AQ1050">
        <f>EXP(-KTG1_nan*(AP1050-T_opt__nan)^2)</f>
        <v>0.85959837897971281</v>
      </c>
      <c r="AR1050">
        <f>EXP(-KTG2_nan*(T_opt__nan-AP1050)^2)</f>
        <v>0.63516529936797084</v>
      </c>
      <c r="AS1050">
        <f>IF(AP1050&lt;=T_opt__nan,AQ1050,AR1050)</f>
        <v>0.63516529936797084</v>
      </c>
      <c r="AT1050">
        <f t="shared" si="227"/>
        <v>0.63500000000000001</v>
      </c>
      <c r="BD1050">
        <f t="shared" si="228"/>
        <v>1047</v>
      </c>
      <c r="BE1050">
        <f t="shared" si="229"/>
        <v>26.149999999999583</v>
      </c>
      <c r="BF1050">
        <f>EXP(-KTG1_pic*(BE1050-T_opt_pic)^2)</f>
        <v>0.9610873300491739</v>
      </c>
      <c r="BG1050">
        <f>EXP(-KTG2_pic*(T_opt_pic-BE1050)^2)</f>
        <v>0.88774565639100311</v>
      </c>
      <c r="BH1050">
        <f>IF(BE1050&lt;=T_opt_pic,BF1050,BG1050)</f>
        <v>0.88774565639100311</v>
      </c>
      <c r="BI1050">
        <f t="shared" si="230"/>
        <v>0.88800000000000001</v>
      </c>
      <c r="BP1050">
        <f t="shared" si="231"/>
        <v>1047</v>
      </c>
      <c r="BQ1050">
        <f t="shared" si="232"/>
        <v>26.149999999999583</v>
      </c>
      <c r="BR1050">
        <f>EXP(-KTG1_bac*(BQ1050-T_opt_bac)^2)</f>
        <v>0.9610873300491739</v>
      </c>
      <c r="BS1050">
        <f>EXP(-KTG2_bac * (T_opt_bac - BQ1050)^2)</f>
        <v>0.88774565639100311</v>
      </c>
      <c r="BT1050">
        <f>IF(BQ1050&lt;=T_opt_bac,BR1050,BS1050)</f>
        <v>0.88774565639100311</v>
      </c>
      <c r="BU1050">
        <f t="shared" si="233"/>
        <v>0.88800000000000001</v>
      </c>
      <c r="BY1050"/>
      <c r="BZ1050" s="3">
        <f t="shared" si="239"/>
        <v>1030</v>
      </c>
      <c r="CA1050" s="3">
        <f>CA1049+(env_max2-env_min2)/1200</f>
        <v>25.724999999999607</v>
      </c>
      <c r="CB1050" s="3">
        <f t="shared" si="238"/>
        <v>1.4930000000000001</v>
      </c>
      <c r="CC1050" s="3">
        <f>ROUND((O_max_dia2-CA1050)/O_range_dia2 * CB1050, 3)</f>
        <v>2.9000000000000001E-2</v>
      </c>
      <c r="CD1050">
        <f>IF(CA1050&lt;=delt2,CB1050,CC1050)</f>
        <v>2.9000000000000001E-2</v>
      </c>
      <c r="CE1050">
        <f>IF(CA1050&gt;=O_max_dia2, 0, CD1050)</f>
        <v>2.9000000000000001E-2</v>
      </c>
      <c r="CG1050">
        <f>CE1050/$CF$21</f>
        <v>5.0788091068301233E-2</v>
      </c>
      <c r="EM1050"/>
      <c r="EN1050" s="3"/>
      <c r="EP1050"/>
      <c r="EQ1050" s="3"/>
    </row>
    <row r="1051" spans="2:147" x14ac:dyDescent="0.25">
      <c r="B1051">
        <f t="shared" si="237"/>
        <v>1035</v>
      </c>
      <c r="C1051" s="9">
        <f t="shared" si="235"/>
        <v>25.8499999999996</v>
      </c>
      <c r="D1051">
        <f>EXP(-KTG1_dia*(C1051-T_opt__dia)^2)</f>
        <v>0.32517883059460062</v>
      </c>
      <c r="E1051">
        <f>EXP(-KTG2_dia*(T_opt__dia-C1051)^2)</f>
        <v>6.3541377122246221E-13</v>
      </c>
      <c r="F1051">
        <f>IF(C1051&lt;=T_opt__dia,D1051,E1051)</f>
        <v>6.3541377122246221E-13</v>
      </c>
      <c r="G1051">
        <f t="shared" si="236"/>
        <v>0</v>
      </c>
      <c r="AO1051">
        <f t="shared" si="234"/>
        <v>1048</v>
      </c>
      <c r="AP1051">
        <f t="shared" si="226"/>
        <v>26.174999999999581</v>
      </c>
      <c r="AQ1051">
        <f>EXP(-KTG1_nan*(AP1051-T_opt__nan)^2)</f>
        <v>0.85853957659861946</v>
      </c>
      <c r="AR1051">
        <f>EXP(-KTG2_nan*(T_opt__nan-AP1051)^2)</f>
        <v>0.63282111216037173</v>
      </c>
      <c r="AS1051">
        <f>IF(AP1051&lt;=T_opt__nan,AQ1051,AR1051)</f>
        <v>0.63282111216037173</v>
      </c>
      <c r="AT1051">
        <f t="shared" si="227"/>
        <v>0.63300000000000001</v>
      </c>
      <c r="BD1051">
        <f t="shared" si="228"/>
        <v>1048</v>
      </c>
      <c r="BE1051">
        <f t="shared" si="229"/>
        <v>26.174999999999581</v>
      </c>
      <c r="BF1051">
        <f>EXP(-KTG1_pic*(BE1051-T_opt_pic)^2)</f>
        <v>0.96047963451688945</v>
      </c>
      <c r="BG1051">
        <f>EXP(-KTG2_pic*(T_opt_pic-BE1051)^2)</f>
        <v>0.88606275616453234</v>
      </c>
      <c r="BH1051">
        <f>IF(BE1051&lt;=T_opt_pic,BF1051,BG1051)</f>
        <v>0.88606275616453234</v>
      </c>
      <c r="BI1051">
        <f t="shared" si="230"/>
        <v>0.88600000000000001</v>
      </c>
      <c r="BP1051">
        <f t="shared" si="231"/>
        <v>1048</v>
      </c>
      <c r="BQ1051">
        <f t="shared" si="232"/>
        <v>26.174999999999581</v>
      </c>
      <c r="BR1051">
        <f>EXP(-KTG1_bac*(BQ1051-T_opt_bac)^2)</f>
        <v>0.96047963451688945</v>
      </c>
      <c r="BS1051">
        <f>EXP(-KTG2_bac * (T_opt_bac - BQ1051)^2)</f>
        <v>0.88606275616453234</v>
      </c>
      <c r="BT1051">
        <f>IF(BQ1051&lt;=T_opt_bac,BR1051,BS1051)</f>
        <v>0.88606275616453234</v>
      </c>
      <c r="BU1051">
        <f t="shared" si="233"/>
        <v>0.88600000000000001</v>
      </c>
      <c r="BY1051"/>
      <c r="BZ1051" s="3">
        <f t="shared" si="239"/>
        <v>1031</v>
      </c>
      <c r="CA1051" s="3">
        <f>CA1050+(env_max2-env_min2)/1200</f>
        <v>25.749999999999606</v>
      </c>
      <c r="CB1051" s="3">
        <f t="shared" si="238"/>
        <v>1.496</v>
      </c>
      <c r="CC1051" s="3">
        <f>ROUND((O_max_dia2-CA1051)/O_range_dia2 * CB1051, 3)</f>
        <v>2.7E-2</v>
      </c>
      <c r="CD1051">
        <f>IF(CA1051&lt;=delt2,CB1051,CC1051)</f>
        <v>2.7E-2</v>
      </c>
      <c r="CE1051">
        <f>IF(CA1051&gt;=O_max_dia2, 0, CD1051)</f>
        <v>2.7E-2</v>
      </c>
      <c r="CG1051">
        <f>CE1051/$CF$21</f>
        <v>4.7285464098073555E-2</v>
      </c>
      <c r="EM1051"/>
      <c r="EN1051" s="3"/>
      <c r="EP1051"/>
      <c r="EQ1051" s="3"/>
    </row>
    <row r="1052" spans="2:147" x14ac:dyDescent="0.25">
      <c r="B1052">
        <f t="shared" si="237"/>
        <v>1036</v>
      </c>
      <c r="C1052" s="9">
        <f t="shared" si="235"/>
        <v>25.874999999999599</v>
      </c>
      <c r="D1052">
        <f>EXP(-KTG1_dia*(C1052-T_opt__dia)^2)</f>
        <v>0.32363951196502672</v>
      </c>
      <c r="E1052">
        <f>EXP(-KTG2_dia*(T_opt__dia-C1052)^2)</f>
        <v>5.6433688946144629E-13</v>
      </c>
      <c r="F1052">
        <f>IF(C1052&lt;=T_opt__dia,D1052,E1052)</f>
        <v>5.6433688946144629E-13</v>
      </c>
      <c r="G1052">
        <f t="shared" si="236"/>
        <v>0</v>
      </c>
      <c r="AO1052">
        <f t="shared" si="234"/>
        <v>1049</v>
      </c>
      <c r="AP1052">
        <f t="shared" si="226"/>
        <v>26.19999999999958</v>
      </c>
      <c r="AQ1052">
        <f>EXP(-KTG1_nan*(AP1052-T_opt__nan)^2)</f>
        <v>0.85747779098792754</v>
      </c>
      <c r="AR1052">
        <f>EXP(-KTG2_nan*(T_opt__nan-AP1052)^2)</f>
        <v>0.63047611936769987</v>
      </c>
      <c r="AS1052">
        <f>IF(AP1052&lt;=T_opt__nan,AQ1052,AR1052)</f>
        <v>0.63047611936769987</v>
      </c>
      <c r="AT1052">
        <f t="shared" si="227"/>
        <v>0.63</v>
      </c>
      <c r="BD1052">
        <f t="shared" si="228"/>
        <v>1049</v>
      </c>
      <c r="BE1052">
        <f t="shared" si="229"/>
        <v>26.19999999999958</v>
      </c>
      <c r="BF1052">
        <f>EXP(-KTG1_pic*(BE1052-T_opt_pic)^2)</f>
        <v>0.9598675238808807</v>
      </c>
      <c r="BG1052">
        <f>EXP(-KTG2_pic*(T_opt_pic-BE1052)^2)</f>
        <v>0.88436978056730975</v>
      </c>
      <c r="BH1052">
        <f>IF(BE1052&lt;=T_opt_pic,BF1052,BG1052)</f>
        <v>0.88436978056730975</v>
      </c>
      <c r="BI1052">
        <f t="shared" si="230"/>
        <v>0.88400000000000001</v>
      </c>
      <c r="BP1052">
        <f t="shared" si="231"/>
        <v>1049</v>
      </c>
      <c r="BQ1052">
        <f t="shared" si="232"/>
        <v>26.19999999999958</v>
      </c>
      <c r="BR1052">
        <f>EXP(-KTG1_bac*(BQ1052-T_opt_bac)^2)</f>
        <v>0.9598675238808807</v>
      </c>
      <c r="BS1052">
        <f>EXP(-KTG2_bac * (T_opt_bac - BQ1052)^2)</f>
        <v>0.88436978056730975</v>
      </c>
      <c r="BT1052">
        <f>IF(BQ1052&lt;=T_opt_bac,BR1052,BS1052)</f>
        <v>0.88436978056730975</v>
      </c>
      <c r="BU1052">
        <f t="shared" si="233"/>
        <v>0.88400000000000001</v>
      </c>
      <c r="BY1052"/>
      <c r="BZ1052" s="3">
        <f t="shared" si="239"/>
        <v>1032</v>
      </c>
      <c r="CA1052" s="3">
        <f>CA1051+(env_max2-env_min2)/1200</f>
        <v>25.774999999999604</v>
      </c>
      <c r="CB1052" s="3">
        <f t="shared" si="238"/>
        <v>1.498</v>
      </c>
      <c r="CC1052" s="3">
        <f>ROUND((O_max_dia2-CA1052)/O_range_dia2 * CB1052, 3)</f>
        <v>2.4E-2</v>
      </c>
      <c r="CD1052">
        <f>IF(CA1052&lt;=delt2,CB1052,CC1052)</f>
        <v>2.4E-2</v>
      </c>
      <c r="CE1052">
        <f>IF(CA1052&gt;=O_max_dia2, 0, CD1052)</f>
        <v>2.4E-2</v>
      </c>
      <c r="CG1052">
        <f>CE1052/$CF$21</f>
        <v>4.2031523642732056E-2</v>
      </c>
      <c r="EM1052"/>
      <c r="EN1052" s="3"/>
      <c r="EP1052"/>
      <c r="EQ1052" s="3"/>
    </row>
    <row r="1053" spans="2:147" x14ac:dyDescent="0.25">
      <c r="B1053">
        <f t="shared" si="237"/>
        <v>1037</v>
      </c>
      <c r="C1053" s="9">
        <f t="shared" si="235"/>
        <v>25.899999999999597</v>
      </c>
      <c r="D1053">
        <f>EXP(-KTG1_dia*(C1053-T_opt__dia)^2)</f>
        <v>0.32210425904213186</v>
      </c>
      <c r="E1053">
        <f>EXP(-KTG2_dia*(T_opt__dia-C1053)^2)</f>
        <v>5.0108532447260518E-13</v>
      </c>
      <c r="F1053">
        <f>IF(C1053&lt;=T_opt__dia,D1053,E1053)</f>
        <v>5.0108532447260518E-13</v>
      </c>
      <c r="G1053">
        <f t="shared" si="236"/>
        <v>0</v>
      </c>
      <c r="AO1053">
        <f t="shared" si="234"/>
        <v>1050</v>
      </c>
      <c r="AP1053">
        <f t="shared" si="226"/>
        <v>26.224999999999579</v>
      </c>
      <c r="AQ1053">
        <f>EXP(-KTG1_nan*(AP1053-T_opt__nan)^2)</f>
        <v>0.85641303644836408</v>
      </c>
      <c r="AR1053">
        <f>EXP(-KTG2_nan*(T_opt__nan-AP1053)^2)</f>
        <v>0.6281303941940577</v>
      </c>
      <c r="AS1053">
        <f>IF(AP1053&lt;=T_opt__nan,AQ1053,AR1053)</f>
        <v>0.6281303941940577</v>
      </c>
      <c r="AT1053">
        <f t="shared" si="227"/>
        <v>0.628</v>
      </c>
      <c r="BD1053">
        <f t="shared" si="228"/>
        <v>1050</v>
      </c>
      <c r="BE1053">
        <f t="shared" si="229"/>
        <v>26.224999999999579</v>
      </c>
      <c r="BF1053">
        <f>EXP(-KTG1_pic*(BE1053-T_opt_pic)^2)</f>
        <v>0.95925100707402</v>
      </c>
      <c r="BG1053">
        <f>EXP(-KTG2_pic*(T_opt_pic-BE1053)^2)</f>
        <v>0.88266679959043393</v>
      </c>
      <c r="BH1053">
        <f>IF(BE1053&lt;=T_opt_pic,BF1053,BG1053)</f>
        <v>0.88266679959043393</v>
      </c>
      <c r="BI1053">
        <f t="shared" si="230"/>
        <v>0.88300000000000001</v>
      </c>
      <c r="BP1053">
        <f t="shared" si="231"/>
        <v>1050</v>
      </c>
      <c r="BQ1053">
        <f t="shared" si="232"/>
        <v>26.224999999999579</v>
      </c>
      <c r="BR1053">
        <f>EXP(-KTG1_bac*(BQ1053-T_opt_bac)^2)</f>
        <v>0.95925100707402</v>
      </c>
      <c r="BS1053">
        <f>EXP(-KTG2_bac * (T_opt_bac - BQ1053)^2)</f>
        <v>0.88266679959043393</v>
      </c>
      <c r="BT1053">
        <f>IF(BQ1053&lt;=T_opt_bac,BR1053,BS1053)</f>
        <v>0.88266679959043393</v>
      </c>
      <c r="BU1053">
        <f t="shared" si="233"/>
        <v>0.88300000000000001</v>
      </c>
      <c r="BY1053"/>
      <c r="BZ1053" s="3">
        <f t="shared" si="239"/>
        <v>1033</v>
      </c>
      <c r="CA1053" s="3">
        <f>CA1052+(env_max2-env_min2)/1200</f>
        <v>25.799999999999603</v>
      </c>
      <c r="CB1053" s="3">
        <f t="shared" si="238"/>
        <v>1.5009999999999999</v>
      </c>
      <c r="CC1053" s="3">
        <f>ROUND((O_max_dia2-CA1053)/O_range_dia2 * CB1053, 3)</f>
        <v>2.1000000000000001E-2</v>
      </c>
      <c r="CD1053">
        <f>IF(CA1053&lt;=delt2,CB1053,CC1053)</f>
        <v>2.1000000000000001E-2</v>
      </c>
      <c r="CE1053">
        <f>IF(CA1053&gt;=O_max_dia2, 0, CD1053)</f>
        <v>2.1000000000000001E-2</v>
      </c>
      <c r="CG1053">
        <f>CE1053/$CF$21</f>
        <v>3.677758318739055E-2</v>
      </c>
      <c r="EM1053"/>
      <c r="EN1053" s="3"/>
      <c r="EP1053"/>
      <c r="EQ1053" s="3"/>
    </row>
    <row r="1054" spans="2:147" x14ac:dyDescent="0.25">
      <c r="B1054">
        <f t="shared" si="237"/>
        <v>1038</v>
      </c>
      <c r="C1054" s="9">
        <f t="shared" si="235"/>
        <v>25.924999999999596</v>
      </c>
      <c r="D1054">
        <f>EXP(-KTG1_dia*(C1054-T_opt__dia)^2)</f>
        <v>0.32057308317144806</v>
      </c>
      <c r="E1054">
        <f>EXP(-KTG2_dia*(T_opt__dia-C1054)^2)</f>
        <v>4.4481185495700928E-13</v>
      </c>
      <c r="F1054">
        <f>IF(C1054&lt;=T_opt__dia,D1054,E1054)</f>
        <v>4.4481185495700928E-13</v>
      </c>
      <c r="G1054">
        <f t="shared" si="236"/>
        <v>0</v>
      </c>
      <c r="AO1054">
        <f t="shared" si="234"/>
        <v>1051</v>
      </c>
      <c r="AP1054">
        <f t="shared" si="226"/>
        <v>26.249999999999577</v>
      </c>
      <c r="AQ1054">
        <f>EXP(-KTG1_nan*(AP1054-T_opt__nan)^2)</f>
        <v>0.85534532730744062</v>
      </c>
      <c r="AR1054">
        <f>EXP(-KTG2_nan*(T_opt__nan-AP1054)^2)</f>
        <v>0.62578400960463088</v>
      </c>
      <c r="AS1054">
        <f>IF(AP1054&lt;=T_opt__nan,AQ1054,AR1054)</f>
        <v>0.62578400960463088</v>
      </c>
      <c r="AT1054">
        <f t="shared" si="227"/>
        <v>0.626</v>
      </c>
      <c r="BD1054">
        <f t="shared" si="228"/>
        <v>1051</v>
      </c>
      <c r="BE1054">
        <f t="shared" si="229"/>
        <v>26.249999999999577</v>
      </c>
      <c r="BF1054">
        <f>EXP(-KTG1_pic*(BE1054-T_opt_pic)^2)</f>
        <v>0.95863009308953573</v>
      </c>
      <c r="BG1054">
        <f>EXP(-KTG2_pic*(T_opt_pic-BE1054)^2)</f>
        <v>0.88095388354055626</v>
      </c>
      <c r="BH1054">
        <f>IF(BE1054&lt;=T_opt_pic,BF1054,BG1054)</f>
        <v>0.88095388354055626</v>
      </c>
      <c r="BI1054">
        <f t="shared" si="230"/>
        <v>0.88100000000000001</v>
      </c>
      <c r="BP1054">
        <f t="shared" si="231"/>
        <v>1051</v>
      </c>
      <c r="BQ1054">
        <f t="shared" si="232"/>
        <v>26.249999999999577</v>
      </c>
      <c r="BR1054">
        <f>EXP(-KTG1_bac*(BQ1054-T_opt_bac)^2)</f>
        <v>0.95863009308953573</v>
      </c>
      <c r="BS1054">
        <f>EXP(-KTG2_bac * (T_opt_bac - BQ1054)^2)</f>
        <v>0.88095388354055626</v>
      </c>
      <c r="BT1054">
        <f>IF(BQ1054&lt;=T_opt_bac,BR1054,BS1054)</f>
        <v>0.88095388354055626</v>
      </c>
      <c r="BU1054">
        <f t="shared" si="233"/>
        <v>0.88100000000000001</v>
      </c>
      <c r="BY1054"/>
      <c r="BZ1054" s="3">
        <f t="shared" si="239"/>
        <v>1034</v>
      </c>
      <c r="CA1054" s="3">
        <f>CA1053+(env_max2-env_min2)/1200</f>
        <v>25.824999999999601</v>
      </c>
      <c r="CB1054" s="3">
        <f t="shared" si="238"/>
        <v>1.5029999999999999</v>
      </c>
      <c r="CC1054" s="3">
        <f>ROUND((O_max_dia2-CA1054)/O_range_dia2 * CB1054, 3)</f>
        <v>1.9E-2</v>
      </c>
      <c r="CD1054">
        <f>IF(CA1054&lt;=delt2,CB1054,CC1054)</f>
        <v>1.9E-2</v>
      </c>
      <c r="CE1054">
        <f>IF(CA1054&gt;=O_max_dia2, 0, CD1054)</f>
        <v>1.9E-2</v>
      </c>
      <c r="CG1054">
        <f>CE1054/$CF$21</f>
        <v>3.3274956217162872E-2</v>
      </c>
      <c r="EM1054"/>
      <c r="EN1054" s="3"/>
      <c r="EP1054"/>
      <c r="EQ1054" s="3"/>
    </row>
    <row r="1055" spans="2:147" x14ac:dyDescent="0.25">
      <c r="B1055">
        <f t="shared" si="237"/>
        <v>1039</v>
      </c>
      <c r="C1055" s="9">
        <f t="shared" si="235"/>
        <v>25.949999999999594</v>
      </c>
      <c r="D1055">
        <f>EXP(-KTG1_dia*(C1055-T_opt__dia)^2)</f>
        <v>0.31904599552261115</v>
      </c>
      <c r="E1055">
        <f>EXP(-KTG2_dia*(T_opt__dia-C1055)^2)</f>
        <v>3.9475937217767461E-13</v>
      </c>
      <c r="F1055">
        <f>IF(C1055&lt;=T_opt__dia,D1055,E1055)</f>
        <v>3.9475937217767461E-13</v>
      </c>
      <c r="G1055">
        <f t="shared" si="236"/>
        <v>0</v>
      </c>
      <c r="AO1055">
        <f t="shared" si="234"/>
        <v>1052</v>
      </c>
      <c r="AP1055">
        <f t="shared" si="226"/>
        <v>26.274999999999576</v>
      </c>
      <c r="AQ1055">
        <f>EXP(-KTG1_nan*(AP1055-T_opt__nan)^2)</f>
        <v>0.85427467791913325</v>
      </c>
      <c r="AR1055">
        <f>EXP(-KTG2_nan*(T_opt__nan-AP1055)^2)</f>
        <v>0.62343703832220732</v>
      </c>
      <c r="AS1055">
        <f>IF(AP1055&lt;=T_opt__nan,AQ1055,AR1055)</f>
        <v>0.62343703832220732</v>
      </c>
      <c r="AT1055">
        <f t="shared" si="227"/>
        <v>0.623</v>
      </c>
      <c r="BD1055">
        <f t="shared" si="228"/>
        <v>1052</v>
      </c>
      <c r="BE1055">
        <f t="shared" si="229"/>
        <v>26.274999999999576</v>
      </c>
      <c r="BF1055">
        <f>EXP(-KTG1_pic*(BE1055-T_opt_pic)^2)</f>
        <v>0.95800479098079339</v>
      </c>
      <c r="BG1055">
        <f>EXP(-KTG2_pic*(T_opt_pic-BE1055)^2)</f>
        <v>0.87923110303505914</v>
      </c>
      <c r="BH1055">
        <f>IF(BE1055&lt;=T_opt_pic,BF1055,BG1055)</f>
        <v>0.87923110303505914</v>
      </c>
      <c r="BI1055">
        <f t="shared" si="230"/>
        <v>0.879</v>
      </c>
      <c r="BP1055">
        <f t="shared" si="231"/>
        <v>1052</v>
      </c>
      <c r="BQ1055">
        <f t="shared" si="232"/>
        <v>26.274999999999576</v>
      </c>
      <c r="BR1055">
        <f>EXP(-KTG1_bac*(BQ1055-T_opt_bac)^2)</f>
        <v>0.95800479098079339</v>
      </c>
      <c r="BS1055">
        <f>EXP(-KTG2_bac * (T_opt_bac - BQ1055)^2)</f>
        <v>0.87923110303505914</v>
      </c>
      <c r="BT1055">
        <f>IF(BQ1055&lt;=T_opt_bac,BR1055,BS1055)</f>
        <v>0.87923110303505914</v>
      </c>
      <c r="BU1055">
        <f t="shared" si="233"/>
        <v>0.879</v>
      </c>
      <c r="BY1055"/>
      <c r="BZ1055" s="3">
        <f t="shared" si="239"/>
        <v>1035</v>
      </c>
      <c r="CA1055" s="3">
        <f>CA1054+(env_max2-env_min2)/1200</f>
        <v>25.8499999999996</v>
      </c>
      <c r="CB1055" s="3">
        <f t="shared" si="238"/>
        <v>1.506</v>
      </c>
      <c r="CC1055" s="3">
        <f>ROUND((O_max_dia2-CA1055)/O_range_dia2 * CB1055, 3)</f>
        <v>1.6E-2</v>
      </c>
      <c r="CD1055">
        <f>IF(CA1055&lt;=delt2,CB1055,CC1055)</f>
        <v>1.6E-2</v>
      </c>
      <c r="CE1055">
        <f>IF(CA1055&gt;=O_max_dia2, 0, CD1055)</f>
        <v>1.6E-2</v>
      </c>
      <c r="CG1055">
        <f>CE1055/$CF$21</f>
        <v>2.802101576182137E-2</v>
      </c>
      <c r="EM1055"/>
      <c r="EN1055" s="3"/>
      <c r="EP1055"/>
      <c r="EQ1055" s="3"/>
    </row>
    <row r="1056" spans="2:147" x14ac:dyDescent="0.25">
      <c r="B1056">
        <f t="shared" si="237"/>
        <v>1040</v>
      </c>
      <c r="C1056" s="9">
        <f t="shared" si="235"/>
        <v>25.974999999999593</v>
      </c>
      <c r="D1056">
        <f>EXP(-KTG1_dia*(C1056-T_opt__dia)^2)</f>
        <v>0.31752300708975062</v>
      </c>
      <c r="E1056">
        <f>EXP(-KTG2_dia*(T_opt__dia-C1056)^2)</f>
        <v>3.5025147444895901E-13</v>
      </c>
      <c r="F1056">
        <f>IF(C1056&lt;=T_opt__dia,D1056,E1056)</f>
        <v>3.5025147444895901E-13</v>
      </c>
      <c r="G1056">
        <f t="shared" si="236"/>
        <v>0</v>
      </c>
      <c r="AO1056">
        <f t="shared" si="234"/>
        <v>1053</v>
      </c>
      <c r="AP1056">
        <f t="shared" si="226"/>
        <v>26.299999999999574</v>
      </c>
      <c r="AQ1056">
        <f>EXP(-KTG1_nan*(AP1056-T_opt__nan)^2)</f>
        <v>0.85320110266356297</v>
      </c>
      <c r="AR1056">
        <f>EXP(-KTG2_nan*(T_opt__nan-AP1056)^2)</f>
        <v>0.62108955282372802</v>
      </c>
      <c r="AS1056">
        <f>IF(AP1056&lt;=T_opt__nan,AQ1056,AR1056)</f>
        <v>0.62108955282372802</v>
      </c>
      <c r="AT1056">
        <f t="shared" si="227"/>
        <v>0.621</v>
      </c>
      <c r="BD1056">
        <f t="shared" si="228"/>
        <v>1053</v>
      </c>
      <c r="BE1056">
        <f t="shared" si="229"/>
        <v>26.299999999999574</v>
      </c>
      <c r="BF1056">
        <f>EXP(-KTG1_pic*(BE1056-T_opt_pic)^2)</f>
        <v>0.95737510986107632</v>
      </c>
      <c r="BG1056">
        <f>EXP(-KTG2_pic*(T_opt_pic-BE1056)^2)</f>
        <v>0.87749852899721947</v>
      </c>
      <c r="BH1056">
        <f>IF(BE1056&lt;=T_opt_pic,BF1056,BG1056)</f>
        <v>0.87749852899721947</v>
      </c>
      <c r="BI1056">
        <f t="shared" si="230"/>
        <v>0.877</v>
      </c>
      <c r="BP1056">
        <f t="shared" si="231"/>
        <v>1053</v>
      </c>
      <c r="BQ1056">
        <f t="shared" si="232"/>
        <v>26.299999999999574</v>
      </c>
      <c r="BR1056">
        <f>EXP(-KTG1_bac*(BQ1056-T_opt_bac)^2)</f>
        <v>0.95737510986107632</v>
      </c>
      <c r="BS1056">
        <f>EXP(-KTG2_bac * (T_opt_bac - BQ1056)^2)</f>
        <v>0.87749852899721947</v>
      </c>
      <c r="BT1056">
        <f>IF(BQ1056&lt;=T_opt_bac,BR1056,BS1056)</f>
        <v>0.87749852899721947</v>
      </c>
      <c r="BU1056">
        <f t="shared" si="233"/>
        <v>0.877</v>
      </c>
      <c r="BY1056"/>
      <c r="BZ1056" s="3">
        <f t="shared" si="239"/>
        <v>1036</v>
      </c>
      <c r="CA1056" s="3">
        <f>CA1055+(env_max2-env_min2)/1200</f>
        <v>25.874999999999599</v>
      </c>
      <c r="CB1056" s="3">
        <f t="shared" si="238"/>
        <v>1.5089999999999999</v>
      </c>
      <c r="CC1056" s="3">
        <f>ROUND((O_max_dia2-CA1056)/O_range_dia2 * CB1056, 3)</f>
        <v>1.2999999999999999E-2</v>
      </c>
      <c r="CD1056">
        <f>IF(CA1056&lt;=delt2,CB1056,CC1056)</f>
        <v>1.2999999999999999E-2</v>
      </c>
      <c r="CE1056">
        <f>IF(CA1056&gt;=O_max_dia2, 0, CD1056)</f>
        <v>1.2999999999999999E-2</v>
      </c>
      <c r="CG1056">
        <f>CE1056/$CF$21</f>
        <v>2.276707530647986E-2</v>
      </c>
      <c r="EM1056"/>
      <c r="EN1056" s="3"/>
      <c r="EP1056"/>
      <c r="EQ1056" s="3"/>
    </row>
    <row r="1057" spans="2:147" x14ac:dyDescent="0.25">
      <c r="B1057">
        <f t="shared" si="237"/>
        <v>1041</v>
      </c>
      <c r="C1057" s="9">
        <f t="shared" si="235"/>
        <v>25.999999999999591</v>
      </c>
      <c r="D1057">
        <f>EXP(-KTG1_dia*(C1057-T_opt__dia)^2)</f>
        <v>0.31600412869188732</v>
      </c>
      <c r="E1057">
        <f>EXP(-KTG2_dia*(T_opt__dia-C1057)^2)</f>
        <v>3.1068402375495383E-13</v>
      </c>
      <c r="F1057">
        <f>IF(C1057&lt;=T_opt__dia,D1057,E1057)</f>
        <v>3.1068402375495383E-13</v>
      </c>
      <c r="G1057">
        <f t="shared" si="236"/>
        <v>0</v>
      </c>
      <c r="AO1057">
        <f t="shared" si="234"/>
        <v>1054</v>
      </c>
      <c r="AP1057">
        <f t="shared" si="226"/>
        <v>26.324999999999573</v>
      </c>
      <c r="AQ1057">
        <f>EXP(-KTG1_nan*(AP1057-T_opt__nan)^2)</f>
        <v>0.85212461594667532</v>
      </c>
      <c r="AR1057">
        <f>EXP(-KTG2_nan*(T_opt__nan-AP1057)^2)</f>
        <v>0.61874162533686827</v>
      </c>
      <c r="AS1057">
        <f>IF(AP1057&lt;=T_opt__nan,AQ1057,AR1057)</f>
        <v>0.61874162533686827</v>
      </c>
      <c r="AT1057">
        <f t="shared" si="227"/>
        <v>0.61899999999999999</v>
      </c>
      <c r="BD1057">
        <f t="shared" si="228"/>
        <v>1054</v>
      </c>
      <c r="BE1057">
        <f t="shared" si="229"/>
        <v>26.324999999999573</v>
      </c>
      <c r="BF1057">
        <f>EXP(-KTG1_pic*(BE1057-T_opt_pic)^2)</f>
        <v>0.95674105890336403</v>
      </c>
      <c r="BG1057">
        <f>EXP(-KTG2_pic*(T_opt_pic-BE1057)^2)</f>
        <v>0.87575623265136004</v>
      </c>
      <c r="BH1057">
        <f>IF(BE1057&lt;=T_opt_pic,BF1057,BG1057)</f>
        <v>0.87575623265136004</v>
      </c>
      <c r="BI1057">
        <f t="shared" si="230"/>
        <v>0.876</v>
      </c>
      <c r="BP1057">
        <f t="shared" si="231"/>
        <v>1054</v>
      </c>
      <c r="BQ1057">
        <f t="shared" si="232"/>
        <v>26.324999999999573</v>
      </c>
      <c r="BR1057">
        <f>EXP(-KTG1_bac*(BQ1057-T_opt_bac)^2)</f>
        <v>0.95674105890336403</v>
      </c>
      <c r="BS1057">
        <f>EXP(-KTG2_bac * (T_opt_bac - BQ1057)^2)</f>
        <v>0.87575623265136004</v>
      </c>
      <c r="BT1057">
        <f>IF(BQ1057&lt;=T_opt_bac,BR1057,BS1057)</f>
        <v>0.87575623265136004</v>
      </c>
      <c r="BU1057">
        <f t="shared" si="233"/>
        <v>0.876</v>
      </c>
      <c r="BY1057"/>
      <c r="BZ1057" s="3">
        <f t="shared" si="239"/>
        <v>1037</v>
      </c>
      <c r="CA1057" s="3">
        <f>CA1056+(env_max2-env_min2)/1200</f>
        <v>25.899999999999597</v>
      </c>
      <c r="CB1057" s="3">
        <f t="shared" si="238"/>
        <v>1.5109999999999999</v>
      </c>
      <c r="CC1057" s="3">
        <f>ROUND((O_max_dia2-CA1057)/O_range_dia2 * CB1057, 3)</f>
        <v>1.0999999999999999E-2</v>
      </c>
      <c r="CD1057">
        <f>IF(CA1057&lt;=delt2,CB1057,CC1057)</f>
        <v>1.0999999999999999E-2</v>
      </c>
      <c r="CE1057">
        <f>IF(CA1057&gt;=O_max_dia2, 0, CD1057)</f>
        <v>1.0999999999999999E-2</v>
      </c>
      <c r="CG1057">
        <f>CE1057/$CF$21</f>
        <v>1.9264448336252189E-2</v>
      </c>
      <c r="EM1057"/>
      <c r="EN1057" s="3"/>
      <c r="EP1057"/>
      <c r="EQ1057" s="3"/>
    </row>
    <row r="1058" spans="2:147" x14ac:dyDescent="0.25">
      <c r="B1058">
        <f t="shared" si="237"/>
        <v>1042</v>
      </c>
      <c r="C1058" s="9">
        <f t="shared" si="235"/>
        <v>26.02499999999959</v>
      </c>
      <c r="D1058">
        <f>EXP(-KTG1_dia*(C1058-T_opt__dia)^2)</f>
        <v>0.31448937097333757</v>
      </c>
      <c r="E1058">
        <f>EXP(-KTG2_dia*(T_opt__dia-C1058)^2)</f>
        <v>2.7551756818119653E-13</v>
      </c>
      <c r="F1058">
        <f>IF(C1058&lt;=T_opt__dia,D1058,E1058)</f>
        <v>2.7551756818119653E-13</v>
      </c>
      <c r="G1058">
        <f t="shared" si="236"/>
        <v>0</v>
      </c>
      <c r="AO1058">
        <f t="shared" si="234"/>
        <v>1055</v>
      </c>
      <c r="AP1058">
        <f t="shared" si="226"/>
        <v>26.349999999999572</v>
      </c>
      <c r="AQ1058">
        <f>EXP(-KTG1_nan*(AP1058-T_opt__nan)^2)</f>
        <v>0.85104523219992012</v>
      </c>
      <c r="AR1058">
        <f>EXP(-KTG2_nan*(T_opt__nan-AP1058)^2)</f>
        <v>0.61639332783665068</v>
      </c>
      <c r="AS1058">
        <f>IF(AP1058&lt;=T_opt__nan,AQ1058,AR1058)</f>
        <v>0.61639332783665068</v>
      </c>
      <c r="AT1058">
        <f t="shared" si="227"/>
        <v>0.61599999999999999</v>
      </c>
      <c r="BD1058">
        <f t="shared" si="228"/>
        <v>1055</v>
      </c>
      <c r="BE1058">
        <f t="shared" si="229"/>
        <v>26.349999999999572</v>
      </c>
      <c r="BF1058">
        <f>EXP(-KTG1_pic*(BE1058-T_opt_pic)^2)</f>
        <v>0.95610264734010941</v>
      </c>
      <c r="BG1058">
        <f>EXP(-KTG2_pic*(T_opt_pic-BE1058)^2)</f>
        <v>0.87400428551798648</v>
      </c>
      <c r="BH1058">
        <f>IF(BE1058&lt;=T_opt_pic,BF1058,BG1058)</f>
        <v>0.87400428551798648</v>
      </c>
      <c r="BI1058">
        <f t="shared" si="230"/>
        <v>0.874</v>
      </c>
      <c r="BP1058">
        <f t="shared" si="231"/>
        <v>1055</v>
      </c>
      <c r="BQ1058">
        <f t="shared" si="232"/>
        <v>26.349999999999572</v>
      </c>
      <c r="BR1058">
        <f>EXP(-KTG1_bac*(BQ1058-T_opt_bac)^2)</f>
        <v>0.95610264734010941</v>
      </c>
      <c r="BS1058">
        <f>EXP(-KTG2_bac * (T_opt_bac - BQ1058)^2)</f>
        <v>0.87400428551798648</v>
      </c>
      <c r="BT1058">
        <f>IF(BQ1058&lt;=T_opt_bac,BR1058,BS1058)</f>
        <v>0.87400428551798648</v>
      </c>
      <c r="BU1058">
        <f t="shared" si="233"/>
        <v>0.874</v>
      </c>
      <c r="BY1058"/>
      <c r="BZ1058" s="3">
        <f t="shared" si="239"/>
        <v>1038</v>
      </c>
      <c r="CA1058" s="3">
        <f>CA1057+(env_max2-env_min2)/1200</f>
        <v>25.924999999999596</v>
      </c>
      <c r="CB1058" s="3">
        <f t="shared" si="238"/>
        <v>1.514</v>
      </c>
      <c r="CC1058" s="3">
        <f>ROUND((O_max_dia2-CA1058)/O_range_dia2 * CB1058, 3)</f>
        <v>8.0000000000000002E-3</v>
      </c>
      <c r="CD1058">
        <f>IF(CA1058&lt;=delt2,CB1058,CC1058)</f>
        <v>8.0000000000000002E-3</v>
      </c>
      <c r="CE1058">
        <f>IF(CA1058&gt;=O_max_dia2, 0, CD1058)</f>
        <v>8.0000000000000002E-3</v>
      </c>
      <c r="CG1058">
        <f>CE1058/$CF$21</f>
        <v>1.4010507880910685E-2</v>
      </c>
      <c r="EM1058"/>
      <c r="EN1058" s="3"/>
      <c r="EP1058"/>
      <c r="EQ1058" s="3"/>
    </row>
    <row r="1059" spans="2:147" x14ac:dyDescent="0.25">
      <c r="B1059">
        <f t="shared" si="237"/>
        <v>1043</v>
      </c>
      <c r="C1059" s="9">
        <f t="shared" si="235"/>
        <v>26.049999999999589</v>
      </c>
      <c r="D1059">
        <f>EXP(-KTG1_dia*(C1059-T_opt__dia)^2)</f>
        <v>0.31297874440412421</v>
      </c>
      <c r="E1059">
        <f>EXP(-KTG2_dia*(T_opt__dia-C1059)^2)</f>
        <v>2.442705432633754E-13</v>
      </c>
      <c r="F1059">
        <f>IF(C1059&lt;=T_opt__dia,D1059,E1059)</f>
        <v>2.442705432633754E-13</v>
      </c>
      <c r="G1059">
        <f t="shared" si="236"/>
        <v>0</v>
      </c>
      <c r="AO1059">
        <f t="shared" si="234"/>
        <v>1056</v>
      </c>
      <c r="AP1059">
        <f t="shared" si="226"/>
        <v>26.37499999999957</v>
      </c>
      <c r="AQ1059">
        <f>EXP(-KTG1_nan*(AP1059-T_opt__nan)^2)</f>
        <v>0.84996296587993081</v>
      </c>
      <c r="AR1059">
        <f>EXP(-KTG2_nan*(T_opt__nan-AP1059)^2)</f>
        <v>0.61404473204209054</v>
      </c>
      <c r="AS1059">
        <f>IF(AP1059&lt;=T_opt__nan,AQ1059,AR1059)</f>
        <v>0.61404473204209054</v>
      </c>
      <c r="AT1059">
        <f t="shared" si="227"/>
        <v>0.61399999999999999</v>
      </c>
      <c r="BD1059">
        <f t="shared" si="228"/>
        <v>1056</v>
      </c>
      <c r="BE1059">
        <f t="shared" si="229"/>
        <v>26.37499999999957</v>
      </c>
      <c r="BF1059">
        <f>EXP(-KTG1_pic*(BE1059-T_opt_pic)^2)</f>
        <v>0.95545988446301511</v>
      </c>
      <c r="BG1059">
        <f>EXP(-KTG2_pic*(T_opt_pic-BE1059)^2)</f>
        <v>0.87224275940891272</v>
      </c>
      <c r="BH1059">
        <f>IF(BE1059&lt;=T_opt_pic,BF1059,BG1059)</f>
        <v>0.87224275940891272</v>
      </c>
      <c r="BI1059">
        <f t="shared" si="230"/>
        <v>0.872</v>
      </c>
      <c r="BP1059">
        <f t="shared" si="231"/>
        <v>1056</v>
      </c>
      <c r="BQ1059">
        <f t="shared" si="232"/>
        <v>26.37499999999957</v>
      </c>
      <c r="BR1059">
        <f>EXP(-KTG1_bac*(BQ1059-T_opt_bac)^2)</f>
        <v>0.95545988446301511</v>
      </c>
      <c r="BS1059">
        <f>EXP(-KTG2_bac * (T_opt_bac - BQ1059)^2)</f>
        <v>0.87224275940891272</v>
      </c>
      <c r="BT1059">
        <f>IF(BQ1059&lt;=T_opt_bac,BR1059,BS1059)</f>
        <v>0.87224275940891272</v>
      </c>
      <c r="BU1059">
        <f t="shared" si="233"/>
        <v>0.872</v>
      </c>
      <c r="BY1059"/>
      <c r="BZ1059" s="3">
        <f t="shared" si="239"/>
        <v>1039</v>
      </c>
      <c r="CA1059" s="3">
        <f>CA1058+(env_max2-env_min2)/1200</f>
        <v>25.949999999999594</v>
      </c>
      <c r="CB1059" s="3">
        <f t="shared" si="238"/>
        <v>1.5169999999999999</v>
      </c>
      <c r="CC1059" s="3">
        <f>ROUND((O_max_dia2-CA1059)/O_range_dia2 * CB1059, 3)</f>
        <v>5.0000000000000001E-3</v>
      </c>
      <c r="CD1059">
        <f>IF(CA1059&lt;=delt2,CB1059,CC1059)</f>
        <v>5.0000000000000001E-3</v>
      </c>
      <c r="CE1059">
        <f>IF(CA1059&gt;=O_max_dia2, 0, CD1059)</f>
        <v>5.0000000000000001E-3</v>
      </c>
      <c r="CG1059">
        <f>CE1059/$CF$21</f>
        <v>8.7565674255691769E-3</v>
      </c>
      <c r="EM1059"/>
      <c r="EN1059" s="3"/>
      <c r="EP1059"/>
      <c r="EQ1059" s="3"/>
    </row>
    <row r="1060" spans="2:147" x14ac:dyDescent="0.25">
      <c r="B1060">
        <f t="shared" si="237"/>
        <v>1044</v>
      </c>
      <c r="C1060" s="9">
        <f t="shared" si="235"/>
        <v>26.074999999999587</v>
      </c>
      <c r="D1060">
        <f>EXP(-KTG1_dia*(C1060-T_opt__dia)^2)</f>
        <v>0.3114722592803939</v>
      </c>
      <c r="E1060">
        <f>EXP(-KTG2_dia*(T_opt__dia-C1060)^2)</f>
        <v>2.1651317387807805E-13</v>
      </c>
      <c r="F1060">
        <f>IF(C1060&lt;=T_opt__dia,D1060,E1060)</f>
        <v>2.1651317387807805E-13</v>
      </c>
      <c r="G1060">
        <f t="shared" si="236"/>
        <v>0</v>
      </c>
      <c r="AO1060">
        <f t="shared" si="234"/>
        <v>1057</v>
      </c>
      <c r="AP1060">
        <f t="shared" si="226"/>
        <v>26.399999999999569</v>
      </c>
      <c r="AQ1060">
        <f>EXP(-KTG1_nan*(AP1060-T_opt__nan)^2)</f>
        <v>0.84887783146820361</v>
      </c>
      <c r="AR1060">
        <f>EXP(-KTG2_nan*(T_opt__nan-AP1060)^2)</f>
        <v>0.611695909412872</v>
      </c>
      <c r="AS1060">
        <f>IF(AP1060&lt;=T_opt__nan,AQ1060,AR1060)</f>
        <v>0.611695909412872</v>
      </c>
      <c r="AT1060">
        <f t="shared" si="227"/>
        <v>0.61199999999999999</v>
      </c>
      <c r="BD1060">
        <f t="shared" si="228"/>
        <v>1057</v>
      </c>
      <c r="BE1060">
        <f t="shared" si="229"/>
        <v>26.399999999999569</v>
      </c>
      <c r="BF1060">
        <f>EXP(-KTG1_pic*(BE1060-T_opt_pic)^2)</f>
        <v>0.95481277962280831</v>
      </c>
      <c r="BG1060">
        <f>EXP(-KTG2_pic*(T_opt_pic-BE1060)^2)</f>
        <v>0.87047172642237336</v>
      </c>
      <c r="BH1060">
        <f>IF(BE1060&lt;=T_opt_pic,BF1060,BG1060)</f>
        <v>0.87047172642237336</v>
      </c>
      <c r="BI1060">
        <f t="shared" si="230"/>
        <v>0.87</v>
      </c>
      <c r="BP1060">
        <f t="shared" si="231"/>
        <v>1057</v>
      </c>
      <c r="BQ1060">
        <f t="shared" si="232"/>
        <v>26.399999999999569</v>
      </c>
      <c r="BR1060">
        <f>EXP(-KTG1_bac*(BQ1060-T_opt_bac)^2)</f>
        <v>0.95481277962280831</v>
      </c>
      <c r="BS1060">
        <f>EXP(-KTG2_bac * (T_opt_bac - BQ1060)^2)</f>
        <v>0.87047172642237336</v>
      </c>
      <c r="BT1060">
        <f>IF(BQ1060&lt;=T_opt_bac,BR1060,BS1060)</f>
        <v>0.87047172642237336</v>
      </c>
      <c r="BU1060">
        <f t="shared" si="233"/>
        <v>0.87</v>
      </c>
      <c r="BY1060"/>
      <c r="BZ1060" s="3">
        <f t="shared" si="239"/>
        <v>1040</v>
      </c>
      <c r="CA1060" s="3">
        <f>CA1059+(env_max2-env_min2)/1200</f>
        <v>25.974999999999593</v>
      </c>
      <c r="CB1060" s="3">
        <f t="shared" si="238"/>
        <v>1.5189999999999999</v>
      </c>
      <c r="CC1060" s="3">
        <f>ROUND((O_max_dia2-CA1060)/O_range_dia2 * CB1060, 3)</f>
        <v>3.0000000000000001E-3</v>
      </c>
      <c r="CD1060">
        <f>IF(CA1060&lt;=delt2,CB1060,CC1060)</f>
        <v>3.0000000000000001E-3</v>
      </c>
      <c r="CE1060">
        <f>IF(CA1060&gt;=O_max_dia2, 0, CD1060)</f>
        <v>3.0000000000000001E-3</v>
      </c>
      <c r="CG1060">
        <f>CE1060/$CF$21</f>
        <v>5.253940455341507E-3</v>
      </c>
      <c r="EM1060"/>
      <c r="EN1060" s="3"/>
      <c r="EP1060"/>
      <c r="EQ1060" s="3"/>
    </row>
    <row r="1061" spans="2:147" x14ac:dyDescent="0.25">
      <c r="B1061">
        <f t="shared" si="237"/>
        <v>1045</v>
      </c>
      <c r="C1061" s="9">
        <f t="shared" si="235"/>
        <v>26.099999999999586</v>
      </c>
      <c r="D1061">
        <f>EXP(-KTG1_dia*(C1061-T_opt__dia)^2)</f>
        <v>0.30996992572484194</v>
      </c>
      <c r="E1061">
        <f>EXP(-KTG2_dia*(T_opt__dia-C1061)^2)</f>
        <v>1.9186200600710877E-13</v>
      </c>
      <c r="F1061">
        <f>IF(C1061&lt;=T_opt__dia,D1061,E1061)</f>
        <v>1.9186200600710877E-13</v>
      </c>
      <c r="G1061">
        <f t="shared" si="236"/>
        <v>0</v>
      </c>
      <c r="AO1061">
        <f t="shared" si="234"/>
        <v>1058</v>
      </c>
      <c r="AP1061">
        <f t="shared" si="226"/>
        <v>26.424999999999567</v>
      </c>
      <c r="AQ1061">
        <f>EXP(-KTG1_nan*(AP1061-T_opt__nan)^2)</f>
        <v>0.84778984347077657</v>
      </c>
      <c r="AR1061">
        <f>EXP(-KTG2_nan*(T_opt__nan-AP1061)^2)</f>
        <v>0.60934693114605698</v>
      </c>
      <c r="AS1061">
        <f>IF(AP1061&lt;=T_opt__nan,AQ1061,AR1061)</f>
        <v>0.60934693114605698</v>
      </c>
      <c r="AT1061">
        <f t="shared" si="227"/>
        <v>0.60899999999999999</v>
      </c>
      <c r="BD1061">
        <f t="shared" si="228"/>
        <v>1058</v>
      </c>
      <c r="BE1061">
        <f t="shared" si="229"/>
        <v>26.424999999999567</v>
      </c>
      <c r="BF1061">
        <f>EXP(-KTG1_pic*(BE1061-T_opt_pic)^2)</f>
        <v>0.9541613422290135</v>
      </c>
      <c r="BG1061">
        <f>EXP(-KTG2_pic*(T_opt_pic-BE1061)^2)</f>
        <v>0.86869125893812549</v>
      </c>
      <c r="BH1061">
        <f>IF(BE1061&lt;=T_opt_pic,BF1061,BG1061)</f>
        <v>0.86869125893812549</v>
      </c>
      <c r="BI1061">
        <f t="shared" si="230"/>
        <v>0.86899999999999999</v>
      </c>
      <c r="BP1061">
        <f t="shared" si="231"/>
        <v>1058</v>
      </c>
      <c r="BQ1061">
        <f t="shared" si="232"/>
        <v>26.424999999999567</v>
      </c>
      <c r="BR1061">
        <f>EXP(-KTG1_bac*(BQ1061-T_opt_bac)^2)</f>
        <v>0.9541613422290135</v>
      </c>
      <c r="BS1061">
        <f>EXP(-KTG2_bac * (T_opt_bac - BQ1061)^2)</f>
        <v>0.86869125893812549</v>
      </c>
      <c r="BT1061">
        <f>IF(BQ1061&lt;=T_opt_bac,BR1061,BS1061)</f>
        <v>0.86869125893812549</v>
      </c>
      <c r="BU1061">
        <f t="shared" si="233"/>
        <v>0.86899999999999999</v>
      </c>
      <c r="BY1061"/>
      <c r="BZ1061" s="3">
        <f t="shared" si="239"/>
        <v>1041</v>
      </c>
      <c r="CA1061" s="3">
        <f>CA1060+(env_max2-env_min2)/1200</f>
        <v>25.999999999999591</v>
      </c>
      <c r="CB1061" s="3">
        <f t="shared" si="238"/>
        <v>1.522</v>
      </c>
      <c r="CC1061" s="3">
        <f>ROUND((O_max_dia2-CA1061)/O_range_dia2 * CB1061, 3)</f>
        <v>0</v>
      </c>
      <c r="CD1061">
        <f>IF(CA1061&lt;=delt2,CB1061,CC1061)</f>
        <v>0</v>
      </c>
      <c r="CE1061">
        <f>IF(CA1061&gt;=O_max_dia2, 0, CD1061)</f>
        <v>0</v>
      </c>
      <c r="CG1061">
        <f>CE1061/$CF$21</f>
        <v>0</v>
      </c>
      <c r="EM1061"/>
      <c r="EN1061" s="3"/>
      <c r="EP1061"/>
      <c r="EQ1061" s="3"/>
    </row>
    <row r="1062" spans="2:147" x14ac:dyDescent="0.25">
      <c r="B1062">
        <f t="shared" si="237"/>
        <v>1046</v>
      </c>
      <c r="C1062" s="9">
        <f t="shared" si="235"/>
        <v>26.124999999999584</v>
      </c>
      <c r="D1062">
        <f>EXP(-KTG1_dia*(C1062-T_opt__dia)^2)</f>
        <v>0.30847175368714275</v>
      </c>
      <c r="E1062">
        <f>EXP(-KTG2_dia*(T_opt__dia-C1062)^2)</f>
        <v>1.6997500467434265E-13</v>
      </c>
      <c r="F1062">
        <f>IF(C1062&lt;=T_opt__dia,D1062,E1062)</f>
        <v>1.6997500467434265E-13</v>
      </c>
      <c r="G1062">
        <f t="shared" si="236"/>
        <v>0</v>
      </c>
      <c r="AO1062">
        <f t="shared" si="234"/>
        <v>1059</v>
      </c>
      <c r="AP1062">
        <f t="shared" si="226"/>
        <v>26.449999999999566</v>
      </c>
      <c r="AQ1062">
        <f>EXP(-KTG1_nan*(AP1062-T_opt__nan)^2)</f>
        <v>0.84669901641790812</v>
      </c>
      <c r="AR1062">
        <f>EXP(-KTG2_nan*(T_opt__nan-AP1062)^2)</f>
        <v>0.60699786817282608</v>
      </c>
      <c r="AS1062">
        <f>IF(AP1062&lt;=T_opt__nan,AQ1062,AR1062)</f>
        <v>0.60699786817282608</v>
      </c>
      <c r="AT1062">
        <f t="shared" si="227"/>
        <v>0.60699999999999998</v>
      </c>
      <c r="BD1062">
        <f t="shared" si="228"/>
        <v>1059</v>
      </c>
      <c r="BE1062">
        <f t="shared" si="229"/>
        <v>26.449999999999566</v>
      </c>
      <c r="BF1062">
        <f>EXP(-KTG1_pic*(BE1062-T_opt_pic)^2)</f>
        <v>0.953505581749725</v>
      </c>
      <c r="BG1062">
        <f>EXP(-KTG2_pic*(T_opt_pic-BE1062)^2)</f>
        <v>0.86690142961253835</v>
      </c>
      <c r="BH1062">
        <f>IF(BE1062&lt;=T_opt_pic,BF1062,BG1062)</f>
        <v>0.86690142961253835</v>
      </c>
      <c r="BI1062">
        <f t="shared" si="230"/>
        <v>0.86699999999999999</v>
      </c>
      <c r="BP1062">
        <f t="shared" si="231"/>
        <v>1059</v>
      </c>
      <c r="BQ1062">
        <f t="shared" si="232"/>
        <v>26.449999999999566</v>
      </c>
      <c r="BR1062">
        <f>EXP(-KTG1_bac*(BQ1062-T_opt_bac)^2)</f>
        <v>0.953505581749725</v>
      </c>
      <c r="BS1062">
        <f>EXP(-KTG2_bac * (T_opt_bac - BQ1062)^2)</f>
        <v>0.86690142961253835</v>
      </c>
      <c r="BT1062">
        <f>IF(BQ1062&lt;=T_opt_bac,BR1062,BS1062)</f>
        <v>0.86690142961253835</v>
      </c>
      <c r="BU1062">
        <f t="shared" si="233"/>
        <v>0.86699999999999999</v>
      </c>
      <c r="BY1062"/>
      <c r="BZ1062" s="3">
        <f t="shared" si="239"/>
        <v>1042</v>
      </c>
      <c r="CA1062" s="3">
        <f>CA1061+(env_max2-env_min2)/1200</f>
        <v>26.02499999999959</v>
      </c>
      <c r="CB1062" s="3">
        <f t="shared" si="238"/>
        <v>1.5249999999999999</v>
      </c>
      <c r="CC1062" s="3">
        <f>ROUND((O_max_dia2-CA1062)/O_range_dia2 * CB1062, 3)</f>
        <v>-3.0000000000000001E-3</v>
      </c>
      <c r="CD1062">
        <f>IF(CA1062&lt;=delt2,CB1062,CC1062)</f>
        <v>-3.0000000000000001E-3</v>
      </c>
      <c r="CE1062">
        <f>IF(CA1062&gt;=O_max_dia2, 0, CD1062)</f>
        <v>0</v>
      </c>
      <c r="CG1062">
        <f>CE1062/$CF$21</f>
        <v>0</v>
      </c>
      <c r="EM1062"/>
      <c r="EN1062" s="3"/>
      <c r="EP1062"/>
      <c r="EQ1062" s="3"/>
    </row>
    <row r="1063" spans="2:147" x14ac:dyDescent="0.25">
      <c r="B1063">
        <f t="shared" si="237"/>
        <v>1047</v>
      </c>
      <c r="C1063" s="9">
        <f t="shared" si="235"/>
        <v>26.149999999999583</v>
      </c>
      <c r="D1063">
        <f>EXP(-KTG1_dia*(C1063-T_opt__dia)^2)</f>
        <v>0.30697775294438773</v>
      </c>
      <c r="E1063">
        <f>EXP(-KTG2_dia*(T_opt__dia-C1063)^2)</f>
        <v>1.5054716065151258E-13</v>
      </c>
      <c r="F1063">
        <f>IF(C1063&lt;=T_opt__dia,D1063,E1063)</f>
        <v>1.5054716065151258E-13</v>
      </c>
      <c r="G1063">
        <f t="shared" si="236"/>
        <v>0</v>
      </c>
      <c r="AO1063">
        <f t="shared" si="234"/>
        <v>1060</v>
      </c>
      <c r="AP1063">
        <f t="shared" si="226"/>
        <v>26.474999999999564</v>
      </c>
      <c r="AQ1063">
        <f>EXP(-KTG1_nan*(AP1063-T_opt__nan)^2)</f>
        <v>0.84560536486375548</v>
      </c>
      <c r="AR1063">
        <f>EXP(-KTG2_nan*(T_opt__nan-AP1063)^2)</f>
        <v>0.60464879115525227</v>
      </c>
      <c r="AS1063">
        <f>IF(AP1063&lt;=T_opt__nan,AQ1063,AR1063)</f>
        <v>0.60464879115525227</v>
      </c>
      <c r="AT1063">
        <f t="shared" si="227"/>
        <v>0.60499999999999998</v>
      </c>
      <c r="BD1063">
        <f t="shared" si="228"/>
        <v>1060</v>
      </c>
      <c r="BE1063">
        <f t="shared" si="229"/>
        <v>26.474999999999564</v>
      </c>
      <c r="BF1063">
        <f>EXP(-KTG1_pic*(BE1063-T_opt_pic)^2)</f>
        <v>0.95284550771137777</v>
      </c>
      <c r="BG1063">
        <f>EXP(-KTG2_pic*(T_opt_pic-BE1063)^2)</f>
        <v>0.86510231137367299</v>
      </c>
      <c r="BH1063">
        <f>IF(BE1063&lt;=T_opt_pic,BF1063,BG1063)</f>
        <v>0.86510231137367299</v>
      </c>
      <c r="BI1063">
        <f t="shared" si="230"/>
        <v>0.86499999999999999</v>
      </c>
      <c r="BP1063">
        <f t="shared" si="231"/>
        <v>1060</v>
      </c>
      <c r="BQ1063">
        <f t="shared" si="232"/>
        <v>26.474999999999564</v>
      </c>
      <c r="BR1063">
        <f>EXP(-KTG1_bac*(BQ1063-T_opt_bac)^2)</f>
        <v>0.95284550771137777</v>
      </c>
      <c r="BS1063">
        <f>EXP(-KTG2_bac * (T_opt_bac - BQ1063)^2)</f>
        <v>0.86510231137367299</v>
      </c>
      <c r="BT1063">
        <f>IF(BQ1063&lt;=T_opt_bac,BR1063,BS1063)</f>
        <v>0.86510231137367299</v>
      </c>
      <c r="BU1063">
        <f t="shared" si="233"/>
        <v>0.86499999999999999</v>
      </c>
      <c r="BY1063"/>
      <c r="BZ1063" s="3">
        <f t="shared" si="239"/>
        <v>1043</v>
      </c>
      <c r="CA1063" s="3">
        <f>CA1062+(env_max2-env_min2)/1200</f>
        <v>26.049999999999589</v>
      </c>
      <c r="CB1063" s="3">
        <f t="shared" si="238"/>
        <v>1.5269999999999999</v>
      </c>
      <c r="CC1063" s="3">
        <f>ROUND((O_max_dia2-CA1063)/O_range_dia2 * CB1063, 3)</f>
        <v>-5.0000000000000001E-3</v>
      </c>
      <c r="CD1063">
        <f>IF(CA1063&lt;=delt2,CB1063,CC1063)</f>
        <v>-5.0000000000000001E-3</v>
      </c>
      <c r="CE1063">
        <f>IF(CA1063&gt;=O_max_dia2, 0, CD1063)</f>
        <v>0</v>
      </c>
      <c r="CG1063">
        <f>CE1063/$CF$21</f>
        <v>0</v>
      </c>
      <c r="EM1063"/>
      <c r="EN1063" s="3"/>
      <c r="EP1063"/>
      <c r="EQ1063" s="3"/>
    </row>
    <row r="1064" spans="2:147" x14ac:dyDescent="0.25">
      <c r="B1064">
        <f t="shared" si="237"/>
        <v>1048</v>
      </c>
      <c r="C1064" s="9">
        <f t="shared" si="235"/>
        <v>26.174999999999581</v>
      </c>
      <c r="D1064">
        <f>EXP(-KTG1_dia*(C1064-T_opt__dia)^2)</f>
        <v>0.30548793310152933</v>
      </c>
      <c r="E1064">
        <f>EXP(-KTG2_dia*(T_opt__dia-C1064)^2)</f>
        <v>1.3330655421927712E-13</v>
      </c>
      <c r="F1064">
        <f>IF(C1064&lt;=T_opt__dia,D1064,E1064)</f>
        <v>1.3330655421927712E-13</v>
      </c>
      <c r="G1064">
        <f t="shared" si="236"/>
        <v>0</v>
      </c>
      <c r="AO1064">
        <f t="shared" si="234"/>
        <v>1061</v>
      </c>
      <c r="AP1064">
        <f t="shared" si="226"/>
        <v>26.499999999999563</v>
      </c>
      <c r="AQ1064">
        <f>EXP(-KTG1_nan*(AP1064-T_opt__nan)^2)</f>
        <v>0.84450890338605356</v>
      </c>
      <c r="AR1064">
        <f>EXP(-KTG2_nan*(T_opt__nan-AP1064)^2)</f>
        <v>0.60229977048310646</v>
      </c>
      <c r="AS1064">
        <f>IF(AP1064&lt;=T_opt__nan,AQ1064,AR1064)</f>
        <v>0.60229977048310646</v>
      </c>
      <c r="AT1064">
        <f t="shared" si="227"/>
        <v>0.60199999999999998</v>
      </c>
      <c r="BD1064">
        <f t="shared" si="228"/>
        <v>1061</v>
      </c>
      <c r="BE1064">
        <f t="shared" si="229"/>
        <v>26.499999999999563</v>
      </c>
      <c r="BF1064">
        <f>EXP(-KTG1_pic*(BE1064-T_opt_pic)^2)</f>
        <v>0.95218112969851654</v>
      </c>
      <c r="BG1064">
        <f>EXP(-KTG2_pic*(T_opt_pic-BE1064)^2)</f>
        <v>0.86329397741635105</v>
      </c>
      <c r="BH1064">
        <f>IF(BE1064&lt;=T_opt_pic,BF1064,BG1064)</f>
        <v>0.86329397741635105</v>
      </c>
      <c r="BI1064">
        <f t="shared" si="230"/>
        <v>0.86299999999999999</v>
      </c>
      <c r="BP1064">
        <f t="shared" si="231"/>
        <v>1061</v>
      </c>
      <c r="BQ1064">
        <f t="shared" si="232"/>
        <v>26.499999999999563</v>
      </c>
      <c r="BR1064">
        <f>EXP(-KTG1_bac*(BQ1064-T_opt_bac)^2)</f>
        <v>0.95218112969851654</v>
      </c>
      <c r="BS1064">
        <f>EXP(-KTG2_bac * (T_opt_bac - BQ1064)^2)</f>
        <v>0.86329397741635105</v>
      </c>
      <c r="BT1064">
        <f>IF(BQ1064&lt;=T_opt_bac,BR1064,BS1064)</f>
        <v>0.86329397741635105</v>
      </c>
      <c r="BU1064">
        <f t="shared" si="233"/>
        <v>0.86299999999999999</v>
      </c>
      <c r="BY1064"/>
      <c r="BZ1064" s="3">
        <f t="shared" si="239"/>
        <v>1044</v>
      </c>
      <c r="CA1064" s="3">
        <f>CA1063+(env_max2-env_min2)/1200</f>
        <v>26.074999999999587</v>
      </c>
      <c r="CB1064" s="3">
        <f t="shared" si="238"/>
        <v>1.53</v>
      </c>
      <c r="CC1064" s="3">
        <f>ROUND((O_max_dia2-CA1064)/O_range_dia2 * CB1064, 3)</f>
        <v>-8.0000000000000002E-3</v>
      </c>
      <c r="CD1064">
        <f>IF(CA1064&lt;=delt2,CB1064,CC1064)</f>
        <v>-8.0000000000000002E-3</v>
      </c>
      <c r="CE1064">
        <f>IF(CA1064&gt;=O_max_dia2, 0, CD1064)</f>
        <v>0</v>
      </c>
      <c r="CG1064">
        <f>CE1064/$CF$21</f>
        <v>0</v>
      </c>
      <c r="EM1064"/>
      <c r="EN1064" s="3"/>
      <c r="EP1064"/>
      <c r="EQ1064" s="3"/>
    </row>
    <row r="1065" spans="2:147" x14ac:dyDescent="0.25">
      <c r="B1065">
        <f t="shared" si="237"/>
        <v>1049</v>
      </c>
      <c r="C1065" s="9">
        <f t="shared" si="235"/>
        <v>26.19999999999958</v>
      </c>
      <c r="D1065">
        <f>EXP(-KTG1_dia*(C1065-T_opt__dia)^2)</f>
        <v>0.304002303591831</v>
      </c>
      <c r="E1065">
        <f>EXP(-KTG2_dia*(T_opt__dia-C1065)^2)</f>
        <v>1.1801082940965652E-13</v>
      </c>
      <c r="F1065">
        <f>IF(C1065&lt;=T_opt__dia,D1065,E1065)</f>
        <v>1.1801082940965652E-13</v>
      </c>
      <c r="G1065">
        <f t="shared" si="236"/>
        <v>0</v>
      </c>
      <c r="AO1065">
        <f t="shared" si="234"/>
        <v>1062</v>
      </c>
      <c r="AP1065">
        <f t="shared" si="226"/>
        <v>26.524999999999562</v>
      </c>
      <c r="AQ1065">
        <f>EXP(-KTG1_nan*(AP1065-T_opt__nan)^2)</f>
        <v>0.84340964658579254</v>
      </c>
      <c r="AR1065">
        <f>EXP(-KTG2_nan*(T_opt__nan-AP1065)^2)</f>
        <v>0.59995087627069599</v>
      </c>
      <c r="AS1065">
        <f>IF(AP1065&lt;=T_opt__nan,AQ1065,AR1065)</f>
        <v>0.59995087627069599</v>
      </c>
      <c r="AT1065">
        <f t="shared" si="227"/>
        <v>0.6</v>
      </c>
      <c r="BD1065">
        <f t="shared" si="228"/>
        <v>1062</v>
      </c>
      <c r="BE1065">
        <f t="shared" si="229"/>
        <v>26.524999999999562</v>
      </c>
      <c r="BF1065">
        <f>EXP(-KTG1_pic*(BE1065-T_opt_pic)^2)</f>
        <v>0.95151245735356405</v>
      </c>
      <c r="BG1065">
        <f>EXP(-KTG2_pic*(T_opt_pic-BE1065)^2)</f>
        <v>0.8614765011972142</v>
      </c>
      <c r="BH1065">
        <f>IF(BE1065&lt;=T_opt_pic,BF1065,BG1065)</f>
        <v>0.8614765011972142</v>
      </c>
      <c r="BI1065">
        <f t="shared" si="230"/>
        <v>0.86099999999999999</v>
      </c>
      <c r="BP1065">
        <f t="shared" si="231"/>
        <v>1062</v>
      </c>
      <c r="BQ1065">
        <f t="shared" si="232"/>
        <v>26.524999999999562</v>
      </c>
      <c r="BR1065">
        <f>EXP(-KTG1_bac*(BQ1065-T_opt_bac)^2)</f>
        <v>0.95151245735356405</v>
      </c>
      <c r="BS1065">
        <f>EXP(-KTG2_bac * (T_opt_bac - BQ1065)^2)</f>
        <v>0.8614765011972142</v>
      </c>
      <c r="BT1065">
        <f>IF(BQ1065&lt;=T_opt_bac,BR1065,BS1065)</f>
        <v>0.8614765011972142</v>
      </c>
      <c r="BU1065">
        <f t="shared" si="233"/>
        <v>0.86099999999999999</v>
      </c>
      <c r="BY1065"/>
      <c r="BZ1065" s="3">
        <f t="shared" si="239"/>
        <v>1045</v>
      </c>
      <c r="CA1065" s="3">
        <f>CA1064+(env_max2-env_min2)/1200</f>
        <v>26.099999999999586</v>
      </c>
      <c r="CB1065" s="3">
        <f t="shared" si="238"/>
        <v>1.5329999999999999</v>
      </c>
      <c r="CC1065" s="3">
        <f>ROUND((O_max_dia2-CA1065)/O_range_dia2 * CB1065, 3)</f>
        <v>-1.0999999999999999E-2</v>
      </c>
      <c r="CD1065">
        <f>IF(CA1065&lt;=delt2,CB1065,CC1065)</f>
        <v>-1.0999999999999999E-2</v>
      </c>
      <c r="CE1065">
        <f>IF(CA1065&gt;=O_max_dia2, 0, CD1065)</f>
        <v>0</v>
      </c>
      <c r="CG1065">
        <f>CE1065/$CF$21</f>
        <v>0</v>
      </c>
      <c r="EM1065"/>
      <c r="EN1065" s="3"/>
      <c r="EP1065"/>
      <c r="EQ1065" s="3"/>
    </row>
    <row r="1066" spans="2:147" x14ac:dyDescent="0.25">
      <c r="B1066">
        <f t="shared" si="237"/>
        <v>1050</v>
      </c>
      <c r="C1066" s="9">
        <f t="shared" si="235"/>
        <v>26.224999999999579</v>
      </c>
      <c r="D1066">
        <f>EXP(-KTG1_dia*(C1066-T_opt__dia)^2)</f>
        <v>0.30252087367732472</v>
      </c>
      <c r="E1066">
        <f>EXP(-KTG2_dia*(T_opt__dia-C1066)^2)</f>
        <v>1.0444403679699808E-13</v>
      </c>
      <c r="F1066">
        <f>IF(C1066&lt;=T_opt__dia,D1066,E1066)</f>
        <v>1.0444403679699808E-13</v>
      </c>
      <c r="G1066">
        <f t="shared" si="236"/>
        <v>0</v>
      </c>
      <c r="AO1066">
        <f t="shared" si="234"/>
        <v>1063</v>
      </c>
      <c r="AP1066">
        <f t="shared" si="226"/>
        <v>26.54999999999956</v>
      </c>
      <c r="AQ1066">
        <f>EXP(-KTG1_nan*(AP1066-T_opt__nan)^2)</f>
        <v>0.84230760908689617</v>
      </c>
      <c r="AR1066">
        <f>EXP(-KTG2_nan*(T_opt__nan-AP1066)^2)</f>
        <v>0.59760217835373675</v>
      </c>
      <c r="AS1066">
        <f>IF(AP1066&lt;=T_opt__nan,AQ1066,AR1066)</f>
        <v>0.59760217835373675</v>
      </c>
      <c r="AT1066">
        <f t="shared" si="227"/>
        <v>0.59799999999999998</v>
      </c>
      <c r="BD1066">
        <f t="shared" si="228"/>
        <v>1063</v>
      </c>
      <c r="BE1066">
        <f t="shared" si="229"/>
        <v>26.54999999999956</v>
      </c>
      <c r="BF1066">
        <f>EXP(-KTG1_pic*(BE1066-T_opt_pic)^2)</f>
        <v>0.95083950037658826</v>
      </c>
      <c r="BG1066">
        <f>EXP(-KTG2_pic*(T_opt_pic-BE1066)^2)</f>
        <v>0.85964995642977415</v>
      </c>
      <c r="BH1066">
        <f>IF(BE1066&lt;=T_opt_pic,BF1066,BG1066)</f>
        <v>0.85964995642977415</v>
      </c>
      <c r="BI1066">
        <f t="shared" si="230"/>
        <v>0.86</v>
      </c>
      <c r="BP1066">
        <f t="shared" si="231"/>
        <v>1063</v>
      </c>
      <c r="BQ1066">
        <f t="shared" si="232"/>
        <v>26.54999999999956</v>
      </c>
      <c r="BR1066">
        <f>EXP(-KTG1_bac*(BQ1066-T_opt_bac)^2)</f>
        <v>0.95083950037658826</v>
      </c>
      <c r="BS1066">
        <f>EXP(-KTG2_bac * (T_opt_bac - BQ1066)^2)</f>
        <v>0.85964995642977415</v>
      </c>
      <c r="BT1066">
        <f>IF(BQ1066&lt;=T_opt_bac,BR1066,BS1066)</f>
        <v>0.85964995642977415</v>
      </c>
      <c r="BU1066">
        <f t="shared" si="233"/>
        <v>0.86</v>
      </c>
      <c r="BY1066"/>
      <c r="BZ1066" s="3">
        <f t="shared" si="239"/>
        <v>1046</v>
      </c>
      <c r="CA1066" s="3">
        <f>CA1065+(env_max2-env_min2)/1200</f>
        <v>26.124999999999584</v>
      </c>
      <c r="CB1066" s="3">
        <f t="shared" si="238"/>
        <v>1.5349999999999999</v>
      </c>
      <c r="CC1066" s="3">
        <f>ROUND((O_max_dia2-CA1066)/O_range_dia2 * CB1066, 3)</f>
        <v>-1.4E-2</v>
      </c>
      <c r="CD1066">
        <f>IF(CA1066&lt;=delt2,CB1066,CC1066)</f>
        <v>-1.4E-2</v>
      </c>
      <c r="CE1066">
        <f>IF(CA1066&gt;=O_max_dia2, 0, CD1066)</f>
        <v>0</v>
      </c>
      <c r="CG1066">
        <f>CE1066/$CF$21</f>
        <v>0</v>
      </c>
      <c r="EM1066"/>
      <c r="EN1066" s="3"/>
      <c r="EP1066"/>
      <c r="EQ1066" s="3"/>
    </row>
    <row r="1067" spans="2:147" x14ac:dyDescent="0.25">
      <c r="B1067">
        <f t="shared" si="237"/>
        <v>1051</v>
      </c>
      <c r="C1067" s="9">
        <f t="shared" si="235"/>
        <v>26.249999999999577</v>
      </c>
      <c r="D1067">
        <f>EXP(-KTG1_dia*(C1067-T_opt__dia)^2)</f>
        <v>0.30104365244927328</v>
      </c>
      <c r="E1067">
        <f>EXP(-KTG2_dia*(T_opt__dia-C1067)^2)</f>
        <v>9.2413807094373194E-14</v>
      </c>
      <c r="F1067">
        <f>IF(C1067&lt;=T_opt__dia,D1067,E1067)</f>
        <v>9.2413807094373194E-14</v>
      </c>
      <c r="G1067">
        <f t="shared" si="236"/>
        <v>0</v>
      </c>
      <c r="AO1067">
        <f t="shared" si="234"/>
        <v>1064</v>
      </c>
      <c r="AP1067">
        <f t="shared" si="226"/>
        <v>26.574999999999559</v>
      </c>
      <c r="AQ1067">
        <f>EXP(-KTG1_nan*(AP1067-T_opt__nan)^2)</f>
        <v>0.84120280553589988</v>
      </c>
      <c r="AR1067">
        <f>EXP(-KTG2_nan*(T_opt__nan-AP1067)^2)</f>
        <v>0.59525374628625716</v>
      </c>
      <c r="AS1067">
        <f>IF(AP1067&lt;=T_opt__nan,AQ1067,AR1067)</f>
        <v>0.59525374628625716</v>
      </c>
      <c r="AT1067">
        <f t="shared" si="227"/>
        <v>0.59499999999999997</v>
      </c>
      <c r="BD1067">
        <f t="shared" si="228"/>
        <v>1064</v>
      </c>
      <c r="BE1067">
        <f t="shared" si="229"/>
        <v>26.574999999999559</v>
      </c>
      <c r="BF1067">
        <f>EXP(-KTG1_pic*(BE1067-T_opt_pic)^2)</f>
        <v>0.95016226852506724</v>
      </c>
      <c r="BG1067">
        <f>EXP(-KTG2_pic*(T_opt_pic-BE1067)^2)</f>
        <v>0.85781441707945372</v>
      </c>
      <c r="BH1067">
        <f>IF(BE1067&lt;=T_opt_pic,BF1067,BG1067)</f>
        <v>0.85781441707945372</v>
      </c>
      <c r="BI1067">
        <f t="shared" si="230"/>
        <v>0.85799999999999998</v>
      </c>
      <c r="BP1067">
        <f t="shared" si="231"/>
        <v>1064</v>
      </c>
      <c r="BQ1067">
        <f t="shared" si="232"/>
        <v>26.574999999999559</v>
      </c>
      <c r="BR1067">
        <f>EXP(-KTG1_bac*(BQ1067-T_opt_bac)^2)</f>
        <v>0.95016226852506724</v>
      </c>
      <c r="BS1067">
        <f>EXP(-KTG2_bac * (T_opt_bac - BQ1067)^2)</f>
        <v>0.85781441707945372</v>
      </c>
      <c r="BT1067">
        <f>IF(BQ1067&lt;=T_opt_bac,BR1067,BS1067)</f>
        <v>0.85781441707945372</v>
      </c>
      <c r="BU1067">
        <f t="shared" si="233"/>
        <v>0.85799999999999998</v>
      </c>
      <c r="BY1067"/>
      <c r="BZ1067" s="3">
        <f t="shared" si="239"/>
        <v>1047</v>
      </c>
      <c r="CA1067" s="3">
        <f>CA1066+(env_max2-env_min2)/1200</f>
        <v>26.149999999999583</v>
      </c>
      <c r="CB1067" s="3">
        <f t="shared" si="238"/>
        <v>1.538</v>
      </c>
      <c r="CC1067" s="3">
        <f>ROUND((O_max_dia2-CA1067)/O_range_dia2 * CB1067, 3)</f>
        <v>-1.6E-2</v>
      </c>
      <c r="CD1067">
        <f>IF(CA1067&lt;=delt2,CB1067,CC1067)</f>
        <v>-1.6E-2</v>
      </c>
      <c r="CE1067">
        <f>IF(CA1067&gt;=O_max_dia2, 0, CD1067)</f>
        <v>0</v>
      </c>
      <c r="CG1067">
        <f>CE1067/$CF$21</f>
        <v>0</v>
      </c>
      <c r="EM1067"/>
      <c r="EN1067" s="3"/>
      <c r="EP1067"/>
      <c r="EQ1067" s="3"/>
    </row>
    <row r="1068" spans="2:147" x14ac:dyDescent="0.25">
      <c r="B1068">
        <f t="shared" si="237"/>
        <v>1052</v>
      </c>
      <c r="C1068" s="9">
        <f t="shared" si="235"/>
        <v>26.274999999999576</v>
      </c>
      <c r="D1068">
        <f>EXP(-KTG1_dia*(C1068-T_opt__dia)^2)</f>
        <v>0.29957064882864076</v>
      </c>
      <c r="E1068">
        <f>EXP(-KTG2_dia*(T_opt__dia-C1068)^2)</f>
        <v>8.1748821593312444E-14</v>
      </c>
      <c r="F1068">
        <f>IF(C1068&lt;=T_opt__dia,D1068,E1068)</f>
        <v>8.1748821593312444E-14</v>
      </c>
      <c r="G1068">
        <f t="shared" si="236"/>
        <v>0</v>
      </c>
      <c r="AO1068">
        <f t="shared" si="234"/>
        <v>1065</v>
      </c>
      <c r="AP1068">
        <f t="shared" si="226"/>
        <v>26.599999999999557</v>
      </c>
      <c r="AQ1068">
        <f>EXP(-KTG1_nan*(AP1068-T_opt__nan)^2)</f>
        <v>0.84009525060162782</v>
      </c>
      <c r="AR1068">
        <f>EXP(-KTG2_nan*(T_opt__nan-AP1068)^2)</f>
        <v>0.5929056493375362</v>
      </c>
      <c r="AS1068">
        <f>IF(AP1068&lt;=T_opt__nan,AQ1068,AR1068)</f>
        <v>0.5929056493375362</v>
      </c>
      <c r="AT1068">
        <f t="shared" si="227"/>
        <v>0.59299999999999997</v>
      </c>
      <c r="BD1068">
        <f t="shared" si="228"/>
        <v>1065</v>
      </c>
      <c r="BE1068">
        <f t="shared" si="229"/>
        <v>26.599999999999557</v>
      </c>
      <c r="BF1068">
        <f>EXP(-KTG1_pic*(BE1068-T_opt_pic)^2)</f>
        <v>0.94948077161365418</v>
      </c>
      <c r="BG1068">
        <f>EXP(-KTG2_pic*(T_opt_pic-BE1068)^2)</f>
        <v>0.85596995735861958</v>
      </c>
      <c r="BH1068">
        <f>IF(BE1068&lt;=T_opt_pic,BF1068,BG1068)</f>
        <v>0.85596995735861958</v>
      </c>
      <c r="BI1068">
        <f t="shared" si="230"/>
        <v>0.85599999999999998</v>
      </c>
      <c r="BP1068">
        <f t="shared" si="231"/>
        <v>1065</v>
      </c>
      <c r="BQ1068">
        <f t="shared" si="232"/>
        <v>26.599999999999557</v>
      </c>
      <c r="BR1068">
        <f>EXP(-KTG1_bac*(BQ1068-T_opt_bac)^2)</f>
        <v>0.94948077161365418</v>
      </c>
      <c r="BS1068">
        <f>EXP(-KTG2_bac * (T_opt_bac - BQ1068)^2)</f>
        <v>0.85596995735861958</v>
      </c>
      <c r="BT1068">
        <f>IF(BQ1068&lt;=T_opt_bac,BR1068,BS1068)</f>
        <v>0.85596995735861958</v>
      </c>
      <c r="BU1068">
        <f t="shared" si="233"/>
        <v>0.85599999999999998</v>
      </c>
      <c r="BY1068"/>
      <c r="BZ1068" s="3">
        <f t="shared" si="239"/>
        <v>1048</v>
      </c>
      <c r="CA1068" s="3">
        <f>CA1067+(env_max2-env_min2)/1200</f>
        <v>26.174999999999581</v>
      </c>
      <c r="CB1068" s="3">
        <f t="shared" si="238"/>
        <v>1.5409999999999999</v>
      </c>
      <c r="CC1068" s="3">
        <f>ROUND((O_max_dia2-CA1068)/O_range_dia2 * CB1068, 3)</f>
        <v>-1.9E-2</v>
      </c>
      <c r="CD1068">
        <f>IF(CA1068&lt;=delt2,CB1068,CC1068)</f>
        <v>-1.9E-2</v>
      </c>
      <c r="CE1068">
        <f>IF(CA1068&gt;=O_max_dia2, 0, CD1068)</f>
        <v>0</v>
      </c>
      <c r="CG1068">
        <f>CE1068/$CF$21</f>
        <v>0</v>
      </c>
      <c r="EM1068"/>
      <c r="EN1068" s="3"/>
      <c r="EP1068"/>
      <c r="EQ1068" s="3"/>
    </row>
    <row r="1069" spans="2:147" x14ac:dyDescent="0.25">
      <c r="B1069">
        <f t="shared" si="237"/>
        <v>1053</v>
      </c>
      <c r="C1069" s="9">
        <f t="shared" si="235"/>
        <v>26.299999999999574</v>
      </c>
      <c r="D1069">
        <f>EXP(-KTG1_dia*(C1069-T_opt__dia)^2)</f>
        <v>0.29810187156656703</v>
      </c>
      <c r="E1069">
        <f>EXP(-KTG2_dia*(T_opt__dia-C1069)^2)</f>
        <v>7.22965488959533E-14</v>
      </c>
      <c r="F1069">
        <f>IF(C1069&lt;=T_opt__dia,D1069,E1069)</f>
        <v>7.22965488959533E-14</v>
      </c>
      <c r="G1069">
        <f t="shared" si="236"/>
        <v>0</v>
      </c>
      <c r="AO1069">
        <f t="shared" si="234"/>
        <v>1066</v>
      </c>
      <c r="AP1069">
        <f t="shared" si="226"/>
        <v>26.624999999999556</v>
      </c>
      <c r="AQ1069">
        <f>EXP(-KTG1_nan*(AP1069-T_opt__nan)^2)</f>
        <v>0.83898495897487102</v>
      </c>
      <c r="AR1069">
        <f>EXP(-KTG2_nan*(T_opt__nan-AP1069)^2)</f>
        <v>0.59055795648907428</v>
      </c>
      <c r="AS1069">
        <f>IF(AP1069&lt;=T_opt__nan,AQ1069,AR1069)</f>
        <v>0.59055795648907428</v>
      </c>
      <c r="AT1069">
        <f t="shared" si="227"/>
        <v>0.59099999999999997</v>
      </c>
      <c r="BD1069">
        <f t="shared" si="228"/>
        <v>1066</v>
      </c>
      <c r="BE1069">
        <f t="shared" si="229"/>
        <v>26.624999999999556</v>
      </c>
      <c r="BF1069">
        <f>EXP(-KTG1_pic*(BE1069-T_opt_pic)^2)</f>
        <v>0.94879501951393996</v>
      </c>
      <c r="BG1069">
        <f>EXP(-KTG2_pic*(T_opt_pic-BE1069)^2)</f>
        <v>0.854116651721607</v>
      </c>
      <c r="BH1069">
        <f>IF(BE1069&lt;=T_opt_pic,BF1069,BG1069)</f>
        <v>0.854116651721607</v>
      </c>
      <c r="BI1069">
        <f t="shared" si="230"/>
        <v>0.85399999999999998</v>
      </c>
      <c r="BP1069">
        <f t="shared" si="231"/>
        <v>1066</v>
      </c>
      <c r="BQ1069">
        <f t="shared" si="232"/>
        <v>26.624999999999556</v>
      </c>
      <c r="BR1069">
        <f>EXP(-KTG1_bac*(BQ1069-T_opt_bac)^2)</f>
        <v>0.94879501951393996</v>
      </c>
      <c r="BS1069">
        <f>EXP(-KTG2_bac * (T_opt_bac - BQ1069)^2)</f>
        <v>0.854116651721607</v>
      </c>
      <c r="BT1069">
        <f>IF(BQ1069&lt;=T_opt_bac,BR1069,BS1069)</f>
        <v>0.854116651721607</v>
      </c>
      <c r="BU1069">
        <f t="shared" si="233"/>
        <v>0.85399999999999998</v>
      </c>
      <c r="BY1069"/>
      <c r="BZ1069" s="3">
        <f t="shared" si="239"/>
        <v>1049</v>
      </c>
      <c r="CA1069" s="3">
        <f>CA1068+(env_max2-env_min2)/1200</f>
        <v>26.19999999999958</v>
      </c>
      <c r="CB1069" s="3">
        <f t="shared" si="238"/>
        <v>1.5429999999999999</v>
      </c>
      <c r="CC1069" s="3">
        <f>ROUND((O_max_dia2-CA1069)/O_range_dia2 * CB1069, 3)</f>
        <v>-2.1999999999999999E-2</v>
      </c>
      <c r="CD1069">
        <f>IF(CA1069&lt;=delt2,CB1069,CC1069)</f>
        <v>-2.1999999999999999E-2</v>
      </c>
      <c r="CE1069">
        <f>IF(CA1069&gt;=O_max_dia2, 0, CD1069)</f>
        <v>0</v>
      </c>
      <c r="CG1069">
        <f>CE1069/$CF$21</f>
        <v>0</v>
      </c>
      <c r="EM1069"/>
      <c r="EN1069" s="3"/>
      <c r="EP1069"/>
      <c r="EQ1069" s="3"/>
    </row>
    <row r="1070" spans="2:147" x14ac:dyDescent="0.25">
      <c r="B1070">
        <f t="shared" si="237"/>
        <v>1054</v>
      </c>
      <c r="C1070" s="9">
        <f t="shared" si="235"/>
        <v>26.324999999999573</v>
      </c>
      <c r="D1070">
        <f>EXP(-KTG1_dia*(C1070-T_opt__dia)^2)</f>
        <v>0.29663732924485037</v>
      </c>
      <c r="E1070">
        <f>EXP(-KTG2_dia*(T_opt__dia-C1070)^2)</f>
        <v>6.3921220465280438E-14</v>
      </c>
      <c r="F1070">
        <f>IF(C1070&lt;=T_opt__dia,D1070,E1070)</f>
        <v>6.3921220465280438E-14</v>
      </c>
      <c r="G1070">
        <f t="shared" si="236"/>
        <v>0</v>
      </c>
      <c r="AO1070">
        <f t="shared" si="234"/>
        <v>1067</v>
      </c>
      <c r="AP1070">
        <f t="shared" si="226"/>
        <v>26.649999999999554</v>
      </c>
      <c r="AQ1070">
        <f>EXP(-KTG1_nan*(AP1070-T_opt__nan)^2)</f>
        <v>0.83787194536806475</v>
      </c>
      <c r="AR1070">
        <f>EXP(-KTG2_nan*(T_opt__nan-AP1070)^2)</f>
        <v>0.58821073643159782</v>
      </c>
      <c r="AS1070">
        <f>IF(AP1070&lt;=T_opt__nan,AQ1070,AR1070)</f>
        <v>0.58821073643159782</v>
      </c>
      <c r="AT1070">
        <f t="shared" si="227"/>
        <v>0.58799999999999997</v>
      </c>
      <c r="BD1070">
        <f t="shared" si="228"/>
        <v>1067</v>
      </c>
      <c r="BE1070">
        <f t="shared" si="229"/>
        <v>26.649999999999554</v>
      </c>
      <c r="BF1070">
        <f>EXP(-KTG1_pic*(BE1070-T_opt_pic)^2)</f>
        <v>0.94810502215421544</v>
      </c>
      <c r="BG1070">
        <f>EXP(-KTG2_pic*(T_opt_pic-BE1070)^2)</f>
        <v>0.85225457485973732</v>
      </c>
      <c r="BH1070">
        <f>IF(BE1070&lt;=T_opt_pic,BF1070,BG1070)</f>
        <v>0.85225457485973732</v>
      </c>
      <c r="BI1070">
        <f t="shared" si="230"/>
        <v>0.85199999999999998</v>
      </c>
      <c r="BP1070">
        <f t="shared" si="231"/>
        <v>1067</v>
      </c>
      <c r="BQ1070">
        <f t="shared" si="232"/>
        <v>26.649999999999554</v>
      </c>
      <c r="BR1070">
        <f>EXP(-KTG1_bac*(BQ1070-T_opt_bac)^2)</f>
        <v>0.94810502215421544</v>
      </c>
      <c r="BS1070">
        <f>EXP(-KTG2_bac * (T_opt_bac - BQ1070)^2)</f>
        <v>0.85225457485973732</v>
      </c>
      <c r="BT1070">
        <f>IF(BQ1070&lt;=T_opt_bac,BR1070,BS1070)</f>
        <v>0.85225457485973732</v>
      </c>
      <c r="BU1070">
        <f t="shared" si="233"/>
        <v>0.85199999999999998</v>
      </c>
      <c r="BY1070"/>
      <c r="BZ1070" s="3">
        <f t="shared" si="239"/>
        <v>1050</v>
      </c>
      <c r="CA1070" s="3">
        <f>CA1069+(env_max2-env_min2)/1200</f>
        <v>26.224999999999579</v>
      </c>
      <c r="CB1070" s="3">
        <f t="shared" si="238"/>
        <v>1.546</v>
      </c>
      <c r="CC1070" s="3">
        <f>ROUND((O_max_dia2-CA1070)/O_range_dia2 * CB1070, 3)</f>
        <v>-2.5000000000000001E-2</v>
      </c>
      <c r="CD1070">
        <f>IF(CA1070&lt;=delt2,CB1070,CC1070)</f>
        <v>-2.5000000000000001E-2</v>
      </c>
      <c r="CE1070">
        <f>IF(CA1070&gt;=O_max_dia2, 0, CD1070)</f>
        <v>0</v>
      </c>
      <c r="CG1070">
        <f>CE1070/$CF$21</f>
        <v>0</v>
      </c>
      <c r="EM1070"/>
      <c r="EN1070" s="3"/>
      <c r="EP1070"/>
      <c r="EQ1070" s="3"/>
    </row>
    <row r="1071" spans="2:147" x14ac:dyDescent="0.25">
      <c r="B1071">
        <f t="shared" si="237"/>
        <v>1055</v>
      </c>
      <c r="C1071" s="9">
        <f t="shared" si="235"/>
        <v>26.349999999999572</v>
      </c>
      <c r="D1071">
        <f>EXP(-KTG1_dia*(C1071-T_opt__dia)^2)</f>
        <v>0.29517703027643466</v>
      </c>
      <c r="E1071">
        <f>EXP(-KTG2_dia*(T_opt__dia-C1071)^2)</f>
        <v>5.6502020293082363E-14</v>
      </c>
      <c r="F1071">
        <f>IF(C1071&lt;=T_opt__dia,D1071,E1071)</f>
        <v>5.6502020293082363E-14</v>
      </c>
      <c r="G1071">
        <f t="shared" si="236"/>
        <v>0</v>
      </c>
      <c r="AO1071">
        <f t="shared" si="234"/>
        <v>1068</v>
      </c>
      <c r="AP1071">
        <f t="shared" si="226"/>
        <v>26.674999999999553</v>
      </c>
      <c r="AQ1071">
        <f>EXP(-KTG1_nan*(AP1071-T_opt__nan)^2)</f>
        <v>0.83675622451496579</v>
      </c>
      <c r="AR1071">
        <f>EXP(-KTG2_nan*(T_opt__nan-AP1071)^2)</f>
        <v>0.5858640575620977</v>
      </c>
      <c r="AS1071">
        <f>IF(AP1071&lt;=T_opt__nan,AQ1071,AR1071)</f>
        <v>0.5858640575620977</v>
      </c>
      <c r="AT1071">
        <f t="shared" si="227"/>
        <v>0.58599999999999997</v>
      </c>
      <c r="BD1071">
        <f t="shared" si="228"/>
        <v>1068</v>
      </c>
      <c r="BE1071">
        <f t="shared" si="229"/>
        <v>26.674999999999553</v>
      </c>
      <c r="BF1071">
        <f>EXP(-KTG1_pic*(BE1071-T_opt_pic)^2)</f>
        <v>0.94741078951923141</v>
      </c>
      <c r="BG1071">
        <f>EXP(-KTG2_pic*(T_opt_pic-BE1071)^2)</f>
        <v>0.85038380169632788</v>
      </c>
      <c r="BH1071">
        <f>IF(BE1071&lt;=T_opt_pic,BF1071,BG1071)</f>
        <v>0.85038380169632788</v>
      </c>
      <c r="BI1071">
        <f t="shared" si="230"/>
        <v>0.85</v>
      </c>
      <c r="BP1071">
        <f t="shared" si="231"/>
        <v>1068</v>
      </c>
      <c r="BQ1071">
        <f t="shared" si="232"/>
        <v>26.674999999999553</v>
      </c>
      <c r="BR1071">
        <f>EXP(-KTG1_bac*(BQ1071-T_opt_bac)^2)</f>
        <v>0.94741078951923141</v>
      </c>
      <c r="BS1071">
        <f>EXP(-KTG2_bac * (T_opt_bac - BQ1071)^2)</f>
        <v>0.85038380169632788</v>
      </c>
      <c r="BT1071">
        <f>IF(BQ1071&lt;=T_opt_bac,BR1071,BS1071)</f>
        <v>0.85038380169632788</v>
      </c>
      <c r="BU1071">
        <f t="shared" si="233"/>
        <v>0.85</v>
      </c>
      <c r="BY1071"/>
      <c r="BZ1071" s="3">
        <f t="shared" si="239"/>
        <v>1051</v>
      </c>
      <c r="CA1071" s="3">
        <f>CA1070+(env_max2-env_min2)/1200</f>
        <v>26.249999999999577</v>
      </c>
      <c r="CB1071" s="3">
        <f t="shared" si="238"/>
        <v>1.5489999999999999</v>
      </c>
      <c r="CC1071" s="3">
        <f>ROUND((O_max_dia2-CA1071)/O_range_dia2 * CB1071, 3)</f>
        <v>-2.8000000000000001E-2</v>
      </c>
      <c r="CD1071">
        <f>IF(CA1071&lt;=delt2,CB1071,CC1071)</f>
        <v>-2.8000000000000001E-2</v>
      </c>
      <c r="CE1071">
        <f>IF(CA1071&gt;=O_max_dia2, 0, CD1071)</f>
        <v>0</v>
      </c>
      <c r="CG1071">
        <f>CE1071/$CF$21</f>
        <v>0</v>
      </c>
      <c r="EM1071"/>
      <c r="EN1071" s="3"/>
      <c r="EP1071"/>
      <c r="EQ1071" s="3"/>
    </row>
    <row r="1072" spans="2:147" x14ac:dyDescent="0.25">
      <c r="B1072">
        <f t="shared" si="237"/>
        <v>1056</v>
      </c>
      <c r="C1072" s="9">
        <f t="shared" si="235"/>
        <v>26.37499999999957</v>
      </c>
      <c r="D1072">
        <f>EXP(-KTG1_dia*(C1072-T_opt__dia)^2)</f>
        <v>0.29372098290590376</v>
      </c>
      <c r="E1072">
        <f>EXP(-KTG2_dia*(T_opt__dia-C1072)^2)</f>
        <v>4.9931466485622069E-14</v>
      </c>
      <c r="F1072">
        <f>IF(C1072&lt;=T_opt__dia,D1072,E1072)</f>
        <v>4.9931466485622069E-14</v>
      </c>
      <c r="G1072">
        <f t="shared" si="236"/>
        <v>0</v>
      </c>
      <c r="AO1072">
        <f t="shared" si="234"/>
        <v>1069</v>
      </c>
      <c r="AP1072">
        <f t="shared" si="226"/>
        <v>26.699999999999552</v>
      </c>
      <c r="AQ1072">
        <f>EXP(-KTG1_nan*(AP1072-T_opt__nan)^2)</f>
        <v>0.83563781117032943</v>
      </c>
      <c r="AR1072">
        <f>EXP(-KTG2_nan*(T_opt__nan-AP1072)^2)</f>
        <v>0.58351798798090038</v>
      </c>
      <c r="AS1072">
        <f>IF(AP1072&lt;=T_opt__nan,AQ1072,AR1072)</f>
        <v>0.58351798798090038</v>
      </c>
      <c r="AT1072">
        <f t="shared" si="227"/>
        <v>0.58399999999999996</v>
      </c>
      <c r="BD1072">
        <f t="shared" si="228"/>
        <v>1069</v>
      </c>
      <c r="BE1072">
        <f t="shared" si="229"/>
        <v>26.699999999999552</v>
      </c>
      <c r="BF1072">
        <f>EXP(-KTG1_pic*(BE1072-T_opt_pic)^2)</f>
        <v>0.94671233164995838</v>
      </c>
      <c r="BG1072">
        <f>EXP(-KTG2_pic*(T_opt_pic-BE1072)^2)</f>
        <v>0.8485044073816963</v>
      </c>
      <c r="BH1072">
        <f>IF(BE1072&lt;=T_opt_pic,BF1072,BG1072)</f>
        <v>0.8485044073816963</v>
      </c>
      <c r="BI1072">
        <f t="shared" si="230"/>
        <v>0.84899999999999998</v>
      </c>
      <c r="BP1072">
        <f t="shared" si="231"/>
        <v>1069</v>
      </c>
      <c r="BQ1072">
        <f t="shared" si="232"/>
        <v>26.699999999999552</v>
      </c>
      <c r="BR1072">
        <f>EXP(-KTG1_bac*(BQ1072-T_opt_bac)^2)</f>
        <v>0.94671233164995838</v>
      </c>
      <c r="BS1072">
        <f>EXP(-KTG2_bac * (T_opt_bac - BQ1072)^2)</f>
        <v>0.8485044073816963</v>
      </c>
      <c r="BT1072">
        <f>IF(BQ1072&lt;=T_opt_bac,BR1072,BS1072)</f>
        <v>0.8485044073816963</v>
      </c>
      <c r="BU1072">
        <f t="shared" si="233"/>
        <v>0.84899999999999998</v>
      </c>
      <c r="BY1072"/>
      <c r="BZ1072" s="3">
        <f t="shared" si="239"/>
        <v>1052</v>
      </c>
      <c r="CA1072" s="3">
        <f>CA1071+(env_max2-env_min2)/1200</f>
        <v>26.274999999999576</v>
      </c>
      <c r="CB1072" s="3">
        <f t="shared" si="238"/>
        <v>1.552</v>
      </c>
      <c r="CC1072" s="3">
        <f>ROUND((O_max_dia2-CA1072)/O_range_dia2 * CB1072, 3)</f>
        <v>-0.03</v>
      </c>
      <c r="CD1072">
        <f>IF(CA1072&lt;=delt2,CB1072,CC1072)</f>
        <v>-0.03</v>
      </c>
      <c r="CE1072">
        <f>IF(CA1072&gt;=O_max_dia2, 0, CD1072)</f>
        <v>0</v>
      </c>
      <c r="CG1072">
        <f>CE1072/$CF$21</f>
        <v>0</v>
      </c>
      <c r="EM1072"/>
      <c r="EN1072" s="3"/>
      <c r="EP1072"/>
      <c r="EQ1072" s="3"/>
    </row>
    <row r="1073" spans="2:147" x14ac:dyDescent="0.25">
      <c r="B1073">
        <f t="shared" si="237"/>
        <v>1057</v>
      </c>
      <c r="C1073" s="9">
        <f t="shared" si="235"/>
        <v>26.399999999999569</v>
      </c>
      <c r="D1073">
        <f>EXP(-KTG1_dia*(C1073-T_opt__dia)^2)</f>
        <v>0.29226919520998129</v>
      </c>
      <c r="E1073">
        <f>EXP(-KTG2_dia*(T_opt__dia-C1073)^2)</f>
        <v>4.4113964820088299E-14</v>
      </c>
      <c r="F1073">
        <f>IF(C1073&lt;=T_opt__dia,D1073,E1073)</f>
        <v>4.4113964820088299E-14</v>
      </c>
      <c r="G1073">
        <f t="shared" si="236"/>
        <v>0</v>
      </c>
      <c r="AO1073">
        <f t="shared" si="234"/>
        <v>1070</v>
      </c>
      <c r="AP1073">
        <f t="shared" si="226"/>
        <v>26.72499999999955</v>
      </c>
      <c r="AQ1073">
        <f>EXP(-KTG1_nan*(AP1073-T_opt__nan)^2)</f>
        <v>0.83451672010958711</v>
      </c>
      <c r="AR1073">
        <f>EXP(-KTG2_nan*(T_opt__nan-AP1073)^2)</f>
        <v>0.58117259548877431</v>
      </c>
      <c r="AS1073">
        <f>IF(AP1073&lt;=T_opt__nan,AQ1073,AR1073)</f>
        <v>0.58117259548877431</v>
      </c>
      <c r="AT1073">
        <f t="shared" si="227"/>
        <v>0.58099999999999996</v>
      </c>
      <c r="BD1073">
        <f t="shared" si="228"/>
        <v>1070</v>
      </c>
      <c r="BE1073">
        <f t="shared" si="229"/>
        <v>26.72499999999955</v>
      </c>
      <c r="BF1073">
        <f>EXP(-KTG1_pic*(BE1073-T_opt_pic)^2)</f>
        <v>0.94600965864334441</v>
      </c>
      <c r="BG1073">
        <f>EXP(-KTG2_pic*(T_opt_pic-BE1073)^2)</f>
        <v>0.84661646728815787</v>
      </c>
      <c r="BH1073">
        <f>IF(BE1073&lt;=T_opt_pic,BF1073,BG1073)</f>
        <v>0.84661646728815787</v>
      </c>
      <c r="BI1073">
        <f t="shared" si="230"/>
        <v>0.84699999999999998</v>
      </c>
      <c r="BP1073">
        <f t="shared" si="231"/>
        <v>1070</v>
      </c>
      <c r="BQ1073">
        <f t="shared" si="232"/>
        <v>26.72499999999955</v>
      </c>
      <c r="BR1073">
        <f>EXP(-KTG1_bac*(BQ1073-T_opt_bac)^2)</f>
        <v>0.94600965864334441</v>
      </c>
      <c r="BS1073">
        <f>EXP(-KTG2_bac * (T_opt_bac - BQ1073)^2)</f>
        <v>0.84661646728815787</v>
      </c>
      <c r="BT1073">
        <f>IF(BQ1073&lt;=T_opt_bac,BR1073,BS1073)</f>
        <v>0.84661646728815787</v>
      </c>
      <c r="BU1073">
        <f t="shared" si="233"/>
        <v>0.84699999999999998</v>
      </c>
      <c r="BY1073"/>
      <c r="BZ1073" s="3">
        <f t="shared" si="239"/>
        <v>1053</v>
      </c>
      <c r="CA1073" s="3">
        <f>CA1072+(env_max2-env_min2)/1200</f>
        <v>26.299999999999574</v>
      </c>
      <c r="CB1073" s="3">
        <f t="shared" si="238"/>
        <v>1.554</v>
      </c>
      <c r="CC1073" s="3">
        <f>ROUND((O_max_dia2-CA1073)/O_range_dia2 * CB1073, 3)</f>
        <v>-3.3000000000000002E-2</v>
      </c>
      <c r="CD1073">
        <f>IF(CA1073&lt;=delt2,CB1073,CC1073)</f>
        <v>-3.3000000000000002E-2</v>
      </c>
      <c r="CE1073">
        <f>IF(CA1073&gt;=O_max_dia2, 0, CD1073)</f>
        <v>0</v>
      </c>
      <c r="CG1073">
        <f>CE1073/$CF$21</f>
        <v>0</v>
      </c>
      <c r="EM1073"/>
      <c r="EN1073" s="3"/>
      <c r="EP1073"/>
      <c r="EQ1073" s="3"/>
    </row>
    <row r="1074" spans="2:147" x14ac:dyDescent="0.25">
      <c r="B1074">
        <f t="shared" si="237"/>
        <v>1058</v>
      </c>
      <c r="C1074" s="9">
        <f t="shared" si="235"/>
        <v>26.424999999999567</v>
      </c>
      <c r="D1074">
        <f>EXP(-KTG1_dia*(C1074-T_opt__dia)^2)</f>
        <v>0.2908216750980358</v>
      </c>
      <c r="E1074">
        <f>EXP(-KTG2_dia*(T_opt__dia-C1074)^2)</f>
        <v>3.8964516354510172E-14</v>
      </c>
      <c r="F1074">
        <f>IF(C1074&lt;=T_opt__dia,D1074,E1074)</f>
        <v>3.8964516354510172E-14</v>
      </c>
      <c r="G1074">
        <f t="shared" si="236"/>
        <v>0</v>
      </c>
      <c r="AO1074">
        <f t="shared" si="234"/>
        <v>1071</v>
      </c>
      <c r="AP1074">
        <f t="shared" si="226"/>
        <v>26.749999999999549</v>
      </c>
      <c r="AQ1074">
        <f>EXP(-KTG1_nan*(AP1074-T_opt__nan)^2)</f>
        <v>0.83339296612852287</v>
      </c>
      <c r="AR1074">
        <f>EXP(-KTG2_nan*(T_opt__nan-AP1074)^2)</f>
        <v>0.57882794758406964</v>
      </c>
      <c r="AS1074">
        <f>IF(AP1074&lt;=T_opt__nan,AQ1074,AR1074)</f>
        <v>0.57882794758406964</v>
      </c>
      <c r="AT1074">
        <f t="shared" si="227"/>
        <v>0.57899999999999996</v>
      </c>
      <c r="BD1074">
        <f t="shared" si="228"/>
        <v>1071</v>
      </c>
      <c r="BE1074">
        <f t="shared" si="229"/>
        <v>26.749999999999549</v>
      </c>
      <c r="BF1074">
        <f>EXP(-KTG1_pic*(BE1074-T_opt_pic)^2)</f>
        <v>0.94530278065207229</v>
      </c>
      <c r="BG1074">
        <f>EXP(-KTG2_pic*(T_opt_pic-BE1074)^2)</f>
        <v>0.84472005700501773</v>
      </c>
      <c r="BH1074">
        <f>IF(BE1074&lt;=T_opt_pic,BF1074,BG1074)</f>
        <v>0.84472005700501773</v>
      </c>
      <c r="BI1074">
        <f t="shared" si="230"/>
        <v>0.84499999999999997</v>
      </c>
      <c r="BP1074">
        <f t="shared" si="231"/>
        <v>1071</v>
      </c>
      <c r="BQ1074">
        <f t="shared" si="232"/>
        <v>26.749999999999549</v>
      </c>
      <c r="BR1074">
        <f>EXP(-KTG1_bac*(BQ1074-T_opt_bac)^2)</f>
        <v>0.94530278065207229</v>
      </c>
      <c r="BS1074">
        <f>EXP(-KTG2_bac * (T_opt_bac - BQ1074)^2)</f>
        <v>0.84472005700501773</v>
      </c>
      <c r="BT1074">
        <f>IF(BQ1074&lt;=T_opt_bac,BR1074,BS1074)</f>
        <v>0.84472005700501773</v>
      </c>
      <c r="BU1074">
        <f t="shared" si="233"/>
        <v>0.84499999999999997</v>
      </c>
      <c r="BY1074"/>
      <c r="BZ1074" s="3">
        <f t="shared" si="239"/>
        <v>1054</v>
      </c>
      <c r="CA1074" s="3">
        <f>CA1073+(env_max2-env_min2)/1200</f>
        <v>26.324999999999573</v>
      </c>
      <c r="CB1074" s="3">
        <f t="shared" si="238"/>
        <v>1.5569999999999999</v>
      </c>
      <c r="CC1074" s="3">
        <f>ROUND((O_max_dia2-CA1074)/O_range_dia2 * CB1074, 3)</f>
        <v>-3.5999999999999997E-2</v>
      </c>
      <c r="CD1074">
        <f>IF(CA1074&lt;=delt2,CB1074,CC1074)</f>
        <v>-3.5999999999999997E-2</v>
      </c>
      <c r="CE1074">
        <f>IF(CA1074&gt;=O_max_dia2, 0, CD1074)</f>
        <v>0</v>
      </c>
      <c r="CG1074">
        <f>CE1074/$CF$21</f>
        <v>0</v>
      </c>
      <c r="EM1074"/>
      <c r="EN1074" s="3"/>
      <c r="EP1074"/>
      <c r="EQ1074" s="3"/>
    </row>
    <row r="1075" spans="2:147" x14ac:dyDescent="0.25">
      <c r="B1075">
        <f t="shared" si="237"/>
        <v>1059</v>
      </c>
      <c r="C1075" s="9">
        <f t="shared" si="235"/>
        <v>26.449999999999566</v>
      </c>
      <c r="D1075">
        <f>EXP(-KTG1_dia*(C1075-T_opt__dia)^2)</f>
        <v>0.28937843031259336</v>
      </c>
      <c r="E1075">
        <f>EXP(-KTG2_dia*(T_opt__dia-C1075)^2)</f>
        <v>3.4407563001610947E-14</v>
      </c>
      <c r="F1075">
        <f>IF(C1075&lt;=T_opt__dia,D1075,E1075)</f>
        <v>3.4407563001610947E-14</v>
      </c>
      <c r="G1075">
        <f t="shared" si="236"/>
        <v>0</v>
      </c>
      <c r="AO1075">
        <f t="shared" si="234"/>
        <v>1072</v>
      </c>
      <c r="AP1075">
        <f t="shared" si="226"/>
        <v>26.774999999999547</v>
      </c>
      <c r="AQ1075">
        <f>EXP(-KTG1_nan*(AP1075-T_opt__nan)^2)</f>
        <v>0.83226656404295107</v>
      </c>
      <c r="AR1075">
        <f>EXP(-KTG2_nan*(T_opt__nan-AP1075)^2)</f>
        <v>0.5764841114598912</v>
      </c>
      <c r="AS1075">
        <f>IF(AP1075&lt;=T_opt__nan,AQ1075,AR1075)</f>
        <v>0.5764841114598912</v>
      </c>
      <c r="AT1075">
        <f t="shared" si="227"/>
        <v>0.57599999999999996</v>
      </c>
      <c r="BD1075">
        <f t="shared" si="228"/>
        <v>1072</v>
      </c>
      <c r="BE1075">
        <f t="shared" si="229"/>
        <v>26.774999999999547</v>
      </c>
      <c r="BF1075">
        <f>EXP(-KTG1_pic*(BE1075-T_opt_pic)^2)</f>
        <v>0.94459170788431468</v>
      </c>
      <c r="BG1075">
        <f>EXP(-KTG2_pic*(T_opt_pic-BE1075)^2)</f>
        <v>0.8428152523335577</v>
      </c>
      <c r="BH1075">
        <f>IF(BE1075&lt;=T_opt_pic,BF1075,BG1075)</f>
        <v>0.8428152523335577</v>
      </c>
      <c r="BI1075">
        <f t="shared" si="230"/>
        <v>0.84299999999999997</v>
      </c>
      <c r="BP1075">
        <f t="shared" si="231"/>
        <v>1072</v>
      </c>
      <c r="BQ1075">
        <f t="shared" si="232"/>
        <v>26.774999999999547</v>
      </c>
      <c r="BR1075">
        <f>EXP(-KTG1_bac*(BQ1075-T_opt_bac)^2)</f>
        <v>0.94459170788431468</v>
      </c>
      <c r="BS1075">
        <f>EXP(-KTG2_bac * (T_opt_bac - BQ1075)^2)</f>
        <v>0.8428152523335577</v>
      </c>
      <c r="BT1075">
        <f>IF(BQ1075&lt;=T_opt_bac,BR1075,BS1075)</f>
        <v>0.8428152523335577</v>
      </c>
      <c r="BU1075">
        <f t="shared" si="233"/>
        <v>0.84299999999999997</v>
      </c>
      <c r="BY1075"/>
      <c r="BZ1075" s="3">
        <f t="shared" si="239"/>
        <v>1055</v>
      </c>
      <c r="CA1075" s="3">
        <f>CA1074+(env_max2-env_min2)/1200</f>
        <v>26.349999999999572</v>
      </c>
      <c r="CB1075" s="3">
        <f t="shared" si="238"/>
        <v>1.56</v>
      </c>
      <c r="CC1075" s="3">
        <f>ROUND((O_max_dia2-CA1075)/O_range_dia2 * CB1075, 3)</f>
        <v>-3.9E-2</v>
      </c>
      <c r="CD1075">
        <f>IF(CA1075&lt;=delt2,CB1075,CC1075)</f>
        <v>-3.9E-2</v>
      </c>
      <c r="CE1075">
        <f>IF(CA1075&gt;=O_max_dia2, 0, CD1075)</f>
        <v>0</v>
      </c>
      <c r="CG1075">
        <f>CE1075/$CF$21</f>
        <v>0</v>
      </c>
      <c r="EM1075"/>
      <c r="EN1075" s="3"/>
      <c r="EP1075"/>
      <c r="EQ1075" s="3"/>
    </row>
    <row r="1076" spans="2:147" x14ac:dyDescent="0.25">
      <c r="B1076">
        <f t="shared" si="237"/>
        <v>1060</v>
      </c>
      <c r="C1076" s="9">
        <f t="shared" si="235"/>
        <v>26.474999999999564</v>
      </c>
      <c r="D1076">
        <f>EXP(-KTG1_dia*(C1076-T_opt__dia)^2)</f>
        <v>0.28793946842985391</v>
      </c>
      <c r="E1076">
        <f>EXP(-KTG2_dia*(T_opt__dia-C1076)^2)</f>
        <v>3.0375956622597446E-14</v>
      </c>
      <c r="F1076">
        <f>IF(C1076&lt;=T_opt__dia,D1076,E1076)</f>
        <v>3.0375956622597446E-14</v>
      </c>
      <c r="G1076">
        <f t="shared" si="236"/>
        <v>0</v>
      </c>
      <c r="AO1076">
        <f t="shared" si="234"/>
        <v>1073</v>
      </c>
      <c r="AP1076">
        <f t="shared" si="226"/>
        <v>26.799999999999546</v>
      </c>
      <c r="AQ1076">
        <f>EXP(-KTG1_nan*(AP1076-T_opt__nan)^2)</f>
        <v>0.83113752868839252</v>
      </c>
      <c r="AR1076">
        <f>EXP(-KTG2_nan*(T_opt__nan-AP1076)^2)</f>
        <v>0.57414115400130772</v>
      </c>
      <c r="AS1076">
        <f>IF(AP1076&lt;=T_opt__nan,AQ1076,AR1076)</f>
        <v>0.57414115400130772</v>
      </c>
      <c r="AT1076">
        <f t="shared" si="227"/>
        <v>0.57399999999999995</v>
      </c>
      <c r="BD1076">
        <f t="shared" si="228"/>
        <v>1073</v>
      </c>
      <c r="BE1076">
        <f t="shared" si="229"/>
        <v>26.799999999999546</v>
      </c>
      <c r="BF1076">
        <f>EXP(-KTG1_pic*(BE1076-T_opt_pic)^2)</f>
        <v>0.94387645060348913</v>
      </c>
      <c r="BG1076">
        <f>EXP(-KTG2_pic*(T_opt_pic-BE1076)^2)</f>
        <v>0.8409021292820188</v>
      </c>
      <c r="BH1076">
        <f>IF(BE1076&lt;=T_opt_pic,BF1076,BG1076)</f>
        <v>0.8409021292820188</v>
      </c>
      <c r="BI1076">
        <f t="shared" si="230"/>
        <v>0.84099999999999997</v>
      </c>
      <c r="BP1076">
        <f t="shared" si="231"/>
        <v>1073</v>
      </c>
      <c r="BQ1076">
        <f t="shared" si="232"/>
        <v>26.799999999999546</v>
      </c>
      <c r="BR1076">
        <f>EXP(-KTG1_bac*(BQ1076-T_opt_bac)^2)</f>
        <v>0.94387645060348913</v>
      </c>
      <c r="BS1076">
        <f>EXP(-KTG2_bac * (T_opt_bac - BQ1076)^2)</f>
        <v>0.8409021292820188</v>
      </c>
      <c r="BT1076">
        <f>IF(BQ1076&lt;=T_opt_bac,BR1076,BS1076)</f>
        <v>0.8409021292820188</v>
      </c>
      <c r="BU1076">
        <f t="shared" si="233"/>
        <v>0.84099999999999997</v>
      </c>
      <c r="BY1076"/>
      <c r="BZ1076" s="3">
        <f t="shared" si="239"/>
        <v>1056</v>
      </c>
      <c r="CA1076" s="3">
        <f>CA1075+(env_max2-env_min2)/1200</f>
        <v>26.37499999999957</v>
      </c>
      <c r="CB1076" s="3">
        <f t="shared" si="238"/>
        <v>1.5620000000000001</v>
      </c>
      <c r="CC1076" s="3">
        <f>ROUND((O_max_dia2-CA1076)/O_range_dia2 * CB1076, 3)</f>
        <v>-4.2000000000000003E-2</v>
      </c>
      <c r="CD1076">
        <f>IF(CA1076&lt;=delt2,CB1076,CC1076)</f>
        <v>-4.2000000000000003E-2</v>
      </c>
      <c r="CE1076">
        <f>IF(CA1076&gt;=O_max_dia2, 0, CD1076)</f>
        <v>0</v>
      </c>
      <c r="CG1076">
        <f>CE1076/$CF$21</f>
        <v>0</v>
      </c>
      <c r="EM1076"/>
      <c r="EN1076" s="3"/>
      <c r="EP1076"/>
      <c r="EQ1076" s="3"/>
    </row>
    <row r="1077" spans="2:147" x14ac:dyDescent="0.25">
      <c r="B1077">
        <f t="shared" si="237"/>
        <v>1061</v>
      </c>
      <c r="C1077" s="9">
        <f t="shared" si="235"/>
        <v>26.499999999999563</v>
      </c>
      <c r="D1077">
        <f>EXP(-KTG1_dia*(C1077-T_opt__dia)^2)</f>
        <v>0.28650479686021513</v>
      </c>
      <c r="E1077">
        <f>EXP(-KTG2_dia*(T_opt__dia-C1077)^2)</f>
        <v>2.6810038677876513E-14</v>
      </c>
      <c r="F1077">
        <f>IF(C1077&lt;=T_opt__dia,D1077,E1077)</f>
        <v>2.6810038677876513E-14</v>
      </c>
      <c r="G1077">
        <f t="shared" si="236"/>
        <v>0</v>
      </c>
      <c r="AO1077">
        <f t="shared" si="234"/>
        <v>1074</v>
      </c>
      <c r="AP1077">
        <f t="shared" si="226"/>
        <v>26.824999999999545</v>
      </c>
      <c r="AQ1077">
        <f>EXP(-KTG1_nan*(AP1077-T_opt__nan)^2)</f>
        <v>0.83000587491975208</v>
      </c>
      <c r="AR1077">
        <f>EXP(-KTG2_nan*(T_opt__nan-AP1077)^2)</f>
        <v>0.57179914178259339</v>
      </c>
      <c r="AS1077">
        <f>IF(AP1077&lt;=T_opt__nan,AQ1077,AR1077)</f>
        <v>0.57179914178259339</v>
      </c>
      <c r="AT1077">
        <f t="shared" si="227"/>
        <v>0.57199999999999995</v>
      </c>
      <c r="BD1077">
        <f t="shared" si="228"/>
        <v>1074</v>
      </c>
      <c r="BE1077">
        <f t="shared" si="229"/>
        <v>26.824999999999545</v>
      </c>
      <c r="BF1077">
        <f>EXP(-KTG1_pic*(BE1077-T_opt_pic)^2)</f>
        <v>0.94315701912801098</v>
      </c>
      <c r="BG1077">
        <f>EXP(-KTG2_pic*(T_opt_pic-BE1077)^2)</f>
        <v>0.83898076406057875</v>
      </c>
      <c r="BH1077">
        <f>IF(BE1077&lt;=T_opt_pic,BF1077,BG1077)</f>
        <v>0.83898076406057875</v>
      </c>
      <c r="BI1077">
        <f t="shared" si="230"/>
        <v>0.83899999999999997</v>
      </c>
      <c r="BP1077">
        <f t="shared" si="231"/>
        <v>1074</v>
      </c>
      <c r="BQ1077">
        <f t="shared" si="232"/>
        <v>26.824999999999545</v>
      </c>
      <c r="BR1077">
        <f>EXP(-KTG1_bac*(BQ1077-T_opt_bac)^2)</f>
        <v>0.94315701912801098</v>
      </c>
      <c r="BS1077">
        <f>EXP(-KTG2_bac * (T_opt_bac - BQ1077)^2)</f>
        <v>0.83898076406057875</v>
      </c>
      <c r="BT1077">
        <f>IF(BQ1077&lt;=T_opt_bac,BR1077,BS1077)</f>
        <v>0.83898076406057875</v>
      </c>
      <c r="BU1077">
        <f t="shared" si="233"/>
        <v>0.83899999999999997</v>
      </c>
      <c r="BY1077"/>
      <c r="BZ1077" s="3">
        <f t="shared" si="239"/>
        <v>1057</v>
      </c>
      <c r="CA1077" s="3">
        <f>CA1076+(env_max2-env_min2)/1200</f>
        <v>26.399999999999569</v>
      </c>
      <c r="CB1077" s="3">
        <f t="shared" si="238"/>
        <v>1.5649999999999999</v>
      </c>
      <c r="CC1077" s="3">
        <f>ROUND((O_max_dia2-CA1077)/O_range_dia2 * CB1077, 3)</f>
        <v>-4.4999999999999998E-2</v>
      </c>
      <c r="CD1077">
        <f>IF(CA1077&lt;=delt2,CB1077,CC1077)</f>
        <v>-4.4999999999999998E-2</v>
      </c>
      <c r="CE1077">
        <f>IF(CA1077&gt;=O_max_dia2, 0, CD1077)</f>
        <v>0</v>
      </c>
      <c r="CG1077">
        <f>CE1077/$CF$21</f>
        <v>0</v>
      </c>
      <c r="EM1077"/>
      <c r="EN1077" s="3"/>
      <c r="EP1077"/>
      <c r="EQ1077" s="3"/>
    </row>
    <row r="1078" spans="2:147" x14ac:dyDescent="0.25">
      <c r="B1078">
        <f t="shared" si="237"/>
        <v>1062</v>
      </c>
      <c r="C1078" s="9">
        <f t="shared" si="235"/>
        <v>26.524999999999562</v>
      </c>
      <c r="D1078">
        <f>EXP(-KTG1_dia*(C1078-T_opt__dia)^2)</f>
        <v>0.28507442284880091</v>
      </c>
      <c r="E1078">
        <f>EXP(-KTG2_dia*(T_opt__dia-C1078)^2)</f>
        <v>2.3656818804222421E-14</v>
      </c>
      <c r="F1078">
        <f>IF(C1078&lt;=T_opt__dia,D1078,E1078)</f>
        <v>2.3656818804222421E-14</v>
      </c>
      <c r="G1078">
        <f t="shared" si="236"/>
        <v>0</v>
      </c>
      <c r="AO1078">
        <f t="shared" si="234"/>
        <v>1075</v>
      </c>
      <c r="AP1078">
        <f t="shared" si="226"/>
        <v>26.849999999999543</v>
      </c>
      <c r="AQ1078">
        <f>EXP(-KTG1_nan*(AP1078-T_opt__nan)^2)</f>
        <v>0.8288716176109947</v>
      </c>
      <c r="AR1078">
        <f>EXP(-KTG2_nan*(T_opt__nan-AP1078)^2)</f>
        <v>0.56945814106450487</v>
      </c>
      <c r="AS1078">
        <f>IF(AP1078&lt;=T_opt__nan,AQ1078,AR1078)</f>
        <v>0.56945814106450487</v>
      </c>
      <c r="AT1078">
        <f t="shared" si="227"/>
        <v>0.56899999999999995</v>
      </c>
      <c r="BD1078">
        <f t="shared" si="228"/>
        <v>1075</v>
      </c>
      <c r="BE1078">
        <f t="shared" si="229"/>
        <v>26.849999999999543</v>
      </c>
      <c r="BF1078">
        <f>EXP(-KTG1_pic*(BE1078-T_opt_pic)^2)</f>
        <v>0.94243342383104545</v>
      </c>
      <c r="BG1078">
        <f>EXP(-KTG2_pic*(T_opt_pic-BE1078)^2)</f>
        <v>0.83705123307632689</v>
      </c>
      <c r="BH1078">
        <f>IF(BE1078&lt;=T_opt_pic,BF1078,BG1078)</f>
        <v>0.83705123307632689</v>
      </c>
      <c r="BI1078">
        <f t="shared" si="230"/>
        <v>0.83699999999999997</v>
      </c>
      <c r="BP1078">
        <f t="shared" si="231"/>
        <v>1075</v>
      </c>
      <c r="BQ1078">
        <f t="shared" si="232"/>
        <v>26.849999999999543</v>
      </c>
      <c r="BR1078">
        <f>EXP(-KTG1_bac*(BQ1078-T_opt_bac)^2)</f>
        <v>0.94243342383104545</v>
      </c>
      <c r="BS1078">
        <f>EXP(-KTG2_bac * (T_opt_bac - BQ1078)^2)</f>
        <v>0.83705123307632689</v>
      </c>
      <c r="BT1078">
        <f>IF(BQ1078&lt;=T_opt_bac,BR1078,BS1078)</f>
        <v>0.83705123307632689</v>
      </c>
      <c r="BU1078">
        <f t="shared" si="233"/>
        <v>0.83699999999999997</v>
      </c>
      <c r="BY1078"/>
      <c r="BZ1078" s="3">
        <f t="shared" si="239"/>
        <v>1058</v>
      </c>
      <c r="CA1078" s="3">
        <f>CA1077+(env_max2-env_min2)/1200</f>
        <v>26.424999999999567</v>
      </c>
      <c r="CB1078" s="3">
        <f t="shared" si="238"/>
        <v>1.5680000000000001</v>
      </c>
      <c r="CC1078" s="3">
        <f>ROUND((O_max_dia2-CA1078)/O_range_dia2 * CB1078, 3)</f>
        <v>-4.8000000000000001E-2</v>
      </c>
      <c r="CD1078">
        <f>IF(CA1078&lt;=delt2,CB1078,CC1078)</f>
        <v>-4.8000000000000001E-2</v>
      </c>
      <c r="CE1078">
        <f>IF(CA1078&gt;=O_max_dia2, 0, CD1078)</f>
        <v>0</v>
      </c>
      <c r="CG1078">
        <f>CE1078/$CF$21</f>
        <v>0</v>
      </c>
      <c r="EM1078"/>
      <c r="EN1078" s="3"/>
      <c r="EP1078"/>
      <c r="EQ1078" s="3"/>
    </row>
    <row r="1079" spans="2:147" x14ac:dyDescent="0.25">
      <c r="B1079">
        <f t="shared" si="237"/>
        <v>1063</v>
      </c>
      <c r="C1079" s="9">
        <f t="shared" si="235"/>
        <v>26.54999999999956</v>
      </c>
      <c r="D1079">
        <f>EXP(-KTG1_dia*(C1079-T_opt__dia)^2)</f>
        <v>0.28364835347599582</v>
      </c>
      <c r="E1079">
        <f>EXP(-KTG2_dia*(T_opt__dia-C1079)^2)</f>
        <v>2.0869241886472049E-14</v>
      </c>
      <c r="F1079">
        <f>IF(C1079&lt;=T_opt__dia,D1079,E1079)</f>
        <v>2.0869241886472049E-14</v>
      </c>
      <c r="G1079">
        <f t="shared" si="236"/>
        <v>0</v>
      </c>
      <c r="AO1079">
        <f t="shared" si="234"/>
        <v>1076</v>
      </c>
      <c r="AP1079">
        <f t="shared" si="226"/>
        <v>26.874999999999542</v>
      </c>
      <c r="AQ1079">
        <f>EXP(-KTG1_nan*(AP1079-T_opt__nan)^2)</f>
        <v>0.8277347716548229</v>
      </c>
      <c r="AR1079">
        <f>EXP(-KTG2_nan*(T_opt__nan-AP1079)^2)</f>
        <v>0.5671182177915931</v>
      </c>
      <c r="AS1079">
        <f>IF(AP1079&lt;=T_opt__nan,AQ1079,AR1079)</f>
        <v>0.5671182177915931</v>
      </c>
      <c r="AT1079">
        <f t="shared" si="227"/>
        <v>0.56699999999999995</v>
      </c>
      <c r="BD1079">
        <f t="shared" si="228"/>
        <v>1076</v>
      </c>
      <c r="BE1079">
        <f t="shared" si="229"/>
        <v>26.874999999999542</v>
      </c>
      <c r="BF1079">
        <f>EXP(-KTG1_pic*(BE1079-T_opt_pic)^2)</f>
        <v>0.9417056751402586</v>
      </c>
      <c r="BG1079">
        <f>EXP(-KTG2_pic*(T_opt_pic-BE1079)^2)</f>
        <v>0.83511361292823461</v>
      </c>
      <c r="BH1079">
        <f>IF(BE1079&lt;=T_opt_pic,BF1079,BG1079)</f>
        <v>0.83511361292823461</v>
      </c>
      <c r="BI1079">
        <f t="shared" si="230"/>
        <v>0.83499999999999996</v>
      </c>
      <c r="BP1079">
        <f t="shared" si="231"/>
        <v>1076</v>
      </c>
      <c r="BQ1079">
        <f t="shared" si="232"/>
        <v>26.874999999999542</v>
      </c>
      <c r="BR1079">
        <f>EXP(-KTG1_bac*(BQ1079-T_opt_bac)^2)</f>
        <v>0.9417056751402586</v>
      </c>
      <c r="BS1079">
        <f>EXP(-KTG2_bac * (T_opt_bac - BQ1079)^2)</f>
        <v>0.83511361292823461</v>
      </c>
      <c r="BT1079">
        <f>IF(BQ1079&lt;=T_opt_bac,BR1079,BS1079)</f>
        <v>0.83511361292823461</v>
      </c>
      <c r="BU1079">
        <f t="shared" si="233"/>
        <v>0.83499999999999996</v>
      </c>
      <c r="BY1079"/>
      <c r="BZ1079" s="3">
        <f t="shared" si="239"/>
        <v>1059</v>
      </c>
      <c r="CA1079" s="3">
        <f>CA1078+(env_max2-env_min2)/1200</f>
        <v>26.449999999999566</v>
      </c>
      <c r="CB1079" s="3">
        <f t="shared" si="238"/>
        <v>1.571</v>
      </c>
      <c r="CC1079" s="3">
        <f>ROUND((O_max_dia2-CA1079)/O_range_dia2 * CB1079, 3)</f>
        <v>-0.05</v>
      </c>
      <c r="CD1079">
        <f>IF(CA1079&lt;=delt2,CB1079,CC1079)</f>
        <v>-0.05</v>
      </c>
      <c r="CE1079">
        <f>IF(CA1079&gt;=O_max_dia2, 0, CD1079)</f>
        <v>0</v>
      </c>
      <c r="CG1079">
        <f>CE1079/$CF$21</f>
        <v>0</v>
      </c>
      <c r="EM1079"/>
      <c r="EN1079" s="3"/>
      <c r="EP1079"/>
      <c r="EQ1079" s="3"/>
    </row>
    <row r="1080" spans="2:147" x14ac:dyDescent="0.25">
      <c r="B1080">
        <f t="shared" si="237"/>
        <v>1064</v>
      </c>
      <c r="C1080" s="9">
        <f t="shared" si="235"/>
        <v>26.574999999999559</v>
      </c>
      <c r="D1080">
        <f>EXP(-KTG1_dia*(C1080-T_opt__dia)^2)</f>
        <v>0.28222659565798508</v>
      </c>
      <c r="E1080">
        <f>EXP(-KTG2_dia*(T_opt__dia-C1080)^2)</f>
        <v>1.84055342696021E-14</v>
      </c>
      <c r="F1080">
        <f>IF(C1080&lt;=T_opt__dia,D1080,E1080)</f>
        <v>1.84055342696021E-14</v>
      </c>
      <c r="G1080">
        <f t="shared" si="236"/>
        <v>0</v>
      </c>
      <c r="AO1080">
        <f t="shared" si="234"/>
        <v>1077</v>
      </c>
      <c r="AP1080">
        <f t="shared" si="226"/>
        <v>26.89999999999954</v>
      </c>
      <c r="AQ1080">
        <f>EXP(-KTG1_nan*(AP1080-T_opt__nan)^2)</f>
        <v>0.82659535196235301</v>
      </c>
      <c r="AR1080">
        <f>EXP(-KTG2_nan*(T_opt__nan-AP1080)^2)</f>
        <v>0.56477943758954863</v>
      </c>
      <c r="AS1080">
        <f>IF(AP1080&lt;=T_opt__nan,AQ1080,AR1080)</f>
        <v>0.56477943758954863</v>
      </c>
      <c r="AT1080">
        <f t="shared" si="227"/>
        <v>0.56499999999999995</v>
      </c>
      <c r="BD1080">
        <f t="shared" si="228"/>
        <v>1077</v>
      </c>
      <c r="BE1080">
        <f t="shared" si="229"/>
        <v>26.89999999999954</v>
      </c>
      <c r="BF1080">
        <f>EXP(-KTG1_pic*(BE1080-T_opt_pic)^2)</f>
        <v>0.94097378353756711</v>
      </c>
      <c r="BG1080">
        <f>EXP(-KTG2_pic*(T_opt_pic-BE1080)^2)</f>
        <v>0.83316798040212359</v>
      </c>
      <c r="BH1080">
        <f>IF(BE1080&lt;=T_opt_pic,BF1080,BG1080)</f>
        <v>0.83316798040212359</v>
      </c>
      <c r="BI1080">
        <f t="shared" si="230"/>
        <v>0.83299999999999996</v>
      </c>
      <c r="BP1080">
        <f t="shared" si="231"/>
        <v>1077</v>
      </c>
      <c r="BQ1080">
        <f t="shared" si="232"/>
        <v>26.89999999999954</v>
      </c>
      <c r="BR1080">
        <f>EXP(-KTG1_bac*(BQ1080-T_opt_bac)^2)</f>
        <v>0.94097378353756711</v>
      </c>
      <c r="BS1080">
        <f>EXP(-KTG2_bac * (T_opt_bac - BQ1080)^2)</f>
        <v>0.83316798040212359</v>
      </c>
      <c r="BT1080">
        <f>IF(BQ1080&lt;=T_opt_bac,BR1080,BS1080)</f>
        <v>0.83316798040212359</v>
      </c>
      <c r="BU1080">
        <f t="shared" si="233"/>
        <v>0.83299999999999996</v>
      </c>
      <c r="BY1080"/>
      <c r="BZ1080" s="3">
        <f t="shared" si="239"/>
        <v>1060</v>
      </c>
      <c r="CA1080" s="3">
        <f>CA1079+(env_max2-env_min2)/1200</f>
        <v>26.474999999999564</v>
      </c>
      <c r="CB1080" s="3">
        <f t="shared" si="238"/>
        <v>1.573</v>
      </c>
      <c r="CC1080" s="3">
        <f>ROUND((O_max_dia2-CA1080)/O_range_dia2 * CB1080, 3)</f>
        <v>-5.2999999999999999E-2</v>
      </c>
      <c r="CD1080">
        <f>IF(CA1080&lt;=delt2,CB1080,CC1080)</f>
        <v>-5.2999999999999999E-2</v>
      </c>
      <c r="CE1080">
        <f>IF(CA1080&gt;=O_max_dia2, 0, CD1080)</f>
        <v>0</v>
      </c>
      <c r="CG1080">
        <f>CE1080/$CF$21</f>
        <v>0</v>
      </c>
      <c r="EM1080"/>
      <c r="EN1080" s="3"/>
      <c r="EP1080"/>
      <c r="EQ1080" s="3"/>
    </row>
    <row r="1081" spans="2:147" x14ac:dyDescent="0.25">
      <c r="B1081">
        <f t="shared" si="237"/>
        <v>1065</v>
      </c>
      <c r="C1081" s="9">
        <f t="shared" si="235"/>
        <v>26.599999999999557</v>
      </c>
      <c r="D1081">
        <f>EXP(-KTG1_dia*(C1081-T_opt__dia)^2)</f>
        <v>0.28080915614729979</v>
      </c>
      <c r="E1081">
        <f>EXP(-KTG2_dia*(T_opt__dia-C1081)^2)</f>
        <v>1.6228620725872249E-14</v>
      </c>
      <c r="F1081">
        <f>IF(C1081&lt;=T_opt__dia,D1081,E1081)</f>
        <v>1.6228620725872249E-14</v>
      </c>
      <c r="G1081">
        <f t="shared" si="236"/>
        <v>0</v>
      </c>
      <c r="AO1081">
        <f t="shared" si="234"/>
        <v>1078</v>
      </c>
      <c r="AP1081">
        <f t="shared" si="226"/>
        <v>26.924999999999539</v>
      </c>
      <c r="AQ1081">
        <f>EXP(-KTG1_nan*(AP1081-T_opt__nan)^2)</f>
        <v>0.82545337346279224</v>
      </c>
      <c r="AR1081">
        <f>EXP(-KTG2_nan*(T_opt__nan-AP1081)^2)</f>
        <v>0.56244186576258326</v>
      </c>
      <c r="AS1081">
        <f>IF(AP1081&lt;=T_opt__nan,AQ1081,AR1081)</f>
        <v>0.56244186576258326</v>
      </c>
      <c r="AT1081">
        <f t="shared" si="227"/>
        <v>0.56200000000000006</v>
      </c>
      <c r="BD1081">
        <f t="shared" si="228"/>
        <v>1078</v>
      </c>
      <c r="BE1081">
        <f t="shared" si="229"/>
        <v>26.924999999999539</v>
      </c>
      <c r="BF1081">
        <f>EXP(-KTG1_pic*(BE1081-T_opt_pic)^2)</f>
        <v>0.94023775955888678</v>
      </c>
      <c r="BG1081">
        <f>EXP(-KTG2_pic*(T_opt_pic-BE1081)^2)</f>
        <v>0.83121441246563166</v>
      </c>
      <c r="BH1081">
        <f>IF(BE1081&lt;=T_opt_pic,BF1081,BG1081)</f>
        <v>0.83121441246563166</v>
      </c>
      <c r="BI1081">
        <f t="shared" si="230"/>
        <v>0.83099999999999996</v>
      </c>
      <c r="BP1081">
        <f t="shared" si="231"/>
        <v>1078</v>
      </c>
      <c r="BQ1081">
        <f t="shared" si="232"/>
        <v>26.924999999999539</v>
      </c>
      <c r="BR1081">
        <f>EXP(-KTG1_bac*(BQ1081-T_opt_bac)^2)</f>
        <v>0.94023775955888678</v>
      </c>
      <c r="BS1081">
        <f>EXP(-KTG2_bac * (T_opt_bac - BQ1081)^2)</f>
        <v>0.83121441246563166</v>
      </c>
      <c r="BT1081">
        <f>IF(BQ1081&lt;=T_opt_bac,BR1081,BS1081)</f>
        <v>0.83121441246563166</v>
      </c>
      <c r="BU1081">
        <f t="shared" si="233"/>
        <v>0.83099999999999996</v>
      </c>
      <c r="BY1081"/>
      <c r="BZ1081" s="3">
        <f t="shared" si="239"/>
        <v>1061</v>
      </c>
      <c r="CA1081" s="3">
        <f>CA1080+(env_max2-env_min2)/1200</f>
        <v>26.499999999999563</v>
      </c>
      <c r="CB1081" s="3">
        <f t="shared" si="238"/>
        <v>1.5760000000000001</v>
      </c>
      <c r="CC1081" s="3">
        <f>ROUND((O_max_dia2-CA1081)/O_range_dia2 * CB1081, 3)</f>
        <v>-5.6000000000000001E-2</v>
      </c>
      <c r="CD1081">
        <f>IF(CA1081&lt;=delt2,CB1081,CC1081)</f>
        <v>-5.6000000000000001E-2</v>
      </c>
      <c r="CE1081">
        <f>IF(CA1081&gt;=O_max_dia2, 0, CD1081)</f>
        <v>0</v>
      </c>
      <c r="CG1081">
        <f>CE1081/$CF$21</f>
        <v>0</v>
      </c>
      <c r="EM1081"/>
      <c r="EN1081" s="3"/>
      <c r="EP1081"/>
      <c r="EQ1081" s="3"/>
    </row>
    <row r="1082" spans="2:147" x14ac:dyDescent="0.25">
      <c r="B1082">
        <f t="shared" si="237"/>
        <v>1066</v>
      </c>
      <c r="C1082" s="9">
        <f t="shared" si="235"/>
        <v>26.624999999999556</v>
      </c>
      <c r="D1082">
        <f>EXP(-KTG1_dia*(C1082-T_opt__dia)^2)</f>
        <v>0.27939604153336822</v>
      </c>
      <c r="E1082">
        <f>EXP(-KTG2_dia*(T_opt__dia-C1082)^2)</f>
        <v>1.4305604662396269E-14</v>
      </c>
      <c r="F1082">
        <f>IF(C1082&lt;=T_opt__dia,D1082,E1082)</f>
        <v>1.4305604662396269E-14</v>
      </c>
      <c r="G1082">
        <f t="shared" si="236"/>
        <v>0</v>
      </c>
      <c r="AO1082">
        <f t="shared" si="234"/>
        <v>1079</v>
      </c>
      <c r="AP1082">
        <f t="shared" si="226"/>
        <v>26.949999999999537</v>
      </c>
      <c r="AQ1082">
        <f>EXP(-KTG1_nan*(AP1082-T_opt__nan)^2)</f>
        <v>0.82430885110311514</v>
      </c>
      <c r="AR1082">
        <f>EXP(-KTG2_nan*(T_opt__nan-AP1082)^2)</f>
        <v>0.56010556729084482</v>
      </c>
      <c r="AS1082">
        <f>IF(AP1082&lt;=T_opt__nan,AQ1082,AR1082)</f>
        <v>0.56010556729084482</v>
      </c>
      <c r="AT1082">
        <f t="shared" si="227"/>
        <v>0.56000000000000005</v>
      </c>
      <c r="BD1082">
        <f t="shared" si="228"/>
        <v>1079</v>
      </c>
      <c r="BE1082">
        <f t="shared" si="229"/>
        <v>26.949999999999537</v>
      </c>
      <c r="BF1082">
        <f>EXP(-KTG1_pic*(BE1082-T_opt_pic)^2)</f>
        <v>0.93949761379387975</v>
      </c>
      <c r="BG1082">
        <f>EXP(-KTG2_pic*(T_opt_pic-BE1082)^2)</f>
        <v>0.82925298626317656</v>
      </c>
      <c r="BH1082">
        <f>IF(BE1082&lt;=T_opt_pic,BF1082,BG1082)</f>
        <v>0.82925298626317656</v>
      </c>
      <c r="BI1082">
        <f t="shared" si="230"/>
        <v>0.82899999999999996</v>
      </c>
      <c r="BP1082">
        <f t="shared" si="231"/>
        <v>1079</v>
      </c>
      <c r="BQ1082">
        <f t="shared" si="232"/>
        <v>26.949999999999537</v>
      </c>
      <c r="BR1082">
        <f>EXP(-KTG1_bac*(BQ1082-T_opt_bac)^2)</f>
        <v>0.93949761379387975</v>
      </c>
      <c r="BS1082">
        <f>EXP(-KTG2_bac * (T_opt_bac - BQ1082)^2)</f>
        <v>0.82925298626317656</v>
      </c>
      <c r="BT1082">
        <f>IF(BQ1082&lt;=T_opt_bac,BR1082,BS1082)</f>
        <v>0.82925298626317656</v>
      </c>
      <c r="BU1082">
        <f t="shared" si="233"/>
        <v>0.82899999999999996</v>
      </c>
      <c r="BY1082"/>
      <c r="BZ1082" s="3">
        <f t="shared" si="239"/>
        <v>1062</v>
      </c>
      <c r="CA1082" s="3">
        <f>CA1081+(env_max2-env_min2)/1200</f>
        <v>26.524999999999562</v>
      </c>
      <c r="CB1082" s="3">
        <f t="shared" si="238"/>
        <v>1.579</v>
      </c>
      <c r="CC1082" s="3">
        <f>ROUND((O_max_dia2-CA1082)/O_range_dia2 * CB1082, 3)</f>
        <v>-5.8999999999999997E-2</v>
      </c>
      <c r="CD1082">
        <f>IF(CA1082&lt;=delt2,CB1082,CC1082)</f>
        <v>-5.8999999999999997E-2</v>
      </c>
      <c r="CE1082">
        <f>IF(CA1082&gt;=O_max_dia2, 0, CD1082)</f>
        <v>0</v>
      </c>
      <c r="CG1082">
        <f>CE1082/$CF$21</f>
        <v>0</v>
      </c>
      <c r="EM1082"/>
      <c r="EN1082" s="3"/>
      <c r="EP1082"/>
      <c r="EQ1082" s="3"/>
    </row>
    <row r="1083" spans="2:147" x14ac:dyDescent="0.25">
      <c r="B1083">
        <f t="shared" si="237"/>
        <v>1067</v>
      </c>
      <c r="C1083" s="9">
        <f t="shared" si="235"/>
        <v>26.649999999999554</v>
      </c>
      <c r="D1083">
        <f>EXP(-KTG1_dia*(C1083-T_opt__dia)^2)</f>
        <v>0.27798725824307169</v>
      </c>
      <c r="E1083">
        <f>EXP(-KTG2_dia*(T_opt__dia-C1083)^2)</f>
        <v>1.2607304836707001E-14</v>
      </c>
      <c r="F1083">
        <f>IF(C1083&lt;=T_opt__dia,D1083,E1083)</f>
        <v>1.2607304836707001E-14</v>
      </c>
      <c r="G1083">
        <f t="shared" si="236"/>
        <v>0</v>
      </c>
      <c r="AO1083">
        <f t="shared" si="234"/>
        <v>1080</v>
      </c>
      <c r="AP1083">
        <f t="shared" si="226"/>
        <v>26.974999999999536</v>
      </c>
      <c r="AQ1083">
        <f>EXP(-KTG1_nan*(AP1083-T_opt__nan)^2)</f>
        <v>0.82316179984774052</v>
      </c>
      <c r="AR1083">
        <f>EXP(-KTG2_nan*(T_opt__nan-AP1083)^2)</f>
        <v>0.55777060682786839</v>
      </c>
      <c r="AS1083">
        <f>IF(AP1083&lt;=T_opt__nan,AQ1083,AR1083)</f>
        <v>0.55777060682786839</v>
      </c>
      <c r="AT1083">
        <f t="shared" si="227"/>
        <v>0.55800000000000005</v>
      </c>
      <c r="BD1083">
        <f t="shared" si="228"/>
        <v>1080</v>
      </c>
      <c r="BE1083">
        <f t="shared" si="229"/>
        <v>26.974999999999536</v>
      </c>
      <c r="BF1083">
        <f>EXP(-KTG1_pic*(BE1083-T_opt_pic)^2)</f>
        <v>0.93875335688570105</v>
      </c>
      <c r="BG1083">
        <f>EXP(-KTG2_pic*(T_opt_pic-BE1083)^2)</f>
        <v>0.82728377911091799</v>
      </c>
      <c r="BH1083">
        <f>IF(BE1083&lt;=T_opt_pic,BF1083,BG1083)</f>
        <v>0.82728377911091799</v>
      </c>
      <c r="BI1083">
        <f t="shared" si="230"/>
        <v>0.82699999999999996</v>
      </c>
      <c r="BP1083">
        <f t="shared" si="231"/>
        <v>1080</v>
      </c>
      <c r="BQ1083">
        <f t="shared" si="232"/>
        <v>26.974999999999536</v>
      </c>
      <c r="BR1083">
        <f>EXP(-KTG1_bac*(BQ1083-T_opt_bac)^2)</f>
        <v>0.93875335688570105</v>
      </c>
      <c r="BS1083">
        <f>EXP(-KTG2_bac * (T_opt_bac - BQ1083)^2)</f>
        <v>0.82728377911091799</v>
      </c>
      <c r="BT1083">
        <f>IF(BQ1083&lt;=T_opt_bac,BR1083,BS1083)</f>
        <v>0.82728377911091799</v>
      </c>
      <c r="BU1083">
        <f t="shared" si="233"/>
        <v>0.82699999999999996</v>
      </c>
      <c r="BY1083"/>
      <c r="BZ1083" s="3">
        <f t="shared" si="239"/>
        <v>1063</v>
      </c>
      <c r="CA1083" s="3">
        <f>CA1082+(env_max2-env_min2)/1200</f>
        <v>26.54999999999956</v>
      </c>
      <c r="CB1083" s="3">
        <f t="shared" si="238"/>
        <v>1.5820000000000001</v>
      </c>
      <c r="CC1083" s="3">
        <f>ROUND((O_max_dia2-CA1083)/O_range_dia2 * CB1083, 3)</f>
        <v>-6.2E-2</v>
      </c>
      <c r="CD1083">
        <f>IF(CA1083&lt;=delt2,CB1083,CC1083)</f>
        <v>-6.2E-2</v>
      </c>
      <c r="CE1083">
        <f>IF(CA1083&gt;=O_max_dia2, 0, CD1083)</f>
        <v>0</v>
      </c>
      <c r="CG1083">
        <f>CE1083/$CF$21</f>
        <v>0</v>
      </c>
      <c r="EM1083"/>
      <c r="EN1083" s="3"/>
      <c r="EP1083"/>
      <c r="EQ1083" s="3"/>
    </row>
    <row r="1084" spans="2:147" x14ac:dyDescent="0.25">
      <c r="B1084">
        <f t="shared" si="237"/>
        <v>1068</v>
      </c>
      <c r="C1084" s="9">
        <f t="shared" si="235"/>
        <v>26.674999999999553</v>
      </c>
      <c r="D1084">
        <f>EXP(-KTG1_dia*(C1084-T_opt__dia)^2)</f>
        <v>0.27658281254130623</v>
      </c>
      <c r="E1084">
        <f>EXP(-KTG2_dia*(T_opt__dia-C1084)^2)</f>
        <v>1.1107842550418814E-14</v>
      </c>
      <c r="F1084">
        <f>IF(C1084&lt;=T_opt__dia,D1084,E1084)</f>
        <v>1.1107842550418814E-14</v>
      </c>
      <c r="G1084">
        <f t="shared" si="236"/>
        <v>0</v>
      </c>
      <c r="AO1084">
        <f t="shared" si="234"/>
        <v>1081</v>
      </c>
      <c r="AP1084">
        <f t="shared" si="226"/>
        <v>26.999999999999535</v>
      </c>
      <c r="AQ1084">
        <f>EXP(-KTG1_nan*(AP1084-T_opt__nan)^2)</f>
        <v>0.82201223467820794</v>
      </c>
      <c r="AR1084">
        <f>EXP(-KTG2_nan*(T_opt__nan-AP1084)^2)</f>
        <v>0.55543704869806165</v>
      </c>
      <c r="AS1084">
        <f>IF(AP1084&lt;=T_opt__nan,AQ1084,AR1084)</f>
        <v>0.55543704869806165</v>
      </c>
      <c r="AT1084">
        <f t="shared" si="227"/>
        <v>0.55500000000000005</v>
      </c>
      <c r="BD1084">
        <f t="shared" si="228"/>
        <v>1081</v>
      </c>
      <c r="BE1084">
        <f t="shared" si="229"/>
        <v>26.999999999999535</v>
      </c>
      <c r="BF1084">
        <f>EXP(-KTG1_pic*(BE1084-T_opt_pic)^2)</f>
        <v>0.93800499953074346</v>
      </c>
      <c r="BG1084">
        <f>EXP(-KTG2_pic*(T_opt_pic-BE1084)^2)</f>
        <v>0.8253068684917193</v>
      </c>
      <c r="BH1084">
        <f>IF(BE1084&lt;=T_opt_pic,BF1084,BG1084)</f>
        <v>0.8253068684917193</v>
      </c>
      <c r="BI1084">
        <f t="shared" si="230"/>
        <v>0.82499999999999996</v>
      </c>
      <c r="BP1084">
        <f t="shared" si="231"/>
        <v>1081</v>
      </c>
      <c r="BQ1084">
        <f t="shared" si="232"/>
        <v>26.999999999999535</v>
      </c>
      <c r="BR1084">
        <f>EXP(-KTG1_bac*(BQ1084-T_opt_bac)^2)</f>
        <v>0.93800499953074346</v>
      </c>
      <c r="BS1084">
        <f>EXP(-KTG2_bac * (T_opt_bac - BQ1084)^2)</f>
        <v>0.8253068684917193</v>
      </c>
      <c r="BT1084">
        <f>IF(BQ1084&lt;=T_opt_bac,BR1084,BS1084)</f>
        <v>0.8253068684917193</v>
      </c>
      <c r="BU1084">
        <f t="shared" si="233"/>
        <v>0.82499999999999996</v>
      </c>
      <c r="BY1084"/>
      <c r="BZ1084" s="3">
        <f t="shared" si="239"/>
        <v>1064</v>
      </c>
      <c r="CA1084" s="3">
        <f>CA1083+(env_max2-env_min2)/1200</f>
        <v>26.574999999999559</v>
      </c>
      <c r="CB1084" s="3">
        <f t="shared" si="238"/>
        <v>1.5840000000000001</v>
      </c>
      <c r="CC1084" s="3">
        <f>ROUND((O_max_dia2-CA1084)/O_range_dia2 * CB1084, 3)</f>
        <v>-6.5000000000000002E-2</v>
      </c>
      <c r="CD1084">
        <f>IF(CA1084&lt;=delt2,CB1084,CC1084)</f>
        <v>-6.5000000000000002E-2</v>
      </c>
      <c r="CE1084">
        <f>IF(CA1084&gt;=O_max_dia2, 0, CD1084)</f>
        <v>0</v>
      </c>
      <c r="CG1084">
        <f>CE1084/$CF$21</f>
        <v>0</v>
      </c>
      <c r="EM1084"/>
      <c r="EN1084" s="3"/>
      <c r="EP1084"/>
      <c r="EQ1084" s="3"/>
    </row>
    <row r="1085" spans="2:147" x14ac:dyDescent="0.25">
      <c r="B1085">
        <f t="shared" si="237"/>
        <v>1069</v>
      </c>
      <c r="C1085" s="9">
        <f t="shared" si="235"/>
        <v>26.699999999999552</v>
      </c>
      <c r="D1085">
        <f>EXP(-KTG1_dia*(C1085-T_opt__dia)^2)</f>
        <v>0.27518271053154952</v>
      </c>
      <c r="E1085">
        <f>EXP(-KTG2_dia*(T_opt__dia-C1085)^2)</f>
        <v>9.7842739218651977E-15</v>
      </c>
      <c r="F1085">
        <f>IF(C1085&lt;=T_opt__dia,D1085,E1085)</f>
        <v>9.7842739218651977E-15</v>
      </c>
      <c r="G1085">
        <f t="shared" si="236"/>
        <v>0</v>
      </c>
      <c r="AO1085">
        <f t="shared" si="234"/>
        <v>1082</v>
      </c>
      <c r="AP1085">
        <f t="shared" si="226"/>
        <v>27.024999999999533</v>
      </c>
      <c r="AQ1085">
        <f>EXP(-KTG1_nan*(AP1085-T_opt__nan)^2)</f>
        <v>0.82086017059285488</v>
      </c>
      <c r="AR1085">
        <f>EXP(-KTG2_nan*(T_opt__nan-AP1085)^2)</f>
        <v>0.55310495689422556</v>
      </c>
      <c r="AS1085">
        <f>IF(AP1085&lt;=T_opt__nan,AQ1085,AR1085)</f>
        <v>0.55310495689422556</v>
      </c>
      <c r="AT1085">
        <f t="shared" si="227"/>
        <v>0.55300000000000005</v>
      </c>
      <c r="BD1085">
        <f t="shared" si="228"/>
        <v>1082</v>
      </c>
      <c r="BE1085">
        <f t="shared" si="229"/>
        <v>27.024999999999533</v>
      </c>
      <c r="BF1085">
        <f>EXP(-KTG1_pic*(BE1085-T_opt_pic)^2)</f>
        <v>0.93725255247838168</v>
      </c>
      <c r="BG1085">
        <f>EXP(-KTG2_pic*(T_opt_pic-BE1085)^2)</f>
        <v>0.82332233205010763</v>
      </c>
      <c r="BH1085">
        <f>IF(BE1085&lt;=T_opt_pic,BF1085,BG1085)</f>
        <v>0.82332233205010763</v>
      </c>
      <c r="BI1085">
        <f t="shared" si="230"/>
        <v>0.82299999999999995</v>
      </c>
      <c r="BP1085">
        <f t="shared" si="231"/>
        <v>1082</v>
      </c>
      <c r="BQ1085">
        <f t="shared" si="232"/>
        <v>27.024999999999533</v>
      </c>
      <c r="BR1085">
        <f>EXP(-KTG1_bac*(BQ1085-T_opt_bac)^2)</f>
        <v>0.93725255247838168</v>
      </c>
      <c r="BS1085">
        <f>EXP(-KTG2_bac * (T_opt_bac - BQ1085)^2)</f>
        <v>0.82332233205010763</v>
      </c>
      <c r="BT1085">
        <f>IF(BQ1085&lt;=T_opt_bac,BR1085,BS1085)</f>
        <v>0.82332233205010763</v>
      </c>
      <c r="BU1085">
        <f t="shared" si="233"/>
        <v>0.82299999999999995</v>
      </c>
      <c r="BY1085"/>
      <c r="BZ1085" s="3">
        <f t="shared" si="239"/>
        <v>1065</v>
      </c>
      <c r="CA1085" s="3">
        <f>CA1084+(env_max2-env_min2)/1200</f>
        <v>26.599999999999557</v>
      </c>
      <c r="CB1085" s="3">
        <f t="shared" si="238"/>
        <v>1.587</v>
      </c>
      <c r="CC1085" s="3">
        <f>ROUND((O_max_dia2-CA1085)/O_range_dia2 * CB1085, 3)</f>
        <v>-6.8000000000000005E-2</v>
      </c>
      <c r="CD1085">
        <f>IF(CA1085&lt;=delt2,CB1085,CC1085)</f>
        <v>-6.8000000000000005E-2</v>
      </c>
      <c r="CE1085">
        <f>IF(CA1085&gt;=O_max_dia2, 0, CD1085)</f>
        <v>0</v>
      </c>
      <c r="CG1085">
        <f>CE1085/$CF$21</f>
        <v>0</v>
      </c>
      <c r="EM1085"/>
      <c r="EN1085" s="3"/>
      <c r="EP1085"/>
      <c r="EQ1085" s="3"/>
    </row>
    <row r="1086" spans="2:147" x14ac:dyDescent="0.25">
      <c r="B1086">
        <f t="shared" si="237"/>
        <v>1070</v>
      </c>
      <c r="C1086" s="9">
        <f t="shared" si="235"/>
        <v>26.72499999999955</v>
      </c>
      <c r="D1086">
        <f>EXP(-KTG1_dia*(C1086-T_opt__dia)^2)</f>
        <v>0.27378695815643278</v>
      </c>
      <c r="E1086">
        <f>EXP(-KTG2_dia*(T_opt__dia-C1086)^2)</f>
        <v>8.6162624047831584E-15</v>
      </c>
      <c r="F1086">
        <f>IF(C1086&lt;=T_opt__dia,D1086,E1086)</f>
        <v>8.6162624047831584E-15</v>
      </c>
      <c r="G1086">
        <f t="shared" si="236"/>
        <v>0</v>
      </c>
      <c r="AO1086">
        <f t="shared" si="234"/>
        <v>1083</v>
      </c>
      <c r="AP1086">
        <f t="shared" si="226"/>
        <v>27.049999999999532</v>
      </c>
      <c r="AQ1086">
        <f>EXP(-KTG1_nan*(AP1086-T_opt__nan)^2)</f>
        <v>0.81970562260649305</v>
      </c>
      <c r="AR1086">
        <f>EXP(-KTG2_nan*(T_opt__nan-AP1086)^2)</f>
        <v>0.55077439507511006</v>
      </c>
      <c r="AS1086">
        <f>IF(AP1086&lt;=T_opt__nan,AQ1086,AR1086)</f>
        <v>0.55077439507511006</v>
      </c>
      <c r="AT1086">
        <f t="shared" si="227"/>
        <v>0.55100000000000005</v>
      </c>
      <c r="BD1086">
        <f t="shared" si="228"/>
        <v>1083</v>
      </c>
      <c r="BE1086">
        <f t="shared" si="229"/>
        <v>27.049999999999532</v>
      </c>
      <c r="BF1086">
        <f>EXP(-KTG1_pic*(BE1086-T_opt_pic)^2)</f>
        <v>0.93649602653071495</v>
      </c>
      <c r="BG1086">
        <f>EXP(-KTG2_pic*(T_opt_pic-BE1086)^2)</f>
        <v>0.82133024758723561</v>
      </c>
      <c r="BH1086">
        <f>IF(BE1086&lt;=T_opt_pic,BF1086,BG1086)</f>
        <v>0.82133024758723561</v>
      </c>
      <c r="BI1086">
        <f t="shared" si="230"/>
        <v>0.82099999999999995</v>
      </c>
      <c r="BP1086">
        <f t="shared" si="231"/>
        <v>1083</v>
      </c>
      <c r="BQ1086">
        <f t="shared" si="232"/>
        <v>27.049999999999532</v>
      </c>
      <c r="BR1086">
        <f>EXP(-KTG1_bac*(BQ1086-T_opt_bac)^2)</f>
        <v>0.93649602653071495</v>
      </c>
      <c r="BS1086">
        <f>EXP(-KTG2_bac * (T_opt_bac - BQ1086)^2)</f>
        <v>0.82133024758723561</v>
      </c>
      <c r="BT1086">
        <f>IF(BQ1086&lt;=T_opt_bac,BR1086,BS1086)</f>
        <v>0.82133024758723561</v>
      </c>
      <c r="BU1086">
        <f t="shared" si="233"/>
        <v>0.82099999999999995</v>
      </c>
      <c r="BY1086"/>
      <c r="BZ1086" s="3">
        <f t="shared" si="239"/>
        <v>1066</v>
      </c>
      <c r="CA1086" s="3">
        <f>CA1085+(env_max2-env_min2)/1200</f>
        <v>26.624999999999556</v>
      </c>
      <c r="CB1086" s="3">
        <f t="shared" si="238"/>
        <v>1.59</v>
      </c>
      <c r="CC1086" s="3">
        <f>ROUND((O_max_dia2-CA1086)/O_range_dia2 * CB1086, 3)</f>
        <v>-7.0999999999999994E-2</v>
      </c>
      <c r="CD1086">
        <f>IF(CA1086&lt;=delt2,CB1086,CC1086)</f>
        <v>-7.0999999999999994E-2</v>
      </c>
      <c r="CE1086">
        <f>IF(CA1086&gt;=O_max_dia2, 0, CD1086)</f>
        <v>0</v>
      </c>
      <c r="CG1086">
        <f>CE1086/$CF$21</f>
        <v>0</v>
      </c>
      <c r="EM1086"/>
      <c r="EN1086" s="3"/>
      <c r="EP1086"/>
      <c r="EQ1086" s="3"/>
    </row>
    <row r="1087" spans="2:147" x14ac:dyDescent="0.25">
      <c r="B1087">
        <f t="shared" si="237"/>
        <v>1071</v>
      </c>
      <c r="C1087" s="9">
        <f t="shared" si="235"/>
        <v>26.749999999999549</v>
      </c>
      <c r="D1087">
        <f>EXP(-KTG1_dia*(C1087-T_opt__dia)^2)</f>
        <v>0.27239556119831781</v>
      </c>
      <c r="E1087">
        <f>EXP(-KTG2_dia*(T_opt__dia-C1087)^2)</f>
        <v>7.5857872281726245E-15</v>
      </c>
      <c r="F1087">
        <f>IF(C1087&lt;=T_opt__dia,D1087,E1087)</f>
        <v>7.5857872281726245E-15</v>
      </c>
      <c r="G1087">
        <f t="shared" si="236"/>
        <v>0</v>
      </c>
      <c r="AO1087">
        <f t="shared" si="234"/>
        <v>1084</v>
      </c>
      <c r="AP1087">
        <f t="shared" si="226"/>
        <v>27.07499999999953</v>
      </c>
      <c r="AQ1087">
        <f>EXP(-KTG1_nan*(AP1087-T_opt__nan)^2)</f>
        <v>0.81854860575008548</v>
      </c>
      <c r="AR1087">
        <f>EXP(-KTG2_nan*(T_opt__nan-AP1087)^2)</f>
        <v>0.54844542656300566</v>
      </c>
      <c r="AS1087">
        <f>IF(AP1087&lt;=T_opt__nan,AQ1087,AR1087)</f>
        <v>0.54844542656300566</v>
      </c>
      <c r="AT1087">
        <f t="shared" si="227"/>
        <v>0.54800000000000004</v>
      </c>
      <c r="BD1087">
        <f t="shared" si="228"/>
        <v>1084</v>
      </c>
      <c r="BE1087">
        <f t="shared" si="229"/>
        <v>27.07499999999953</v>
      </c>
      <c r="BF1087">
        <f>EXP(-KTG1_pic*(BE1087-T_opt_pic)^2)</f>
        <v>0.93573543254230929</v>
      </c>
      <c r="BG1087">
        <f>EXP(-KTG2_pic*(T_opt_pic-BE1087)^2)</f>
        <v>0.81933069305584083</v>
      </c>
      <c r="BH1087">
        <f>IF(BE1087&lt;=T_opt_pic,BF1087,BG1087)</f>
        <v>0.81933069305584083</v>
      </c>
      <c r="BI1087">
        <f t="shared" si="230"/>
        <v>0.81899999999999995</v>
      </c>
      <c r="BP1087">
        <f t="shared" si="231"/>
        <v>1084</v>
      </c>
      <c r="BQ1087">
        <f t="shared" si="232"/>
        <v>27.07499999999953</v>
      </c>
      <c r="BR1087">
        <f>EXP(-KTG1_bac*(BQ1087-T_opt_bac)^2)</f>
        <v>0.93573543254230929</v>
      </c>
      <c r="BS1087">
        <f>EXP(-KTG2_bac * (T_opt_bac - BQ1087)^2)</f>
        <v>0.81933069305584083</v>
      </c>
      <c r="BT1087">
        <f>IF(BQ1087&lt;=T_opt_bac,BR1087,BS1087)</f>
        <v>0.81933069305584083</v>
      </c>
      <c r="BU1087">
        <f t="shared" si="233"/>
        <v>0.81899999999999995</v>
      </c>
      <c r="BY1087"/>
      <c r="BZ1087" s="3">
        <f t="shared" si="239"/>
        <v>1067</v>
      </c>
      <c r="CA1087" s="3">
        <f>CA1086+(env_max2-env_min2)/1200</f>
        <v>26.649999999999554</v>
      </c>
      <c r="CB1087" s="3">
        <f t="shared" si="238"/>
        <v>1.593</v>
      </c>
      <c r="CC1087" s="3">
        <f>ROUND((O_max_dia2-CA1087)/O_range_dia2 * CB1087, 3)</f>
        <v>-7.3999999999999996E-2</v>
      </c>
      <c r="CD1087">
        <f>IF(CA1087&lt;=delt2,CB1087,CC1087)</f>
        <v>-7.3999999999999996E-2</v>
      </c>
      <c r="CE1087">
        <f>IF(CA1087&gt;=O_max_dia2, 0, CD1087)</f>
        <v>0</v>
      </c>
      <c r="CG1087">
        <f>CE1087/$CF$21</f>
        <v>0</v>
      </c>
      <c r="EM1087"/>
      <c r="EN1087" s="3"/>
      <c r="EP1087"/>
      <c r="EQ1087" s="3"/>
    </row>
    <row r="1088" spans="2:147" x14ac:dyDescent="0.25">
      <c r="B1088">
        <f t="shared" si="237"/>
        <v>1072</v>
      </c>
      <c r="C1088" s="9">
        <f t="shared" si="235"/>
        <v>26.774999999999547</v>
      </c>
      <c r="D1088">
        <f>EXP(-KTG1_dia*(C1088-T_opt__dia)^2)</f>
        <v>0.27100852527987912</v>
      </c>
      <c r="E1088">
        <f>EXP(-KTG2_dia*(T_opt__dia-C1088)^2)</f>
        <v>6.6768838882284123E-15</v>
      </c>
      <c r="F1088">
        <f>IF(C1088&lt;=T_opt__dia,D1088,E1088)</f>
        <v>6.6768838882284123E-15</v>
      </c>
      <c r="G1088">
        <f t="shared" si="236"/>
        <v>0</v>
      </c>
      <c r="AO1088">
        <f t="shared" si="234"/>
        <v>1085</v>
      </c>
      <c r="AP1088">
        <f t="shared" si="226"/>
        <v>27.099999999999529</v>
      </c>
      <c r="AQ1088">
        <f>EXP(-KTG1_nan*(AP1088-T_opt__nan)^2)</f>
        <v>0.81738913507042332</v>
      </c>
      <c r="AR1088">
        <f>EXP(-KTG2_nan*(T_opt__nan-AP1088)^2)</f>
        <v>0.54611811434136914</v>
      </c>
      <c r="AS1088">
        <f>IF(AP1088&lt;=T_opt__nan,AQ1088,AR1088)</f>
        <v>0.54611811434136914</v>
      </c>
      <c r="AT1088">
        <f t="shared" si="227"/>
        <v>0.54600000000000004</v>
      </c>
      <c r="BD1088">
        <f t="shared" si="228"/>
        <v>1085</v>
      </c>
      <c r="BE1088">
        <f t="shared" si="229"/>
        <v>27.099999999999529</v>
      </c>
      <c r="BF1088">
        <f>EXP(-KTG1_pic*(BE1088-T_opt_pic)^2)</f>
        <v>0.93497078141993739</v>
      </c>
      <c r="BG1088">
        <f>EXP(-KTG2_pic*(T_opt_pic-BE1088)^2)</f>
        <v>0.81732374655520923</v>
      </c>
      <c r="BH1088">
        <f>IF(BE1088&lt;=T_opt_pic,BF1088,BG1088)</f>
        <v>0.81732374655520923</v>
      </c>
      <c r="BI1088">
        <f t="shared" si="230"/>
        <v>0.81699999999999995</v>
      </c>
      <c r="BP1088">
        <f t="shared" si="231"/>
        <v>1085</v>
      </c>
      <c r="BQ1088">
        <f t="shared" si="232"/>
        <v>27.099999999999529</v>
      </c>
      <c r="BR1088">
        <f>EXP(-KTG1_bac*(BQ1088-T_opt_bac)^2)</f>
        <v>0.93497078141993739</v>
      </c>
      <c r="BS1088">
        <f>EXP(-KTG2_bac * (T_opt_bac - BQ1088)^2)</f>
        <v>0.81732374655520923</v>
      </c>
      <c r="BT1088">
        <f>IF(BQ1088&lt;=T_opt_bac,BR1088,BS1088)</f>
        <v>0.81732374655520923</v>
      </c>
      <c r="BU1088">
        <f t="shared" si="233"/>
        <v>0.81699999999999995</v>
      </c>
      <c r="BY1088"/>
      <c r="BZ1088" s="3">
        <f t="shared" si="239"/>
        <v>1068</v>
      </c>
      <c r="CA1088" s="3">
        <f>CA1087+(env_max2-env_min2)/1200</f>
        <v>26.674999999999553</v>
      </c>
      <c r="CB1088" s="3">
        <f t="shared" si="238"/>
        <v>1.5960000000000001</v>
      </c>
      <c r="CC1088" s="3">
        <f>ROUND((O_max_dia2-CA1088)/O_range_dia2 * CB1088, 3)</f>
        <v>-7.6999999999999999E-2</v>
      </c>
      <c r="CD1088">
        <f>IF(CA1088&lt;=delt2,CB1088,CC1088)</f>
        <v>-7.6999999999999999E-2</v>
      </c>
      <c r="CE1088">
        <f>IF(CA1088&gt;=O_max_dia2, 0, CD1088)</f>
        <v>0</v>
      </c>
      <c r="CG1088">
        <f>CE1088/$CF$21</f>
        <v>0</v>
      </c>
      <c r="EM1088"/>
      <c r="EN1088" s="3"/>
      <c r="EP1088"/>
      <c r="EQ1088" s="3"/>
    </row>
    <row r="1089" spans="2:147" x14ac:dyDescent="0.25">
      <c r="B1089">
        <f t="shared" si="237"/>
        <v>1073</v>
      </c>
      <c r="C1089" s="9">
        <f t="shared" si="235"/>
        <v>26.799999999999546</v>
      </c>
      <c r="D1089">
        <f>EXP(-KTG1_dia*(C1089-T_opt__dia)^2)</f>
        <v>0.26962585586469162</v>
      </c>
      <c r="E1089">
        <f>EXP(-KTG2_dia*(T_opt__dia-C1089)^2)</f>
        <v>5.8754132319685045E-15</v>
      </c>
      <c r="F1089">
        <f>IF(C1089&lt;=T_opt__dia,D1089,E1089)</f>
        <v>5.8754132319685045E-15</v>
      </c>
      <c r="G1089">
        <f t="shared" si="236"/>
        <v>0</v>
      </c>
      <c r="AO1089">
        <f t="shared" si="234"/>
        <v>1086</v>
      </c>
      <c r="AP1089">
        <f t="shared" si="226"/>
        <v>27.124999999999527</v>
      </c>
      <c r="AQ1089">
        <f>EXP(-KTG1_nan*(AP1089-T_opt__nan)^2)</f>
        <v>0.8162272256298031</v>
      </c>
      <c r="AR1089">
        <f>EXP(-KTG2_nan*(T_opt__nan-AP1089)^2)</f>
        <v>0.54379252105248621</v>
      </c>
      <c r="AS1089">
        <f>IF(AP1089&lt;=T_opt__nan,AQ1089,AR1089)</f>
        <v>0.54379252105248621</v>
      </c>
      <c r="AT1089">
        <f t="shared" si="227"/>
        <v>0.54400000000000004</v>
      </c>
      <c r="BD1089">
        <f t="shared" si="228"/>
        <v>1086</v>
      </c>
      <c r="BE1089">
        <f t="shared" si="229"/>
        <v>27.124999999999527</v>
      </c>
      <c r="BF1089">
        <f>EXP(-KTG1_pic*(BE1089-T_opt_pic)^2)</f>
        <v>0.93420208412231898</v>
      </c>
      <c r="BG1089">
        <f>EXP(-KTG2_pic*(T_opt_pic-BE1089)^2)</f>
        <v>0.81530948632613687</v>
      </c>
      <c r="BH1089">
        <f>IF(BE1089&lt;=T_opt_pic,BF1089,BG1089)</f>
        <v>0.81530948632613687</v>
      </c>
      <c r="BI1089">
        <f t="shared" si="230"/>
        <v>0.81499999999999995</v>
      </c>
      <c r="BP1089">
        <f t="shared" si="231"/>
        <v>1086</v>
      </c>
      <c r="BQ1089">
        <f t="shared" si="232"/>
        <v>27.124999999999527</v>
      </c>
      <c r="BR1089">
        <f>EXP(-KTG1_bac*(BQ1089-T_opt_bac)^2)</f>
        <v>0.93420208412231898</v>
      </c>
      <c r="BS1089">
        <f>EXP(-KTG2_bac * (T_opt_bac - BQ1089)^2)</f>
        <v>0.81530948632613687</v>
      </c>
      <c r="BT1089">
        <f>IF(BQ1089&lt;=T_opt_bac,BR1089,BS1089)</f>
        <v>0.81530948632613687</v>
      </c>
      <c r="BU1089">
        <f t="shared" si="233"/>
        <v>0.81499999999999995</v>
      </c>
      <c r="BY1089"/>
      <c r="BZ1089" s="3">
        <f t="shared" si="239"/>
        <v>1069</v>
      </c>
      <c r="CA1089" s="3">
        <f>CA1088+(env_max2-env_min2)/1200</f>
        <v>26.699999999999552</v>
      </c>
      <c r="CB1089" s="3">
        <f t="shared" si="238"/>
        <v>1.5980000000000001</v>
      </c>
      <c r="CC1089" s="3">
        <f>ROUND((O_max_dia2-CA1089)/O_range_dia2 * CB1089, 3)</f>
        <v>-0.08</v>
      </c>
      <c r="CD1089">
        <f>IF(CA1089&lt;=delt2,CB1089,CC1089)</f>
        <v>-0.08</v>
      </c>
      <c r="CE1089">
        <f>IF(CA1089&gt;=O_max_dia2, 0, CD1089)</f>
        <v>0</v>
      </c>
      <c r="CG1089">
        <f>CE1089/$CF$21</f>
        <v>0</v>
      </c>
      <c r="EM1089"/>
      <c r="EN1089" s="3"/>
      <c r="EP1089"/>
      <c r="EQ1089" s="3"/>
    </row>
    <row r="1090" spans="2:147" x14ac:dyDescent="0.25">
      <c r="B1090">
        <f t="shared" si="237"/>
        <v>1074</v>
      </c>
      <c r="C1090" s="9">
        <f t="shared" si="235"/>
        <v>26.824999999999545</v>
      </c>
      <c r="D1090">
        <f>EXP(-KTG1_dia*(C1090-T_opt__dia)^2)</f>
        <v>0.26824755825782215</v>
      </c>
      <c r="E1090">
        <f>EXP(-KTG2_dia*(T_opt__dia-C1090)^2)</f>
        <v>5.1688560386304941E-15</v>
      </c>
      <c r="F1090">
        <f>IF(C1090&lt;=T_opt__dia,D1090,E1090)</f>
        <v>5.1688560386304941E-15</v>
      </c>
      <c r="G1090">
        <f t="shared" si="236"/>
        <v>0</v>
      </c>
      <c r="AO1090">
        <f t="shared" si="234"/>
        <v>1087</v>
      </c>
      <c r="AP1090">
        <f t="shared" si="226"/>
        <v>27.149999999999526</v>
      </c>
      <c r="AQ1090">
        <f>EXP(-KTG1_nan*(AP1090-T_opt__nan)^2)</f>
        <v>0.81506289250570285</v>
      </c>
      <c r="AR1090">
        <f>EXP(-KTG2_nan*(T_opt__nan-AP1090)^2)</f>
        <v>0.54146870899516775</v>
      </c>
      <c r="AS1090">
        <f>IF(AP1090&lt;=T_opt__nan,AQ1090,AR1090)</f>
        <v>0.54146870899516775</v>
      </c>
      <c r="AT1090">
        <f t="shared" si="227"/>
        <v>0.54100000000000004</v>
      </c>
      <c r="BD1090">
        <f t="shared" si="228"/>
        <v>1087</v>
      </c>
      <c r="BE1090">
        <f t="shared" si="229"/>
        <v>27.149999999999526</v>
      </c>
      <c r="BF1090">
        <f>EXP(-KTG1_pic*(BE1090-T_opt_pic)^2)</f>
        <v>0.93342935165985874</v>
      </c>
      <c r="BG1090">
        <f>EXP(-KTG2_pic*(T_opt_pic-BE1090)^2)</f>
        <v>0.8132879907458952</v>
      </c>
      <c r="BH1090">
        <f>IF(BE1090&lt;=T_opt_pic,BF1090,BG1090)</f>
        <v>0.8132879907458952</v>
      </c>
      <c r="BI1090">
        <f t="shared" si="230"/>
        <v>0.81299999999999994</v>
      </c>
      <c r="BP1090">
        <f t="shared" si="231"/>
        <v>1087</v>
      </c>
      <c r="BQ1090">
        <f t="shared" si="232"/>
        <v>27.149999999999526</v>
      </c>
      <c r="BR1090">
        <f>EXP(-KTG1_bac*(BQ1090-T_opt_bac)^2)</f>
        <v>0.93342935165985874</v>
      </c>
      <c r="BS1090">
        <f>EXP(-KTG2_bac * (T_opt_bac - BQ1090)^2)</f>
        <v>0.8132879907458952</v>
      </c>
      <c r="BT1090">
        <f>IF(BQ1090&lt;=T_opt_bac,BR1090,BS1090)</f>
        <v>0.8132879907458952</v>
      </c>
      <c r="BU1090">
        <f t="shared" si="233"/>
        <v>0.81299999999999994</v>
      </c>
      <c r="BY1090"/>
      <c r="BZ1090" s="3">
        <f t="shared" si="239"/>
        <v>1070</v>
      </c>
      <c r="CA1090" s="3">
        <f>CA1089+(env_max2-env_min2)/1200</f>
        <v>26.72499999999955</v>
      </c>
      <c r="CB1090" s="3">
        <f t="shared" si="238"/>
        <v>1.601</v>
      </c>
      <c r="CC1090" s="3">
        <f>ROUND((O_max_dia2-CA1090)/O_range_dia2 * CB1090, 3)</f>
        <v>-8.3000000000000004E-2</v>
      </c>
      <c r="CD1090">
        <f>IF(CA1090&lt;=delt2,CB1090,CC1090)</f>
        <v>-8.3000000000000004E-2</v>
      </c>
      <c r="CE1090">
        <f>IF(CA1090&gt;=O_max_dia2, 0, CD1090)</f>
        <v>0</v>
      </c>
      <c r="CG1090">
        <f>CE1090/$CF$21</f>
        <v>0</v>
      </c>
      <c r="EM1090"/>
      <c r="EN1090" s="3"/>
      <c r="EP1090"/>
      <c r="EQ1090" s="3"/>
    </row>
    <row r="1091" spans="2:147" x14ac:dyDescent="0.25">
      <c r="B1091">
        <f t="shared" si="237"/>
        <v>1075</v>
      </c>
      <c r="C1091" s="9">
        <f t="shared" si="235"/>
        <v>26.849999999999543</v>
      </c>
      <c r="D1091">
        <f>EXP(-KTG1_dia*(C1091-T_opt__dia)^2)</f>
        <v>0.26687363760642691</v>
      </c>
      <c r="E1091">
        <f>EXP(-KTG2_dia*(T_opt__dia-C1091)^2)</f>
        <v>4.5461303333365601E-15</v>
      </c>
      <c r="F1091">
        <f>IF(C1091&lt;=T_opt__dia,D1091,E1091)</f>
        <v>4.5461303333365601E-15</v>
      </c>
      <c r="G1091">
        <f t="shared" si="236"/>
        <v>0</v>
      </c>
      <c r="AO1091">
        <f t="shared" si="234"/>
        <v>1088</v>
      </c>
      <c r="AP1091">
        <f t="shared" si="226"/>
        <v>27.174999999999525</v>
      </c>
      <c r="AQ1091">
        <f>EXP(-KTG1_nan*(AP1091-T_opt__nan)^2)</f>
        <v>0.8138961507904604</v>
      </c>
      <c r="AR1091">
        <f>EXP(-KTG2_nan*(T_opt__nan-AP1091)^2)</f>
        <v>0.53914674012248343</v>
      </c>
      <c r="AS1091">
        <f>IF(AP1091&lt;=T_opt__nan,AQ1091,AR1091)</f>
        <v>0.53914674012248343</v>
      </c>
      <c r="AT1091">
        <f t="shared" si="227"/>
        <v>0.53900000000000003</v>
      </c>
      <c r="BD1091">
        <f t="shared" si="228"/>
        <v>1088</v>
      </c>
      <c r="BE1091">
        <f t="shared" si="229"/>
        <v>27.174999999999525</v>
      </c>
      <c r="BF1091">
        <f>EXP(-KTG1_pic*(BE1091-T_opt_pic)^2)</f>
        <v>0.9326525950943837</v>
      </c>
      <c r="BG1091">
        <f>EXP(-KTG2_pic*(T_opt_pic-BE1091)^2)</f>
        <v>0.81125933832319808</v>
      </c>
      <c r="BH1091">
        <f>IF(BE1091&lt;=T_opt_pic,BF1091,BG1091)</f>
        <v>0.81125933832319808</v>
      </c>
      <c r="BI1091">
        <f t="shared" si="230"/>
        <v>0.81100000000000005</v>
      </c>
      <c r="BP1091">
        <f t="shared" si="231"/>
        <v>1088</v>
      </c>
      <c r="BQ1091">
        <f t="shared" si="232"/>
        <v>27.174999999999525</v>
      </c>
      <c r="BR1091">
        <f>EXP(-KTG1_bac*(BQ1091-T_opt_bac)^2)</f>
        <v>0.9326525950943837</v>
      </c>
      <c r="BS1091">
        <f>EXP(-KTG2_bac * (T_opt_bac - BQ1091)^2)</f>
        <v>0.81125933832319808</v>
      </c>
      <c r="BT1091">
        <f>IF(BQ1091&lt;=T_opt_bac,BR1091,BS1091)</f>
        <v>0.81125933832319808</v>
      </c>
      <c r="BU1091">
        <f t="shared" si="233"/>
        <v>0.81100000000000005</v>
      </c>
      <c r="BY1091"/>
      <c r="BZ1091" s="3">
        <f t="shared" si="239"/>
        <v>1071</v>
      </c>
      <c r="CA1091" s="3">
        <f>CA1090+(env_max2-env_min2)/1200</f>
        <v>26.749999999999549</v>
      </c>
      <c r="CB1091" s="3">
        <f t="shared" si="238"/>
        <v>1.6040000000000001</v>
      </c>
      <c r="CC1091" s="3">
        <f>ROUND((O_max_dia2-CA1091)/O_range_dia2 * CB1091, 3)</f>
        <v>-8.5999999999999993E-2</v>
      </c>
      <c r="CD1091">
        <f>IF(CA1091&lt;=delt2,CB1091,CC1091)</f>
        <v>-8.5999999999999993E-2</v>
      </c>
      <c r="CE1091">
        <f>IF(CA1091&gt;=O_max_dia2, 0, CD1091)</f>
        <v>0</v>
      </c>
      <c r="CG1091">
        <f>CE1091/$CF$21</f>
        <v>0</v>
      </c>
      <c r="EM1091"/>
      <c r="EN1091" s="3"/>
      <c r="EP1091"/>
      <c r="EQ1091" s="3"/>
    </row>
    <row r="1092" spans="2:147" x14ac:dyDescent="0.25">
      <c r="B1092">
        <f t="shared" si="237"/>
        <v>1076</v>
      </c>
      <c r="C1092" s="9">
        <f t="shared" si="235"/>
        <v>26.874999999999542</v>
      </c>
      <c r="D1092">
        <f>EXP(-KTG1_dia*(C1092-T_opt__dia)^2)</f>
        <v>0.26550409890035309</v>
      </c>
      <c r="E1092">
        <f>EXP(-KTG2_dia*(T_opt__dia-C1092)^2)</f>
        <v>3.9974289618065145E-15</v>
      </c>
      <c r="F1092">
        <f>IF(C1092&lt;=T_opt__dia,D1092,E1092)</f>
        <v>3.9974289618065145E-15</v>
      </c>
      <c r="G1092">
        <f t="shared" si="236"/>
        <v>0</v>
      </c>
      <c r="AO1092">
        <f t="shared" si="234"/>
        <v>1089</v>
      </c>
      <c r="AP1092">
        <f t="shared" si="226"/>
        <v>27.199999999999523</v>
      </c>
      <c r="AQ1092">
        <f>EXP(-KTG1_nan*(AP1092-T_opt__nan)^2)</f>
        <v>0.81272701559094962</v>
      </c>
      <c r="AR1092">
        <f>EXP(-KTG2_nan*(T_opt__nan-AP1092)^2)</f>
        <v>0.53682667603952949</v>
      </c>
      <c r="AS1092">
        <f>IF(AP1092&lt;=T_opt__nan,AQ1092,AR1092)</f>
        <v>0.53682667603952949</v>
      </c>
      <c r="AT1092">
        <f t="shared" si="227"/>
        <v>0.53700000000000003</v>
      </c>
      <c r="BD1092">
        <f t="shared" si="228"/>
        <v>1089</v>
      </c>
      <c r="BE1092">
        <f t="shared" si="229"/>
        <v>27.199999999999523</v>
      </c>
      <c r="BF1092">
        <f>EXP(-KTG1_pic*(BE1092-T_opt_pic)^2)</f>
        <v>0.93187182553888004</v>
      </c>
      <c r="BG1092">
        <f>EXP(-KTG2_pic*(T_opt_pic-BE1092)^2)</f>
        <v>0.80922360769317092</v>
      </c>
      <c r="BH1092">
        <f>IF(BE1092&lt;=T_opt_pic,BF1092,BG1092)</f>
        <v>0.80922360769317092</v>
      </c>
      <c r="BI1092">
        <f t="shared" si="230"/>
        <v>0.80900000000000005</v>
      </c>
      <c r="BP1092">
        <f t="shared" si="231"/>
        <v>1089</v>
      </c>
      <c r="BQ1092">
        <f t="shared" si="232"/>
        <v>27.199999999999523</v>
      </c>
      <c r="BR1092">
        <f>EXP(-KTG1_bac*(BQ1092-T_opt_bac)^2)</f>
        <v>0.93187182553888004</v>
      </c>
      <c r="BS1092">
        <f>EXP(-KTG2_bac * (T_opt_bac - BQ1092)^2)</f>
        <v>0.80922360769317092</v>
      </c>
      <c r="BT1092">
        <f>IF(BQ1092&lt;=T_opt_bac,BR1092,BS1092)</f>
        <v>0.80922360769317092</v>
      </c>
      <c r="BU1092">
        <f t="shared" si="233"/>
        <v>0.80900000000000005</v>
      </c>
      <c r="BY1092"/>
      <c r="BZ1092" s="3">
        <f t="shared" si="239"/>
        <v>1072</v>
      </c>
      <c r="CA1092" s="3">
        <f>CA1091+(env_max2-env_min2)/1200</f>
        <v>26.774999999999547</v>
      </c>
      <c r="CB1092" s="3">
        <f t="shared" si="238"/>
        <v>1.607</v>
      </c>
      <c r="CC1092" s="3">
        <f>ROUND((O_max_dia2-CA1092)/O_range_dia2 * CB1092, 3)</f>
        <v>-8.8999999999999996E-2</v>
      </c>
      <c r="CD1092">
        <f>IF(CA1092&lt;=delt2,CB1092,CC1092)</f>
        <v>-8.8999999999999996E-2</v>
      </c>
      <c r="CE1092">
        <f>IF(CA1092&gt;=O_max_dia2, 0, CD1092)</f>
        <v>0</v>
      </c>
      <c r="CG1092">
        <f>CE1092/$CF$21</f>
        <v>0</v>
      </c>
      <c r="EM1092"/>
      <c r="EN1092" s="3"/>
      <c r="EP1092"/>
      <c r="EQ1092" s="3"/>
    </row>
    <row r="1093" spans="2:147" x14ac:dyDescent="0.25">
      <c r="B1093">
        <f t="shared" si="237"/>
        <v>1077</v>
      </c>
      <c r="C1093" s="9">
        <f t="shared" si="235"/>
        <v>26.89999999999954</v>
      </c>
      <c r="D1093">
        <f>EXP(-KTG1_dia*(C1093-T_opt__dia)^2)</f>
        <v>0.26413894697274576</v>
      </c>
      <c r="E1093">
        <f>EXP(-KTG2_dia*(T_opt__dia-C1093)^2)</f>
        <v>3.5140752184956259E-15</v>
      </c>
      <c r="F1093">
        <f>IF(C1093&lt;=T_opt__dia,D1093,E1093)</f>
        <v>3.5140752184956259E-15</v>
      </c>
      <c r="G1093">
        <f t="shared" si="236"/>
        <v>0</v>
      </c>
      <c r="AO1093">
        <f t="shared" si="234"/>
        <v>1090</v>
      </c>
      <c r="AP1093">
        <f t="shared" ref="AP1093:AP1156" si="240">C1106</f>
        <v>27.224999999999522</v>
      </c>
      <c r="AQ1093">
        <f>EXP(-KTG1_nan*(AP1093-T_opt__nan)^2)</f>
        <v>0.81155550202825799</v>
      </c>
      <c r="AR1093">
        <f>EXP(-KTG2_nan*(T_opt__nan-AP1093)^2)</f>
        <v>0.53450857800123264</v>
      </c>
      <c r="AS1093">
        <f>IF(AP1093&lt;=T_opt__nan,AQ1093,AR1093)</f>
        <v>0.53450857800123264</v>
      </c>
      <c r="AT1093">
        <f t="shared" ref="AT1093:AT1156" si="241">ROUND(AS1093,3)</f>
        <v>0.53500000000000003</v>
      </c>
      <c r="BD1093">
        <f t="shared" ref="BD1093:BD1156" si="242">B1106</f>
        <v>1090</v>
      </c>
      <c r="BE1093">
        <f t="shared" ref="BE1093:BE1156" si="243">C1106</f>
        <v>27.224999999999522</v>
      </c>
      <c r="BF1093">
        <f>EXP(-KTG1_pic*(BE1093-T_opt_pic)^2)</f>
        <v>0.93108705415722781</v>
      </c>
      <c r="BG1093">
        <f>EXP(-KTG2_pic*(T_opt_pic-BE1093)^2)</f>
        <v>0.80718087761232327</v>
      </c>
      <c r="BH1093">
        <f>IF(BE1093&lt;=T_opt_pic,BF1093,BG1093)</f>
        <v>0.80718087761232327</v>
      </c>
      <c r="BI1093">
        <f t="shared" ref="BI1093:BI1156" si="244">ROUND(BH1093,3)</f>
        <v>0.80700000000000005</v>
      </c>
      <c r="BP1093">
        <f t="shared" ref="BP1093:BP1156" si="245">BD1093</f>
        <v>1090</v>
      </c>
      <c r="BQ1093">
        <f t="shared" ref="BQ1093:BQ1156" si="246">BE1093</f>
        <v>27.224999999999522</v>
      </c>
      <c r="BR1093">
        <f>EXP(-KTG1_bac*(BQ1093-T_opt_bac)^2)</f>
        <v>0.93108705415722781</v>
      </c>
      <c r="BS1093">
        <f>EXP(-KTG2_bac * (T_opt_bac - BQ1093)^2)</f>
        <v>0.80718087761232327</v>
      </c>
      <c r="BT1093">
        <f>IF(BQ1093&lt;=T_opt_bac,BR1093,BS1093)</f>
        <v>0.80718087761232327</v>
      </c>
      <c r="BU1093">
        <f t="shared" ref="BU1093:BU1156" si="247">ROUND(BT1093,3)</f>
        <v>0.80700000000000005</v>
      </c>
      <c r="BY1093"/>
      <c r="BZ1093" s="3">
        <f t="shared" si="239"/>
        <v>1073</v>
      </c>
      <c r="CA1093" s="3">
        <f>CA1092+(env_max2-env_min2)/1200</f>
        <v>26.799999999999546</v>
      </c>
      <c r="CB1093" s="3">
        <f t="shared" si="238"/>
        <v>1.61</v>
      </c>
      <c r="CC1093" s="3">
        <f>ROUND((O_max_dia2-CA1093)/O_range_dia2 * CB1093, 3)</f>
        <v>-9.1999999999999998E-2</v>
      </c>
      <c r="CD1093">
        <f>IF(CA1093&lt;=delt2,CB1093,CC1093)</f>
        <v>-9.1999999999999998E-2</v>
      </c>
      <c r="CE1093">
        <f>IF(CA1093&gt;=O_max_dia2, 0, CD1093)</f>
        <v>0</v>
      </c>
      <c r="CG1093">
        <f>CE1093/$CF$21</f>
        <v>0</v>
      </c>
      <c r="EM1093"/>
      <c r="EN1093" s="3"/>
      <c r="EP1093"/>
      <c r="EQ1093" s="3"/>
    </row>
    <row r="1094" spans="2:147" x14ac:dyDescent="0.25">
      <c r="B1094">
        <f t="shared" si="237"/>
        <v>1078</v>
      </c>
      <c r="C1094" s="9">
        <f t="shared" si="235"/>
        <v>26.924999999999539</v>
      </c>
      <c r="D1094">
        <f>EXP(-KTG1_dia*(C1094-T_opt__dia)^2)</f>
        <v>0.26277818650065893</v>
      </c>
      <c r="E1094">
        <f>EXP(-KTG2_dia*(T_opt__dia-C1094)^2)</f>
        <v>3.0883945565779396E-15</v>
      </c>
      <c r="F1094">
        <f>IF(C1094&lt;=T_opt__dia,D1094,E1094)</f>
        <v>3.0883945565779396E-15</v>
      </c>
      <c r="G1094">
        <f t="shared" si="236"/>
        <v>0</v>
      </c>
      <c r="AO1094">
        <f t="shared" si="234"/>
        <v>1091</v>
      </c>
      <c r="AP1094">
        <f t="shared" si="240"/>
        <v>27.24999999999952</v>
      </c>
      <c r="AQ1094">
        <f>EXP(-KTG1_nan*(AP1094-T_opt__nan)^2)</f>
        <v>0.81038162523736401</v>
      </c>
      <c r="AR1094">
        <f>EXP(-KTG2_nan*(T_opt__nan-AP1094)^2)</f>
        <v>0.5321925069101896</v>
      </c>
      <c r="AS1094">
        <f>IF(AP1094&lt;=T_opt__nan,AQ1094,AR1094)</f>
        <v>0.5321925069101896</v>
      </c>
      <c r="AT1094">
        <f t="shared" si="241"/>
        <v>0.53200000000000003</v>
      </c>
      <c r="BD1094">
        <f t="shared" si="242"/>
        <v>1091</v>
      </c>
      <c r="BE1094">
        <f t="shared" si="243"/>
        <v>27.24999999999952</v>
      </c>
      <c r="BF1094">
        <f>EXP(-KTG1_pic*(BE1094-T_opt_pic)^2)</f>
        <v>0.93029829216393545</v>
      </c>
      <c r="BG1094">
        <f>EXP(-KTG2_pic*(T_opt_pic-BE1094)^2)</f>
        <v>0.80513122695352501</v>
      </c>
      <c r="BH1094">
        <f>IF(BE1094&lt;=T_opt_pic,BF1094,BG1094)</f>
        <v>0.80513122695352501</v>
      </c>
      <c r="BI1094">
        <f t="shared" si="244"/>
        <v>0.80500000000000005</v>
      </c>
      <c r="BP1094">
        <f t="shared" si="245"/>
        <v>1091</v>
      </c>
      <c r="BQ1094">
        <f t="shared" si="246"/>
        <v>27.24999999999952</v>
      </c>
      <c r="BR1094">
        <f>EXP(-KTG1_bac*(BQ1094-T_opt_bac)^2)</f>
        <v>0.93029829216393545</v>
      </c>
      <c r="BS1094">
        <f>EXP(-KTG2_bac * (T_opt_bac - BQ1094)^2)</f>
        <v>0.80513122695352501</v>
      </c>
      <c r="BT1094">
        <f>IF(BQ1094&lt;=T_opt_bac,BR1094,BS1094)</f>
        <v>0.80513122695352501</v>
      </c>
      <c r="BU1094">
        <f t="shared" si="247"/>
        <v>0.80500000000000005</v>
      </c>
      <c r="BY1094"/>
      <c r="BZ1094" s="3">
        <f t="shared" si="239"/>
        <v>1074</v>
      </c>
      <c r="CA1094" s="3">
        <f>CA1093+(env_max2-env_min2)/1200</f>
        <v>26.824999999999545</v>
      </c>
      <c r="CB1094" s="3">
        <f t="shared" si="238"/>
        <v>1.6120000000000001</v>
      </c>
      <c r="CC1094" s="3">
        <f>ROUND((O_max_dia2-CA1094)/O_range_dia2 * CB1094, 3)</f>
        <v>-9.5000000000000001E-2</v>
      </c>
      <c r="CD1094">
        <f>IF(CA1094&lt;=delt2,CB1094,CC1094)</f>
        <v>-9.5000000000000001E-2</v>
      </c>
      <c r="CE1094">
        <f>IF(CA1094&gt;=O_max_dia2, 0, CD1094)</f>
        <v>0</v>
      </c>
      <c r="CG1094">
        <f>CE1094/$CF$21</f>
        <v>0</v>
      </c>
      <c r="EM1094"/>
      <c r="EN1094" s="3"/>
      <c r="EP1094"/>
      <c r="EQ1094" s="3"/>
    </row>
    <row r="1095" spans="2:147" x14ac:dyDescent="0.25">
      <c r="B1095">
        <f t="shared" si="237"/>
        <v>1079</v>
      </c>
      <c r="C1095" s="9">
        <f t="shared" si="235"/>
        <v>26.949999999999537</v>
      </c>
      <c r="D1095">
        <f>EXP(-KTG1_dia*(C1095-T_opt__dia)^2)</f>
        <v>0.26142182200567166</v>
      </c>
      <c r="E1095">
        <f>EXP(-KTG2_dia*(T_opt__dia-C1095)^2)</f>
        <v>2.7136006195085231E-15</v>
      </c>
      <c r="F1095">
        <f>IF(C1095&lt;=T_opt__dia,D1095,E1095)</f>
        <v>2.7136006195085231E-15</v>
      </c>
      <c r="G1095">
        <f t="shared" si="236"/>
        <v>0</v>
      </c>
      <c r="AO1095">
        <f t="shared" si="234"/>
        <v>1092</v>
      </c>
      <c r="AP1095">
        <f t="shared" si="240"/>
        <v>27.274999999999519</v>
      </c>
      <c r="AQ1095">
        <f>EXP(-KTG1_nan*(AP1095-T_opt__nan)^2)</f>
        <v>0.80920540036681476</v>
      </c>
      <c r="AR1095">
        <f>EXP(-KTG2_nan*(T_opt__nan-AP1095)^2)</f>
        <v>0.52987852331454266</v>
      </c>
      <c r="AS1095">
        <f>IF(AP1095&lt;=T_opt__nan,AQ1095,AR1095)</f>
        <v>0.52987852331454266</v>
      </c>
      <c r="AT1095">
        <f t="shared" si="241"/>
        <v>0.53</v>
      </c>
      <c r="BD1095">
        <f t="shared" si="242"/>
        <v>1092</v>
      </c>
      <c r="BE1095">
        <f t="shared" si="243"/>
        <v>27.274999999999519</v>
      </c>
      <c r="BF1095">
        <f>EXP(-KTG1_pic*(BE1095-T_opt_pic)^2)</f>
        <v>0.92950555082387287</v>
      </c>
      <c r="BG1095">
        <f>EXP(-KTG2_pic*(T_opt_pic-BE1095)^2)</f>
        <v>0.80307473470098589</v>
      </c>
      <c r="BH1095">
        <f>IF(BE1095&lt;=T_opt_pic,BF1095,BG1095)</f>
        <v>0.80307473470098589</v>
      </c>
      <c r="BI1095">
        <f t="shared" si="244"/>
        <v>0.80300000000000005</v>
      </c>
      <c r="BP1095">
        <f t="shared" si="245"/>
        <v>1092</v>
      </c>
      <c r="BQ1095">
        <f t="shared" si="246"/>
        <v>27.274999999999519</v>
      </c>
      <c r="BR1095">
        <f>EXP(-KTG1_bac*(BQ1095-T_opt_bac)^2)</f>
        <v>0.92950555082387287</v>
      </c>
      <c r="BS1095">
        <f>EXP(-KTG2_bac * (T_opt_bac - BQ1095)^2)</f>
        <v>0.80307473470098589</v>
      </c>
      <c r="BT1095">
        <f>IF(BQ1095&lt;=T_opt_bac,BR1095,BS1095)</f>
        <v>0.80307473470098589</v>
      </c>
      <c r="BU1095">
        <f t="shared" si="247"/>
        <v>0.80300000000000005</v>
      </c>
      <c r="BY1095"/>
      <c r="BZ1095" s="3">
        <f t="shared" si="239"/>
        <v>1075</v>
      </c>
      <c r="CA1095" s="3">
        <f>CA1094+(env_max2-env_min2)/1200</f>
        <v>26.849999999999543</v>
      </c>
      <c r="CB1095" s="3">
        <f t="shared" si="238"/>
        <v>1.615</v>
      </c>
      <c r="CC1095" s="3">
        <f>ROUND((O_max_dia2-CA1095)/O_range_dia2 * CB1095, 3)</f>
        <v>-9.8000000000000004E-2</v>
      </c>
      <c r="CD1095">
        <f>IF(CA1095&lt;=delt2,CB1095,CC1095)</f>
        <v>-9.8000000000000004E-2</v>
      </c>
      <c r="CE1095">
        <f>IF(CA1095&gt;=O_max_dia2, 0, CD1095)</f>
        <v>0</v>
      </c>
      <c r="CG1095">
        <f>CE1095/$CF$21</f>
        <v>0</v>
      </c>
      <c r="EM1095"/>
      <c r="EN1095" s="3"/>
      <c r="EP1095"/>
      <c r="EQ1095" s="3"/>
    </row>
    <row r="1096" spans="2:147" x14ac:dyDescent="0.25">
      <c r="B1096">
        <f t="shared" si="237"/>
        <v>1080</v>
      </c>
      <c r="C1096" s="9">
        <f t="shared" si="235"/>
        <v>26.974999999999536</v>
      </c>
      <c r="D1096">
        <f>EXP(-KTG1_dia*(C1096-T_opt__dia)^2)</f>
        <v>0.26006985785450859</v>
      </c>
      <c r="E1096">
        <f>EXP(-KTG2_dia*(T_opt__dia-C1096)^2)</f>
        <v>2.3836940230097705E-15</v>
      </c>
      <c r="F1096">
        <f>IF(C1096&lt;=T_opt__dia,D1096,E1096)</f>
        <v>2.3836940230097705E-15</v>
      </c>
      <c r="G1096">
        <f t="shared" si="236"/>
        <v>0</v>
      </c>
      <c r="AO1096">
        <f t="shared" si="234"/>
        <v>1093</v>
      </c>
      <c r="AP1096">
        <f t="shared" si="240"/>
        <v>27.299999999999518</v>
      </c>
      <c r="AQ1096">
        <f>EXP(-KTG1_nan*(AP1096-T_opt__nan)^2)</f>
        <v>0.8080268425784034</v>
      </c>
      <c r="AR1096">
        <f>EXP(-KTG2_nan*(T_opt__nan-AP1096)^2)</f>
        <v>0.52756668740588974</v>
      </c>
      <c r="AS1096">
        <f>IF(AP1096&lt;=T_opt__nan,AQ1096,AR1096)</f>
        <v>0.52756668740588974</v>
      </c>
      <c r="AT1096">
        <f t="shared" si="241"/>
        <v>0.52800000000000002</v>
      </c>
      <c r="BD1096">
        <f t="shared" si="242"/>
        <v>1093</v>
      </c>
      <c r="BE1096">
        <f t="shared" si="243"/>
        <v>27.299999999999518</v>
      </c>
      <c r="BF1096">
        <f>EXP(-KTG1_pic*(BE1096-T_opt_pic)^2)</f>
        <v>0.9287088414520035</v>
      </c>
      <c r="BG1096">
        <f>EXP(-KTG2_pic*(T_opt_pic-BE1096)^2)</f>
        <v>0.80101147994524047</v>
      </c>
      <c r="BH1096">
        <f>IF(BE1096&lt;=T_opt_pic,BF1096,BG1096)</f>
        <v>0.80101147994524047</v>
      </c>
      <c r="BI1096">
        <f t="shared" si="244"/>
        <v>0.80100000000000005</v>
      </c>
      <c r="BP1096">
        <f t="shared" si="245"/>
        <v>1093</v>
      </c>
      <c r="BQ1096">
        <f t="shared" si="246"/>
        <v>27.299999999999518</v>
      </c>
      <c r="BR1096">
        <f>EXP(-KTG1_bac*(BQ1096-T_opt_bac)^2)</f>
        <v>0.9287088414520035</v>
      </c>
      <c r="BS1096">
        <f>EXP(-KTG2_bac * (T_opt_bac - BQ1096)^2)</f>
        <v>0.80101147994524047</v>
      </c>
      <c r="BT1096">
        <f>IF(BQ1096&lt;=T_opt_bac,BR1096,BS1096)</f>
        <v>0.80101147994524047</v>
      </c>
      <c r="BU1096">
        <f t="shared" si="247"/>
        <v>0.80100000000000005</v>
      </c>
      <c r="BY1096"/>
      <c r="BZ1096" s="3">
        <f t="shared" si="239"/>
        <v>1076</v>
      </c>
      <c r="CA1096" s="3">
        <f>CA1095+(env_max2-env_min2)/1200</f>
        <v>26.874999999999542</v>
      </c>
      <c r="CB1096" s="3">
        <f t="shared" si="238"/>
        <v>1.6180000000000001</v>
      </c>
      <c r="CC1096" s="3">
        <f>ROUND((O_max_dia2-CA1096)/O_range_dia2 * CB1096, 3)</f>
        <v>-0.10100000000000001</v>
      </c>
      <c r="CD1096">
        <f>IF(CA1096&lt;=delt2,CB1096,CC1096)</f>
        <v>-0.10100000000000001</v>
      </c>
      <c r="CE1096">
        <f>IF(CA1096&gt;=O_max_dia2, 0, CD1096)</f>
        <v>0</v>
      </c>
      <c r="CG1096">
        <f>CE1096/$CF$21</f>
        <v>0</v>
      </c>
      <c r="EM1096"/>
      <c r="EN1096" s="3"/>
      <c r="EP1096"/>
      <c r="EQ1096" s="3"/>
    </row>
    <row r="1097" spans="2:147" x14ac:dyDescent="0.25">
      <c r="B1097">
        <f t="shared" si="237"/>
        <v>1081</v>
      </c>
      <c r="C1097" s="9">
        <f t="shared" si="235"/>
        <v>26.999999999999535</v>
      </c>
      <c r="D1097">
        <f>EXP(-KTG1_dia*(C1097-T_opt__dia)^2)</f>
        <v>0.2587222982596652</v>
      </c>
      <c r="E1097">
        <f>EXP(-KTG2_dia*(T_opt__dia-C1097)^2)</f>
        <v>2.0933724855244484E-15</v>
      </c>
      <c r="F1097">
        <f>IF(C1097&lt;=T_opt__dia,D1097,E1097)</f>
        <v>2.0933724855244484E-15</v>
      </c>
      <c r="G1097">
        <f t="shared" si="236"/>
        <v>0</v>
      </c>
      <c r="AO1097">
        <f t="shared" si="234"/>
        <v>1094</v>
      </c>
      <c r="AP1097">
        <f t="shared" si="240"/>
        <v>27.324999999999516</v>
      </c>
      <c r="AQ1097">
        <f>EXP(-KTG1_nan*(AP1097-T_opt__nan)^2)</f>
        <v>0.80684596704684686</v>
      </c>
      <c r="AR1097">
        <f>EXP(-KTG2_nan*(T_opt__nan-AP1097)^2)</f>
        <v>0.52525705901723219</v>
      </c>
      <c r="AS1097">
        <f>IF(AP1097&lt;=T_opt__nan,AQ1097,AR1097)</f>
        <v>0.52525705901723219</v>
      </c>
      <c r="AT1097">
        <f t="shared" si="241"/>
        <v>0.52500000000000002</v>
      </c>
      <c r="BD1097">
        <f t="shared" si="242"/>
        <v>1094</v>
      </c>
      <c r="BE1097">
        <f t="shared" si="243"/>
        <v>27.324999999999516</v>
      </c>
      <c r="BF1097">
        <f>EXP(-KTG1_pic*(BE1097-T_opt_pic)^2)</f>
        <v>0.92790817541311565</v>
      </c>
      <c r="BG1097">
        <f>EXP(-KTG2_pic*(T_opt_pic-BE1097)^2)</f>
        <v>0.7989415418781366</v>
      </c>
      <c r="BH1097">
        <f>IF(BE1097&lt;=T_opt_pic,BF1097,BG1097)</f>
        <v>0.7989415418781366</v>
      </c>
      <c r="BI1097">
        <f t="shared" si="244"/>
        <v>0.79900000000000004</v>
      </c>
      <c r="BP1097">
        <f t="shared" si="245"/>
        <v>1094</v>
      </c>
      <c r="BQ1097">
        <f t="shared" si="246"/>
        <v>27.324999999999516</v>
      </c>
      <c r="BR1097">
        <f>EXP(-KTG1_bac*(BQ1097-T_opt_bac)^2)</f>
        <v>0.92790817541311565</v>
      </c>
      <c r="BS1097">
        <f>EXP(-KTG2_bac * (T_opt_bac - BQ1097)^2)</f>
        <v>0.7989415418781366</v>
      </c>
      <c r="BT1097">
        <f>IF(BQ1097&lt;=T_opt_bac,BR1097,BS1097)</f>
        <v>0.7989415418781366</v>
      </c>
      <c r="BU1097">
        <f t="shared" si="247"/>
        <v>0.79900000000000004</v>
      </c>
      <c r="BY1097"/>
      <c r="BZ1097" s="3">
        <f t="shared" si="239"/>
        <v>1077</v>
      </c>
      <c r="CA1097" s="3">
        <f>CA1096+(env_max2-env_min2)/1200</f>
        <v>26.89999999999954</v>
      </c>
      <c r="CB1097" s="3">
        <f t="shared" si="238"/>
        <v>1.621</v>
      </c>
      <c r="CC1097" s="3">
        <f>ROUND((O_max_dia2-CA1097)/O_range_dia2 * CB1097, 3)</f>
        <v>-0.104</v>
      </c>
      <c r="CD1097">
        <f>IF(CA1097&lt;=delt2,CB1097,CC1097)</f>
        <v>-0.104</v>
      </c>
      <c r="CE1097">
        <f>IF(CA1097&gt;=O_max_dia2, 0, CD1097)</f>
        <v>0</v>
      </c>
      <c r="CG1097">
        <f>CE1097/$CF$21</f>
        <v>0</v>
      </c>
      <c r="EM1097"/>
      <c r="EN1097" s="3"/>
      <c r="EP1097"/>
      <c r="EQ1097" s="3"/>
    </row>
    <row r="1098" spans="2:147" x14ac:dyDescent="0.25">
      <c r="B1098">
        <f t="shared" si="237"/>
        <v>1082</v>
      </c>
      <c r="C1098" s="9">
        <f t="shared" si="235"/>
        <v>27.024999999999533</v>
      </c>
      <c r="D1098">
        <f>EXP(-KTG1_dia*(C1098-T_opt__dia)^2)</f>
        <v>0.2573791472800368</v>
      </c>
      <c r="E1098">
        <f>EXP(-KTG2_dia*(T_opt__dia-C1098)^2)</f>
        <v>1.8379510565122089E-15</v>
      </c>
      <c r="F1098">
        <f>IF(C1098&lt;=T_opt__dia,D1098,E1098)</f>
        <v>1.8379510565122089E-15</v>
      </c>
      <c r="G1098">
        <f t="shared" si="236"/>
        <v>0</v>
      </c>
      <c r="AO1098">
        <f t="shared" si="234"/>
        <v>1095</v>
      </c>
      <c r="AP1098">
        <f t="shared" si="240"/>
        <v>27.349999999999515</v>
      </c>
      <c r="AQ1098">
        <f>EXP(-KTG1_nan*(AP1098-T_opt__nan)^2)</f>
        <v>0.80566278895946408</v>
      </c>
      <c r="AR1098">
        <f>EXP(-KTG2_nan*(T_opt__nan-AP1098)^2)</f>
        <v>0.52294969762095578</v>
      </c>
      <c r="AS1098">
        <f>IF(AP1098&lt;=T_opt__nan,AQ1098,AR1098)</f>
        <v>0.52294969762095578</v>
      </c>
      <c r="AT1098">
        <f t="shared" si="241"/>
        <v>0.52300000000000002</v>
      </c>
      <c r="BD1098">
        <f t="shared" si="242"/>
        <v>1095</v>
      </c>
      <c r="BE1098">
        <f t="shared" si="243"/>
        <v>27.349999999999515</v>
      </c>
      <c r="BF1098">
        <f>EXP(-KTG1_pic*(BE1098-T_opt_pic)^2)</f>
        <v>0.92710356412155215</v>
      </c>
      <c r="BG1098">
        <f>EXP(-KTG2_pic*(T_opt_pic-BE1098)^2)</f>
        <v>0.7968649997878301</v>
      </c>
      <c r="BH1098">
        <f>IF(BE1098&lt;=T_opt_pic,BF1098,BG1098)</f>
        <v>0.7968649997878301</v>
      </c>
      <c r="BI1098">
        <f t="shared" si="244"/>
        <v>0.79700000000000004</v>
      </c>
      <c r="BP1098">
        <f t="shared" si="245"/>
        <v>1095</v>
      </c>
      <c r="BQ1098">
        <f t="shared" si="246"/>
        <v>27.349999999999515</v>
      </c>
      <c r="BR1098">
        <f>EXP(-KTG1_bac*(BQ1098-T_opt_bac)^2)</f>
        <v>0.92710356412155215</v>
      </c>
      <c r="BS1098">
        <f>EXP(-KTG2_bac * (T_opt_bac - BQ1098)^2)</f>
        <v>0.7968649997878301</v>
      </c>
      <c r="BT1098">
        <f>IF(BQ1098&lt;=T_opt_bac,BR1098,BS1098)</f>
        <v>0.7968649997878301</v>
      </c>
      <c r="BU1098">
        <f t="shared" si="247"/>
        <v>0.79700000000000004</v>
      </c>
      <c r="BY1098"/>
      <c r="BZ1098" s="3">
        <f t="shared" si="239"/>
        <v>1078</v>
      </c>
      <c r="CA1098" s="3">
        <f>CA1097+(env_max2-env_min2)/1200</f>
        <v>26.924999999999539</v>
      </c>
      <c r="CB1098" s="3">
        <f t="shared" si="238"/>
        <v>1.6240000000000001</v>
      </c>
      <c r="CC1098" s="3">
        <f>ROUND((O_max_dia2-CA1098)/O_range_dia2 * CB1098, 3)</f>
        <v>-0.107</v>
      </c>
      <c r="CD1098">
        <f>IF(CA1098&lt;=delt2,CB1098,CC1098)</f>
        <v>-0.107</v>
      </c>
      <c r="CE1098">
        <f>IF(CA1098&gt;=O_max_dia2, 0, CD1098)</f>
        <v>0</v>
      </c>
      <c r="CG1098">
        <f>CE1098/$CF$21</f>
        <v>0</v>
      </c>
      <c r="EM1098"/>
      <c r="EN1098" s="3"/>
      <c r="EP1098"/>
      <c r="EQ1098" s="3"/>
    </row>
    <row r="1099" spans="2:147" x14ac:dyDescent="0.25">
      <c r="B1099">
        <f t="shared" si="237"/>
        <v>1083</v>
      </c>
      <c r="C1099" s="9">
        <f t="shared" si="235"/>
        <v>27.049999999999532</v>
      </c>
      <c r="D1099">
        <f>EXP(-KTG1_dia*(C1099-T_opt__dia)^2)</f>
        <v>0.25604040882155338</v>
      </c>
      <c r="E1099">
        <f>EXP(-KTG2_dia*(T_opt__dia-C1099)^2)</f>
        <v>1.6132913272825412E-15</v>
      </c>
      <c r="F1099">
        <f>IF(C1099&lt;=T_opt__dia,D1099,E1099)</f>
        <v>1.6132913272825412E-15</v>
      </c>
      <c r="G1099">
        <f t="shared" si="236"/>
        <v>0</v>
      </c>
      <c r="AO1099">
        <f t="shared" si="234"/>
        <v>1096</v>
      </c>
      <c r="AP1099">
        <f t="shared" si="240"/>
        <v>27.374999999999513</v>
      </c>
      <c r="AQ1099">
        <f>EXP(-KTG1_nan*(AP1099-T_opt__nan)^2)</f>
        <v>0.80447732351585366</v>
      </c>
      <c r="AR1099">
        <f>EXP(-KTG2_nan*(T_opt__nan-AP1099)^2)</f>
        <v>0.52064466232685047</v>
      </c>
      <c r="AS1099">
        <f>IF(AP1099&lt;=T_opt__nan,AQ1099,AR1099)</f>
        <v>0.52064466232685047</v>
      </c>
      <c r="AT1099">
        <f t="shared" si="241"/>
        <v>0.52100000000000002</v>
      </c>
      <c r="BD1099">
        <f t="shared" si="242"/>
        <v>1096</v>
      </c>
      <c r="BE1099">
        <f t="shared" si="243"/>
        <v>27.374999999999513</v>
      </c>
      <c r="BF1099">
        <f>EXP(-KTG1_pic*(BE1099-T_opt_pic)^2)</f>
        <v>0.92629501904094014</v>
      </c>
      <c r="BG1099">
        <f>EXP(-KTG2_pic*(T_opt_pic-BE1099)^2)</f>
        <v>0.79478193305378453</v>
      </c>
      <c r="BH1099">
        <f>IF(BE1099&lt;=T_opt_pic,BF1099,BG1099)</f>
        <v>0.79478193305378453</v>
      </c>
      <c r="BI1099">
        <f t="shared" si="244"/>
        <v>0.79500000000000004</v>
      </c>
      <c r="BP1099">
        <f t="shared" si="245"/>
        <v>1096</v>
      </c>
      <c r="BQ1099">
        <f t="shared" si="246"/>
        <v>27.374999999999513</v>
      </c>
      <c r="BR1099">
        <f>EXP(-KTG1_bac*(BQ1099-T_opt_bac)^2)</f>
        <v>0.92629501904094014</v>
      </c>
      <c r="BS1099">
        <f>EXP(-KTG2_bac * (T_opt_bac - BQ1099)^2)</f>
        <v>0.79478193305378453</v>
      </c>
      <c r="BT1099">
        <f>IF(BQ1099&lt;=T_opt_bac,BR1099,BS1099)</f>
        <v>0.79478193305378453</v>
      </c>
      <c r="BU1099">
        <f t="shared" si="247"/>
        <v>0.79500000000000004</v>
      </c>
      <c r="BY1099"/>
      <c r="BZ1099" s="3">
        <f t="shared" si="239"/>
        <v>1079</v>
      </c>
      <c r="CA1099" s="3">
        <f>CA1098+(env_max2-env_min2)/1200</f>
        <v>26.949999999999537</v>
      </c>
      <c r="CB1099" s="3">
        <f t="shared" si="238"/>
        <v>1.627</v>
      </c>
      <c r="CC1099" s="3">
        <f>ROUND((O_max_dia2-CA1099)/O_range_dia2 * CB1099, 3)</f>
        <v>-0.11</v>
      </c>
      <c r="CD1099">
        <f>IF(CA1099&lt;=delt2,CB1099,CC1099)</f>
        <v>-0.11</v>
      </c>
      <c r="CE1099">
        <f>IF(CA1099&gt;=O_max_dia2, 0, CD1099)</f>
        <v>0</v>
      </c>
      <c r="CG1099">
        <f>CE1099/$CF$21</f>
        <v>0</v>
      </c>
      <c r="EM1099"/>
      <c r="EN1099" s="3"/>
      <c r="EP1099"/>
      <c r="EQ1099" s="3"/>
    </row>
    <row r="1100" spans="2:147" x14ac:dyDescent="0.25">
      <c r="B1100">
        <f t="shared" si="237"/>
        <v>1084</v>
      </c>
      <c r="C1100" s="9">
        <f t="shared" si="235"/>
        <v>27.07499999999953</v>
      </c>
      <c r="D1100">
        <f>EXP(-KTG1_dia*(C1100-T_opt__dia)^2)</f>
        <v>0.25470608663781691</v>
      </c>
      <c r="E1100">
        <f>EXP(-KTG2_dia*(T_opt__dia-C1100)^2)</f>
        <v>1.4157386300177569E-15</v>
      </c>
      <c r="F1100">
        <f>IF(C1100&lt;=T_opt__dia,D1100,E1100)</f>
        <v>1.4157386300177569E-15</v>
      </c>
      <c r="G1100">
        <f t="shared" si="236"/>
        <v>0</v>
      </c>
      <c r="AO1100">
        <f t="shared" si="234"/>
        <v>1097</v>
      </c>
      <c r="AP1100">
        <f t="shared" si="240"/>
        <v>27.399999999999512</v>
      </c>
      <c r="AQ1100">
        <f>EXP(-KTG1_nan*(AP1100-T_opt__nan)^2)</f>
        <v>0.80328958592757238</v>
      </c>
      <c r="AR1100">
        <f>EXP(-KTG2_nan*(T_opt__nan-AP1100)^2)</f>
        <v>0.51834201188016349</v>
      </c>
      <c r="AS1100">
        <f>IF(AP1100&lt;=T_opt__nan,AQ1100,AR1100)</f>
        <v>0.51834201188016349</v>
      </c>
      <c r="AT1100">
        <f t="shared" si="241"/>
        <v>0.51800000000000002</v>
      </c>
      <c r="BD1100">
        <f t="shared" si="242"/>
        <v>1097</v>
      </c>
      <c r="BE1100">
        <f t="shared" si="243"/>
        <v>27.399999999999512</v>
      </c>
      <c r="BF1100">
        <f>EXP(-KTG1_pic*(BE1100-T_opt_pic)^2)</f>
        <v>0.92548255168391858</v>
      </c>
      <c r="BG1100">
        <f>EXP(-KTG2_pic*(T_opt_pic-BE1100)^2)</f>
        <v>0.79269242114177774</v>
      </c>
      <c r="BH1100">
        <f>IF(BE1100&lt;=T_opt_pic,BF1100,BG1100)</f>
        <v>0.79269242114177774</v>
      </c>
      <c r="BI1100">
        <f t="shared" si="244"/>
        <v>0.79300000000000004</v>
      </c>
      <c r="BP1100">
        <f t="shared" si="245"/>
        <v>1097</v>
      </c>
      <c r="BQ1100">
        <f t="shared" si="246"/>
        <v>27.399999999999512</v>
      </c>
      <c r="BR1100">
        <f>EXP(-KTG1_bac*(BQ1100-T_opt_bac)^2)</f>
        <v>0.92548255168391858</v>
      </c>
      <c r="BS1100">
        <f>EXP(-KTG2_bac * (T_opt_bac - BQ1100)^2)</f>
        <v>0.79269242114177774</v>
      </c>
      <c r="BT1100">
        <f>IF(BQ1100&lt;=T_opt_bac,BR1100,BS1100)</f>
        <v>0.79269242114177774</v>
      </c>
      <c r="BU1100">
        <f t="shared" si="247"/>
        <v>0.79300000000000004</v>
      </c>
      <c r="BY1100"/>
      <c r="BZ1100" s="3">
        <f t="shared" si="239"/>
        <v>1080</v>
      </c>
      <c r="CA1100" s="3">
        <f>CA1099+(env_max2-env_min2)/1200</f>
        <v>26.974999999999536</v>
      </c>
      <c r="CB1100" s="3">
        <f t="shared" si="238"/>
        <v>1.629</v>
      </c>
      <c r="CC1100" s="3">
        <f>ROUND((O_max_dia2-CA1100)/O_range_dia2 * CB1100, 3)</f>
        <v>-0.113</v>
      </c>
      <c r="CD1100">
        <f>IF(CA1100&lt;=delt2,CB1100,CC1100)</f>
        <v>-0.113</v>
      </c>
      <c r="CE1100">
        <f>IF(CA1100&gt;=O_max_dia2, 0, CD1100)</f>
        <v>0</v>
      </c>
      <c r="CG1100">
        <f>CE1100/$CF$21</f>
        <v>0</v>
      </c>
      <c r="EM1100"/>
      <c r="EN1100" s="3"/>
      <c r="EP1100"/>
      <c r="EQ1100" s="3"/>
    </row>
    <row r="1101" spans="2:147" x14ac:dyDescent="0.25">
      <c r="B1101">
        <f t="shared" si="237"/>
        <v>1085</v>
      </c>
      <c r="C1101" s="9">
        <f t="shared" si="235"/>
        <v>27.099999999999529</v>
      </c>
      <c r="D1101">
        <f>EXP(-KTG1_dia*(C1101-T_opt__dia)^2)</f>
        <v>0.25337618433074482</v>
      </c>
      <c r="E1101">
        <f>EXP(-KTG2_dia*(T_opt__dia-C1101)^2)</f>
        <v>1.2420663387327269E-15</v>
      </c>
      <c r="F1101">
        <f>IF(C1101&lt;=T_opt__dia,D1101,E1101)</f>
        <v>1.2420663387327269E-15</v>
      </c>
      <c r="G1101">
        <f t="shared" si="236"/>
        <v>0</v>
      </c>
      <c r="AO1101">
        <f t="shared" si="234"/>
        <v>1098</v>
      </c>
      <c r="AP1101">
        <f t="shared" si="240"/>
        <v>27.42499999999951</v>
      </c>
      <c r="AQ1101">
        <f>EXP(-KTG1_nan*(AP1101-T_opt__nan)^2)</f>
        <v>0.8020995914178134</v>
      </c>
      <c r="AR1101">
        <f>EXP(-KTG2_nan*(T_opt__nan-AP1101)^2)</f>
        <v>0.51604180465968941</v>
      </c>
      <c r="AS1101">
        <f>IF(AP1101&lt;=T_opt__nan,AQ1101,AR1101)</f>
        <v>0.51604180465968941</v>
      </c>
      <c r="AT1101">
        <f t="shared" si="241"/>
        <v>0.51600000000000001</v>
      </c>
      <c r="BD1101">
        <f t="shared" si="242"/>
        <v>1098</v>
      </c>
      <c r="BE1101">
        <f t="shared" si="243"/>
        <v>27.42499999999951</v>
      </c>
      <c r="BF1101">
        <f>EXP(-KTG1_pic*(BE1101-T_opt_pic)^2)</f>
        <v>0.92466617361186532</v>
      </c>
      <c r="BG1101">
        <f>EXP(-KTG2_pic*(T_opt_pic-BE1101)^2)</f>
        <v>0.79059654359891429</v>
      </c>
      <c r="BH1101">
        <f>IF(BE1101&lt;=T_opt_pic,BF1101,BG1101)</f>
        <v>0.79059654359891429</v>
      </c>
      <c r="BI1101">
        <f t="shared" si="244"/>
        <v>0.79100000000000004</v>
      </c>
      <c r="BP1101">
        <f t="shared" si="245"/>
        <v>1098</v>
      </c>
      <c r="BQ1101">
        <f t="shared" si="246"/>
        <v>27.42499999999951</v>
      </c>
      <c r="BR1101">
        <f>EXP(-KTG1_bac*(BQ1101-T_opt_bac)^2)</f>
        <v>0.92466617361186532</v>
      </c>
      <c r="BS1101">
        <f>EXP(-KTG2_bac * (T_opt_bac - BQ1101)^2)</f>
        <v>0.79059654359891429</v>
      </c>
      <c r="BT1101">
        <f>IF(BQ1101&lt;=T_opt_bac,BR1101,BS1101)</f>
        <v>0.79059654359891429</v>
      </c>
      <c r="BU1101">
        <f t="shared" si="247"/>
        <v>0.79100000000000004</v>
      </c>
      <c r="BY1101"/>
      <c r="BZ1101" s="3">
        <f t="shared" si="239"/>
        <v>1081</v>
      </c>
      <c r="CA1101" s="3">
        <f>CA1100+(env_max2-env_min2)/1200</f>
        <v>26.999999999999535</v>
      </c>
      <c r="CB1101" s="3">
        <f t="shared" si="238"/>
        <v>1.6319999999999999</v>
      </c>
      <c r="CC1101" s="3">
        <f>ROUND((O_max_dia2-CA1101)/O_range_dia2 * CB1101, 3)</f>
        <v>-0.11700000000000001</v>
      </c>
      <c r="CD1101">
        <f>IF(CA1101&lt;=delt2,CB1101,CC1101)</f>
        <v>-0.11700000000000001</v>
      </c>
      <c r="CE1101">
        <f>IF(CA1101&gt;=O_max_dia2, 0, CD1101)</f>
        <v>0</v>
      </c>
      <c r="CG1101">
        <f>CE1101/$CF$21</f>
        <v>0</v>
      </c>
      <c r="EM1101"/>
      <c r="EN1101" s="3"/>
      <c r="EP1101"/>
      <c r="EQ1101" s="3"/>
    </row>
    <row r="1102" spans="2:147" x14ac:dyDescent="0.25">
      <c r="B1102">
        <f t="shared" si="237"/>
        <v>1086</v>
      </c>
      <c r="C1102" s="9">
        <f t="shared" si="235"/>
        <v>27.124999999999527</v>
      </c>
      <c r="D1102">
        <f>EXP(-KTG1_dia*(C1102-T_opt__dia)^2)</f>
        <v>0.25205070535121593</v>
      </c>
      <c r="E1102">
        <f>EXP(-KTG2_dia*(T_opt__dia-C1102)^2)</f>
        <v>1.0894264824873554E-15</v>
      </c>
      <c r="F1102">
        <f>IF(C1102&lt;=T_opt__dia,D1102,E1102)</f>
        <v>1.0894264824873554E-15</v>
      </c>
      <c r="G1102">
        <f t="shared" si="236"/>
        <v>0</v>
      </c>
      <c r="AO1102">
        <f t="shared" si="234"/>
        <v>1099</v>
      </c>
      <c r="AP1102">
        <f t="shared" si="240"/>
        <v>27.449999999999509</v>
      </c>
      <c r="AQ1102">
        <f>EXP(-KTG1_nan*(AP1102-T_opt__nan)^2)</f>
        <v>0.80090735522108492</v>
      </c>
      <c r="AR1102">
        <f>EXP(-KTG2_nan*(T_opt__nan-AP1102)^2)</f>
        <v>0.51374409867589599</v>
      </c>
      <c r="AS1102">
        <f>IF(AP1102&lt;=T_opt__nan,AQ1102,AR1102)</f>
        <v>0.51374409867589599</v>
      </c>
      <c r="AT1102">
        <f t="shared" si="241"/>
        <v>0.51400000000000001</v>
      </c>
      <c r="BD1102">
        <f t="shared" si="242"/>
        <v>1099</v>
      </c>
      <c r="BE1102">
        <f t="shared" si="243"/>
        <v>27.449999999999509</v>
      </c>
      <c r="BF1102">
        <f>EXP(-KTG1_pic*(BE1102-T_opt_pic)^2)</f>
        <v>0.92384589643462367</v>
      </c>
      <c r="BG1102">
        <f>EXP(-KTG2_pic*(T_opt_pic-BE1102)^2)</f>
        <v>0.78849438004864547</v>
      </c>
      <c r="BH1102">
        <f>IF(BE1102&lt;=T_opt_pic,BF1102,BG1102)</f>
        <v>0.78849438004864547</v>
      </c>
      <c r="BI1102">
        <f t="shared" si="244"/>
        <v>0.78800000000000003</v>
      </c>
      <c r="BP1102">
        <f t="shared" si="245"/>
        <v>1099</v>
      </c>
      <c r="BQ1102">
        <f t="shared" si="246"/>
        <v>27.449999999999509</v>
      </c>
      <c r="BR1102">
        <f>EXP(-KTG1_bac*(BQ1102-T_opt_bac)^2)</f>
        <v>0.92384589643462367</v>
      </c>
      <c r="BS1102">
        <f>EXP(-KTG2_bac * (T_opt_bac - BQ1102)^2)</f>
        <v>0.78849438004864547</v>
      </c>
      <c r="BT1102">
        <f>IF(BQ1102&lt;=T_opt_bac,BR1102,BS1102)</f>
        <v>0.78849438004864547</v>
      </c>
      <c r="BU1102">
        <f t="shared" si="247"/>
        <v>0.78800000000000003</v>
      </c>
      <c r="BY1102"/>
      <c r="BZ1102" s="3">
        <f t="shared" si="239"/>
        <v>1082</v>
      </c>
      <c r="CA1102" s="3">
        <f>CA1101+(env_max2-env_min2)/1200</f>
        <v>27.024999999999533</v>
      </c>
      <c r="CB1102" s="3">
        <f t="shared" si="238"/>
        <v>1.635</v>
      </c>
      <c r="CC1102" s="3">
        <f>ROUND((O_max_dia2-CA1102)/O_range_dia2 * CB1102, 3)</f>
        <v>-0.12</v>
      </c>
      <c r="CD1102">
        <f>IF(CA1102&lt;=delt2,CB1102,CC1102)</f>
        <v>-0.12</v>
      </c>
      <c r="CE1102">
        <f>IF(CA1102&gt;=O_max_dia2, 0, CD1102)</f>
        <v>0</v>
      </c>
      <c r="CG1102">
        <f>CE1102/$CF$21</f>
        <v>0</v>
      </c>
      <c r="EM1102"/>
      <c r="EN1102" s="3"/>
      <c r="EP1102"/>
      <c r="EQ1102" s="3"/>
    </row>
    <row r="1103" spans="2:147" x14ac:dyDescent="0.25">
      <c r="B1103">
        <f t="shared" si="237"/>
        <v>1087</v>
      </c>
      <c r="C1103" s="9">
        <f t="shared" si="235"/>
        <v>27.149999999999526</v>
      </c>
      <c r="D1103">
        <f>EXP(-KTG1_dia*(C1103-T_opt__dia)^2)</f>
        <v>0.250729652999722</v>
      </c>
      <c r="E1103">
        <f>EXP(-KTG2_dia*(T_opt__dia-C1103)^2)</f>
        <v>9.553059674141012E-16</v>
      </c>
      <c r="F1103">
        <f>IF(C1103&lt;=T_opt__dia,D1103,E1103)</f>
        <v>9.553059674141012E-16</v>
      </c>
      <c r="G1103">
        <f t="shared" si="236"/>
        <v>0</v>
      </c>
      <c r="AO1103">
        <f t="shared" ref="AO1103:AO1123" si="248">B1116</f>
        <v>1100</v>
      </c>
      <c r="AP1103">
        <f t="shared" si="240"/>
        <v>27.474999999999508</v>
      </c>
      <c r="AQ1103">
        <f>EXP(-KTG1_nan*(AP1103-T_opt__nan)^2)</f>
        <v>0.79971289258288902</v>
      </c>
      <c r="AR1103">
        <f>EXP(-KTG2_nan*(T_opt__nan-AP1103)^2)</f>
        <v>0.5114489515690861</v>
      </c>
      <c r="AS1103">
        <f>IF(AP1103&lt;=T_opt__nan,AQ1103,AR1103)</f>
        <v>0.5114489515690861</v>
      </c>
      <c r="AT1103">
        <f t="shared" si="241"/>
        <v>0.51100000000000001</v>
      </c>
      <c r="BD1103">
        <f t="shared" si="242"/>
        <v>1100</v>
      </c>
      <c r="BE1103">
        <f t="shared" si="243"/>
        <v>27.474999999999508</v>
      </c>
      <c r="BF1103">
        <f>EXP(-KTG1_pic*(BE1103-T_opt_pic)^2)</f>
        <v>0.92302173181022729</v>
      </c>
      <c r="BG1103">
        <f>EXP(-KTG2_pic*(T_opt_pic-BE1103)^2)</f>
        <v>0.78638601018579568</v>
      </c>
      <c r="BH1103">
        <f>IF(BE1103&lt;=T_opt_pic,BF1103,BG1103)</f>
        <v>0.78638601018579568</v>
      </c>
      <c r="BI1103">
        <f t="shared" si="244"/>
        <v>0.78600000000000003</v>
      </c>
      <c r="BP1103">
        <f t="shared" si="245"/>
        <v>1100</v>
      </c>
      <c r="BQ1103">
        <f t="shared" si="246"/>
        <v>27.474999999999508</v>
      </c>
      <c r="BR1103">
        <f>EXP(-KTG1_bac*(BQ1103-T_opt_bac)^2)</f>
        <v>0.92302173181022729</v>
      </c>
      <c r="BS1103">
        <f>EXP(-KTG2_bac * (T_opt_bac - BQ1103)^2)</f>
        <v>0.78638601018579568</v>
      </c>
      <c r="BT1103">
        <f>IF(BQ1103&lt;=T_opt_bac,BR1103,BS1103)</f>
        <v>0.78638601018579568</v>
      </c>
      <c r="BU1103">
        <f t="shared" si="247"/>
        <v>0.78600000000000003</v>
      </c>
      <c r="BY1103"/>
      <c r="BZ1103" s="3">
        <f t="shared" si="239"/>
        <v>1083</v>
      </c>
      <c r="CA1103" s="3">
        <f>CA1102+(env_max2-env_min2)/1200</f>
        <v>27.049999999999532</v>
      </c>
      <c r="CB1103" s="3">
        <f t="shared" si="238"/>
        <v>1.6379999999999999</v>
      </c>
      <c r="CC1103" s="3">
        <f>ROUND((O_max_dia2-CA1103)/O_range_dia2 * CB1103, 3)</f>
        <v>-0.123</v>
      </c>
      <c r="CD1103">
        <f>IF(CA1103&lt;=delt2,CB1103,CC1103)</f>
        <v>-0.123</v>
      </c>
      <c r="CE1103">
        <f>IF(CA1103&gt;=O_max_dia2, 0, CD1103)</f>
        <v>0</v>
      </c>
      <c r="CG1103">
        <f>CE1103/$CF$21</f>
        <v>0</v>
      </c>
      <c r="EM1103"/>
      <c r="EN1103" s="3"/>
      <c r="EP1103"/>
      <c r="EQ1103" s="3"/>
    </row>
    <row r="1104" spans="2:147" x14ac:dyDescent="0.25">
      <c r="B1104">
        <f t="shared" si="237"/>
        <v>1088</v>
      </c>
      <c r="C1104" s="9">
        <f t="shared" si="235"/>
        <v>27.174999999999525</v>
      </c>
      <c r="D1104">
        <f>EXP(-KTG1_dia*(C1104-T_opt__dia)^2)</f>
        <v>0.24941303042702268</v>
      </c>
      <c r="E1104">
        <f>EXP(-KTG2_dia*(T_opt__dia-C1104)^2)</f>
        <v>8.3748778112837257E-16</v>
      </c>
      <c r="F1104">
        <f>IF(C1104&lt;=T_opt__dia,D1104,E1104)</f>
        <v>8.3748778112837257E-16</v>
      </c>
      <c r="G1104">
        <f t="shared" si="236"/>
        <v>0</v>
      </c>
      <c r="AO1104">
        <f t="shared" si="248"/>
        <v>1101</v>
      </c>
      <c r="AP1104">
        <f t="shared" si="240"/>
        <v>27.499999999999506</v>
      </c>
      <c r="AQ1104">
        <f>EXP(-KTG1_nan*(AP1104-T_opt__nan)^2)</f>
        <v>0.79851621875940071</v>
      </c>
      <c r="AR1104">
        <f>EXP(-KTG2_nan*(T_opt__nan-AP1104)^2)</f>
        <v>0.50915642060759436</v>
      </c>
      <c r="AS1104">
        <f>IF(AP1104&lt;=T_opt__nan,AQ1104,AR1104)</f>
        <v>0.50915642060759436</v>
      </c>
      <c r="AT1104">
        <f t="shared" si="241"/>
        <v>0.50900000000000001</v>
      </c>
      <c r="BD1104">
        <f t="shared" si="242"/>
        <v>1101</v>
      </c>
      <c r="BE1104">
        <f t="shared" si="243"/>
        <v>27.499999999999506</v>
      </c>
      <c r="BF1104">
        <f>EXP(-KTG1_pic*(BE1104-T_opt_pic)^2)</f>
        <v>0.92219369144462449</v>
      </c>
      <c r="BG1104">
        <f>EXP(-KTG2_pic*(T_opt_pic-BE1104)^2)</f>
        <v>0.78427151377159832</v>
      </c>
      <c r="BH1104">
        <f>IF(BE1104&lt;=T_opt_pic,BF1104,BG1104)</f>
        <v>0.78427151377159832</v>
      </c>
      <c r="BI1104">
        <f t="shared" si="244"/>
        <v>0.78400000000000003</v>
      </c>
      <c r="BP1104">
        <f t="shared" si="245"/>
        <v>1101</v>
      </c>
      <c r="BQ1104">
        <f t="shared" si="246"/>
        <v>27.499999999999506</v>
      </c>
      <c r="BR1104">
        <f>EXP(-KTG1_bac*(BQ1104-T_opt_bac)^2)</f>
        <v>0.92219369144462449</v>
      </c>
      <c r="BS1104">
        <f>EXP(-KTG2_bac * (T_opt_bac - BQ1104)^2)</f>
        <v>0.78427151377159832</v>
      </c>
      <c r="BT1104">
        <f>IF(BQ1104&lt;=T_opt_bac,BR1104,BS1104)</f>
        <v>0.78427151377159832</v>
      </c>
      <c r="BU1104">
        <f t="shared" si="247"/>
        <v>0.78400000000000003</v>
      </c>
      <c r="BY1104"/>
      <c r="BZ1104" s="3">
        <f t="shared" si="239"/>
        <v>1084</v>
      </c>
      <c r="CA1104" s="3">
        <f>CA1103+(env_max2-env_min2)/1200</f>
        <v>27.07499999999953</v>
      </c>
      <c r="CB1104" s="3">
        <f t="shared" si="238"/>
        <v>1.641</v>
      </c>
      <c r="CC1104" s="3">
        <f>ROUND((O_max_dia2-CA1104)/O_range_dia2 * CB1104, 3)</f>
        <v>-0.126</v>
      </c>
      <c r="CD1104">
        <f>IF(CA1104&lt;=delt2,CB1104,CC1104)</f>
        <v>-0.126</v>
      </c>
      <c r="CE1104">
        <f>IF(CA1104&gt;=O_max_dia2, 0, CD1104)</f>
        <v>0</v>
      </c>
      <c r="CG1104">
        <f>CE1104/$CF$21</f>
        <v>0</v>
      </c>
      <c r="EM1104"/>
      <c r="EN1104" s="3"/>
      <c r="EP1104"/>
      <c r="EQ1104" s="3"/>
    </row>
    <row r="1105" spans="2:147" x14ac:dyDescent="0.25">
      <c r="B1105">
        <f t="shared" si="237"/>
        <v>1089</v>
      </c>
      <c r="C1105" s="9">
        <f t="shared" si="235"/>
        <v>27.199999999999523</v>
      </c>
      <c r="D1105">
        <f>EXP(-KTG1_dia*(C1105-T_opt__dia)^2)</f>
        <v>0.2481008406348042</v>
      </c>
      <c r="E1105">
        <f>EXP(-KTG2_dia*(T_opt__dia-C1105)^2)</f>
        <v>7.340166218243264E-16</v>
      </c>
      <c r="F1105">
        <f>IF(C1105&lt;=T_opt__dia,D1105,E1105)</f>
        <v>7.340166218243264E-16</v>
      </c>
      <c r="G1105">
        <f t="shared" si="236"/>
        <v>0</v>
      </c>
      <c r="AO1105">
        <f t="shared" si="248"/>
        <v>1102</v>
      </c>
      <c r="AP1105">
        <f t="shared" si="240"/>
        <v>27.524999999999505</v>
      </c>
      <c r="AQ1105">
        <f>EXP(-KTG1_nan*(AP1105-T_opt__nan)^2)</f>
        <v>0.79731734901714668</v>
      </c>
      <c r="AR1105">
        <f>EXP(-KTG2_nan*(T_opt__nan-AP1105)^2)</f>
        <v>0.50686656268602182</v>
      </c>
      <c r="AS1105">
        <f>IF(AP1105&lt;=T_opt__nan,AQ1105,AR1105)</f>
        <v>0.50686656268602182</v>
      </c>
      <c r="AT1105">
        <f t="shared" si="241"/>
        <v>0.50700000000000001</v>
      </c>
      <c r="BD1105">
        <f t="shared" si="242"/>
        <v>1102</v>
      </c>
      <c r="BE1105">
        <f t="shared" si="243"/>
        <v>27.524999999999505</v>
      </c>
      <c r="BF1105">
        <f>EXP(-KTG1_pic*(BE1105-T_opt_pic)^2)</f>
        <v>0.92136178709140115</v>
      </c>
      <c r="BG1105">
        <f>EXP(-KTG2_pic*(T_opt_pic-BE1105)^2)</f>
        <v>0.78215097062873828</v>
      </c>
      <c r="BH1105">
        <f>IF(BE1105&lt;=T_opt_pic,BF1105,BG1105)</f>
        <v>0.78215097062873828</v>
      </c>
      <c r="BI1105">
        <f t="shared" si="244"/>
        <v>0.78200000000000003</v>
      </c>
      <c r="BP1105">
        <f t="shared" si="245"/>
        <v>1102</v>
      </c>
      <c r="BQ1105">
        <f t="shared" si="246"/>
        <v>27.524999999999505</v>
      </c>
      <c r="BR1105">
        <f>EXP(-KTG1_bac*(BQ1105-T_opt_bac)^2)</f>
        <v>0.92136178709140115</v>
      </c>
      <c r="BS1105">
        <f>EXP(-KTG2_bac * (T_opt_bac - BQ1105)^2)</f>
        <v>0.78215097062873828</v>
      </c>
      <c r="BT1105">
        <f>IF(BQ1105&lt;=T_opt_bac,BR1105,BS1105)</f>
        <v>0.78215097062873828</v>
      </c>
      <c r="BU1105">
        <f t="shared" si="247"/>
        <v>0.78200000000000003</v>
      </c>
      <c r="BY1105"/>
      <c r="BZ1105" s="3">
        <f t="shared" si="239"/>
        <v>1085</v>
      </c>
      <c r="CA1105" s="3">
        <f>CA1104+(env_max2-env_min2)/1200</f>
        <v>27.099999999999529</v>
      </c>
      <c r="CB1105" s="3">
        <f t="shared" si="238"/>
        <v>1.6439999999999999</v>
      </c>
      <c r="CC1105" s="3">
        <f>ROUND((O_max_dia2-CA1105)/O_range_dia2 * CB1105, 3)</f>
        <v>-0.129</v>
      </c>
      <c r="CD1105">
        <f>IF(CA1105&lt;=delt2,CB1105,CC1105)</f>
        <v>-0.129</v>
      </c>
      <c r="CE1105">
        <f>IF(CA1105&gt;=O_max_dia2, 0, CD1105)</f>
        <v>0</v>
      </c>
      <c r="CG1105">
        <f>CE1105/$CF$21</f>
        <v>0</v>
      </c>
      <c r="EM1105"/>
      <c r="EN1105" s="3"/>
      <c r="EP1105"/>
      <c r="EQ1105" s="3"/>
    </row>
    <row r="1106" spans="2:147" x14ac:dyDescent="0.25">
      <c r="B1106">
        <f t="shared" si="237"/>
        <v>1090</v>
      </c>
      <c r="C1106" s="9">
        <f t="shared" ref="C1106:C1169" si="249">C1105+(env_v_max-env_v_min)/1200</f>
        <v>27.224999999999522</v>
      </c>
      <c r="D1106">
        <f>EXP(-KTG1_dia*(C1106-T_opt__dia)^2)</f>
        <v>0.24679308647634304</v>
      </c>
      <c r="E1106">
        <f>EXP(-KTG2_dia*(T_opt__dia-C1106)^2)</f>
        <v>6.4316845569241353E-16</v>
      </c>
      <c r="F1106">
        <f>IF(C1106&lt;=T_opt__dia,D1106,E1106)</f>
        <v>6.4316845569241353E-16</v>
      </c>
      <c r="G1106">
        <f t="shared" ref="G1106:G1169" si="250">ROUND(F1106,3)</f>
        <v>0</v>
      </c>
      <c r="AO1106">
        <f t="shared" si="248"/>
        <v>1103</v>
      </c>
      <c r="AP1106">
        <f t="shared" si="240"/>
        <v>27.549999999999503</v>
      </c>
      <c r="AQ1106">
        <f>EXP(-KTG1_nan*(AP1106-T_opt__nan)^2)</f>
        <v>0.79611629863268529</v>
      </c>
      <c r="AR1106">
        <f>EXP(-KTG2_nan*(T_opt__nan-AP1106)^2)</f>
        <v>0.50457943432350383</v>
      </c>
      <c r="AS1106">
        <f>IF(AP1106&lt;=T_opt__nan,AQ1106,AR1106)</f>
        <v>0.50457943432350383</v>
      </c>
      <c r="AT1106">
        <f t="shared" si="241"/>
        <v>0.505</v>
      </c>
      <c r="BD1106">
        <f t="shared" si="242"/>
        <v>1103</v>
      </c>
      <c r="BE1106">
        <f t="shared" si="243"/>
        <v>27.549999999999503</v>
      </c>
      <c r="BF1106">
        <f>EXP(-KTG1_pic*(BE1106-T_opt_pic)^2)</f>
        <v>0.9205260305515035</v>
      </c>
      <c r="BG1106">
        <f>EXP(-KTG2_pic*(T_opt_pic-BE1106)^2)</f>
        <v>0.78002446063640418</v>
      </c>
      <c r="BH1106">
        <f>IF(BE1106&lt;=T_opt_pic,BF1106,BG1106)</f>
        <v>0.78002446063640418</v>
      </c>
      <c r="BI1106">
        <f t="shared" si="244"/>
        <v>0.78</v>
      </c>
      <c r="BP1106">
        <f t="shared" si="245"/>
        <v>1103</v>
      </c>
      <c r="BQ1106">
        <f t="shared" si="246"/>
        <v>27.549999999999503</v>
      </c>
      <c r="BR1106">
        <f>EXP(-KTG1_bac*(BQ1106-T_opt_bac)^2)</f>
        <v>0.9205260305515035</v>
      </c>
      <c r="BS1106">
        <f>EXP(-KTG2_bac * (T_opt_bac - BQ1106)^2)</f>
        <v>0.78002446063640418</v>
      </c>
      <c r="BT1106">
        <f>IF(BQ1106&lt;=T_opt_bac,BR1106,BS1106)</f>
        <v>0.78002446063640418</v>
      </c>
      <c r="BU1106">
        <f t="shared" si="247"/>
        <v>0.78</v>
      </c>
      <c r="BY1106"/>
      <c r="BZ1106" s="3">
        <f t="shared" si="239"/>
        <v>1086</v>
      </c>
      <c r="CA1106" s="3">
        <f>CA1105+(env_max2-env_min2)/1200</f>
        <v>27.124999999999527</v>
      </c>
      <c r="CB1106" s="3">
        <f t="shared" si="238"/>
        <v>1.647</v>
      </c>
      <c r="CC1106" s="3">
        <f>ROUND((O_max_dia2-CA1106)/O_range_dia2 * CB1106, 3)</f>
        <v>-0.13200000000000001</v>
      </c>
      <c r="CD1106">
        <f>IF(CA1106&lt;=delt2,CB1106,CC1106)</f>
        <v>-0.13200000000000001</v>
      </c>
      <c r="CE1106">
        <f>IF(CA1106&gt;=O_max_dia2, 0, CD1106)</f>
        <v>0</v>
      </c>
      <c r="CG1106">
        <f>CE1106/$CF$21</f>
        <v>0</v>
      </c>
      <c r="EM1106"/>
      <c r="EN1106" s="3"/>
      <c r="EP1106"/>
      <c r="EQ1106" s="3"/>
    </row>
    <row r="1107" spans="2:147" x14ac:dyDescent="0.25">
      <c r="B1107">
        <f t="shared" ref="B1107:B1170" si="251">B1106+1</f>
        <v>1091</v>
      </c>
      <c r="C1107" s="9">
        <f t="shared" si="249"/>
        <v>27.24999999999952</v>
      </c>
      <c r="D1107">
        <f>EXP(-KTG1_dia*(C1107-T_opt__dia)^2)</f>
        <v>0.24548977065717226</v>
      </c>
      <c r="E1107">
        <f>EXP(-KTG2_dia*(T_opt__dia-C1107)^2)</f>
        <v>5.6342356100910973E-16</v>
      </c>
      <c r="F1107">
        <f>IF(C1107&lt;=T_opt__dia,D1107,E1107)</f>
        <v>5.6342356100910973E-16</v>
      </c>
      <c r="G1107">
        <f t="shared" si="250"/>
        <v>0</v>
      </c>
      <c r="AO1107">
        <f t="shared" si="248"/>
        <v>1104</v>
      </c>
      <c r="AP1107">
        <f t="shared" si="240"/>
        <v>27.574999999999502</v>
      </c>
      <c r="AQ1107">
        <f>EXP(-KTG1_nan*(AP1107-T_opt__nan)^2)</f>
        <v>0.7949130828922859</v>
      </c>
      <c r="AR1107">
        <f>EXP(-KTG2_nan*(T_opt__nan-AP1107)^2)</f>
        <v>0.50229509166201625</v>
      </c>
      <c r="AS1107">
        <f>IF(AP1107&lt;=T_opt__nan,AQ1107,AR1107)</f>
        <v>0.50229509166201625</v>
      </c>
      <c r="AT1107">
        <f t="shared" si="241"/>
        <v>0.502</v>
      </c>
      <c r="BD1107">
        <f t="shared" si="242"/>
        <v>1104</v>
      </c>
      <c r="BE1107">
        <f t="shared" si="243"/>
        <v>27.574999999999502</v>
      </c>
      <c r="BF1107">
        <f>EXP(-KTG1_pic*(BE1107-T_opt_pic)^2)</f>
        <v>0.91968643367295921</v>
      </c>
      <c r="BG1107">
        <f>EXP(-KTG2_pic*(T_opt_pic-BE1107)^2)</f>
        <v>0.77789206372534947</v>
      </c>
      <c r="BH1107">
        <f>IF(BE1107&lt;=T_opt_pic,BF1107,BG1107)</f>
        <v>0.77789206372534947</v>
      </c>
      <c r="BI1107">
        <f t="shared" si="244"/>
        <v>0.77800000000000002</v>
      </c>
      <c r="BP1107">
        <f t="shared" si="245"/>
        <v>1104</v>
      </c>
      <c r="BQ1107">
        <f t="shared" si="246"/>
        <v>27.574999999999502</v>
      </c>
      <c r="BR1107">
        <f>EXP(-KTG1_bac*(BQ1107-T_opt_bac)^2)</f>
        <v>0.91968643367295921</v>
      </c>
      <c r="BS1107">
        <f>EXP(-KTG2_bac * (T_opt_bac - BQ1107)^2)</f>
        <v>0.77789206372534947</v>
      </c>
      <c r="BT1107">
        <f>IF(BQ1107&lt;=T_opt_bac,BR1107,BS1107)</f>
        <v>0.77789206372534947</v>
      </c>
      <c r="BU1107">
        <f t="shared" si="247"/>
        <v>0.77800000000000002</v>
      </c>
      <c r="BY1107"/>
      <c r="BZ1107" s="3">
        <f t="shared" si="239"/>
        <v>1087</v>
      </c>
      <c r="CA1107" s="3">
        <f>CA1106+(env_max2-env_min2)/1200</f>
        <v>27.149999999999526</v>
      </c>
      <c r="CB1107" s="3">
        <f t="shared" si="238"/>
        <v>1.65</v>
      </c>
      <c r="CC1107" s="3">
        <f>ROUND((O_max_dia2-CA1107)/O_range_dia2 * CB1107, 3)</f>
        <v>-0.13600000000000001</v>
      </c>
      <c r="CD1107">
        <f>IF(CA1107&lt;=delt2,CB1107,CC1107)</f>
        <v>-0.13600000000000001</v>
      </c>
      <c r="CE1107">
        <f>IF(CA1107&gt;=O_max_dia2, 0, CD1107)</f>
        <v>0</v>
      </c>
      <c r="CG1107">
        <f>CE1107/$CF$21</f>
        <v>0</v>
      </c>
      <c r="EM1107"/>
      <c r="EN1107" s="3"/>
      <c r="EP1107"/>
      <c r="EQ1107" s="3"/>
    </row>
    <row r="1108" spans="2:147" x14ac:dyDescent="0.25">
      <c r="B1108">
        <f t="shared" si="251"/>
        <v>1092</v>
      </c>
      <c r="C1108" s="9">
        <f t="shared" si="249"/>
        <v>27.274999999999519</v>
      </c>
      <c r="D1108">
        <f>EXP(-KTG1_dia*(C1108-T_opt__dia)^2)</f>
        <v>0.24419089573575284</v>
      </c>
      <c r="E1108">
        <f>EXP(-KTG2_dia*(T_opt__dia-C1108)^2)</f>
        <v>4.9344266604401589E-16</v>
      </c>
      <c r="F1108">
        <f>IF(C1108&lt;=T_opt__dia,D1108,E1108)</f>
        <v>4.9344266604401589E-16</v>
      </c>
      <c r="G1108">
        <f t="shared" si="250"/>
        <v>0</v>
      </c>
      <c r="AO1108">
        <f t="shared" si="248"/>
        <v>1105</v>
      </c>
      <c r="AP1108">
        <f t="shared" si="240"/>
        <v>27.5999999999995</v>
      </c>
      <c r="AQ1108">
        <f>EXP(-KTG1_nan*(AP1108-T_opt__nan)^2)</f>
        <v>0.79370771709160859</v>
      </c>
      <c r="AR1108">
        <f>EXP(-KTG2_nan*(T_opt__nan-AP1108)^2)</f>
        <v>0.50001359046471561</v>
      </c>
      <c r="AS1108">
        <f>IF(AP1108&lt;=T_opt__nan,AQ1108,AR1108)</f>
        <v>0.50001359046471561</v>
      </c>
      <c r="AT1108">
        <f t="shared" si="241"/>
        <v>0.5</v>
      </c>
      <c r="BD1108">
        <f t="shared" si="242"/>
        <v>1105</v>
      </c>
      <c r="BE1108">
        <f t="shared" si="243"/>
        <v>27.5999999999995</v>
      </c>
      <c r="BF1108">
        <f>EXP(-KTG1_pic*(BE1108-T_opt_pic)^2)</f>
        <v>0.91884300835059785</v>
      </c>
      <c r="BG1108">
        <f>EXP(-KTG2_pic*(T_opt_pic-BE1108)^2)</f>
        <v>0.77575385987296253</v>
      </c>
      <c r="BH1108">
        <f>IF(BE1108&lt;=T_opt_pic,BF1108,BG1108)</f>
        <v>0.77575385987296253</v>
      </c>
      <c r="BI1108">
        <f t="shared" si="244"/>
        <v>0.77600000000000002</v>
      </c>
      <c r="BP1108">
        <f t="shared" si="245"/>
        <v>1105</v>
      </c>
      <c r="BQ1108">
        <f t="shared" si="246"/>
        <v>27.5999999999995</v>
      </c>
      <c r="BR1108">
        <f>EXP(-KTG1_bac*(BQ1108-T_opt_bac)^2)</f>
        <v>0.91884300835059785</v>
      </c>
      <c r="BS1108">
        <f>EXP(-KTG2_bac * (T_opt_bac - BQ1108)^2)</f>
        <v>0.77575385987296253</v>
      </c>
      <c r="BT1108">
        <f>IF(BQ1108&lt;=T_opt_bac,BR1108,BS1108)</f>
        <v>0.77575385987296253</v>
      </c>
      <c r="BU1108">
        <f t="shared" si="247"/>
        <v>0.77600000000000002</v>
      </c>
      <c r="BY1108"/>
      <c r="BZ1108" s="3">
        <f t="shared" si="239"/>
        <v>1088</v>
      </c>
      <c r="CA1108" s="3">
        <f>CA1107+(env_max2-env_min2)/1200</f>
        <v>27.174999999999525</v>
      </c>
      <c r="CB1108" s="3">
        <f t="shared" si="238"/>
        <v>1.6519999999999999</v>
      </c>
      <c r="CC1108" s="3">
        <f>ROUND((O_max_dia2-CA1108)/O_range_dia2 * CB1108, 3)</f>
        <v>-0.13900000000000001</v>
      </c>
      <c r="CD1108">
        <f>IF(CA1108&lt;=delt2,CB1108,CC1108)</f>
        <v>-0.13900000000000001</v>
      </c>
      <c r="CE1108">
        <f>IF(CA1108&gt;=O_max_dia2, 0, CD1108)</f>
        <v>0</v>
      </c>
      <c r="CG1108">
        <f>CE1108/$CF$21</f>
        <v>0</v>
      </c>
      <c r="EM1108"/>
      <c r="EN1108" s="3"/>
      <c r="EP1108"/>
      <c r="EQ1108" s="3"/>
    </row>
    <row r="1109" spans="2:147" x14ac:dyDescent="0.25">
      <c r="B1109">
        <f t="shared" si="251"/>
        <v>1093</v>
      </c>
      <c r="C1109" s="9">
        <f t="shared" si="249"/>
        <v>27.299999999999518</v>
      </c>
      <c r="D1109">
        <f>EXP(-KTG1_dia*(C1109-T_opt__dia)^2)</f>
        <v>0.242896464124148</v>
      </c>
      <c r="E1109">
        <f>EXP(-KTG2_dia*(T_opt__dia-C1109)^2)</f>
        <v>4.3204583143233731E-16</v>
      </c>
      <c r="F1109">
        <f>IF(C1109&lt;=T_opt__dia,D1109,E1109)</f>
        <v>4.3204583143233731E-16</v>
      </c>
      <c r="G1109">
        <f t="shared" si="250"/>
        <v>0</v>
      </c>
      <c r="AO1109">
        <f t="shared" si="248"/>
        <v>1106</v>
      </c>
      <c r="AP1109">
        <f t="shared" si="240"/>
        <v>27.624999999999499</v>
      </c>
      <c r="AQ1109">
        <f>EXP(-KTG1_nan*(AP1109-T_opt__nan)^2)</f>
        <v>0.79250021653538461</v>
      </c>
      <c r="AR1109">
        <f>EXP(-KTG2_nan*(T_opt__nan-AP1109)^2)</f>
        <v>0.49773498611431649</v>
      </c>
      <c r="AS1109">
        <f>IF(AP1109&lt;=T_opt__nan,AQ1109,AR1109)</f>
        <v>0.49773498611431649</v>
      </c>
      <c r="AT1109">
        <f t="shared" si="241"/>
        <v>0.498</v>
      </c>
      <c r="BD1109">
        <f t="shared" si="242"/>
        <v>1106</v>
      </c>
      <c r="BE1109">
        <f t="shared" si="243"/>
        <v>27.624999999999499</v>
      </c>
      <c r="BF1109">
        <f>EXP(-KTG1_pic*(BE1109-T_opt_pic)^2)</f>
        <v>0.9179957665257702</v>
      </c>
      <c r="BG1109">
        <f>EXP(-KTG2_pic*(T_opt_pic-BE1109)^2)</f>
        <v>0.77360992909834747</v>
      </c>
      <c r="BH1109">
        <f>IF(BE1109&lt;=T_opt_pic,BF1109,BG1109)</f>
        <v>0.77360992909834747</v>
      </c>
      <c r="BI1109">
        <f t="shared" si="244"/>
        <v>0.77400000000000002</v>
      </c>
      <c r="BP1109">
        <f t="shared" si="245"/>
        <v>1106</v>
      </c>
      <c r="BQ1109">
        <f t="shared" si="246"/>
        <v>27.624999999999499</v>
      </c>
      <c r="BR1109">
        <f>EXP(-KTG1_bac*(BQ1109-T_opt_bac)^2)</f>
        <v>0.9179957665257702</v>
      </c>
      <c r="BS1109">
        <f>EXP(-KTG2_bac * (T_opt_bac - BQ1109)^2)</f>
        <v>0.77360992909834747</v>
      </c>
      <c r="BT1109">
        <f>IF(BQ1109&lt;=T_opt_bac,BR1109,BS1109)</f>
        <v>0.77360992909834747</v>
      </c>
      <c r="BU1109">
        <f t="shared" si="247"/>
        <v>0.77400000000000002</v>
      </c>
      <c r="BY1109"/>
      <c r="BZ1109" s="3">
        <f t="shared" si="239"/>
        <v>1089</v>
      </c>
      <c r="CA1109" s="3">
        <f>CA1108+(env_max2-env_min2)/1200</f>
        <v>27.199999999999523</v>
      </c>
      <c r="CB1109" s="3">
        <f t="shared" si="238"/>
        <v>1.655</v>
      </c>
      <c r="CC1109" s="3">
        <f>ROUND((O_max_dia2-CA1109)/O_range_dia2 * CB1109, 3)</f>
        <v>-0.14199999999999999</v>
      </c>
      <c r="CD1109">
        <f>IF(CA1109&lt;=delt2,CB1109,CC1109)</f>
        <v>-0.14199999999999999</v>
      </c>
      <c r="CE1109">
        <f>IF(CA1109&gt;=O_max_dia2, 0, CD1109)</f>
        <v>0</v>
      </c>
      <c r="CG1109">
        <f>CE1109/$CF$21</f>
        <v>0</v>
      </c>
      <c r="EM1109"/>
      <c r="EN1109" s="3"/>
      <c r="EP1109"/>
      <c r="EQ1109" s="3"/>
    </row>
    <row r="1110" spans="2:147" x14ac:dyDescent="0.25">
      <c r="B1110">
        <f t="shared" si="251"/>
        <v>1094</v>
      </c>
      <c r="C1110" s="9">
        <f t="shared" si="249"/>
        <v>27.324999999999516</v>
      </c>
      <c r="D1110">
        <f>EXP(-KTG1_dia*(C1110-T_opt__dia)^2)</f>
        <v>0.24160647808870164</v>
      </c>
      <c r="E1110">
        <f>EXP(-KTG2_dia*(T_opt__dia-C1110)^2)</f>
        <v>3.7819376643455835E-16</v>
      </c>
      <c r="F1110">
        <f>IF(C1110&lt;=T_opt__dia,D1110,E1110)</f>
        <v>3.7819376643455835E-16</v>
      </c>
      <c r="G1110">
        <f t="shared" si="250"/>
        <v>0</v>
      </c>
      <c r="AO1110">
        <f t="shared" si="248"/>
        <v>1107</v>
      </c>
      <c r="AP1110">
        <f t="shared" si="240"/>
        <v>27.649999999999498</v>
      </c>
      <c r="AQ1110">
        <f>EXP(-KTG1_nan*(AP1110-T_opt__nan)^2)</f>
        <v>0.79129059653709677</v>
      </c>
      <c r="AR1110">
        <f>EXP(-KTG2_nan*(T_opt__nan-AP1110)^2)</f>
        <v>0.4954593336115039</v>
      </c>
      <c r="AS1110">
        <f>IF(AP1110&lt;=T_opt__nan,AQ1110,AR1110)</f>
        <v>0.4954593336115039</v>
      </c>
      <c r="AT1110">
        <f t="shared" si="241"/>
        <v>0.495</v>
      </c>
      <c r="BD1110">
        <f t="shared" si="242"/>
        <v>1107</v>
      </c>
      <c r="BE1110">
        <f t="shared" si="243"/>
        <v>27.649999999999498</v>
      </c>
      <c r="BF1110">
        <f>EXP(-KTG1_pic*(BE1110-T_opt_pic)^2)</f>
        <v>0.91714472018606763</v>
      </c>
      <c r="BG1110">
        <f>EXP(-KTG2_pic*(T_opt_pic-BE1110)^2)</f>
        <v>0.77146035145741521</v>
      </c>
      <c r="BH1110">
        <f>IF(BE1110&lt;=T_opt_pic,BF1110,BG1110)</f>
        <v>0.77146035145741521</v>
      </c>
      <c r="BI1110">
        <f t="shared" si="244"/>
        <v>0.77100000000000002</v>
      </c>
      <c r="BP1110">
        <f t="shared" si="245"/>
        <v>1107</v>
      </c>
      <c r="BQ1110">
        <f t="shared" si="246"/>
        <v>27.649999999999498</v>
      </c>
      <c r="BR1110">
        <f>EXP(-KTG1_bac*(BQ1110-T_opt_bac)^2)</f>
        <v>0.91714472018606763</v>
      </c>
      <c r="BS1110">
        <f>EXP(-KTG2_bac * (T_opt_bac - BQ1110)^2)</f>
        <v>0.77146035145741521</v>
      </c>
      <c r="BT1110">
        <f>IF(BQ1110&lt;=T_opt_bac,BR1110,BS1110)</f>
        <v>0.77146035145741521</v>
      </c>
      <c r="BU1110">
        <f t="shared" si="247"/>
        <v>0.77100000000000002</v>
      </c>
      <c r="BY1110"/>
      <c r="BZ1110" s="3">
        <f t="shared" si="239"/>
        <v>1090</v>
      </c>
      <c r="CA1110" s="3">
        <f>CA1109+(env_max2-env_min2)/1200</f>
        <v>27.224999999999522</v>
      </c>
      <c r="CB1110" s="3">
        <f t="shared" ref="CB1110:CB1173" si="252">ROUND(EXP(0.07*(CA1110-20)),3)</f>
        <v>1.6579999999999999</v>
      </c>
      <c r="CC1110" s="3">
        <f>ROUND((O_max_dia2-CA1110)/O_range_dia2 * CB1110, 3)</f>
        <v>-0.14499999999999999</v>
      </c>
      <c r="CD1110">
        <f>IF(CA1110&lt;=delt2,CB1110,CC1110)</f>
        <v>-0.14499999999999999</v>
      </c>
      <c r="CE1110">
        <f>IF(CA1110&gt;=O_max_dia2, 0, CD1110)</f>
        <v>0</v>
      </c>
      <c r="CG1110">
        <f>CE1110/$CF$21</f>
        <v>0</v>
      </c>
      <c r="EM1110"/>
      <c r="EN1110" s="3"/>
      <c r="EP1110"/>
      <c r="EQ1110" s="3"/>
    </row>
    <row r="1111" spans="2:147" x14ac:dyDescent="0.25">
      <c r="B1111">
        <f t="shared" si="251"/>
        <v>1095</v>
      </c>
      <c r="C1111" s="9">
        <f t="shared" si="249"/>
        <v>27.349999999999515</v>
      </c>
      <c r="D1111">
        <f>EXP(-KTG1_dia*(C1111-T_opt__dia)^2)</f>
        <v>0.24032093975072047</v>
      </c>
      <c r="E1111">
        <f>EXP(-KTG2_dia*(T_opt__dia-C1111)^2)</f>
        <v>3.3097130305362642E-16</v>
      </c>
      <c r="F1111">
        <f>IF(C1111&lt;=T_opt__dia,D1111,E1111)</f>
        <v>3.3097130305362642E-16</v>
      </c>
      <c r="G1111">
        <f t="shared" si="250"/>
        <v>0</v>
      </c>
      <c r="AO1111">
        <f t="shared" si="248"/>
        <v>1108</v>
      </c>
      <c r="AP1111">
        <f t="shared" si="240"/>
        <v>27.674999999999496</v>
      </c>
      <c r="AQ1111">
        <f>EXP(-KTG1_nan*(AP1111-T_opt__nan)^2)</f>
        <v>0.79007887241865971</v>
      </c>
      <c r="AR1111">
        <f>EXP(-KTG2_nan*(T_opt__nan-AP1111)^2)</f>
        <v>0.49318668757338174</v>
      </c>
      <c r="AS1111">
        <f>IF(AP1111&lt;=T_opt__nan,AQ1111,AR1111)</f>
        <v>0.49318668757338174</v>
      </c>
      <c r="AT1111">
        <f t="shared" si="241"/>
        <v>0.49299999999999999</v>
      </c>
      <c r="BD1111">
        <f t="shared" si="242"/>
        <v>1108</v>
      </c>
      <c r="BE1111">
        <f t="shared" si="243"/>
        <v>27.674999999999496</v>
      </c>
      <c r="BF1111">
        <f>EXP(-KTG1_pic*(BE1111-T_opt_pic)^2)</f>
        <v>0.91628988136503875</v>
      </c>
      <c r="BG1111">
        <f>EXP(-KTG2_pic*(T_opt_pic-BE1111)^2)</f>
        <v>0.76930520703798433</v>
      </c>
      <c r="BH1111">
        <f>IF(BE1111&lt;=T_opt_pic,BF1111,BG1111)</f>
        <v>0.76930520703798433</v>
      </c>
      <c r="BI1111">
        <f t="shared" si="244"/>
        <v>0.76900000000000002</v>
      </c>
      <c r="BP1111">
        <f t="shared" si="245"/>
        <v>1108</v>
      </c>
      <c r="BQ1111">
        <f t="shared" si="246"/>
        <v>27.674999999999496</v>
      </c>
      <c r="BR1111">
        <f>EXP(-KTG1_bac*(BQ1111-T_opt_bac)^2)</f>
        <v>0.91628988136503875</v>
      </c>
      <c r="BS1111">
        <f>EXP(-KTG2_bac * (T_opt_bac - BQ1111)^2)</f>
        <v>0.76930520703798433</v>
      </c>
      <c r="BT1111">
        <f>IF(BQ1111&lt;=T_opt_bac,BR1111,BS1111)</f>
        <v>0.76930520703798433</v>
      </c>
      <c r="BU1111">
        <f t="shared" si="247"/>
        <v>0.76900000000000002</v>
      </c>
      <c r="BY1111"/>
      <c r="BZ1111" s="3">
        <f t="shared" ref="BZ1111:BZ1174" si="253">BZ1110+1</f>
        <v>1091</v>
      </c>
      <c r="CA1111" s="3">
        <f>CA1110+(env_max2-env_min2)/1200</f>
        <v>27.24999999999952</v>
      </c>
      <c r="CB1111" s="3">
        <f t="shared" si="252"/>
        <v>1.661</v>
      </c>
      <c r="CC1111" s="3">
        <f>ROUND((O_max_dia2-CA1111)/O_range_dia2 * CB1111, 3)</f>
        <v>-0.14799999999999999</v>
      </c>
      <c r="CD1111">
        <f>IF(CA1111&lt;=delt2,CB1111,CC1111)</f>
        <v>-0.14799999999999999</v>
      </c>
      <c r="CE1111">
        <f>IF(CA1111&gt;=O_max_dia2, 0, CD1111)</f>
        <v>0</v>
      </c>
      <c r="CG1111">
        <f>CE1111/$CF$21</f>
        <v>0</v>
      </c>
      <c r="EM1111"/>
      <c r="EN1111" s="3"/>
      <c r="EP1111"/>
      <c r="EQ1111" s="3"/>
    </row>
    <row r="1112" spans="2:147" x14ac:dyDescent="0.25">
      <c r="B1112">
        <f t="shared" si="251"/>
        <v>1096</v>
      </c>
      <c r="C1112" s="9">
        <f t="shared" si="249"/>
        <v>27.374999999999513</v>
      </c>
      <c r="D1112">
        <f>EXP(-KTG1_dia*(C1112-T_opt__dia)^2)</f>
        <v>0.23903985108715939</v>
      </c>
      <c r="E1112">
        <f>EXP(-KTG2_dia*(T_opt__dia-C1112)^2)</f>
        <v>2.8957278275501598E-16</v>
      </c>
      <c r="F1112">
        <f>IF(C1112&lt;=T_opt__dia,D1112,E1112)</f>
        <v>2.8957278275501598E-16</v>
      </c>
      <c r="G1112">
        <f t="shared" si="250"/>
        <v>0</v>
      </c>
      <c r="AO1112">
        <f t="shared" si="248"/>
        <v>1109</v>
      </c>
      <c r="AP1112">
        <f t="shared" si="240"/>
        <v>27.699999999999495</v>
      </c>
      <c r="AQ1112">
        <f>EXP(-KTG1_nan*(AP1112-T_opt__nan)^2)</f>
        <v>0.78886505951010133</v>
      </c>
      <c r="AR1112">
        <f>EXP(-KTG2_nan*(T_opt__nan-AP1112)^2)</f>
        <v>0.49091710223195734</v>
      </c>
      <c r="AS1112">
        <f>IF(AP1112&lt;=T_opt__nan,AQ1112,AR1112)</f>
        <v>0.49091710223195734</v>
      </c>
      <c r="AT1112">
        <f t="shared" si="241"/>
        <v>0.49099999999999999</v>
      </c>
      <c r="BD1112">
        <f t="shared" si="242"/>
        <v>1109</v>
      </c>
      <c r="BE1112">
        <f t="shared" si="243"/>
        <v>27.699999999999495</v>
      </c>
      <c r="BF1112">
        <f>EXP(-KTG1_pic*(BE1112-T_opt_pic)^2)</f>
        <v>0.91543126214190718</v>
      </c>
      <c r="BG1112">
        <f>EXP(-KTG2_pic*(T_opt_pic-BE1112)^2)</f>
        <v>0.76714457595489494</v>
      </c>
      <c r="BH1112">
        <f>IF(BE1112&lt;=T_opt_pic,BF1112,BG1112)</f>
        <v>0.76714457595489494</v>
      </c>
      <c r="BI1112">
        <f t="shared" si="244"/>
        <v>0.76700000000000002</v>
      </c>
      <c r="BP1112">
        <f t="shared" si="245"/>
        <v>1109</v>
      </c>
      <c r="BQ1112">
        <f t="shared" si="246"/>
        <v>27.699999999999495</v>
      </c>
      <c r="BR1112">
        <f>EXP(-KTG1_bac*(BQ1112-T_opt_bac)^2)</f>
        <v>0.91543126214190718</v>
      </c>
      <c r="BS1112">
        <f>EXP(-KTG2_bac * (T_opt_bac - BQ1112)^2)</f>
        <v>0.76714457595489494</v>
      </c>
      <c r="BT1112">
        <f>IF(BQ1112&lt;=T_opt_bac,BR1112,BS1112)</f>
        <v>0.76714457595489494</v>
      </c>
      <c r="BU1112">
        <f t="shared" si="247"/>
        <v>0.76700000000000002</v>
      </c>
      <c r="BY1112"/>
      <c r="BZ1112" s="3">
        <f t="shared" si="253"/>
        <v>1092</v>
      </c>
      <c r="CA1112" s="3">
        <f>CA1111+(env_max2-env_min2)/1200</f>
        <v>27.274999999999519</v>
      </c>
      <c r="CB1112" s="3">
        <f t="shared" si="252"/>
        <v>1.6639999999999999</v>
      </c>
      <c r="CC1112" s="3">
        <f>ROUND((O_max_dia2-CA1112)/O_range_dia2 * CB1112, 3)</f>
        <v>-0.152</v>
      </c>
      <c r="CD1112">
        <f>IF(CA1112&lt;=delt2,CB1112,CC1112)</f>
        <v>-0.152</v>
      </c>
      <c r="CE1112">
        <f>IF(CA1112&gt;=O_max_dia2, 0, CD1112)</f>
        <v>0</v>
      </c>
      <c r="CG1112">
        <f>CE1112/$CF$21</f>
        <v>0</v>
      </c>
      <c r="EM1112"/>
      <c r="EN1112" s="3"/>
      <c r="EP1112"/>
      <c r="EQ1112" s="3"/>
    </row>
    <row r="1113" spans="2:147" x14ac:dyDescent="0.25">
      <c r="B1113">
        <f t="shared" si="251"/>
        <v>1097</v>
      </c>
      <c r="C1113" s="9">
        <f t="shared" si="249"/>
        <v>27.399999999999512</v>
      </c>
      <c r="D1113">
        <f>EXP(-KTG1_dia*(C1113-T_opt__dia)^2)</f>
        <v>0.237763213931311</v>
      </c>
      <c r="E1113">
        <f>EXP(-KTG2_dia*(T_opt__dia-C1113)^2)</f>
        <v>2.5328913794058303E-16</v>
      </c>
      <c r="F1113">
        <f>IF(C1113&lt;=T_opt__dia,D1113,E1113)</f>
        <v>2.5328913794058303E-16</v>
      </c>
      <c r="G1113">
        <f t="shared" si="250"/>
        <v>0</v>
      </c>
      <c r="AO1113">
        <f t="shared" si="248"/>
        <v>1110</v>
      </c>
      <c r="AP1113">
        <f t="shared" si="240"/>
        <v>27.724999999999493</v>
      </c>
      <c r="AQ1113">
        <f>EXP(-KTG1_nan*(AP1113-T_opt__nan)^2)</f>
        <v>0.78764917314924343</v>
      </c>
      <c r="AR1113">
        <f>EXP(-KTG2_nan*(T_opt__nan-AP1113)^2)</f>
        <v>0.48865063143266074</v>
      </c>
      <c r="AS1113">
        <f>IF(AP1113&lt;=T_opt__nan,AQ1113,AR1113)</f>
        <v>0.48865063143266074</v>
      </c>
      <c r="AT1113">
        <f t="shared" si="241"/>
        <v>0.48899999999999999</v>
      </c>
      <c r="BD1113">
        <f t="shared" si="242"/>
        <v>1110</v>
      </c>
      <c r="BE1113">
        <f t="shared" si="243"/>
        <v>27.724999999999493</v>
      </c>
      <c r="BF1113">
        <f>EXP(-KTG1_pic*(BE1113-T_opt_pic)^2)</f>
        <v>0.91456887464128689</v>
      </c>
      <c r="BG1113">
        <f>EXP(-KTG2_pic*(T_opt_pic-BE1113)^2)</f>
        <v>0.76497853834513196</v>
      </c>
      <c r="BH1113">
        <f>IF(BE1113&lt;=T_opt_pic,BF1113,BG1113)</f>
        <v>0.76497853834513196</v>
      </c>
      <c r="BI1113">
        <f t="shared" si="244"/>
        <v>0.76500000000000001</v>
      </c>
      <c r="BP1113">
        <f t="shared" si="245"/>
        <v>1110</v>
      </c>
      <c r="BQ1113">
        <f t="shared" si="246"/>
        <v>27.724999999999493</v>
      </c>
      <c r="BR1113">
        <f>EXP(-KTG1_bac*(BQ1113-T_opt_bac)^2)</f>
        <v>0.91456887464128689</v>
      </c>
      <c r="BS1113">
        <f>EXP(-KTG2_bac * (T_opt_bac - BQ1113)^2)</f>
        <v>0.76497853834513196</v>
      </c>
      <c r="BT1113">
        <f>IF(BQ1113&lt;=T_opt_bac,BR1113,BS1113)</f>
        <v>0.76497853834513196</v>
      </c>
      <c r="BU1113">
        <f t="shared" si="247"/>
        <v>0.76500000000000001</v>
      </c>
      <c r="BY1113"/>
      <c r="BZ1113" s="3">
        <f t="shared" si="253"/>
        <v>1093</v>
      </c>
      <c r="CA1113" s="3">
        <f>CA1112+(env_max2-env_min2)/1200</f>
        <v>27.299999999999518</v>
      </c>
      <c r="CB1113" s="3">
        <f t="shared" si="252"/>
        <v>1.667</v>
      </c>
      <c r="CC1113" s="3">
        <f>ROUND((O_max_dia2-CA1113)/O_range_dia2 * CB1113, 3)</f>
        <v>-0.155</v>
      </c>
      <c r="CD1113">
        <f>IF(CA1113&lt;=delt2,CB1113,CC1113)</f>
        <v>-0.155</v>
      </c>
      <c r="CE1113">
        <f>IF(CA1113&gt;=O_max_dia2, 0, CD1113)</f>
        <v>0</v>
      </c>
      <c r="CG1113">
        <f>CE1113/$CF$21</f>
        <v>0</v>
      </c>
      <c r="EM1113"/>
      <c r="EN1113" s="3"/>
      <c r="EP1113"/>
      <c r="EQ1113" s="3"/>
    </row>
    <row r="1114" spans="2:147" x14ac:dyDescent="0.25">
      <c r="B1114">
        <f t="shared" si="251"/>
        <v>1098</v>
      </c>
      <c r="C1114" s="9">
        <f t="shared" si="249"/>
        <v>27.42499999999951</v>
      </c>
      <c r="D1114">
        <f>EXP(-KTG1_dia*(C1114-T_opt__dia)^2)</f>
        <v>0.23649102997349813</v>
      </c>
      <c r="E1114">
        <f>EXP(-KTG2_dia*(T_opt__dia-C1114)^2)</f>
        <v>2.2149647472492711E-16</v>
      </c>
      <c r="F1114">
        <f>IF(C1114&lt;=T_opt__dia,D1114,E1114)</f>
        <v>2.2149647472492711E-16</v>
      </c>
      <c r="G1114">
        <f t="shared" si="250"/>
        <v>0</v>
      </c>
      <c r="AO1114">
        <f t="shared" si="248"/>
        <v>1111</v>
      </c>
      <c r="AP1114">
        <f t="shared" si="240"/>
        <v>27.749999999999492</v>
      </c>
      <c r="AQ1114">
        <f>EXP(-KTG1_nan*(AP1114-T_opt__nan)^2)</f>
        <v>0.78643122868138382</v>
      </c>
      <c r="AR1114">
        <f>EXP(-KTG2_nan*(T_opt__nan-AP1114)^2)</f>
        <v>0.48638732863290124</v>
      </c>
      <c r="AS1114">
        <f>IF(AP1114&lt;=T_opt__nan,AQ1114,AR1114)</f>
        <v>0.48638732863290124</v>
      </c>
      <c r="AT1114">
        <f t="shared" si="241"/>
        <v>0.48599999999999999</v>
      </c>
      <c r="BD1114">
        <f t="shared" si="242"/>
        <v>1111</v>
      </c>
      <c r="BE1114">
        <f t="shared" si="243"/>
        <v>27.749999999999492</v>
      </c>
      <c r="BF1114">
        <f>EXP(-KTG1_pic*(BE1114-T_opt_pic)^2)</f>
        <v>0.91370273103289767</v>
      </c>
      <c r="BG1114">
        <f>EXP(-KTG2_pic*(T_opt_pic-BE1114)^2)</f>
        <v>0.76280717436296241</v>
      </c>
      <c r="BH1114">
        <f>IF(BE1114&lt;=T_opt_pic,BF1114,BG1114)</f>
        <v>0.76280717436296241</v>
      </c>
      <c r="BI1114">
        <f t="shared" si="244"/>
        <v>0.76300000000000001</v>
      </c>
      <c r="BP1114">
        <f t="shared" si="245"/>
        <v>1111</v>
      </c>
      <c r="BQ1114">
        <f t="shared" si="246"/>
        <v>27.749999999999492</v>
      </c>
      <c r="BR1114">
        <f>EXP(-KTG1_bac*(BQ1114-T_opt_bac)^2)</f>
        <v>0.91370273103289767</v>
      </c>
      <c r="BS1114">
        <f>EXP(-KTG2_bac * (T_opt_bac - BQ1114)^2)</f>
        <v>0.76280717436296241</v>
      </c>
      <c r="BT1114">
        <f>IF(BQ1114&lt;=T_opt_bac,BR1114,BS1114)</f>
        <v>0.76280717436296241</v>
      </c>
      <c r="BU1114">
        <f t="shared" si="247"/>
        <v>0.76300000000000001</v>
      </c>
      <c r="BY1114"/>
      <c r="BZ1114" s="3">
        <f t="shared" si="253"/>
        <v>1094</v>
      </c>
      <c r="CA1114" s="3">
        <f>CA1113+(env_max2-env_min2)/1200</f>
        <v>27.324999999999516</v>
      </c>
      <c r="CB1114" s="3">
        <f t="shared" si="252"/>
        <v>1.67</v>
      </c>
      <c r="CC1114" s="3">
        <f>ROUND((O_max_dia2-CA1114)/O_range_dia2 * CB1114, 3)</f>
        <v>-0.158</v>
      </c>
      <c r="CD1114">
        <f>IF(CA1114&lt;=delt2,CB1114,CC1114)</f>
        <v>-0.158</v>
      </c>
      <c r="CE1114">
        <f>IF(CA1114&gt;=O_max_dia2, 0, CD1114)</f>
        <v>0</v>
      </c>
      <c r="CG1114">
        <f>CE1114/$CF$21</f>
        <v>0</v>
      </c>
      <c r="EM1114"/>
      <c r="EN1114" s="3"/>
      <c r="EP1114"/>
      <c r="EQ1114" s="3"/>
    </row>
    <row r="1115" spans="2:147" x14ac:dyDescent="0.25">
      <c r="B1115">
        <f t="shared" si="251"/>
        <v>1099</v>
      </c>
      <c r="C1115" s="9">
        <f t="shared" si="249"/>
        <v>27.449999999999509</v>
      </c>
      <c r="D1115">
        <f>EXP(-KTG1_dia*(C1115-T_opt__dia)^2)</f>
        <v>0.23522330076176987</v>
      </c>
      <c r="E1115">
        <f>EXP(-KTG2_dia*(T_opt__dia-C1115)^2)</f>
        <v>1.9364598527717198E-16</v>
      </c>
      <c r="F1115">
        <f>IF(C1115&lt;=T_opt__dia,D1115,E1115)</f>
        <v>1.9364598527717198E-16</v>
      </c>
      <c r="G1115">
        <f t="shared" si="250"/>
        <v>0</v>
      </c>
      <c r="AO1115">
        <f t="shared" si="248"/>
        <v>1112</v>
      </c>
      <c r="AP1115">
        <f t="shared" si="240"/>
        <v>27.774999999999491</v>
      </c>
      <c r="AQ1115">
        <f>EXP(-KTG1_nan*(AP1115-T_opt__nan)^2)</f>
        <v>0.78521124145897758</v>
      </c>
      <c r="AR1115">
        <f>EXP(-KTG2_nan*(T_opt__nan-AP1115)^2)</f>
        <v>0.48412724690065839</v>
      </c>
      <c r="AS1115">
        <f>IF(AP1115&lt;=T_opt__nan,AQ1115,AR1115)</f>
        <v>0.48412724690065839</v>
      </c>
      <c r="AT1115">
        <f t="shared" si="241"/>
        <v>0.48399999999999999</v>
      </c>
      <c r="BD1115">
        <f t="shared" si="242"/>
        <v>1112</v>
      </c>
      <c r="BE1115">
        <f t="shared" si="243"/>
        <v>27.774999999999491</v>
      </c>
      <c r="BF1115">
        <f>EXP(-KTG1_pic*(BE1115-T_opt_pic)^2)</f>
        <v>0.91283284353127925</v>
      </c>
      <c r="BG1115">
        <f>EXP(-KTG2_pic*(T_opt_pic-BE1115)^2)</f>
        <v>0.76063056417508379</v>
      </c>
      <c r="BH1115">
        <f>IF(BE1115&lt;=T_opt_pic,BF1115,BG1115)</f>
        <v>0.76063056417508379</v>
      </c>
      <c r="BI1115">
        <f t="shared" si="244"/>
        <v>0.76100000000000001</v>
      </c>
      <c r="BP1115">
        <f t="shared" si="245"/>
        <v>1112</v>
      </c>
      <c r="BQ1115">
        <f t="shared" si="246"/>
        <v>27.774999999999491</v>
      </c>
      <c r="BR1115">
        <f>EXP(-KTG1_bac*(BQ1115-T_opt_bac)^2)</f>
        <v>0.91283284353127925</v>
      </c>
      <c r="BS1115">
        <f>EXP(-KTG2_bac * (T_opt_bac - BQ1115)^2)</f>
        <v>0.76063056417508379</v>
      </c>
      <c r="BT1115">
        <f>IF(BQ1115&lt;=T_opt_bac,BR1115,BS1115)</f>
        <v>0.76063056417508379</v>
      </c>
      <c r="BU1115">
        <f t="shared" si="247"/>
        <v>0.76100000000000001</v>
      </c>
      <c r="BY1115"/>
      <c r="BZ1115" s="3">
        <f t="shared" si="253"/>
        <v>1095</v>
      </c>
      <c r="CA1115" s="3">
        <f>CA1114+(env_max2-env_min2)/1200</f>
        <v>27.349999999999515</v>
      </c>
      <c r="CB1115" s="3">
        <f t="shared" si="252"/>
        <v>1.673</v>
      </c>
      <c r="CC1115" s="3">
        <f>ROUND((O_max_dia2-CA1115)/O_range_dia2 * CB1115, 3)</f>
        <v>-0.161</v>
      </c>
      <c r="CD1115">
        <f>IF(CA1115&lt;=delt2,CB1115,CC1115)</f>
        <v>-0.161</v>
      </c>
      <c r="CE1115">
        <f>IF(CA1115&gt;=O_max_dia2, 0, CD1115)</f>
        <v>0</v>
      </c>
      <c r="CG1115">
        <f>CE1115/$CF$21</f>
        <v>0</v>
      </c>
      <c r="EM1115"/>
      <c r="EN1115" s="3"/>
      <c r="EP1115"/>
      <c r="EQ1115" s="3"/>
    </row>
    <row r="1116" spans="2:147" x14ac:dyDescent="0.25">
      <c r="B1116">
        <f t="shared" si="251"/>
        <v>1100</v>
      </c>
      <c r="C1116" s="9">
        <f t="shared" si="249"/>
        <v>27.474999999999508</v>
      </c>
      <c r="D1116">
        <f>EXP(-KTG1_dia*(C1116-T_opt__dia)^2)</f>
        <v>0.23396002770260121</v>
      </c>
      <c r="E1116">
        <f>EXP(-KTG2_dia*(T_opt__dia-C1116)^2)</f>
        <v>1.6925503731090868E-16</v>
      </c>
      <c r="F1116">
        <f>IF(C1116&lt;=T_opt__dia,D1116,E1116)</f>
        <v>1.6925503731090868E-16</v>
      </c>
      <c r="G1116">
        <f t="shared" si="250"/>
        <v>0</v>
      </c>
      <c r="AO1116">
        <f t="shared" si="248"/>
        <v>1113</v>
      </c>
      <c r="AP1116">
        <f t="shared" si="240"/>
        <v>27.799999999999489</v>
      </c>
      <c r="AQ1116">
        <f>EXP(-KTG1_nan*(AP1116-T_opt__nan)^2)</f>
        <v>0.78398922684131978</v>
      </c>
      <c r="AR1116">
        <f>EXP(-KTG2_nan*(T_opt__nan-AP1116)^2)</f>
        <v>0.48187043891310893</v>
      </c>
      <c r="AS1116">
        <f>IF(AP1116&lt;=T_opt__nan,AQ1116,AR1116)</f>
        <v>0.48187043891310893</v>
      </c>
      <c r="AT1116">
        <f t="shared" si="241"/>
        <v>0.48199999999999998</v>
      </c>
      <c r="BD1116">
        <f t="shared" si="242"/>
        <v>1113</v>
      </c>
      <c r="BE1116">
        <f t="shared" si="243"/>
        <v>27.799999999999489</v>
      </c>
      <c r="BF1116">
        <f>EXP(-KTG1_pic*(BE1116-T_opt_pic)^2)</f>
        <v>0.91195922439550436</v>
      </c>
      <c r="BG1116">
        <f>EXP(-KTG2_pic*(T_opt_pic-BE1116)^2)</f>
        <v>0.75844878795578552</v>
      </c>
      <c r="BH1116">
        <f>IF(BE1116&lt;=T_opt_pic,BF1116,BG1116)</f>
        <v>0.75844878795578552</v>
      </c>
      <c r="BI1116">
        <f t="shared" si="244"/>
        <v>0.75800000000000001</v>
      </c>
      <c r="BP1116">
        <f t="shared" si="245"/>
        <v>1113</v>
      </c>
      <c r="BQ1116">
        <f t="shared" si="246"/>
        <v>27.799999999999489</v>
      </c>
      <c r="BR1116">
        <f>EXP(-KTG1_bac*(BQ1116-T_opt_bac)^2)</f>
        <v>0.91195922439550436</v>
      </c>
      <c r="BS1116">
        <f>EXP(-KTG2_bac * (T_opt_bac - BQ1116)^2)</f>
        <v>0.75844878795578552</v>
      </c>
      <c r="BT1116">
        <f>IF(BQ1116&lt;=T_opt_bac,BR1116,BS1116)</f>
        <v>0.75844878795578552</v>
      </c>
      <c r="BU1116">
        <f t="shared" si="247"/>
        <v>0.75800000000000001</v>
      </c>
      <c r="BY1116"/>
      <c r="BZ1116" s="3">
        <f t="shared" si="253"/>
        <v>1096</v>
      </c>
      <c r="CA1116" s="3">
        <f>CA1115+(env_max2-env_min2)/1200</f>
        <v>27.374999999999513</v>
      </c>
      <c r="CB1116" s="3">
        <f t="shared" si="252"/>
        <v>1.6759999999999999</v>
      </c>
      <c r="CC1116" s="3">
        <f>ROUND((O_max_dia2-CA1116)/O_range_dia2 * CB1116, 3)</f>
        <v>-0.16500000000000001</v>
      </c>
      <c r="CD1116">
        <f>IF(CA1116&lt;=delt2,CB1116,CC1116)</f>
        <v>-0.16500000000000001</v>
      </c>
      <c r="CE1116">
        <f>IF(CA1116&gt;=O_max_dia2, 0, CD1116)</f>
        <v>0</v>
      </c>
      <c r="CG1116">
        <f>CE1116/$CF$21</f>
        <v>0</v>
      </c>
      <c r="EM1116"/>
      <c r="EN1116" s="3"/>
      <c r="EP1116"/>
      <c r="EQ1116" s="3"/>
    </row>
    <row r="1117" spans="2:147" x14ac:dyDescent="0.25">
      <c r="B1117">
        <f t="shared" si="251"/>
        <v>1101</v>
      </c>
      <c r="C1117" s="9">
        <f t="shared" si="249"/>
        <v>27.499999999999506</v>
      </c>
      <c r="D1117">
        <f>EXP(-KTG1_dia*(C1117-T_opt__dia)^2)</f>
        <v>0.23270121206159586</v>
      </c>
      <c r="E1117">
        <f>EXP(-KTG2_dia*(T_opt__dia-C1117)^2)</f>
        <v>1.478993054896648E-16</v>
      </c>
      <c r="F1117">
        <f>IF(C1117&lt;=T_opt__dia,D1117,E1117)</f>
        <v>1.478993054896648E-16</v>
      </c>
      <c r="G1117">
        <f t="shared" si="250"/>
        <v>0</v>
      </c>
      <c r="AO1117">
        <f t="shared" si="248"/>
        <v>1114</v>
      </c>
      <c r="AP1117">
        <f t="shared" si="240"/>
        <v>27.824999999999488</v>
      </c>
      <c r="AQ1117">
        <f>EXP(-KTG1_nan*(AP1117-T_opt__nan)^2)</f>
        <v>0.78276520019422735</v>
      </c>
      <c r="AR1117">
        <f>EXP(-KTG2_nan*(T_opt__nan-AP1117)^2)</f>
        <v>0.47961695695528989</v>
      </c>
      <c r="AS1117">
        <f>IF(AP1117&lt;=T_opt__nan,AQ1117,AR1117)</f>
        <v>0.47961695695528989</v>
      </c>
      <c r="AT1117">
        <f t="shared" si="241"/>
        <v>0.48</v>
      </c>
      <c r="BD1117">
        <f t="shared" si="242"/>
        <v>1114</v>
      </c>
      <c r="BE1117">
        <f t="shared" si="243"/>
        <v>27.824999999999488</v>
      </c>
      <c r="BF1117">
        <f>EXP(-KTG1_pic*(BE1117-T_opt_pic)^2)</f>
        <v>0.91108188592889183</v>
      </c>
      <c r="BG1117">
        <f>EXP(-KTG2_pic*(T_opt_pic-BE1117)^2)</f>
        <v>0.75626192588212426</v>
      </c>
      <c r="BH1117">
        <f>IF(BE1117&lt;=T_opt_pic,BF1117,BG1117)</f>
        <v>0.75626192588212426</v>
      </c>
      <c r="BI1117">
        <f t="shared" si="244"/>
        <v>0.75600000000000001</v>
      </c>
      <c r="BP1117">
        <f t="shared" si="245"/>
        <v>1114</v>
      </c>
      <c r="BQ1117">
        <f t="shared" si="246"/>
        <v>27.824999999999488</v>
      </c>
      <c r="BR1117">
        <f>EXP(-KTG1_bac*(BQ1117-T_opt_bac)^2)</f>
        <v>0.91108188592889183</v>
      </c>
      <c r="BS1117">
        <f>EXP(-KTG2_bac * (T_opt_bac - BQ1117)^2)</f>
        <v>0.75626192588212426</v>
      </c>
      <c r="BT1117">
        <f>IF(BQ1117&lt;=T_opt_bac,BR1117,BS1117)</f>
        <v>0.75626192588212426</v>
      </c>
      <c r="BU1117">
        <f t="shared" si="247"/>
        <v>0.75600000000000001</v>
      </c>
      <c r="BY1117"/>
      <c r="BZ1117" s="3">
        <f t="shared" si="253"/>
        <v>1097</v>
      </c>
      <c r="CA1117" s="3">
        <f>CA1116+(env_max2-env_min2)/1200</f>
        <v>27.399999999999512</v>
      </c>
      <c r="CB1117" s="3">
        <f t="shared" si="252"/>
        <v>1.679</v>
      </c>
      <c r="CC1117" s="3">
        <f>ROUND((O_max_dia2-CA1117)/O_range_dia2 * CB1117, 3)</f>
        <v>-0.16800000000000001</v>
      </c>
      <c r="CD1117">
        <f>IF(CA1117&lt;=delt2,CB1117,CC1117)</f>
        <v>-0.16800000000000001</v>
      </c>
      <c r="CE1117">
        <f>IF(CA1117&gt;=O_max_dia2, 0, CD1117)</f>
        <v>0</v>
      </c>
      <c r="CG1117">
        <f>CE1117/$CF$21</f>
        <v>0</v>
      </c>
      <c r="EM1117"/>
      <c r="EN1117" s="3"/>
      <c r="EP1117"/>
      <c r="EQ1117" s="3"/>
    </row>
    <row r="1118" spans="2:147" x14ac:dyDescent="0.25">
      <c r="B1118">
        <f t="shared" si="251"/>
        <v>1102</v>
      </c>
      <c r="C1118" s="9">
        <f t="shared" si="249"/>
        <v>27.524999999999505</v>
      </c>
      <c r="D1118">
        <f>EXP(-KTG1_dia*(C1118-T_opt__dia)^2)</f>
        <v>0.23144685496419229</v>
      </c>
      <c r="E1118">
        <f>EXP(-KTG2_dia*(T_opt__dia-C1118)^2)</f>
        <v>1.2920582479636904E-16</v>
      </c>
      <c r="F1118">
        <f>IF(C1118&lt;=T_opt__dia,D1118,E1118)</f>
        <v>1.2920582479636904E-16</v>
      </c>
      <c r="G1118">
        <f t="shared" si="250"/>
        <v>0</v>
      </c>
      <c r="AO1118">
        <f t="shared" si="248"/>
        <v>1115</v>
      </c>
      <c r="AP1118">
        <f t="shared" si="240"/>
        <v>27.849999999999486</v>
      </c>
      <c r="AQ1118">
        <f>EXP(-KTG1_nan*(AP1118-T_opt__nan)^2)</f>
        <v>0.78153917688972185</v>
      </c>
      <c r="AR1118">
        <f>EXP(-KTG2_nan*(T_opt__nan-AP1118)^2)</f>
        <v>0.47736685291879627</v>
      </c>
      <c r="AS1118">
        <f>IF(AP1118&lt;=T_opt__nan,AQ1118,AR1118)</f>
        <v>0.47736685291879627</v>
      </c>
      <c r="AT1118">
        <f t="shared" si="241"/>
        <v>0.47699999999999998</v>
      </c>
      <c r="BD1118">
        <f t="shared" si="242"/>
        <v>1115</v>
      </c>
      <c r="BE1118">
        <f t="shared" si="243"/>
        <v>27.849999999999486</v>
      </c>
      <c r="BF1118">
        <f>EXP(-KTG1_pic*(BE1118-T_opt_pic)^2)</f>
        <v>0.91020084047871797</v>
      </c>
      <c r="BG1118">
        <f>EXP(-KTG2_pic*(T_opt_pic-BE1118)^2)</f>
        <v>0.75407005812911165</v>
      </c>
      <c r="BH1118">
        <f>IF(BE1118&lt;=T_opt_pic,BF1118,BG1118)</f>
        <v>0.75407005812911165</v>
      </c>
      <c r="BI1118">
        <f t="shared" si="244"/>
        <v>0.754</v>
      </c>
      <c r="BP1118">
        <f t="shared" si="245"/>
        <v>1115</v>
      </c>
      <c r="BQ1118">
        <f t="shared" si="246"/>
        <v>27.849999999999486</v>
      </c>
      <c r="BR1118">
        <f>EXP(-KTG1_bac*(BQ1118-T_opt_bac)^2)</f>
        <v>0.91020084047871797</v>
      </c>
      <c r="BS1118">
        <f>EXP(-KTG2_bac * (T_opt_bac - BQ1118)^2)</f>
        <v>0.75407005812911165</v>
      </c>
      <c r="BT1118">
        <f>IF(BQ1118&lt;=T_opt_bac,BR1118,BS1118)</f>
        <v>0.75407005812911165</v>
      </c>
      <c r="BU1118">
        <f t="shared" si="247"/>
        <v>0.754</v>
      </c>
      <c r="BY1118"/>
      <c r="BZ1118" s="3">
        <f t="shared" si="253"/>
        <v>1098</v>
      </c>
      <c r="CA1118" s="3">
        <f>CA1117+(env_max2-env_min2)/1200</f>
        <v>27.42499999999951</v>
      </c>
      <c r="CB1118" s="3">
        <f t="shared" si="252"/>
        <v>1.6819999999999999</v>
      </c>
      <c r="CC1118" s="3">
        <f>ROUND((O_max_dia2-CA1118)/O_range_dia2 * CB1118, 3)</f>
        <v>-0.17100000000000001</v>
      </c>
      <c r="CD1118">
        <f>IF(CA1118&lt;=delt2,CB1118,CC1118)</f>
        <v>-0.17100000000000001</v>
      </c>
      <c r="CE1118">
        <f>IF(CA1118&gt;=O_max_dia2, 0, CD1118)</f>
        <v>0</v>
      </c>
      <c r="CG1118">
        <f>CE1118/$CF$21</f>
        <v>0</v>
      </c>
      <c r="EM1118"/>
      <c r="EN1118" s="3"/>
      <c r="EP1118"/>
      <c r="EQ1118" s="3"/>
    </row>
    <row r="1119" spans="2:147" x14ac:dyDescent="0.25">
      <c r="B1119">
        <f t="shared" si="251"/>
        <v>1103</v>
      </c>
      <c r="C1119" s="9">
        <f t="shared" si="249"/>
        <v>27.549999999999503</v>
      </c>
      <c r="D1119">
        <f>EXP(-KTG1_dia*(C1119-T_opt__dia)^2)</f>
        <v>0.2301969573963728</v>
      </c>
      <c r="E1119">
        <f>EXP(-KTG2_dia*(T_opt__dia-C1119)^2)</f>
        <v>1.1284685949951701E-16</v>
      </c>
      <c r="F1119">
        <f>IF(C1119&lt;=T_opt__dia,D1119,E1119)</f>
        <v>1.1284685949951701E-16</v>
      </c>
      <c r="G1119">
        <f t="shared" si="250"/>
        <v>0</v>
      </c>
      <c r="AO1119">
        <f t="shared" si="248"/>
        <v>1116</v>
      </c>
      <c r="AP1119">
        <f t="shared" si="240"/>
        <v>27.874999999999485</v>
      </c>
      <c r="AQ1119">
        <f>EXP(-KTG1_nan*(AP1119-T_opt__nan)^2)</f>
        <v>0.78031117230571345</v>
      </c>
      <c r="AR1119">
        <f>EXP(-KTG2_nan*(T_opt__nan-AP1119)^2)</f>
        <v>0.47512017830051551</v>
      </c>
      <c r="AS1119">
        <f>IF(AP1119&lt;=T_opt__nan,AQ1119,AR1119)</f>
        <v>0.47512017830051551</v>
      </c>
      <c r="AT1119">
        <f t="shared" si="241"/>
        <v>0.47499999999999998</v>
      </c>
      <c r="BD1119">
        <f t="shared" si="242"/>
        <v>1116</v>
      </c>
      <c r="BE1119">
        <f t="shared" si="243"/>
        <v>27.874999999999485</v>
      </c>
      <c r="BF1119">
        <f>EXP(-KTG1_pic*(BE1119-T_opt_pic)^2)</f>
        <v>0.90931610043592748</v>
      </c>
      <c r="BG1119">
        <f>EXP(-KTG2_pic*(T_opt_pic-BE1119)^2)</f>
        <v>0.75187326486491746</v>
      </c>
      <c r="BH1119">
        <f>IF(BE1119&lt;=T_opt_pic,BF1119,BG1119)</f>
        <v>0.75187326486491746</v>
      </c>
      <c r="BI1119">
        <f t="shared" si="244"/>
        <v>0.752</v>
      </c>
      <c r="BP1119">
        <f t="shared" si="245"/>
        <v>1116</v>
      </c>
      <c r="BQ1119">
        <f t="shared" si="246"/>
        <v>27.874999999999485</v>
      </c>
      <c r="BR1119">
        <f>EXP(-KTG1_bac*(BQ1119-T_opt_bac)^2)</f>
        <v>0.90931610043592748</v>
      </c>
      <c r="BS1119">
        <f>EXP(-KTG2_bac * (T_opt_bac - BQ1119)^2)</f>
        <v>0.75187326486491746</v>
      </c>
      <c r="BT1119">
        <f>IF(BQ1119&lt;=T_opt_bac,BR1119,BS1119)</f>
        <v>0.75187326486491746</v>
      </c>
      <c r="BU1119">
        <f t="shared" si="247"/>
        <v>0.752</v>
      </c>
      <c r="BY1119"/>
      <c r="BZ1119" s="3">
        <f t="shared" si="253"/>
        <v>1099</v>
      </c>
      <c r="CA1119" s="3">
        <f>CA1118+(env_max2-env_min2)/1200</f>
        <v>27.449999999999509</v>
      </c>
      <c r="CB1119" s="3">
        <f t="shared" si="252"/>
        <v>1.6850000000000001</v>
      </c>
      <c r="CC1119" s="3">
        <f>ROUND((O_max_dia2-CA1119)/O_range_dia2 * CB1119, 3)</f>
        <v>-0.17499999999999999</v>
      </c>
      <c r="CD1119">
        <f>IF(CA1119&lt;=delt2,CB1119,CC1119)</f>
        <v>-0.17499999999999999</v>
      </c>
      <c r="CE1119">
        <f>IF(CA1119&gt;=O_max_dia2, 0, CD1119)</f>
        <v>0</v>
      </c>
      <c r="CG1119">
        <f>CE1119/$CF$21</f>
        <v>0</v>
      </c>
      <c r="EM1119"/>
      <c r="EN1119" s="3"/>
      <c r="EP1119"/>
      <c r="EQ1119" s="3"/>
    </row>
    <row r="1120" spans="2:147" x14ac:dyDescent="0.25">
      <c r="B1120">
        <f t="shared" si="251"/>
        <v>1104</v>
      </c>
      <c r="C1120" s="9">
        <f t="shared" si="249"/>
        <v>27.574999999999502</v>
      </c>
      <c r="D1120">
        <f>EXP(-KTG1_dia*(C1120-T_opt__dia)^2)</f>
        <v>0.22895152020537624</v>
      </c>
      <c r="E1120">
        <f>EXP(-KTG2_dia*(T_opt__dia-C1120)^2)</f>
        <v>9.8534493421336401E-17</v>
      </c>
      <c r="F1120">
        <f>IF(C1120&lt;=T_opt__dia,D1120,E1120)</f>
        <v>9.8534493421336401E-17</v>
      </c>
      <c r="G1120">
        <f t="shared" si="250"/>
        <v>0</v>
      </c>
      <c r="AO1120">
        <f t="shared" si="248"/>
        <v>1117</v>
      </c>
      <c r="AP1120">
        <f t="shared" si="240"/>
        <v>27.899999999999483</v>
      </c>
      <c r="AQ1120">
        <f>EXP(-KTG1_nan*(AP1120-T_opt__nan)^2)</f>
        <v>0.7790812018256833</v>
      </c>
      <c r="AR1120">
        <f>EXP(-KTG2_nan*(T_opt__nan-AP1120)^2)</f>
        <v>0.47287698420139596</v>
      </c>
      <c r="AS1120">
        <f>IF(AP1120&lt;=T_opt__nan,AQ1120,AR1120)</f>
        <v>0.47287698420139596</v>
      </c>
      <c r="AT1120">
        <f t="shared" si="241"/>
        <v>0.47299999999999998</v>
      </c>
      <c r="BD1120">
        <f t="shared" si="242"/>
        <v>1117</v>
      </c>
      <c r="BE1120">
        <f t="shared" si="243"/>
        <v>27.899999999999483</v>
      </c>
      <c r="BF1120">
        <f>EXP(-KTG1_pic*(BE1120-T_opt_pic)^2)</f>
        <v>0.90842767823484327</v>
      </c>
      <c r="BG1120">
        <f>EXP(-KTG2_pic*(T_opt_pic-BE1120)^2)</f>
        <v>0.74967162624608574</v>
      </c>
      <c r="BH1120">
        <f>IF(BE1120&lt;=T_opt_pic,BF1120,BG1120)</f>
        <v>0.74967162624608574</v>
      </c>
      <c r="BI1120">
        <f t="shared" si="244"/>
        <v>0.75</v>
      </c>
      <c r="BP1120">
        <f t="shared" si="245"/>
        <v>1117</v>
      </c>
      <c r="BQ1120">
        <f t="shared" si="246"/>
        <v>27.899999999999483</v>
      </c>
      <c r="BR1120">
        <f>EXP(-KTG1_bac*(BQ1120-T_opt_bac)^2)</f>
        <v>0.90842767823484327</v>
      </c>
      <c r="BS1120">
        <f>EXP(-KTG2_bac * (T_opt_bac - BQ1120)^2)</f>
        <v>0.74967162624608574</v>
      </c>
      <c r="BT1120">
        <f>IF(BQ1120&lt;=T_opt_bac,BR1120,BS1120)</f>
        <v>0.74967162624608574</v>
      </c>
      <c r="BU1120">
        <f t="shared" si="247"/>
        <v>0.75</v>
      </c>
      <c r="BY1120"/>
      <c r="BZ1120" s="3">
        <f t="shared" si="253"/>
        <v>1100</v>
      </c>
      <c r="CA1120" s="3">
        <f>CA1119+(env_max2-env_min2)/1200</f>
        <v>27.474999999999508</v>
      </c>
      <c r="CB1120" s="3">
        <f t="shared" si="252"/>
        <v>1.6879999999999999</v>
      </c>
      <c r="CC1120" s="3">
        <f>ROUND((O_max_dia2-CA1120)/O_range_dia2 * CB1120, 3)</f>
        <v>-0.17799999999999999</v>
      </c>
      <c r="CD1120">
        <f>IF(CA1120&lt;=delt2,CB1120,CC1120)</f>
        <v>-0.17799999999999999</v>
      </c>
      <c r="CE1120">
        <f>IF(CA1120&gt;=O_max_dia2, 0, CD1120)</f>
        <v>0</v>
      </c>
      <c r="CG1120">
        <f>CE1120/$CF$21</f>
        <v>0</v>
      </c>
      <c r="EM1120"/>
      <c r="EN1120" s="3"/>
      <c r="EP1120"/>
      <c r="EQ1120" s="3"/>
    </row>
    <row r="1121" spans="2:147" x14ac:dyDescent="0.25">
      <c r="B1121">
        <f t="shared" si="251"/>
        <v>1105</v>
      </c>
      <c r="C1121" s="9">
        <f t="shared" si="249"/>
        <v>27.5999999999995</v>
      </c>
      <c r="D1121">
        <f>EXP(-KTG1_dia*(C1121-T_opt__dia)^2)</f>
        <v>0.22771054410041325</v>
      </c>
      <c r="E1121">
        <f>EXP(-KTG2_dia*(T_opt__dia-C1121)^2)</f>
        <v>8.6015857939094497E-17</v>
      </c>
      <c r="F1121">
        <f>IF(C1121&lt;=T_opt__dia,D1121,E1121)</f>
        <v>8.6015857939094497E-17</v>
      </c>
      <c r="G1121">
        <f t="shared" si="250"/>
        <v>0</v>
      </c>
      <c r="AO1121">
        <f t="shared" si="248"/>
        <v>1118</v>
      </c>
      <c r="AP1121">
        <f t="shared" si="240"/>
        <v>27.924999999999482</v>
      </c>
      <c r="AQ1121">
        <f>EXP(-KTG1_nan*(AP1121-T_opt__nan)^2)</f>
        <v>0.7778492808383678</v>
      </c>
      <c r="AR1121">
        <f>EXP(-KTG2_nan*(T_opt__nan-AP1121)^2)</f>
        <v>0.47063732132525204</v>
      </c>
      <c r="AS1121">
        <f>IF(AP1121&lt;=T_opt__nan,AQ1121,AR1121)</f>
        <v>0.47063732132525204</v>
      </c>
      <c r="AT1121">
        <f t="shared" si="241"/>
        <v>0.47099999999999997</v>
      </c>
      <c r="BD1121">
        <f t="shared" si="242"/>
        <v>1118</v>
      </c>
      <c r="BE1121">
        <f t="shared" si="243"/>
        <v>27.924999999999482</v>
      </c>
      <c r="BF1121">
        <f>EXP(-KTG1_pic*(BE1121-T_opt_pic)^2)</f>
        <v>0.90753558635287657</v>
      </c>
      <c r="BG1121">
        <f>EXP(-KTG2_pic*(T_opt_pic-BE1121)^2)</f>
        <v>0.74746522241276636</v>
      </c>
      <c r="BH1121">
        <f>IF(BE1121&lt;=T_opt_pic,BF1121,BG1121)</f>
        <v>0.74746522241276636</v>
      </c>
      <c r="BI1121">
        <f t="shared" si="244"/>
        <v>0.747</v>
      </c>
      <c r="BP1121">
        <f t="shared" si="245"/>
        <v>1118</v>
      </c>
      <c r="BQ1121">
        <f t="shared" si="246"/>
        <v>27.924999999999482</v>
      </c>
      <c r="BR1121">
        <f>EXP(-KTG1_bac*(BQ1121-T_opt_bac)^2)</f>
        <v>0.90753558635287657</v>
      </c>
      <c r="BS1121">
        <f>EXP(-KTG2_bac * (T_opt_bac - BQ1121)^2)</f>
        <v>0.74746522241276636</v>
      </c>
      <c r="BT1121">
        <f>IF(BQ1121&lt;=T_opt_bac,BR1121,BS1121)</f>
        <v>0.74746522241276636</v>
      </c>
      <c r="BU1121">
        <f t="shared" si="247"/>
        <v>0.747</v>
      </c>
      <c r="BY1121"/>
      <c r="BZ1121" s="3">
        <f t="shared" si="253"/>
        <v>1101</v>
      </c>
      <c r="CA1121" s="3">
        <f>CA1120+(env_max2-env_min2)/1200</f>
        <v>27.499999999999506</v>
      </c>
      <c r="CB1121" s="3">
        <f t="shared" si="252"/>
        <v>1.69</v>
      </c>
      <c r="CC1121" s="3">
        <f>ROUND((O_max_dia2-CA1121)/O_range_dia2 * CB1121, 3)</f>
        <v>-0.18099999999999999</v>
      </c>
      <c r="CD1121">
        <f>IF(CA1121&lt;=delt2,CB1121,CC1121)</f>
        <v>-0.18099999999999999</v>
      </c>
      <c r="CE1121">
        <f>IF(CA1121&gt;=O_max_dia2, 0, CD1121)</f>
        <v>0</v>
      </c>
      <c r="CG1121">
        <f>CE1121/$CF$21</f>
        <v>0</v>
      </c>
      <c r="EM1121"/>
      <c r="EN1121" s="3"/>
      <c r="EP1121"/>
      <c r="EQ1121" s="3"/>
    </row>
    <row r="1122" spans="2:147" x14ac:dyDescent="0.25">
      <c r="B1122">
        <f t="shared" si="251"/>
        <v>1106</v>
      </c>
      <c r="C1122" s="9">
        <f t="shared" si="249"/>
        <v>27.624999999999499</v>
      </c>
      <c r="D1122">
        <f>EXP(-KTG1_dia*(C1122-T_opt__dia)^2)</f>
        <v>0.22647402965338476</v>
      </c>
      <c r="E1122">
        <f>EXP(-KTG2_dia*(T_opt__dia-C1122)^2)</f>
        <v>7.5068923677375421E-17</v>
      </c>
      <c r="F1122">
        <f>IF(C1122&lt;=T_opt__dia,D1122,E1122)</f>
        <v>7.5068923677375421E-17</v>
      </c>
      <c r="G1122">
        <f t="shared" si="250"/>
        <v>0</v>
      </c>
      <c r="AO1122">
        <f t="shared" si="248"/>
        <v>1119</v>
      </c>
      <c r="AP1122">
        <f t="shared" si="240"/>
        <v>27.949999999999481</v>
      </c>
      <c r="AQ1122">
        <f>EXP(-KTG1_nan*(AP1122-T_opt__nan)^2)</f>
        <v>0.77661542473744294</v>
      </c>
      <c r="AR1122">
        <f>EXP(-KTG2_nan*(T_opt__nan-AP1122)^2)</f>
        <v>0.46840123997760413</v>
      </c>
      <c r="AS1122">
        <f>IF(AP1122&lt;=T_opt__nan,AQ1122,AR1122)</f>
        <v>0.46840123997760413</v>
      </c>
      <c r="AT1122">
        <f t="shared" si="241"/>
        <v>0.46800000000000003</v>
      </c>
      <c r="BD1122">
        <f t="shared" si="242"/>
        <v>1119</v>
      </c>
      <c r="BE1122">
        <f t="shared" si="243"/>
        <v>27.949999999999481</v>
      </c>
      <c r="BF1122">
        <f>EXP(-KTG1_pic*(BE1122-T_opt_pic)^2)</f>
        <v>0.90663983731023434</v>
      </c>
      <c r="BG1122">
        <f>EXP(-KTG2_pic*(T_opt_pic-BE1122)^2)</f>
        <v>0.74525413348396241</v>
      </c>
      <c r="BH1122">
        <f>IF(BE1122&lt;=T_opt_pic,BF1122,BG1122)</f>
        <v>0.74525413348396241</v>
      </c>
      <c r="BI1122">
        <f t="shared" si="244"/>
        <v>0.745</v>
      </c>
      <c r="BP1122">
        <f t="shared" si="245"/>
        <v>1119</v>
      </c>
      <c r="BQ1122">
        <f t="shared" si="246"/>
        <v>27.949999999999481</v>
      </c>
      <c r="BR1122">
        <f>EXP(-KTG1_bac*(BQ1122-T_opt_bac)^2)</f>
        <v>0.90663983731023434</v>
      </c>
      <c r="BS1122">
        <f>EXP(-KTG2_bac * (T_opt_bac - BQ1122)^2)</f>
        <v>0.74525413348396241</v>
      </c>
      <c r="BT1122">
        <f>IF(BQ1122&lt;=T_opt_bac,BR1122,BS1122)</f>
        <v>0.74525413348396241</v>
      </c>
      <c r="BU1122">
        <f t="shared" si="247"/>
        <v>0.745</v>
      </c>
      <c r="BY1122"/>
      <c r="BZ1122" s="3">
        <f t="shared" si="253"/>
        <v>1102</v>
      </c>
      <c r="CA1122" s="3">
        <f>CA1121+(env_max2-env_min2)/1200</f>
        <v>27.524999999999505</v>
      </c>
      <c r="CB1122" s="3">
        <f t="shared" si="252"/>
        <v>1.6930000000000001</v>
      </c>
      <c r="CC1122" s="3">
        <f>ROUND((O_max_dia2-CA1122)/O_range_dia2 * CB1122, 3)</f>
        <v>-0.184</v>
      </c>
      <c r="CD1122">
        <f>IF(CA1122&lt;=delt2,CB1122,CC1122)</f>
        <v>-0.184</v>
      </c>
      <c r="CE1122">
        <f>IF(CA1122&gt;=O_max_dia2, 0, CD1122)</f>
        <v>0</v>
      </c>
      <c r="CG1122">
        <f>CE1122/$CF$21</f>
        <v>0</v>
      </c>
      <c r="EM1122"/>
      <c r="EN1122" s="3"/>
      <c r="EP1122"/>
      <c r="EQ1122" s="3"/>
    </row>
    <row r="1123" spans="2:147" x14ac:dyDescent="0.25">
      <c r="B1123">
        <f t="shared" si="251"/>
        <v>1107</v>
      </c>
      <c r="C1123" s="9">
        <f t="shared" si="249"/>
        <v>27.649999999999498</v>
      </c>
      <c r="D1123">
        <f>EXP(-KTG1_dia*(C1123-T_opt__dia)^2)</f>
        <v>0.22524197729960346</v>
      </c>
      <c r="E1123">
        <f>EXP(-KTG2_dia*(T_opt__dia-C1123)^2)</f>
        <v>6.5498790308330932E-17</v>
      </c>
      <c r="F1123">
        <f>IF(C1123&lt;=T_opt__dia,D1123,E1123)</f>
        <v>6.5498790308330932E-17</v>
      </c>
      <c r="G1123">
        <f t="shared" si="250"/>
        <v>0</v>
      </c>
      <c r="AO1123">
        <f t="shared" si="248"/>
        <v>1120</v>
      </c>
      <c r="AP1123">
        <f t="shared" si="240"/>
        <v>27.974999999999479</v>
      </c>
      <c r="AQ1123">
        <f>EXP(-KTG1_nan*(AP1123-T_opt__nan)^2)</f>
        <v>0.77537964892120881</v>
      </c>
      <c r="AR1123">
        <f>EXP(-KTG2_nan*(T_opt__nan-AP1123)^2)</f>
        <v>0.46616879006455347</v>
      </c>
      <c r="AS1123">
        <f>IF(AP1123&lt;=T_opt__nan,AQ1123,AR1123)</f>
        <v>0.46616879006455347</v>
      </c>
      <c r="AT1123">
        <f t="shared" si="241"/>
        <v>0.46600000000000003</v>
      </c>
      <c r="BD1123">
        <f t="shared" si="242"/>
        <v>1120</v>
      </c>
      <c r="BE1123">
        <f t="shared" si="243"/>
        <v>27.974999999999479</v>
      </c>
      <c r="BF1123">
        <f>EXP(-KTG1_pic*(BE1123-T_opt_pic)^2)</f>
        <v>0.90574044366962769</v>
      </c>
      <c r="BG1123">
        <f>EXP(-KTG2_pic*(T_opt_pic-BE1123)^2)</f>
        <v>0.74303843955279136</v>
      </c>
      <c r="BH1123">
        <f>IF(BE1123&lt;=T_opt_pic,BF1123,BG1123)</f>
        <v>0.74303843955279136</v>
      </c>
      <c r="BI1123">
        <f t="shared" si="244"/>
        <v>0.74299999999999999</v>
      </c>
      <c r="BP1123">
        <f t="shared" si="245"/>
        <v>1120</v>
      </c>
      <c r="BQ1123">
        <f t="shared" si="246"/>
        <v>27.974999999999479</v>
      </c>
      <c r="BR1123">
        <f>EXP(-KTG1_bac*(BQ1123-T_opt_bac)^2)</f>
        <v>0.90574044366962769</v>
      </c>
      <c r="BS1123">
        <f>EXP(-KTG2_bac * (T_opt_bac - BQ1123)^2)</f>
        <v>0.74303843955279136</v>
      </c>
      <c r="BT1123">
        <f>IF(BQ1123&lt;=T_opt_bac,BR1123,BS1123)</f>
        <v>0.74303843955279136</v>
      </c>
      <c r="BU1123">
        <f t="shared" si="247"/>
        <v>0.74299999999999999</v>
      </c>
      <c r="BY1123"/>
      <c r="BZ1123" s="3">
        <f t="shared" si="253"/>
        <v>1103</v>
      </c>
      <c r="CA1123" s="3">
        <f>CA1122+(env_max2-env_min2)/1200</f>
        <v>27.549999999999503</v>
      </c>
      <c r="CB1123" s="3">
        <f t="shared" si="252"/>
        <v>1.696</v>
      </c>
      <c r="CC1123" s="3">
        <f>ROUND((O_max_dia2-CA1123)/O_range_dia2 * CB1123, 3)</f>
        <v>-0.188</v>
      </c>
      <c r="CD1123">
        <f>IF(CA1123&lt;=delt2,CB1123,CC1123)</f>
        <v>-0.188</v>
      </c>
      <c r="CE1123">
        <f>IF(CA1123&gt;=O_max_dia2, 0, CD1123)</f>
        <v>0</v>
      </c>
      <c r="CG1123">
        <f>CE1123/$CF$21</f>
        <v>0</v>
      </c>
      <c r="EM1123"/>
      <c r="EN1123" s="3"/>
      <c r="EP1123"/>
      <c r="EQ1123" s="3"/>
    </row>
    <row r="1124" spans="2:147" x14ac:dyDescent="0.25">
      <c r="B1124">
        <f t="shared" si="251"/>
        <v>1108</v>
      </c>
      <c r="C1124" s="9">
        <f t="shared" si="249"/>
        <v>27.674999999999496</v>
      </c>
      <c r="D1124">
        <f>EXP(-KTG1_dia*(C1124-T_opt__dia)^2)</f>
        <v>0.22401438733851819</v>
      </c>
      <c r="E1124">
        <f>EXP(-KTG2_dia*(T_opt__dia-C1124)^2)</f>
        <v>5.7134416385919215E-17</v>
      </c>
      <c r="F1124">
        <f>IF(C1124&lt;=T_opt__dia,D1124,E1124)</f>
        <v>5.7134416385919215E-17</v>
      </c>
      <c r="G1124">
        <f t="shared" si="250"/>
        <v>0</v>
      </c>
      <c r="AO1124">
        <f>B1137</f>
        <v>1121</v>
      </c>
      <c r="AP1124">
        <f t="shared" si="240"/>
        <v>27.999999999999478</v>
      </c>
      <c r="AQ1124">
        <f>EXP(-KTG1_nan*(AP1124-T_opt__nan)^2)</f>
        <v>0.77414196879227426</v>
      </c>
      <c r="AR1124">
        <f>EXP(-KTG2_nan*(T_opt__nan-AP1124)^2)</f>
        <v>0.46394002109169319</v>
      </c>
      <c r="AS1124">
        <f>IF(AP1124&lt;=T_opt__nan,AQ1124,AR1124)</f>
        <v>0.46394002109169319</v>
      </c>
      <c r="AT1124">
        <f t="shared" si="241"/>
        <v>0.46400000000000002</v>
      </c>
      <c r="BD1124">
        <f t="shared" si="242"/>
        <v>1121</v>
      </c>
      <c r="BE1124">
        <f t="shared" si="243"/>
        <v>27.999999999999478</v>
      </c>
      <c r="BF1124">
        <f>EXP(-KTG1_pic*(BE1124-T_opt_pic)^2)</f>
        <v>0.9048374180359785</v>
      </c>
      <c r="BG1124">
        <f>EXP(-KTG2_pic*(T_opt_pic-BE1124)^2)</f>
        <v>0.74081822068176428</v>
      </c>
      <c r="BH1124">
        <f>IF(BE1124&lt;=T_opt_pic,BF1124,BG1124)</f>
        <v>0.74081822068176428</v>
      </c>
      <c r="BI1124">
        <f t="shared" si="244"/>
        <v>0.74099999999999999</v>
      </c>
      <c r="BP1124">
        <f t="shared" si="245"/>
        <v>1121</v>
      </c>
      <c r="BQ1124">
        <f t="shared" si="246"/>
        <v>27.999999999999478</v>
      </c>
      <c r="BR1124">
        <f>EXP(-KTG1_bac*(BQ1124-T_opt_bac)^2)</f>
        <v>0.9048374180359785</v>
      </c>
      <c r="BS1124">
        <f>EXP(-KTG2_bac * (T_opt_bac - BQ1124)^2)</f>
        <v>0.74081822068176428</v>
      </c>
      <c r="BT1124">
        <f>IF(BQ1124&lt;=T_opt_bac,BR1124,BS1124)</f>
        <v>0.74081822068176428</v>
      </c>
      <c r="BU1124">
        <f t="shared" si="247"/>
        <v>0.74099999999999999</v>
      </c>
      <c r="BY1124"/>
      <c r="BZ1124" s="3">
        <f t="shared" si="253"/>
        <v>1104</v>
      </c>
      <c r="CA1124" s="3">
        <f>CA1123+(env_max2-env_min2)/1200</f>
        <v>27.574999999999502</v>
      </c>
      <c r="CB1124" s="3">
        <f t="shared" si="252"/>
        <v>1.6990000000000001</v>
      </c>
      <c r="CC1124" s="3">
        <f>ROUND((O_max_dia2-CA1124)/O_range_dia2 * CB1124, 3)</f>
        <v>-0.191</v>
      </c>
      <c r="CD1124">
        <f>IF(CA1124&lt;=delt2,CB1124,CC1124)</f>
        <v>-0.191</v>
      </c>
      <c r="CE1124">
        <f>IF(CA1124&gt;=O_max_dia2, 0, CD1124)</f>
        <v>0</v>
      </c>
      <c r="CG1124">
        <f>CE1124/$CF$21</f>
        <v>0</v>
      </c>
      <c r="EM1124"/>
      <c r="EN1124" s="3"/>
      <c r="EP1124"/>
      <c r="EQ1124" s="3"/>
    </row>
    <row r="1125" spans="2:147" x14ac:dyDescent="0.25">
      <c r="B1125">
        <f t="shared" si="251"/>
        <v>1109</v>
      </c>
      <c r="C1125" s="9">
        <f t="shared" si="249"/>
        <v>27.699999999999495</v>
      </c>
      <c r="D1125">
        <f>EXP(-KTG1_dia*(C1125-T_opt__dia)^2)</f>
        <v>0.2227912599344411</v>
      </c>
      <c r="E1125">
        <f>EXP(-KTG2_dia*(T_opt__dia-C1125)^2)</f>
        <v>4.9825737803934743E-17</v>
      </c>
      <c r="F1125">
        <f>IF(C1125&lt;=T_opt__dia,D1125,E1125)</f>
        <v>4.9825737803934743E-17</v>
      </c>
      <c r="G1125">
        <f t="shared" si="250"/>
        <v>0</v>
      </c>
      <c r="AO1125">
        <f t="shared" ref="AO1125:AO1188" si="254">B1138</f>
        <v>1122</v>
      </c>
      <c r="AP1125">
        <f t="shared" si="240"/>
        <v>28.024999999999476</v>
      </c>
      <c r="AQ1125">
        <f>EXP(-KTG1_nan*(AP1125-T_opt__nan)^2)</f>
        <v>0.77290239975724251</v>
      </c>
      <c r="AR1125">
        <f>EXP(-KTG2_nan*(T_opt__nan-AP1125)^2)</f>
        <v>0.46171498216305362</v>
      </c>
      <c r="AS1125">
        <f>IF(AP1125&lt;=T_opt__nan,AQ1125,AR1125)</f>
        <v>0.46171498216305362</v>
      </c>
      <c r="AT1125">
        <f t="shared" si="241"/>
        <v>0.46200000000000002</v>
      </c>
      <c r="BD1125">
        <f t="shared" si="242"/>
        <v>1122</v>
      </c>
      <c r="BE1125">
        <f t="shared" si="243"/>
        <v>28.024999999999476</v>
      </c>
      <c r="BF1125">
        <f>EXP(-KTG1_pic*(BE1125-T_opt_pic)^2)</f>
        <v>0.90393077305612568</v>
      </c>
      <c r="BG1125">
        <f>EXP(-KTG2_pic*(T_opt_pic-BE1125)^2)</f>
        <v>0.73859355689807948</v>
      </c>
      <c r="BH1125">
        <f>IF(BE1125&lt;=T_opt_pic,BF1125,BG1125)</f>
        <v>0.73859355689807948</v>
      </c>
      <c r="BI1125">
        <f t="shared" si="244"/>
        <v>0.73899999999999999</v>
      </c>
      <c r="BP1125">
        <f t="shared" si="245"/>
        <v>1122</v>
      </c>
      <c r="BQ1125">
        <f t="shared" si="246"/>
        <v>28.024999999999476</v>
      </c>
      <c r="BR1125">
        <f>EXP(-KTG1_bac*(BQ1125-T_opt_bac)^2)</f>
        <v>0.90393077305612568</v>
      </c>
      <c r="BS1125">
        <f>EXP(-KTG2_bac * (T_opt_bac - BQ1125)^2)</f>
        <v>0.73859355689807948</v>
      </c>
      <c r="BT1125">
        <f>IF(BQ1125&lt;=T_opt_bac,BR1125,BS1125)</f>
        <v>0.73859355689807948</v>
      </c>
      <c r="BU1125">
        <f t="shared" si="247"/>
        <v>0.73899999999999999</v>
      </c>
      <c r="BY1125"/>
      <c r="BZ1125" s="3">
        <f t="shared" si="253"/>
        <v>1105</v>
      </c>
      <c r="CA1125" s="3">
        <f>CA1124+(env_max2-env_min2)/1200</f>
        <v>27.5999999999995</v>
      </c>
      <c r="CB1125" s="3">
        <f t="shared" si="252"/>
        <v>1.702</v>
      </c>
      <c r="CC1125" s="3">
        <f>ROUND((O_max_dia2-CA1125)/O_range_dia2 * CB1125, 3)</f>
        <v>-0.19500000000000001</v>
      </c>
      <c r="CD1125">
        <f>IF(CA1125&lt;=delt2,CB1125,CC1125)</f>
        <v>-0.19500000000000001</v>
      </c>
      <c r="CE1125">
        <f>IF(CA1125&gt;=O_max_dia2, 0, CD1125)</f>
        <v>0</v>
      </c>
      <c r="CG1125">
        <f>CE1125/$CF$21</f>
        <v>0</v>
      </c>
      <c r="EM1125"/>
      <c r="EN1125" s="3"/>
      <c r="EP1125"/>
      <c r="EQ1125" s="3"/>
    </row>
    <row r="1126" spans="2:147" x14ac:dyDescent="0.25">
      <c r="B1126">
        <f t="shared" si="251"/>
        <v>1110</v>
      </c>
      <c r="C1126" s="9">
        <f t="shared" si="249"/>
        <v>27.724999999999493</v>
      </c>
      <c r="D1126">
        <f>EXP(-KTG1_dia*(C1126-T_opt__dia)^2)</f>
        <v>0.22157259511727748</v>
      </c>
      <c r="E1126">
        <f>EXP(-KTG2_dia*(T_opt__dia-C1126)^2)</f>
        <v>4.3441129379526493E-17</v>
      </c>
      <c r="F1126">
        <f>IF(C1126&lt;=T_opt__dia,D1126,E1126)</f>
        <v>4.3441129379526493E-17</v>
      </c>
      <c r="G1126">
        <f t="shared" si="250"/>
        <v>0</v>
      </c>
      <c r="AO1126">
        <f t="shared" si="254"/>
        <v>1123</v>
      </c>
      <c r="AP1126">
        <f t="shared" si="240"/>
        <v>28.049999999999475</v>
      </c>
      <c r="AQ1126">
        <f>EXP(-KTG1_nan*(AP1126-T_opt__nan)^2)</f>
        <v>0.77166095722639683</v>
      </c>
      <c r="AR1126">
        <f>EXP(-KTG2_nan*(T_opt__nan-AP1126)^2)</f>
        <v>0.45949372198008309</v>
      </c>
      <c r="AS1126">
        <f>IF(AP1126&lt;=T_opt__nan,AQ1126,AR1126)</f>
        <v>0.45949372198008309</v>
      </c>
      <c r="AT1126">
        <f t="shared" si="241"/>
        <v>0.45900000000000002</v>
      </c>
      <c r="BD1126">
        <f t="shared" si="242"/>
        <v>1123</v>
      </c>
      <c r="BE1126">
        <f t="shared" si="243"/>
        <v>28.049999999999475</v>
      </c>
      <c r="BF1126">
        <f>EXP(-KTG1_pic*(BE1126-T_opt_pic)^2)</f>
        <v>0.90302052141853062</v>
      </c>
      <c r="BG1126">
        <f>EXP(-KTG2_pic*(T_opt_pic-BE1126)^2)</f>
        <v>0.73636452818893394</v>
      </c>
      <c r="BH1126">
        <f>IF(BE1126&lt;=T_opt_pic,BF1126,BG1126)</f>
        <v>0.73636452818893394</v>
      </c>
      <c r="BI1126">
        <f t="shared" si="244"/>
        <v>0.73599999999999999</v>
      </c>
      <c r="BP1126">
        <f t="shared" si="245"/>
        <v>1123</v>
      </c>
      <c r="BQ1126">
        <f t="shared" si="246"/>
        <v>28.049999999999475</v>
      </c>
      <c r="BR1126">
        <f>EXP(-KTG1_bac*(BQ1126-T_opt_bac)^2)</f>
        <v>0.90302052141853062</v>
      </c>
      <c r="BS1126">
        <f>EXP(-KTG2_bac * (T_opt_bac - BQ1126)^2)</f>
        <v>0.73636452818893394</v>
      </c>
      <c r="BT1126">
        <f>IF(BQ1126&lt;=T_opt_bac,BR1126,BS1126)</f>
        <v>0.73636452818893394</v>
      </c>
      <c r="BU1126">
        <f t="shared" si="247"/>
        <v>0.73599999999999999</v>
      </c>
      <c r="BY1126"/>
      <c r="BZ1126" s="3">
        <f t="shared" si="253"/>
        <v>1106</v>
      </c>
      <c r="CA1126" s="3">
        <f>CA1125+(env_max2-env_min2)/1200</f>
        <v>27.624999999999499</v>
      </c>
      <c r="CB1126" s="3">
        <f t="shared" si="252"/>
        <v>1.7050000000000001</v>
      </c>
      <c r="CC1126" s="3">
        <f>ROUND((O_max_dia2-CA1126)/O_range_dia2 * CB1126, 3)</f>
        <v>-0.19800000000000001</v>
      </c>
      <c r="CD1126">
        <f>IF(CA1126&lt;=delt2,CB1126,CC1126)</f>
        <v>-0.19800000000000001</v>
      </c>
      <c r="CE1126">
        <f>IF(CA1126&gt;=O_max_dia2, 0, CD1126)</f>
        <v>0</v>
      </c>
      <c r="CG1126">
        <f>CE1126/$CF$21</f>
        <v>0</v>
      </c>
      <c r="EM1126"/>
      <c r="EN1126" s="3"/>
      <c r="EP1126"/>
      <c r="EQ1126" s="3"/>
    </row>
    <row r="1127" spans="2:147" x14ac:dyDescent="0.25">
      <c r="B1127">
        <f t="shared" si="251"/>
        <v>1111</v>
      </c>
      <c r="C1127" s="9">
        <f t="shared" si="249"/>
        <v>27.749999999999492</v>
      </c>
      <c r="D1127">
        <f>EXP(-KTG1_dia*(C1127-T_opt__dia)^2)</f>
        <v>0.22035839278325847</v>
      </c>
      <c r="E1127">
        <f>EXP(-KTG2_dia*(T_opt__dia-C1127)^2)</f>
        <v>3.7865169307282479E-17</v>
      </c>
      <c r="F1127">
        <f>IF(C1127&lt;=T_opt__dia,D1127,E1127)</f>
        <v>3.7865169307282479E-17</v>
      </c>
      <c r="G1127">
        <f t="shared" si="250"/>
        <v>0</v>
      </c>
      <c r="AO1127">
        <f t="shared" si="254"/>
        <v>1124</v>
      </c>
      <c r="AP1127">
        <f t="shared" si="240"/>
        <v>28.074999999999473</v>
      </c>
      <c r="AQ1127">
        <f>EXP(-KTG1_nan*(AP1127-T_opt__nan)^2)</f>
        <v>0.77041765661338657</v>
      </c>
      <c r="AR1127">
        <f>EXP(-KTG2_nan*(T_opt__nan-AP1127)^2)</f>
        <v>0.4572762888406634</v>
      </c>
      <c r="AS1127">
        <f>IF(AP1127&lt;=T_opt__nan,AQ1127,AR1127)</f>
        <v>0.4572762888406634</v>
      </c>
      <c r="AT1127">
        <f t="shared" si="241"/>
        <v>0.45700000000000002</v>
      </c>
      <c r="BD1127">
        <f t="shared" si="242"/>
        <v>1124</v>
      </c>
      <c r="BE1127">
        <f t="shared" si="243"/>
        <v>28.074999999999473</v>
      </c>
      <c r="BF1127">
        <f>EXP(-KTG1_pic*(BE1127-T_opt_pic)^2)</f>
        <v>0.90210667585298165</v>
      </c>
      <c r="BG1127">
        <f>EXP(-KTG2_pic*(T_opt_pic-BE1127)^2)</f>
        <v>0.73413121449685159</v>
      </c>
      <c r="BH1127">
        <f>IF(BE1127&lt;=T_opt_pic,BF1127,BG1127)</f>
        <v>0.73413121449685159</v>
      </c>
      <c r="BI1127">
        <f t="shared" si="244"/>
        <v>0.73399999999999999</v>
      </c>
      <c r="BP1127">
        <f t="shared" si="245"/>
        <v>1124</v>
      </c>
      <c r="BQ1127">
        <f t="shared" si="246"/>
        <v>28.074999999999473</v>
      </c>
      <c r="BR1127">
        <f>EXP(-KTG1_bac*(BQ1127-T_opt_bac)^2)</f>
        <v>0.90210667585298165</v>
      </c>
      <c r="BS1127">
        <f>EXP(-KTG2_bac * (T_opt_bac - BQ1127)^2)</f>
        <v>0.73413121449685159</v>
      </c>
      <c r="BT1127">
        <f>IF(BQ1127&lt;=T_opt_bac,BR1127,BS1127)</f>
        <v>0.73413121449685159</v>
      </c>
      <c r="BU1127">
        <f t="shared" si="247"/>
        <v>0.73399999999999999</v>
      </c>
      <c r="BY1127"/>
      <c r="BZ1127" s="3">
        <f t="shared" si="253"/>
        <v>1107</v>
      </c>
      <c r="CA1127" s="3">
        <f>CA1126+(env_max2-env_min2)/1200</f>
        <v>27.649999999999498</v>
      </c>
      <c r="CB1127" s="3">
        <f t="shared" si="252"/>
        <v>1.708</v>
      </c>
      <c r="CC1127" s="3">
        <f>ROUND((O_max_dia2-CA1127)/O_range_dia2 * CB1127, 3)</f>
        <v>-0.20100000000000001</v>
      </c>
      <c r="CD1127">
        <f>IF(CA1127&lt;=delt2,CB1127,CC1127)</f>
        <v>-0.20100000000000001</v>
      </c>
      <c r="CE1127">
        <f>IF(CA1127&gt;=O_max_dia2, 0, CD1127)</f>
        <v>0</v>
      </c>
      <c r="CG1127">
        <f>CE1127/$CF$21</f>
        <v>0</v>
      </c>
      <c r="EM1127"/>
      <c r="EN1127" s="3"/>
      <c r="EP1127"/>
      <c r="EQ1127" s="3"/>
    </row>
    <row r="1128" spans="2:147" x14ac:dyDescent="0.25">
      <c r="B1128">
        <f t="shared" si="251"/>
        <v>1112</v>
      </c>
      <c r="C1128" s="9">
        <f t="shared" si="249"/>
        <v>27.774999999999491</v>
      </c>
      <c r="D1128">
        <f>EXP(-KTG1_dia*(C1128-T_opt__dia)^2)</f>
        <v>0.21914865269567654</v>
      </c>
      <c r="E1128">
        <f>EXP(-KTG2_dia*(T_opt__dia-C1128)^2)</f>
        <v>3.2996670878098245E-17</v>
      </c>
      <c r="F1128">
        <f>IF(C1128&lt;=T_opt__dia,D1128,E1128)</f>
        <v>3.2996670878098245E-17</v>
      </c>
      <c r="G1128">
        <f t="shared" si="250"/>
        <v>0</v>
      </c>
      <c r="AO1128">
        <f t="shared" si="254"/>
        <v>1125</v>
      </c>
      <c r="AP1128">
        <f t="shared" si="240"/>
        <v>28.099999999999472</v>
      </c>
      <c r="AQ1128">
        <f>EXP(-KTG1_nan*(AP1128-T_opt__nan)^2)</f>
        <v>0.7691725133349141</v>
      </c>
      <c r="AR1128">
        <f>EXP(-KTG2_nan*(T_opt__nan-AP1128)^2)</f>
        <v>0.45506273063816116</v>
      </c>
      <c r="AS1128">
        <f>IF(AP1128&lt;=T_opt__nan,AQ1128,AR1128)</f>
        <v>0.45506273063816116</v>
      </c>
      <c r="AT1128">
        <f t="shared" si="241"/>
        <v>0.45500000000000002</v>
      </c>
      <c r="BD1128">
        <f t="shared" si="242"/>
        <v>1125</v>
      </c>
      <c r="BE1128">
        <f t="shared" si="243"/>
        <v>28.099999999999472</v>
      </c>
      <c r="BF1128">
        <f>EXP(-KTG1_pic*(BE1128-T_opt_pic)^2)</f>
        <v>0.90118924913029796</v>
      </c>
      <c r="BG1128">
        <f>EXP(-KTG2_pic*(T_opt_pic-BE1128)^2)</f>
        <v>0.73189369571502871</v>
      </c>
      <c r="BH1128">
        <f>IF(BE1128&lt;=T_opt_pic,BF1128,BG1128)</f>
        <v>0.73189369571502871</v>
      </c>
      <c r="BI1128">
        <f t="shared" si="244"/>
        <v>0.73199999999999998</v>
      </c>
      <c r="BP1128">
        <f t="shared" si="245"/>
        <v>1125</v>
      </c>
      <c r="BQ1128">
        <f t="shared" si="246"/>
        <v>28.099999999999472</v>
      </c>
      <c r="BR1128">
        <f>EXP(-KTG1_bac*(BQ1128-T_opt_bac)^2)</f>
        <v>0.90118924913029796</v>
      </c>
      <c r="BS1128">
        <f>EXP(-KTG2_bac * (T_opt_bac - BQ1128)^2)</f>
        <v>0.73189369571502871</v>
      </c>
      <c r="BT1128">
        <f>IF(BQ1128&lt;=T_opt_bac,BR1128,BS1128)</f>
        <v>0.73189369571502871</v>
      </c>
      <c r="BU1128">
        <f t="shared" si="247"/>
        <v>0.73199999999999998</v>
      </c>
      <c r="BY1128"/>
      <c r="BZ1128" s="3">
        <f t="shared" si="253"/>
        <v>1108</v>
      </c>
      <c r="CA1128" s="3">
        <f>CA1127+(env_max2-env_min2)/1200</f>
        <v>27.674999999999496</v>
      </c>
      <c r="CB1128" s="3">
        <f t="shared" si="252"/>
        <v>1.7110000000000001</v>
      </c>
      <c r="CC1128" s="3">
        <f>ROUND((O_max_dia2-CA1128)/O_range_dia2 * CB1128, 3)</f>
        <v>-0.20499999999999999</v>
      </c>
      <c r="CD1128">
        <f>IF(CA1128&lt;=delt2,CB1128,CC1128)</f>
        <v>-0.20499999999999999</v>
      </c>
      <c r="CE1128">
        <f>IF(CA1128&gt;=O_max_dia2, 0, CD1128)</f>
        <v>0</v>
      </c>
      <c r="CG1128">
        <f>CE1128/$CF$21</f>
        <v>0</v>
      </c>
      <c r="EM1128"/>
      <c r="EN1128" s="3"/>
      <c r="EP1128"/>
      <c r="EQ1128" s="3"/>
    </row>
    <row r="1129" spans="2:147" x14ac:dyDescent="0.25">
      <c r="B1129">
        <f t="shared" si="251"/>
        <v>1113</v>
      </c>
      <c r="C1129" s="9">
        <f t="shared" si="249"/>
        <v>27.799999999999489</v>
      </c>
      <c r="D1129">
        <f>EXP(-KTG1_dia*(C1129-T_opt__dia)^2)</f>
        <v>0.21794337448562337</v>
      </c>
      <c r="E1129">
        <f>EXP(-KTG2_dia*(T_opt__dia-C1129)^2)</f>
        <v>2.8746949978049507E-17</v>
      </c>
      <c r="F1129">
        <f>IF(C1129&lt;=T_opt__dia,D1129,E1129)</f>
        <v>2.8746949978049507E-17</v>
      </c>
      <c r="G1129">
        <f t="shared" si="250"/>
        <v>0</v>
      </c>
      <c r="AO1129">
        <f t="shared" si="254"/>
        <v>1126</v>
      </c>
      <c r="AP1129">
        <f t="shared" si="240"/>
        <v>28.124999999999471</v>
      </c>
      <c r="AQ1129">
        <f>EXP(-KTG1_nan*(AP1129-T_opt__nan)^2)</f>
        <v>0.76792554281042114</v>
      </c>
      <c r="AR1129">
        <f>EXP(-KTG2_nan*(T_opt__nan-AP1129)^2)</f>
        <v>0.45285309486051228</v>
      </c>
      <c r="AS1129">
        <f>IF(AP1129&lt;=T_opt__nan,AQ1129,AR1129)</f>
        <v>0.45285309486051228</v>
      </c>
      <c r="AT1129">
        <f t="shared" si="241"/>
        <v>0.45300000000000001</v>
      </c>
      <c r="BD1129">
        <f t="shared" si="242"/>
        <v>1126</v>
      </c>
      <c r="BE1129">
        <f t="shared" si="243"/>
        <v>28.124999999999471</v>
      </c>
      <c r="BF1129">
        <f>EXP(-KTG1_pic*(BE1129-T_opt_pic)^2)</f>
        <v>0.90026825406203326</v>
      </c>
      <c r="BG1129">
        <f>EXP(-KTG2_pic*(T_opt_pic-BE1129)^2)</f>
        <v>0.7296520516826972</v>
      </c>
      <c r="BH1129">
        <f>IF(BE1129&lt;=T_opt_pic,BF1129,BG1129)</f>
        <v>0.7296520516826972</v>
      </c>
      <c r="BI1129">
        <f t="shared" si="244"/>
        <v>0.73</v>
      </c>
      <c r="BP1129">
        <f t="shared" si="245"/>
        <v>1126</v>
      </c>
      <c r="BQ1129">
        <f t="shared" si="246"/>
        <v>28.124999999999471</v>
      </c>
      <c r="BR1129">
        <f>EXP(-KTG1_bac*(BQ1129-T_opt_bac)^2)</f>
        <v>0.90026825406203326</v>
      </c>
      <c r="BS1129">
        <f>EXP(-KTG2_bac * (T_opt_bac - BQ1129)^2)</f>
        <v>0.7296520516826972</v>
      </c>
      <c r="BT1129">
        <f>IF(BQ1129&lt;=T_opt_bac,BR1129,BS1129)</f>
        <v>0.7296520516826972</v>
      </c>
      <c r="BU1129">
        <f t="shared" si="247"/>
        <v>0.73</v>
      </c>
      <c r="BY1129"/>
      <c r="BZ1129" s="3">
        <f t="shared" si="253"/>
        <v>1109</v>
      </c>
      <c r="CA1129" s="3">
        <f>CA1128+(env_max2-env_min2)/1200</f>
        <v>27.699999999999495</v>
      </c>
      <c r="CB1129" s="3">
        <f t="shared" si="252"/>
        <v>1.714</v>
      </c>
      <c r="CC1129" s="3">
        <f>ROUND((O_max_dia2-CA1129)/O_range_dia2 * CB1129, 3)</f>
        <v>-0.20799999999999999</v>
      </c>
      <c r="CD1129">
        <f>IF(CA1129&lt;=delt2,CB1129,CC1129)</f>
        <v>-0.20799999999999999</v>
      </c>
      <c r="CE1129">
        <f>IF(CA1129&gt;=O_max_dia2, 0, CD1129)</f>
        <v>0</v>
      </c>
      <c r="CG1129">
        <f>CE1129/$CF$21</f>
        <v>0</v>
      </c>
      <c r="EM1129"/>
      <c r="EN1129" s="3"/>
      <c r="EP1129"/>
      <c r="EQ1129" s="3"/>
    </row>
    <row r="1130" spans="2:147" x14ac:dyDescent="0.25">
      <c r="B1130">
        <f t="shared" si="251"/>
        <v>1114</v>
      </c>
      <c r="C1130" s="9">
        <f t="shared" si="249"/>
        <v>27.824999999999488</v>
      </c>
      <c r="D1130">
        <f>EXP(-KTG1_dia*(C1130-T_opt__dia)^2)</f>
        <v>0.21674255765273007</v>
      </c>
      <c r="E1130">
        <f>EXP(-KTG2_dia*(T_opt__dia-C1130)^2)</f>
        <v>2.5038300534374464E-17</v>
      </c>
      <c r="F1130">
        <f>IF(C1130&lt;=T_opt__dia,D1130,E1130)</f>
        <v>2.5038300534374464E-17</v>
      </c>
      <c r="G1130">
        <f t="shared" si="250"/>
        <v>0</v>
      </c>
      <c r="AO1130">
        <f t="shared" si="254"/>
        <v>1127</v>
      </c>
      <c r="AP1130">
        <f t="shared" si="240"/>
        <v>28.149999999999469</v>
      </c>
      <c r="AQ1130">
        <f>EXP(-KTG1_nan*(AP1130-T_opt__nan)^2)</f>
        <v>0.7666767604617768</v>
      </c>
      <c r="AR1130">
        <f>EXP(-KTG2_nan*(T_opt__nan-AP1130)^2)</f>
        <v>0.45064742858934309</v>
      </c>
      <c r="AS1130">
        <f>IF(AP1130&lt;=T_opt__nan,AQ1130,AR1130)</f>
        <v>0.45064742858934309</v>
      </c>
      <c r="AT1130">
        <f t="shared" si="241"/>
        <v>0.45100000000000001</v>
      </c>
      <c r="BD1130">
        <f t="shared" si="242"/>
        <v>1127</v>
      </c>
      <c r="BE1130">
        <f t="shared" si="243"/>
        <v>28.149999999999469</v>
      </c>
      <c r="BF1130">
        <f>EXP(-KTG1_pic*(BE1130-T_opt_pic)^2)</f>
        <v>0.89934370350017745</v>
      </c>
      <c r="BG1130">
        <f>EXP(-KTG2_pic*(T_opt_pic-BE1130)^2)</f>
        <v>0.72740636218050614</v>
      </c>
      <c r="BH1130">
        <f>IF(BE1130&lt;=T_opt_pic,BF1130,BG1130)</f>
        <v>0.72740636218050614</v>
      </c>
      <c r="BI1130">
        <f t="shared" si="244"/>
        <v>0.72699999999999998</v>
      </c>
      <c r="BP1130">
        <f t="shared" si="245"/>
        <v>1127</v>
      </c>
      <c r="BQ1130">
        <f t="shared" si="246"/>
        <v>28.149999999999469</v>
      </c>
      <c r="BR1130">
        <f>EXP(-KTG1_bac*(BQ1130-T_opt_bac)^2)</f>
        <v>0.89934370350017745</v>
      </c>
      <c r="BS1130">
        <f>EXP(-KTG2_bac * (T_opt_bac - BQ1130)^2)</f>
        <v>0.72740636218050614</v>
      </c>
      <c r="BT1130">
        <f>IF(BQ1130&lt;=T_opt_bac,BR1130,BS1130)</f>
        <v>0.72740636218050614</v>
      </c>
      <c r="BU1130">
        <f t="shared" si="247"/>
        <v>0.72699999999999998</v>
      </c>
      <c r="BY1130"/>
      <c r="BZ1130" s="3">
        <f t="shared" si="253"/>
        <v>1110</v>
      </c>
      <c r="CA1130" s="3">
        <f>CA1129+(env_max2-env_min2)/1200</f>
        <v>27.724999999999493</v>
      </c>
      <c r="CB1130" s="3">
        <f t="shared" si="252"/>
        <v>1.7170000000000001</v>
      </c>
      <c r="CC1130" s="3">
        <f>ROUND((O_max_dia2-CA1130)/O_range_dia2 * CB1130, 3)</f>
        <v>-0.21199999999999999</v>
      </c>
      <c r="CD1130">
        <f>IF(CA1130&lt;=delt2,CB1130,CC1130)</f>
        <v>-0.21199999999999999</v>
      </c>
      <c r="CE1130">
        <f>IF(CA1130&gt;=O_max_dia2, 0, CD1130)</f>
        <v>0</v>
      </c>
      <c r="CG1130">
        <f>CE1130/$CF$21</f>
        <v>0</v>
      </c>
      <c r="EM1130"/>
      <c r="EN1130" s="3"/>
      <c r="EP1130"/>
      <c r="EQ1130" s="3"/>
    </row>
    <row r="1131" spans="2:147" x14ac:dyDescent="0.25">
      <c r="B1131">
        <f t="shared" si="251"/>
        <v>1115</v>
      </c>
      <c r="C1131" s="9">
        <f t="shared" si="249"/>
        <v>27.849999999999486</v>
      </c>
      <c r="D1131">
        <f>EXP(-KTG1_dia*(C1131-T_opt__dia)^2)</f>
        <v>0.21554620156591053</v>
      </c>
      <c r="E1131">
        <f>EXP(-KTG2_dia*(T_opt__dia-C1131)^2)</f>
        <v>2.180265331084968E-17</v>
      </c>
      <c r="F1131">
        <f>IF(C1131&lt;=T_opt__dia,D1131,E1131)</f>
        <v>2.180265331084968E-17</v>
      </c>
      <c r="G1131">
        <f t="shared" si="250"/>
        <v>0</v>
      </c>
      <c r="AO1131">
        <f t="shared" si="254"/>
        <v>1128</v>
      </c>
      <c r="AP1131">
        <f t="shared" si="240"/>
        <v>28.174999999999468</v>
      </c>
      <c r="AQ1131">
        <f>EXP(-KTG1_nan*(AP1131-T_opt__nan)^2)</f>
        <v>0.76542618171296539</v>
      </c>
      <c r="AR1131">
        <f>EXP(-KTG2_nan*(T_opt__nan-AP1131)^2)</f>
        <v>0.4484457784991247</v>
      </c>
      <c r="AS1131">
        <f>IF(AP1131&lt;=T_opt__nan,AQ1131,AR1131)</f>
        <v>0.4484457784991247</v>
      </c>
      <c r="AT1131">
        <f t="shared" si="241"/>
        <v>0.44800000000000001</v>
      </c>
      <c r="BD1131">
        <f t="shared" si="242"/>
        <v>1128</v>
      </c>
      <c r="BE1131">
        <f t="shared" si="243"/>
        <v>28.174999999999468</v>
      </c>
      <c r="BF1131">
        <f>EXP(-KTG1_pic*(BE1131-T_opt_pic)^2)</f>
        <v>0.89841561033685924</v>
      </c>
      <c r="BG1131">
        <f>EXP(-KTG2_pic*(T_opt_pic-BE1131)^2)</f>
        <v>0.72515670692592193</v>
      </c>
      <c r="BH1131">
        <f>IF(BE1131&lt;=T_opt_pic,BF1131,BG1131)</f>
        <v>0.72515670692592193</v>
      </c>
      <c r="BI1131">
        <f t="shared" si="244"/>
        <v>0.72499999999999998</v>
      </c>
      <c r="BP1131">
        <f t="shared" si="245"/>
        <v>1128</v>
      </c>
      <c r="BQ1131">
        <f t="shared" si="246"/>
        <v>28.174999999999468</v>
      </c>
      <c r="BR1131">
        <f>EXP(-KTG1_bac*(BQ1131-T_opt_bac)^2)</f>
        <v>0.89841561033685924</v>
      </c>
      <c r="BS1131">
        <f>EXP(-KTG2_bac * (T_opt_bac - BQ1131)^2)</f>
        <v>0.72515670692592193</v>
      </c>
      <c r="BT1131">
        <f>IF(BQ1131&lt;=T_opt_bac,BR1131,BS1131)</f>
        <v>0.72515670692592193</v>
      </c>
      <c r="BU1131">
        <f t="shared" si="247"/>
        <v>0.72499999999999998</v>
      </c>
      <c r="BY1131"/>
      <c r="BZ1131" s="3">
        <f t="shared" si="253"/>
        <v>1111</v>
      </c>
      <c r="CA1131" s="3">
        <f>CA1130+(env_max2-env_min2)/1200</f>
        <v>27.749999999999492</v>
      </c>
      <c r="CB1131" s="3">
        <f t="shared" si="252"/>
        <v>1.72</v>
      </c>
      <c r="CC1131" s="3">
        <f>ROUND((O_max_dia2-CA1131)/O_range_dia2 * CB1131, 3)</f>
        <v>-0.215</v>
      </c>
      <c r="CD1131">
        <f>IF(CA1131&lt;=delt2,CB1131,CC1131)</f>
        <v>-0.215</v>
      </c>
      <c r="CE1131">
        <f>IF(CA1131&gt;=O_max_dia2, 0, CD1131)</f>
        <v>0</v>
      </c>
      <c r="CG1131">
        <f>CE1131/$CF$21</f>
        <v>0</v>
      </c>
      <c r="EM1131"/>
      <c r="EN1131" s="3"/>
      <c r="EP1131"/>
      <c r="EQ1131" s="3"/>
    </row>
    <row r="1132" spans="2:147" x14ac:dyDescent="0.25">
      <c r="B1132">
        <f t="shared" si="251"/>
        <v>1116</v>
      </c>
      <c r="C1132" s="9">
        <f t="shared" si="249"/>
        <v>27.874999999999485</v>
      </c>
      <c r="D1132">
        <f>EXP(-KTG1_dia*(C1132-T_opt__dia)^2)</f>
        <v>0.21435430546410666</v>
      </c>
      <c r="E1132">
        <f>EXP(-KTG2_dia*(T_opt__dia-C1132)^2)</f>
        <v>1.8980396320087526E-17</v>
      </c>
      <c r="F1132">
        <f>IF(C1132&lt;=T_opt__dia,D1132,E1132)</f>
        <v>1.8980396320087526E-17</v>
      </c>
      <c r="G1132">
        <f t="shared" si="250"/>
        <v>0</v>
      </c>
      <c r="AO1132">
        <f t="shared" si="254"/>
        <v>1129</v>
      </c>
      <c r="AP1132">
        <f t="shared" si="240"/>
        <v>28.199999999999466</v>
      </c>
      <c r="AQ1132">
        <f>EXP(-KTG1_nan*(AP1132-T_opt__nan)^2)</f>
        <v>0.76417382198977435</v>
      </c>
      <c r="AR1132">
        <f>EXP(-KTG2_nan*(T_opt__nan-AP1132)^2)</f>
        <v>0.44624819085636264</v>
      </c>
      <c r="AS1132">
        <f>IF(AP1132&lt;=T_opt__nan,AQ1132,AR1132)</f>
        <v>0.44624819085636264</v>
      </c>
      <c r="AT1132">
        <f t="shared" si="241"/>
        <v>0.44600000000000001</v>
      </c>
      <c r="BD1132">
        <f t="shared" si="242"/>
        <v>1129</v>
      </c>
      <c r="BE1132">
        <f t="shared" si="243"/>
        <v>28.199999999999466</v>
      </c>
      <c r="BF1132">
        <f>EXP(-KTG1_pic*(BE1132-T_opt_pic)^2)</f>
        <v>0.89748398750404645</v>
      </c>
      <c r="BG1132">
        <f>EXP(-KTG2_pic*(T_opt_pic-BE1132)^2)</f>
        <v>0.72290316556864687</v>
      </c>
      <c r="BH1132">
        <f>IF(BE1132&lt;=T_opt_pic,BF1132,BG1132)</f>
        <v>0.72290316556864687</v>
      </c>
      <c r="BI1132">
        <f t="shared" si="244"/>
        <v>0.72299999999999998</v>
      </c>
      <c r="BP1132">
        <f t="shared" si="245"/>
        <v>1129</v>
      </c>
      <c r="BQ1132">
        <f t="shared" si="246"/>
        <v>28.199999999999466</v>
      </c>
      <c r="BR1132">
        <f>EXP(-KTG1_bac*(BQ1132-T_opt_bac)^2)</f>
        <v>0.89748398750404645</v>
      </c>
      <c r="BS1132">
        <f>EXP(-KTG2_bac * (T_opt_bac - BQ1132)^2)</f>
        <v>0.72290316556864687</v>
      </c>
      <c r="BT1132">
        <f>IF(BQ1132&lt;=T_opt_bac,BR1132,BS1132)</f>
        <v>0.72290316556864687</v>
      </c>
      <c r="BU1132">
        <f t="shared" si="247"/>
        <v>0.72299999999999998</v>
      </c>
      <c r="BY1132"/>
      <c r="BZ1132" s="3">
        <f t="shared" si="253"/>
        <v>1112</v>
      </c>
      <c r="CA1132" s="3">
        <f>CA1131+(env_max2-env_min2)/1200</f>
        <v>27.774999999999491</v>
      </c>
      <c r="CB1132" s="3">
        <f t="shared" si="252"/>
        <v>1.7230000000000001</v>
      </c>
      <c r="CC1132" s="3">
        <f>ROUND((O_max_dia2-CA1132)/O_range_dia2 * CB1132, 3)</f>
        <v>-0.218</v>
      </c>
      <c r="CD1132">
        <f>IF(CA1132&lt;=delt2,CB1132,CC1132)</f>
        <v>-0.218</v>
      </c>
      <c r="CE1132">
        <f>IF(CA1132&gt;=O_max_dia2, 0, CD1132)</f>
        <v>0</v>
      </c>
      <c r="CG1132">
        <f>CE1132/$CF$21</f>
        <v>0</v>
      </c>
      <c r="EM1132"/>
      <c r="EN1132" s="3"/>
      <c r="EP1132"/>
      <c r="EQ1132" s="3"/>
    </row>
    <row r="1133" spans="2:147" x14ac:dyDescent="0.25">
      <c r="B1133">
        <f t="shared" si="251"/>
        <v>1117</v>
      </c>
      <c r="C1133" s="9">
        <f t="shared" si="249"/>
        <v>27.899999999999483</v>
      </c>
      <c r="D1133">
        <f>EXP(-KTG1_dia*(C1133-T_opt__dia)^2)</f>
        <v>0.21316686845703597</v>
      </c>
      <c r="E1133">
        <f>EXP(-KTG2_dia*(T_opt__dia-C1133)^2)</f>
        <v>1.6519337657141472E-17</v>
      </c>
      <c r="F1133">
        <f>IF(C1133&lt;=T_opt__dia,D1133,E1133)</f>
        <v>1.6519337657141472E-17</v>
      </c>
      <c r="G1133">
        <f t="shared" si="250"/>
        <v>0</v>
      </c>
      <c r="AO1133">
        <f t="shared" si="254"/>
        <v>1130</v>
      </c>
      <c r="AP1133">
        <f t="shared" si="240"/>
        <v>28.224999999999465</v>
      </c>
      <c r="AQ1133">
        <f>EXP(-KTG1_nan*(AP1133-T_opt__nan)^2)</f>
        <v>0.76291969671948345</v>
      </c>
      <c r="AR1133">
        <f>EXP(-KTG2_nan*(T_opt__nan-AP1133)^2)</f>
        <v>0.44405471151882103</v>
      </c>
      <c r="AS1133">
        <f>IF(AP1133&lt;=T_opt__nan,AQ1133,AR1133)</f>
        <v>0.44405471151882103</v>
      </c>
      <c r="AT1133">
        <f t="shared" si="241"/>
        <v>0.44400000000000001</v>
      </c>
      <c r="BD1133">
        <f t="shared" si="242"/>
        <v>1130</v>
      </c>
      <c r="BE1133">
        <f t="shared" si="243"/>
        <v>28.224999999999465</v>
      </c>
      <c r="BF1133">
        <f>EXP(-KTG1_pic*(BE1133-T_opt_pic)^2)</f>
        <v>0.89654884797324697</v>
      </c>
      <c r="BG1133">
        <f>EXP(-KTG2_pic*(T_opt_pic-BE1133)^2)</f>
        <v>0.72064581768605718</v>
      </c>
      <c r="BH1133">
        <f>IF(BE1133&lt;=T_opt_pic,BF1133,BG1133)</f>
        <v>0.72064581768605718</v>
      </c>
      <c r="BI1133">
        <f t="shared" si="244"/>
        <v>0.72099999999999997</v>
      </c>
      <c r="BP1133">
        <f t="shared" si="245"/>
        <v>1130</v>
      </c>
      <c r="BQ1133">
        <f t="shared" si="246"/>
        <v>28.224999999999465</v>
      </c>
      <c r="BR1133">
        <f>EXP(-KTG1_bac*(BQ1133-T_opt_bac)^2)</f>
        <v>0.89654884797324697</v>
      </c>
      <c r="BS1133">
        <f>EXP(-KTG2_bac * (T_opt_bac - BQ1133)^2)</f>
        <v>0.72064581768605718</v>
      </c>
      <c r="BT1133">
        <f>IF(BQ1133&lt;=T_opt_bac,BR1133,BS1133)</f>
        <v>0.72064581768605718</v>
      </c>
      <c r="BU1133">
        <f t="shared" si="247"/>
        <v>0.72099999999999997</v>
      </c>
      <c r="BY1133"/>
      <c r="BZ1133" s="3">
        <f t="shared" si="253"/>
        <v>1113</v>
      </c>
      <c r="CA1133" s="3">
        <f>CA1132+(env_max2-env_min2)/1200</f>
        <v>27.799999999999489</v>
      </c>
      <c r="CB1133" s="3">
        <f t="shared" si="252"/>
        <v>1.726</v>
      </c>
      <c r="CC1133" s="3">
        <f>ROUND((O_max_dia2-CA1133)/O_range_dia2 * CB1133, 3)</f>
        <v>-0.222</v>
      </c>
      <c r="CD1133">
        <f>IF(CA1133&lt;=delt2,CB1133,CC1133)</f>
        <v>-0.222</v>
      </c>
      <c r="CE1133">
        <f>IF(CA1133&gt;=O_max_dia2, 0, CD1133)</f>
        <v>0</v>
      </c>
      <c r="CG1133">
        <f>CE1133/$CF$21</f>
        <v>0</v>
      </c>
      <c r="EM1133"/>
      <c r="EN1133" s="3"/>
      <c r="EP1133"/>
      <c r="EQ1133" s="3"/>
    </row>
    <row r="1134" spans="2:147" x14ac:dyDescent="0.25">
      <c r="B1134">
        <f t="shared" si="251"/>
        <v>1118</v>
      </c>
      <c r="C1134" s="9">
        <f t="shared" si="249"/>
        <v>27.924999999999482</v>
      </c>
      <c r="D1134">
        <f>EXP(-KTG1_dia*(C1134-T_opt__dia)^2)</f>
        <v>0.21198388952594191</v>
      </c>
      <c r="E1134">
        <f>EXP(-KTG2_dia*(T_opt__dia-C1134)^2)</f>
        <v>1.4373793804284999E-17</v>
      </c>
      <c r="F1134">
        <f>IF(C1134&lt;=T_opt__dia,D1134,E1134)</f>
        <v>1.4373793804284999E-17</v>
      </c>
      <c r="G1134">
        <f t="shared" si="250"/>
        <v>0</v>
      </c>
      <c r="AO1134">
        <f t="shared" si="254"/>
        <v>1131</v>
      </c>
      <c r="AP1134">
        <f t="shared" si="240"/>
        <v>28.249999999999464</v>
      </c>
      <c r="AQ1134">
        <f>EXP(-KTG1_nan*(AP1134-T_opt__nan)^2)</f>
        <v>0.76166382133055388</v>
      </c>
      <c r="AR1134">
        <f>EXP(-KTG2_nan*(T_opt__nan-AP1134)^2)</f>
        <v>0.44186538593478031</v>
      </c>
      <c r="AS1134">
        <f>IF(AP1134&lt;=T_opt__nan,AQ1134,AR1134)</f>
        <v>0.44186538593478031</v>
      </c>
      <c r="AT1134">
        <f t="shared" si="241"/>
        <v>0.442</v>
      </c>
      <c r="BD1134">
        <f t="shared" si="242"/>
        <v>1131</v>
      </c>
      <c r="BE1134">
        <f t="shared" si="243"/>
        <v>28.249999999999464</v>
      </c>
      <c r="BF1134">
        <f>EXP(-KTG1_pic*(BE1134-T_opt_pic)^2)</f>
        <v>0.89561020475520825</v>
      </c>
      <c r="BG1134">
        <f>EXP(-KTG2_pic*(T_opt_pic-BE1134)^2)</f>
        <v>0.71838474277866093</v>
      </c>
      <c r="BH1134">
        <f>IF(BE1134&lt;=T_opt_pic,BF1134,BG1134)</f>
        <v>0.71838474277866093</v>
      </c>
      <c r="BI1134">
        <f t="shared" si="244"/>
        <v>0.71799999999999997</v>
      </c>
      <c r="BP1134">
        <f t="shared" si="245"/>
        <v>1131</v>
      </c>
      <c r="BQ1134">
        <f t="shared" si="246"/>
        <v>28.249999999999464</v>
      </c>
      <c r="BR1134">
        <f>EXP(-KTG1_bac*(BQ1134-T_opt_bac)^2)</f>
        <v>0.89561020475520825</v>
      </c>
      <c r="BS1134">
        <f>EXP(-KTG2_bac * (T_opt_bac - BQ1134)^2)</f>
        <v>0.71838474277866093</v>
      </c>
      <c r="BT1134">
        <f>IF(BQ1134&lt;=T_opt_bac,BR1134,BS1134)</f>
        <v>0.71838474277866093</v>
      </c>
      <c r="BU1134">
        <f t="shared" si="247"/>
        <v>0.71799999999999997</v>
      </c>
      <c r="BY1134"/>
      <c r="BZ1134" s="3">
        <f t="shared" si="253"/>
        <v>1114</v>
      </c>
      <c r="CA1134" s="3">
        <f>CA1133+(env_max2-env_min2)/1200</f>
        <v>27.824999999999488</v>
      </c>
      <c r="CB1134" s="3">
        <f t="shared" si="252"/>
        <v>1.7290000000000001</v>
      </c>
      <c r="CC1134" s="3">
        <f>ROUND((O_max_dia2-CA1134)/O_range_dia2 * CB1134, 3)</f>
        <v>-0.22500000000000001</v>
      </c>
      <c r="CD1134">
        <f>IF(CA1134&lt;=delt2,CB1134,CC1134)</f>
        <v>-0.22500000000000001</v>
      </c>
      <c r="CE1134">
        <f>IF(CA1134&gt;=O_max_dia2, 0, CD1134)</f>
        <v>0</v>
      </c>
      <c r="CG1134">
        <f>CE1134/$CF$21</f>
        <v>0</v>
      </c>
      <c r="EM1134"/>
      <c r="EN1134" s="3"/>
      <c r="EP1134"/>
      <c r="EQ1134" s="3"/>
    </row>
    <row r="1135" spans="2:147" x14ac:dyDescent="0.25">
      <c r="B1135">
        <f t="shared" si="251"/>
        <v>1119</v>
      </c>
      <c r="C1135" s="9">
        <f t="shared" si="249"/>
        <v>27.949999999999481</v>
      </c>
      <c r="D1135">
        <f>EXP(-KTG1_dia*(C1135-T_opt__dia)^2)</f>
        <v>0.21080536752434617</v>
      </c>
      <c r="E1135">
        <f>EXP(-KTG2_dia*(T_opt__dia-C1135)^2)</f>
        <v>1.2503788443819566E-17</v>
      </c>
      <c r="F1135">
        <f>IF(C1135&lt;=T_opt__dia,D1135,E1135)</f>
        <v>1.2503788443819566E-17</v>
      </c>
      <c r="G1135">
        <f t="shared" si="250"/>
        <v>0</v>
      </c>
      <c r="AO1135">
        <f t="shared" si="254"/>
        <v>1132</v>
      </c>
      <c r="AP1135">
        <f t="shared" si="240"/>
        <v>28.274999999999462</v>
      </c>
      <c r="AQ1135">
        <f>EXP(-KTG1_nan*(AP1135-T_opt__nan)^2)</f>
        <v>0.76040621125231789</v>
      </c>
      <c r="AR1135">
        <f>EXP(-KTG2_nan*(T_opt__nan-AP1135)^2)</f>
        <v>0.43968025914233028</v>
      </c>
      <c r="AS1135">
        <f>IF(AP1135&lt;=T_opt__nan,AQ1135,AR1135)</f>
        <v>0.43968025914233028</v>
      </c>
      <c r="AT1135">
        <f t="shared" si="241"/>
        <v>0.44</v>
      </c>
      <c r="BD1135">
        <f t="shared" si="242"/>
        <v>1132</v>
      </c>
      <c r="BE1135">
        <f t="shared" si="243"/>
        <v>28.274999999999462</v>
      </c>
      <c r="BF1135">
        <f>EXP(-KTG1_pic*(BE1135-T_opt_pic)^2)</f>
        <v>0.89466807089961631</v>
      </c>
      <c r="BG1135">
        <f>EXP(-KTG2_pic*(T_opt_pic-BE1135)^2)</f>
        <v>0.71612002026557531</v>
      </c>
      <c r="BH1135">
        <f>IF(BE1135&lt;=T_opt_pic,BF1135,BG1135)</f>
        <v>0.71612002026557531</v>
      </c>
      <c r="BI1135">
        <f t="shared" si="244"/>
        <v>0.71599999999999997</v>
      </c>
      <c r="BP1135">
        <f t="shared" si="245"/>
        <v>1132</v>
      </c>
      <c r="BQ1135">
        <f t="shared" si="246"/>
        <v>28.274999999999462</v>
      </c>
      <c r="BR1135">
        <f>EXP(-KTG1_bac*(BQ1135-T_opt_bac)^2)</f>
        <v>0.89466807089961631</v>
      </c>
      <c r="BS1135">
        <f>EXP(-KTG2_bac * (T_opt_bac - BQ1135)^2)</f>
        <v>0.71612002026557531</v>
      </c>
      <c r="BT1135">
        <f>IF(BQ1135&lt;=T_opt_bac,BR1135,BS1135)</f>
        <v>0.71612002026557531</v>
      </c>
      <c r="BU1135">
        <f t="shared" si="247"/>
        <v>0.71599999999999997</v>
      </c>
      <c r="BY1135"/>
      <c r="BZ1135" s="3">
        <f t="shared" si="253"/>
        <v>1115</v>
      </c>
      <c r="CA1135" s="3">
        <f>CA1134+(env_max2-env_min2)/1200</f>
        <v>27.849999999999486</v>
      </c>
      <c r="CB1135" s="3">
        <f t="shared" si="252"/>
        <v>1.732</v>
      </c>
      <c r="CC1135" s="3">
        <f>ROUND((O_max_dia2-CA1135)/O_range_dia2 * CB1135, 3)</f>
        <v>-0.22900000000000001</v>
      </c>
      <c r="CD1135">
        <f>IF(CA1135&lt;=delt2,CB1135,CC1135)</f>
        <v>-0.22900000000000001</v>
      </c>
      <c r="CE1135">
        <f>IF(CA1135&gt;=O_max_dia2, 0, CD1135)</f>
        <v>0</v>
      </c>
      <c r="CG1135">
        <f>CE1135/$CF$21</f>
        <v>0</v>
      </c>
      <c r="EM1135"/>
      <c r="EN1135" s="3"/>
      <c r="EP1135"/>
      <c r="EQ1135" s="3"/>
    </row>
    <row r="1136" spans="2:147" x14ac:dyDescent="0.25">
      <c r="B1136">
        <f t="shared" si="251"/>
        <v>1120</v>
      </c>
      <c r="C1136" s="9">
        <f t="shared" si="249"/>
        <v>27.974999999999479</v>
      </c>
      <c r="D1136">
        <f>EXP(-KTG1_dia*(C1136-T_opt__dia)^2)</f>
        <v>0.20963130117880291</v>
      </c>
      <c r="E1136">
        <f>EXP(-KTG2_dia*(T_opt__dia-C1136)^2)</f>
        <v>1.0874348573527093E-17</v>
      </c>
      <c r="F1136">
        <f>IF(C1136&lt;=T_opt__dia,D1136,E1136)</f>
        <v>1.0874348573527093E-17</v>
      </c>
      <c r="G1136">
        <f t="shared" si="250"/>
        <v>0</v>
      </c>
      <c r="AO1136">
        <f t="shared" si="254"/>
        <v>1133</v>
      </c>
      <c r="AP1136">
        <f t="shared" si="240"/>
        <v>28.299999999999461</v>
      </c>
      <c r="AQ1136">
        <f>EXP(-KTG1_nan*(AP1136-T_opt__nan)^2)</f>
        <v>0.7591468819146695</v>
      </c>
      <c r="AR1136">
        <f>EXP(-KTG2_nan*(T_opt__nan-AP1136)^2)</f>
        <v>0.43749937576869702</v>
      </c>
      <c r="AS1136">
        <f>IF(AP1136&lt;=T_opt__nan,AQ1136,AR1136)</f>
        <v>0.43749937576869702</v>
      </c>
      <c r="AT1136">
        <f t="shared" si="241"/>
        <v>0.437</v>
      </c>
      <c r="BD1136">
        <f t="shared" si="242"/>
        <v>1133</v>
      </c>
      <c r="BE1136">
        <f t="shared" si="243"/>
        <v>28.299999999999461</v>
      </c>
      <c r="BF1136">
        <f>EXP(-KTG1_pic*(BE1136-T_opt_pic)^2)</f>
        <v>0.89372245949479401</v>
      </c>
      <c r="BG1136">
        <f>EXP(-KTG2_pic*(T_opt_pic-BE1136)^2)</f>
        <v>0.71385172948002418</v>
      </c>
      <c r="BH1136">
        <f>IF(BE1136&lt;=T_opt_pic,BF1136,BG1136)</f>
        <v>0.71385172948002418</v>
      </c>
      <c r="BI1136">
        <f t="shared" si="244"/>
        <v>0.71399999999999997</v>
      </c>
      <c r="BP1136">
        <f t="shared" si="245"/>
        <v>1133</v>
      </c>
      <c r="BQ1136">
        <f t="shared" si="246"/>
        <v>28.299999999999461</v>
      </c>
      <c r="BR1136">
        <f>EXP(-KTG1_bac*(BQ1136-T_opt_bac)^2)</f>
        <v>0.89372245949479401</v>
      </c>
      <c r="BS1136">
        <f>EXP(-KTG2_bac * (T_opt_bac - BQ1136)^2)</f>
        <v>0.71385172948002418</v>
      </c>
      <c r="BT1136">
        <f>IF(BQ1136&lt;=T_opt_bac,BR1136,BS1136)</f>
        <v>0.71385172948002418</v>
      </c>
      <c r="BU1136">
        <f t="shared" si="247"/>
        <v>0.71399999999999997</v>
      </c>
      <c r="BY1136"/>
      <c r="BZ1136" s="3">
        <f t="shared" si="253"/>
        <v>1116</v>
      </c>
      <c r="CA1136" s="3">
        <f>CA1135+(env_max2-env_min2)/1200</f>
        <v>27.874999999999485</v>
      </c>
      <c r="CB1136" s="3">
        <f t="shared" si="252"/>
        <v>1.7350000000000001</v>
      </c>
      <c r="CC1136" s="3">
        <f>ROUND((O_max_dia2-CA1136)/O_range_dia2 * CB1136, 3)</f>
        <v>-0.23200000000000001</v>
      </c>
      <c r="CD1136">
        <f>IF(CA1136&lt;=delt2,CB1136,CC1136)</f>
        <v>-0.23200000000000001</v>
      </c>
      <c r="CE1136">
        <f>IF(CA1136&gt;=O_max_dia2, 0, CD1136)</f>
        <v>0</v>
      </c>
      <c r="CG1136">
        <f>CE1136/$CF$21</f>
        <v>0</v>
      </c>
      <c r="EM1136"/>
      <c r="EN1136" s="3"/>
      <c r="EP1136"/>
      <c r="EQ1136" s="3"/>
    </row>
    <row r="1137" spans="2:147" x14ac:dyDescent="0.25">
      <c r="B1137">
        <f t="shared" si="251"/>
        <v>1121</v>
      </c>
      <c r="C1137" s="9">
        <f t="shared" si="249"/>
        <v>27.999999999999478</v>
      </c>
      <c r="D1137">
        <f>EXP(-KTG1_dia*(C1137-T_opt__dia)^2)</f>
        <v>0.2084616890896559</v>
      </c>
      <c r="E1137">
        <f>EXP(-KTG2_dia*(T_opt__dia-C1137)^2)</f>
        <v>9.4548862739141533E-18</v>
      </c>
      <c r="F1137">
        <f>IF(C1137&lt;=T_opt__dia,D1137,E1137)</f>
        <v>9.4548862739141533E-18</v>
      </c>
      <c r="G1137">
        <f t="shared" si="250"/>
        <v>0</v>
      </c>
      <c r="AO1137">
        <f t="shared" si="254"/>
        <v>1134</v>
      </c>
      <c r="AP1137">
        <f t="shared" si="240"/>
        <v>28.324999999999459</v>
      </c>
      <c r="AQ1137">
        <f>EXP(-KTG1_nan*(AP1137-T_opt__nan)^2)</f>
        <v>0.75788584874775466</v>
      </c>
      <c r="AR1137">
        <f>EXP(-KTG2_nan*(T_opt__nan-AP1137)^2)</f>
        <v>0.43532278002960334</v>
      </c>
      <c r="AS1137">
        <f>IF(AP1137&lt;=T_opt__nan,AQ1137,AR1137)</f>
        <v>0.43532278002960334</v>
      </c>
      <c r="AT1137">
        <f t="shared" si="241"/>
        <v>0.435</v>
      </c>
      <c r="BD1137">
        <f t="shared" si="242"/>
        <v>1134</v>
      </c>
      <c r="BE1137">
        <f t="shared" si="243"/>
        <v>28.324999999999459</v>
      </c>
      <c r="BF1137">
        <f>EXP(-KTG1_pic*(BE1137-T_opt_pic)^2)</f>
        <v>0.892773383667399</v>
      </c>
      <c r="BG1137">
        <f>EXP(-KTG2_pic*(T_opt_pic-BE1137)^2)</f>
        <v>0.71157994966485694</v>
      </c>
      <c r="BH1137">
        <f>IF(BE1137&lt;=T_opt_pic,BF1137,BG1137)</f>
        <v>0.71157994966485694</v>
      </c>
      <c r="BI1137">
        <f t="shared" si="244"/>
        <v>0.71199999999999997</v>
      </c>
      <c r="BP1137">
        <f t="shared" si="245"/>
        <v>1134</v>
      </c>
      <c r="BQ1137">
        <f t="shared" si="246"/>
        <v>28.324999999999459</v>
      </c>
      <c r="BR1137">
        <f>EXP(-KTG1_bac*(BQ1137-T_opt_bac)^2)</f>
        <v>0.892773383667399</v>
      </c>
      <c r="BS1137">
        <f>EXP(-KTG2_bac * (T_opt_bac - BQ1137)^2)</f>
        <v>0.71157994966485694</v>
      </c>
      <c r="BT1137">
        <f>IF(BQ1137&lt;=T_opt_bac,BR1137,BS1137)</f>
        <v>0.71157994966485694</v>
      </c>
      <c r="BU1137">
        <f t="shared" si="247"/>
        <v>0.71199999999999997</v>
      </c>
      <c r="BY1137"/>
      <c r="BZ1137" s="3">
        <f t="shared" si="253"/>
        <v>1117</v>
      </c>
      <c r="CA1137" s="3">
        <f>CA1136+(env_max2-env_min2)/1200</f>
        <v>27.899999999999483</v>
      </c>
      <c r="CB1137" s="3">
        <f t="shared" si="252"/>
        <v>1.738</v>
      </c>
      <c r="CC1137" s="3">
        <f>ROUND((O_max_dia2-CA1137)/O_range_dia2 * CB1137, 3)</f>
        <v>-0.23599999999999999</v>
      </c>
      <c r="CD1137">
        <f>IF(CA1137&lt;=delt2,CB1137,CC1137)</f>
        <v>-0.23599999999999999</v>
      </c>
      <c r="CE1137">
        <f>IF(CA1137&gt;=O_max_dia2, 0, CD1137)</f>
        <v>0</v>
      </c>
      <c r="CG1137">
        <f>CE1137/$CF$21</f>
        <v>0</v>
      </c>
      <c r="EM1137"/>
      <c r="EN1137" s="3"/>
      <c r="EP1137"/>
      <c r="EQ1137" s="3"/>
    </row>
    <row r="1138" spans="2:147" x14ac:dyDescent="0.25">
      <c r="B1138">
        <f t="shared" si="251"/>
        <v>1122</v>
      </c>
      <c r="C1138" s="9">
        <f t="shared" si="249"/>
        <v>28.024999999999476</v>
      </c>
      <c r="D1138">
        <f>EXP(-KTG1_dia*(C1138-T_opt__dia)^2)</f>
        <v>0.20729652973179696</v>
      </c>
      <c r="E1138">
        <f>EXP(-KTG2_dia*(T_opt__dia-C1138)^2)</f>
        <v>8.2186558507942621E-18</v>
      </c>
      <c r="F1138">
        <f>IF(C1138&lt;=T_opt__dia,D1138,E1138)</f>
        <v>8.2186558507942621E-18</v>
      </c>
      <c r="G1138">
        <f t="shared" si="250"/>
        <v>0</v>
      </c>
      <c r="AO1138">
        <f t="shared" si="254"/>
        <v>1135</v>
      </c>
      <c r="AP1138">
        <f t="shared" si="240"/>
        <v>28.349999999999458</v>
      </c>
      <c r="AQ1138">
        <f>EXP(-KTG1_nan*(AP1138-T_opt__nan)^2)</f>
        <v>0.75662312718166269</v>
      </c>
      <c r="AR1138">
        <f>EXP(-KTG2_nan*(T_opt__nan-AP1138)^2)</f>
        <v>0.4331505157286637</v>
      </c>
      <c r="AS1138">
        <f>IF(AP1138&lt;=T_opt__nan,AQ1138,AR1138)</f>
        <v>0.4331505157286637</v>
      </c>
      <c r="AT1138">
        <f t="shared" si="241"/>
        <v>0.433</v>
      </c>
      <c r="BD1138">
        <f t="shared" si="242"/>
        <v>1135</v>
      </c>
      <c r="BE1138">
        <f t="shared" si="243"/>
        <v>28.349999999999458</v>
      </c>
      <c r="BF1138">
        <f>EXP(-KTG1_pic*(BE1138-T_opt_pic)^2)</f>
        <v>0.89182085658212085</v>
      </c>
      <c r="BG1138">
        <f>EXP(-KTG2_pic*(T_opt_pic-BE1138)^2)</f>
        <v>0.70930475996808717</v>
      </c>
      <c r="BH1138">
        <f>IF(BE1138&lt;=T_opt_pic,BF1138,BG1138)</f>
        <v>0.70930475996808717</v>
      </c>
      <c r="BI1138">
        <f t="shared" si="244"/>
        <v>0.70899999999999996</v>
      </c>
      <c r="BP1138">
        <f t="shared" si="245"/>
        <v>1135</v>
      </c>
      <c r="BQ1138">
        <f t="shared" si="246"/>
        <v>28.349999999999458</v>
      </c>
      <c r="BR1138">
        <f>EXP(-KTG1_bac*(BQ1138-T_opt_bac)^2)</f>
        <v>0.89182085658212085</v>
      </c>
      <c r="BS1138">
        <f>EXP(-KTG2_bac * (T_opt_bac - BQ1138)^2)</f>
        <v>0.70930475996808717</v>
      </c>
      <c r="BT1138">
        <f>IF(BQ1138&lt;=T_opt_bac,BR1138,BS1138)</f>
        <v>0.70930475996808717</v>
      </c>
      <c r="BU1138">
        <f t="shared" si="247"/>
        <v>0.70899999999999996</v>
      </c>
      <c r="BY1138"/>
      <c r="BZ1138" s="3">
        <f t="shared" si="253"/>
        <v>1118</v>
      </c>
      <c r="CA1138" s="3">
        <f>CA1137+(env_max2-env_min2)/1200</f>
        <v>27.924999999999482</v>
      </c>
      <c r="CB1138" s="3">
        <f t="shared" si="252"/>
        <v>1.742</v>
      </c>
      <c r="CC1138" s="3">
        <f>ROUND((O_max_dia2-CA1138)/O_range_dia2 * CB1138, 3)</f>
        <v>-0.24</v>
      </c>
      <c r="CD1138">
        <f>IF(CA1138&lt;=delt2,CB1138,CC1138)</f>
        <v>-0.24</v>
      </c>
      <c r="CE1138">
        <f>IF(CA1138&gt;=O_max_dia2, 0, CD1138)</f>
        <v>0</v>
      </c>
      <c r="CG1138">
        <f>CE1138/$CF$21</f>
        <v>0</v>
      </c>
      <c r="EM1138"/>
      <c r="EN1138" s="3"/>
      <c r="EP1138"/>
      <c r="EQ1138" s="3"/>
    </row>
    <row r="1139" spans="2:147" x14ac:dyDescent="0.25">
      <c r="B1139">
        <f t="shared" si="251"/>
        <v>1123</v>
      </c>
      <c r="C1139" s="9">
        <f t="shared" si="249"/>
        <v>28.049999999999475</v>
      </c>
      <c r="D1139">
        <f>EXP(-KTG1_dia*(C1139-T_opt__dia)^2)</f>
        <v>0.20613582145542661</v>
      </c>
      <c r="E1139">
        <f>EXP(-KTG2_dia*(T_opt__dia-C1139)^2)</f>
        <v>7.142277291558194E-18</v>
      </c>
      <c r="F1139">
        <f>IF(C1139&lt;=T_opt__dia,D1139,E1139)</f>
        <v>7.142277291558194E-18</v>
      </c>
      <c r="G1139">
        <f t="shared" si="250"/>
        <v>0</v>
      </c>
      <c r="AO1139">
        <f t="shared" si="254"/>
        <v>1136</v>
      </c>
      <c r="AP1139">
        <f t="shared" si="240"/>
        <v>28.374999999999456</v>
      </c>
      <c r="AQ1139">
        <f>EXP(-KTG1_nan*(AP1139-T_opt__nan)^2)</f>
        <v>0.75535873264611808</v>
      </c>
      <c r="AR1139">
        <f>EXP(-KTG2_nan*(T_opt__nan-AP1139)^2)</f>
        <v>0.43098262625681277</v>
      </c>
      <c r="AS1139">
        <f>IF(AP1139&lt;=T_opt__nan,AQ1139,AR1139)</f>
        <v>0.43098262625681277</v>
      </c>
      <c r="AT1139">
        <f t="shared" si="241"/>
        <v>0.43099999999999999</v>
      </c>
      <c r="BD1139">
        <f t="shared" si="242"/>
        <v>1136</v>
      </c>
      <c r="BE1139">
        <f t="shared" si="243"/>
        <v>28.374999999999456</v>
      </c>
      <c r="BF1139">
        <f>EXP(-KTG1_pic*(BE1139-T_opt_pic)^2)</f>
        <v>0.89086489144137715</v>
      </c>
      <c r="BG1139">
        <f>EXP(-KTG2_pic*(T_opt_pic-BE1139)^2)</f>
        <v>0.70702623943845377</v>
      </c>
      <c r="BH1139">
        <f>IF(BE1139&lt;=T_opt_pic,BF1139,BG1139)</f>
        <v>0.70702623943845377</v>
      </c>
      <c r="BI1139">
        <f t="shared" si="244"/>
        <v>0.70699999999999996</v>
      </c>
      <c r="BP1139">
        <f t="shared" si="245"/>
        <v>1136</v>
      </c>
      <c r="BQ1139">
        <f t="shared" si="246"/>
        <v>28.374999999999456</v>
      </c>
      <c r="BR1139">
        <f>EXP(-KTG1_bac*(BQ1139-T_opt_bac)^2)</f>
        <v>0.89086489144137715</v>
      </c>
      <c r="BS1139">
        <f>EXP(-KTG2_bac * (T_opt_bac - BQ1139)^2)</f>
        <v>0.70702623943845377</v>
      </c>
      <c r="BT1139">
        <f>IF(BQ1139&lt;=T_opt_bac,BR1139,BS1139)</f>
        <v>0.70702623943845377</v>
      </c>
      <c r="BU1139">
        <f t="shared" si="247"/>
        <v>0.70699999999999996</v>
      </c>
      <c r="BY1139"/>
      <c r="BZ1139" s="3">
        <f t="shared" si="253"/>
        <v>1119</v>
      </c>
      <c r="CA1139" s="3">
        <f>CA1138+(env_max2-env_min2)/1200</f>
        <v>27.949999999999481</v>
      </c>
      <c r="CB1139" s="3">
        <f t="shared" si="252"/>
        <v>1.7450000000000001</v>
      </c>
      <c r="CC1139" s="3">
        <f>ROUND((O_max_dia2-CA1139)/O_range_dia2 * CB1139, 3)</f>
        <v>-0.24299999999999999</v>
      </c>
      <c r="CD1139">
        <f>IF(CA1139&lt;=delt2,CB1139,CC1139)</f>
        <v>-0.24299999999999999</v>
      </c>
      <c r="CE1139">
        <f>IF(CA1139&gt;=O_max_dia2, 0, CD1139)</f>
        <v>0</v>
      </c>
      <c r="CG1139">
        <f>CE1139/$CF$21</f>
        <v>0</v>
      </c>
      <c r="EM1139"/>
      <c r="EN1139" s="3"/>
      <c r="EP1139"/>
      <c r="EQ1139" s="3"/>
    </row>
    <row r="1140" spans="2:147" x14ac:dyDescent="0.25">
      <c r="B1140">
        <f t="shared" si="251"/>
        <v>1124</v>
      </c>
      <c r="C1140" s="9">
        <f t="shared" si="249"/>
        <v>28.074999999999473</v>
      </c>
      <c r="D1140">
        <f>EXP(-KTG1_dia*(C1140-T_opt__dia)^2)</f>
        <v>0.20497956248681731</v>
      </c>
      <c r="E1140">
        <f>EXP(-KTG2_dia*(T_opt__dia-C1140)^2)</f>
        <v>6.2053180469100475E-18</v>
      </c>
      <c r="F1140">
        <f>IF(C1140&lt;=T_opt__dia,D1140,E1140)</f>
        <v>6.2053180469100475E-18</v>
      </c>
      <c r="G1140">
        <f t="shared" si="250"/>
        <v>0</v>
      </c>
      <c r="AO1140">
        <f t="shared" si="254"/>
        <v>1137</v>
      </c>
      <c r="AP1140">
        <f t="shared" si="240"/>
        <v>28.399999999999455</v>
      </c>
      <c r="AQ1140">
        <f>EXP(-KTG1_nan*(AP1140-T_opt__nan)^2)</f>
        <v>0.75409268057017298</v>
      </c>
      <c r="AR1140">
        <f>EXP(-KTG2_nan*(T_opt__nan-AP1140)^2)</f>
        <v>0.42881915459176789</v>
      </c>
      <c r="AS1140">
        <f>IF(AP1140&lt;=T_opt__nan,AQ1140,AR1140)</f>
        <v>0.42881915459176789</v>
      </c>
      <c r="AT1140">
        <f t="shared" si="241"/>
        <v>0.42899999999999999</v>
      </c>
      <c r="BD1140">
        <f t="shared" si="242"/>
        <v>1137</v>
      </c>
      <c r="BE1140">
        <f t="shared" si="243"/>
        <v>28.399999999999455</v>
      </c>
      <c r="BF1140">
        <f>EXP(-KTG1_pic*(BE1140-T_opt_pic)^2)</f>
        <v>0.88990550148500969</v>
      </c>
      <c r="BG1140">
        <f>EXP(-KTG2_pic*(T_opt_pic-BE1140)^2)</f>
        <v>0.7047444670210028</v>
      </c>
      <c r="BH1140">
        <f>IF(BE1140&lt;=T_opt_pic,BF1140,BG1140)</f>
        <v>0.7047444670210028</v>
      </c>
      <c r="BI1140">
        <f t="shared" si="244"/>
        <v>0.70499999999999996</v>
      </c>
      <c r="BP1140">
        <f t="shared" si="245"/>
        <v>1137</v>
      </c>
      <c r="BQ1140">
        <f t="shared" si="246"/>
        <v>28.399999999999455</v>
      </c>
      <c r="BR1140">
        <f>EXP(-KTG1_bac*(BQ1140-T_opt_bac)^2)</f>
        <v>0.88990550148500969</v>
      </c>
      <c r="BS1140">
        <f>EXP(-KTG2_bac * (T_opt_bac - BQ1140)^2)</f>
        <v>0.7047444670210028</v>
      </c>
      <c r="BT1140">
        <f>IF(BQ1140&lt;=T_opt_bac,BR1140,BS1140)</f>
        <v>0.7047444670210028</v>
      </c>
      <c r="BU1140">
        <f t="shared" si="247"/>
        <v>0.70499999999999996</v>
      </c>
      <c r="BY1140"/>
      <c r="BZ1140" s="3">
        <f t="shared" si="253"/>
        <v>1120</v>
      </c>
      <c r="CA1140" s="3">
        <f>CA1139+(env_max2-env_min2)/1200</f>
        <v>27.974999999999479</v>
      </c>
      <c r="CB1140" s="3">
        <f t="shared" si="252"/>
        <v>1.748</v>
      </c>
      <c r="CC1140" s="3">
        <f>ROUND((O_max_dia2-CA1140)/O_range_dia2 * CB1140, 3)</f>
        <v>-0.247</v>
      </c>
      <c r="CD1140">
        <f>IF(CA1140&lt;=delt2,CB1140,CC1140)</f>
        <v>-0.247</v>
      </c>
      <c r="CE1140">
        <f>IF(CA1140&gt;=O_max_dia2, 0, CD1140)</f>
        <v>0</v>
      </c>
      <c r="CG1140">
        <f>CE1140/$CF$21</f>
        <v>0</v>
      </c>
      <c r="EM1140"/>
      <c r="EN1140" s="3"/>
      <c r="EP1140"/>
      <c r="EQ1140" s="3"/>
    </row>
    <row r="1141" spans="2:147" x14ac:dyDescent="0.25">
      <c r="B1141">
        <f t="shared" si="251"/>
        <v>1125</v>
      </c>
      <c r="C1141" s="9">
        <f t="shared" si="249"/>
        <v>28.099999999999472</v>
      </c>
      <c r="D1141">
        <f>EXP(-KTG1_dia*(C1141-T_opt__dia)^2)</f>
        <v>0.20382775092907746</v>
      </c>
      <c r="E1141">
        <f>EXP(-KTG2_dia*(T_opt__dia-C1141)^2)</f>
        <v>5.3899260980813109E-18</v>
      </c>
      <c r="F1141">
        <f>IF(C1141&lt;=T_opt__dia,D1141,E1141)</f>
        <v>5.3899260980813109E-18</v>
      </c>
      <c r="G1141">
        <f t="shared" si="250"/>
        <v>0</v>
      </c>
      <c r="AO1141">
        <f t="shared" si="254"/>
        <v>1138</v>
      </c>
      <c r="AP1141">
        <f t="shared" si="240"/>
        <v>28.424999999999454</v>
      </c>
      <c r="AQ1141">
        <f>EXP(-KTG1_nan*(AP1141-T_opt__nan)^2)</f>
        <v>0.75282498638189943</v>
      </c>
      <c r="AR1141">
        <f>EXP(-KTG2_nan*(T_opt__nan-AP1141)^2)</f>
        <v>0.42666014329752516</v>
      </c>
      <c r="AS1141">
        <f>IF(AP1141&lt;=T_opt__nan,AQ1141,AR1141)</f>
        <v>0.42666014329752516</v>
      </c>
      <c r="AT1141">
        <f t="shared" si="241"/>
        <v>0.42699999999999999</v>
      </c>
      <c r="BD1141">
        <f t="shared" si="242"/>
        <v>1138</v>
      </c>
      <c r="BE1141">
        <f t="shared" si="243"/>
        <v>28.424999999999454</v>
      </c>
      <c r="BF1141">
        <f>EXP(-KTG1_pic*(BE1141-T_opt_pic)^2)</f>
        <v>0.88894269998997955</v>
      </c>
      <c r="BG1141">
        <f>EXP(-KTG2_pic*(T_opt_pic-BE1141)^2)</f>
        <v>0.7024595215526912</v>
      </c>
      <c r="BH1141">
        <f>IF(BE1141&lt;=T_opt_pic,BF1141,BG1141)</f>
        <v>0.7024595215526912</v>
      </c>
      <c r="BI1141">
        <f t="shared" si="244"/>
        <v>0.70199999999999996</v>
      </c>
      <c r="BP1141">
        <f t="shared" si="245"/>
        <v>1138</v>
      </c>
      <c r="BQ1141">
        <f t="shared" si="246"/>
        <v>28.424999999999454</v>
      </c>
      <c r="BR1141">
        <f>EXP(-KTG1_bac*(BQ1141-T_opt_bac)^2)</f>
        <v>0.88894269998997955</v>
      </c>
      <c r="BS1141">
        <f>EXP(-KTG2_bac * (T_opt_bac - BQ1141)^2)</f>
        <v>0.7024595215526912</v>
      </c>
      <c r="BT1141">
        <f>IF(BQ1141&lt;=T_opt_bac,BR1141,BS1141)</f>
        <v>0.7024595215526912</v>
      </c>
      <c r="BU1141">
        <f t="shared" si="247"/>
        <v>0.70199999999999996</v>
      </c>
      <c r="BY1141"/>
      <c r="BZ1141" s="3">
        <f t="shared" si="253"/>
        <v>1121</v>
      </c>
      <c r="CA1141" s="3">
        <f>CA1140+(env_max2-env_min2)/1200</f>
        <v>27.999999999999478</v>
      </c>
      <c r="CB1141" s="3">
        <f t="shared" si="252"/>
        <v>1.7509999999999999</v>
      </c>
      <c r="CC1141" s="3">
        <f>ROUND((O_max_dia2-CA1141)/O_range_dia2 * CB1141, 3)</f>
        <v>-0.25</v>
      </c>
      <c r="CD1141">
        <f>IF(CA1141&lt;=delt2,CB1141,CC1141)</f>
        <v>-0.25</v>
      </c>
      <c r="CE1141">
        <f>IF(CA1141&gt;=O_max_dia2, 0, CD1141)</f>
        <v>0</v>
      </c>
      <c r="CG1141">
        <f>CE1141/$CF$21</f>
        <v>0</v>
      </c>
      <c r="EM1141"/>
      <c r="EN1141" s="3"/>
      <c r="EP1141"/>
      <c r="EQ1141" s="3"/>
    </row>
    <row r="1142" spans="2:147" x14ac:dyDescent="0.25">
      <c r="B1142">
        <f t="shared" si="251"/>
        <v>1126</v>
      </c>
      <c r="C1142" s="9">
        <f t="shared" si="249"/>
        <v>28.124999999999471</v>
      </c>
      <c r="D1142">
        <f>EXP(-KTG1_dia*(C1142-T_opt__dia)^2)</f>
        <v>0.20268038476291855</v>
      </c>
      <c r="E1142">
        <f>EXP(-KTG2_dia*(T_opt__dia-C1142)^2)</f>
        <v>4.6805081069426295E-18</v>
      </c>
      <c r="F1142">
        <f>IF(C1142&lt;=T_opt__dia,D1142,E1142)</f>
        <v>4.6805081069426295E-18</v>
      </c>
      <c r="G1142">
        <f t="shared" si="250"/>
        <v>0</v>
      </c>
      <c r="AO1142">
        <f t="shared" si="254"/>
        <v>1139</v>
      </c>
      <c r="AP1142">
        <f t="shared" si="240"/>
        <v>28.449999999999452</v>
      </c>
      <c r="AQ1142">
        <f>EXP(-KTG1_nan*(AP1142-T_opt__nan)^2)</f>
        <v>0.75155566550808317</v>
      </c>
      <c r="AR1142">
        <f>EXP(-KTG2_nan*(T_opt__nan-AP1142)^2)</f>
        <v>0.42450563452388829</v>
      </c>
      <c r="AS1142">
        <f>IF(AP1142&lt;=T_opt__nan,AQ1142,AR1142)</f>
        <v>0.42450563452388829</v>
      </c>
      <c r="AT1142">
        <f t="shared" si="241"/>
        <v>0.42499999999999999</v>
      </c>
      <c r="BD1142">
        <f t="shared" si="242"/>
        <v>1139</v>
      </c>
      <c r="BE1142">
        <f t="shared" si="243"/>
        <v>28.449999999999452</v>
      </c>
      <c r="BF1142">
        <f>EXP(-KTG1_pic*(BE1142-T_opt_pic)^2)</f>
        <v>0.88797650027006181</v>
      </c>
      <c r="BG1142">
        <f>EXP(-KTG2_pic*(T_opt_pic-BE1142)^2)</f>
        <v>0.70017148175801402</v>
      </c>
      <c r="BH1142">
        <f>IF(BE1142&lt;=T_opt_pic,BF1142,BG1142)</f>
        <v>0.70017148175801402</v>
      </c>
      <c r="BI1142">
        <f t="shared" si="244"/>
        <v>0.7</v>
      </c>
      <c r="BP1142">
        <f t="shared" si="245"/>
        <v>1139</v>
      </c>
      <c r="BQ1142">
        <f t="shared" si="246"/>
        <v>28.449999999999452</v>
      </c>
      <c r="BR1142">
        <f>EXP(-KTG1_bac*(BQ1142-T_opt_bac)^2)</f>
        <v>0.88797650027006181</v>
      </c>
      <c r="BS1142">
        <f>EXP(-KTG2_bac * (T_opt_bac - BQ1142)^2)</f>
        <v>0.70017148175801402</v>
      </c>
      <c r="BT1142">
        <f>IF(BQ1142&lt;=T_opt_bac,BR1142,BS1142)</f>
        <v>0.70017148175801402</v>
      </c>
      <c r="BU1142">
        <f t="shared" si="247"/>
        <v>0.7</v>
      </c>
      <c r="BY1142"/>
      <c r="BZ1142" s="3">
        <f t="shared" si="253"/>
        <v>1122</v>
      </c>
      <c r="CA1142" s="3">
        <f>CA1141+(env_max2-env_min2)/1200</f>
        <v>28.024999999999476</v>
      </c>
      <c r="CB1142" s="3">
        <f t="shared" si="252"/>
        <v>1.754</v>
      </c>
      <c r="CC1142" s="3">
        <f>ROUND((O_max_dia2-CA1142)/O_range_dia2 * CB1142, 3)</f>
        <v>-0.254</v>
      </c>
      <c r="CD1142">
        <f>IF(CA1142&lt;=delt2,CB1142,CC1142)</f>
        <v>-0.254</v>
      </c>
      <c r="CE1142">
        <f>IF(CA1142&gt;=O_max_dia2, 0, CD1142)</f>
        <v>0</v>
      </c>
      <c r="CG1142">
        <f>CE1142/$CF$21</f>
        <v>0</v>
      </c>
      <c r="EM1142"/>
      <c r="EN1142" s="3"/>
      <c r="EP1142"/>
      <c r="EQ1142" s="3"/>
    </row>
    <row r="1143" spans="2:147" x14ac:dyDescent="0.25">
      <c r="B1143">
        <f t="shared" si="251"/>
        <v>1127</v>
      </c>
      <c r="C1143" s="9">
        <f t="shared" si="249"/>
        <v>28.149999999999469</v>
      </c>
      <c r="D1143">
        <f>EXP(-KTG1_dia*(C1143-T_opt__dia)^2)</f>
        <v>0.20153746184742299</v>
      </c>
      <c r="E1143">
        <f>EXP(-KTG2_dia*(T_opt__dia-C1143)^2)</f>
        <v>4.0634471857524969E-18</v>
      </c>
      <c r="F1143">
        <f>IF(C1143&lt;=T_opt__dia,D1143,E1143)</f>
        <v>4.0634471857524969E-18</v>
      </c>
      <c r="G1143">
        <f t="shared" si="250"/>
        <v>0</v>
      </c>
      <c r="AO1143">
        <f t="shared" si="254"/>
        <v>1140</v>
      </c>
      <c r="AP1143">
        <f t="shared" si="240"/>
        <v>28.474999999999451</v>
      </c>
      <c r="AQ1143">
        <f>EXP(-KTG1_nan*(AP1143-T_opt__nan)^2)</f>
        <v>0.75028473337391743</v>
      </c>
      <c r="AR1143">
        <f>EXP(-KTG2_nan*(T_opt__nan-AP1143)^2)</f>
        <v>0.42235567000603191</v>
      </c>
      <c r="AS1143">
        <f>IF(AP1143&lt;=T_opt__nan,AQ1143,AR1143)</f>
        <v>0.42235567000603191</v>
      </c>
      <c r="AT1143">
        <f t="shared" si="241"/>
        <v>0.42199999999999999</v>
      </c>
      <c r="BD1143">
        <f t="shared" si="242"/>
        <v>1140</v>
      </c>
      <c r="BE1143">
        <f t="shared" si="243"/>
        <v>28.474999999999451</v>
      </c>
      <c r="BF1143">
        <f>EXP(-KTG1_pic*(BE1143-T_opt_pic)^2)</f>
        <v>0.88700691567553946</v>
      </c>
      <c r="BG1143">
        <f>EXP(-KTG2_pic*(T_opt_pic-BE1143)^2)</f>
        <v>0.69788042624465241</v>
      </c>
      <c r="BH1143">
        <f>IF(BE1143&lt;=T_opt_pic,BF1143,BG1143)</f>
        <v>0.69788042624465241</v>
      </c>
      <c r="BI1143">
        <f t="shared" si="244"/>
        <v>0.69799999999999995</v>
      </c>
      <c r="BP1143">
        <f t="shared" si="245"/>
        <v>1140</v>
      </c>
      <c r="BQ1143">
        <f t="shared" si="246"/>
        <v>28.474999999999451</v>
      </c>
      <c r="BR1143">
        <f>EXP(-KTG1_bac*(BQ1143-T_opt_bac)^2)</f>
        <v>0.88700691567553946</v>
      </c>
      <c r="BS1143">
        <f>EXP(-KTG2_bac * (T_opt_bac - BQ1143)^2)</f>
        <v>0.69788042624465241</v>
      </c>
      <c r="BT1143">
        <f>IF(BQ1143&lt;=T_opt_bac,BR1143,BS1143)</f>
        <v>0.69788042624465241</v>
      </c>
      <c r="BU1143">
        <f t="shared" si="247"/>
        <v>0.69799999999999995</v>
      </c>
      <c r="BY1143"/>
      <c r="BZ1143" s="3">
        <f t="shared" si="253"/>
        <v>1123</v>
      </c>
      <c r="CA1143" s="3">
        <f>CA1142+(env_max2-env_min2)/1200</f>
        <v>28.049999999999475</v>
      </c>
      <c r="CB1143" s="3">
        <f t="shared" si="252"/>
        <v>1.7569999999999999</v>
      </c>
      <c r="CC1143" s="3">
        <f>ROUND((O_max_dia2-CA1143)/O_range_dia2 * CB1143, 3)</f>
        <v>-0.25700000000000001</v>
      </c>
      <c r="CD1143">
        <f>IF(CA1143&lt;=delt2,CB1143,CC1143)</f>
        <v>-0.25700000000000001</v>
      </c>
      <c r="CE1143">
        <f>IF(CA1143&gt;=O_max_dia2, 0, CD1143)</f>
        <v>0</v>
      </c>
      <c r="CG1143">
        <f>CE1143/$CF$21</f>
        <v>0</v>
      </c>
      <c r="EM1143"/>
      <c r="EN1143" s="3"/>
      <c r="EP1143"/>
      <c r="EQ1143" s="3"/>
    </row>
    <row r="1144" spans="2:147" x14ac:dyDescent="0.25">
      <c r="B1144">
        <f t="shared" si="251"/>
        <v>1128</v>
      </c>
      <c r="C1144" s="9">
        <f t="shared" si="249"/>
        <v>28.174999999999468</v>
      </c>
      <c r="D1144">
        <f>EXP(-KTG1_dia*(C1144-T_opt__dia)^2)</f>
        <v>0.20039897992081446</v>
      </c>
      <c r="E1144">
        <f>EXP(-KTG2_dia*(T_opt__dia-C1144)^2)</f>
        <v>3.5268554758191925E-18</v>
      </c>
      <c r="F1144">
        <f>IF(C1144&lt;=T_opt__dia,D1144,E1144)</f>
        <v>3.5268554758191925E-18</v>
      </c>
      <c r="G1144">
        <f t="shared" si="250"/>
        <v>0</v>
      </c>
      <c r="AO1144">
        <f t="shared" si="254"/>
        <v>1141</v>
      </c>
      <c r="AP1144">
        <f t="shared" si="240"/>
        <v>28.499999999999449</v>
      </c>
      <c r="AQ1144">
        <f>EXP(-KTG1_nan*(AP1144-T_opt__nan)^2)</f>
        <v>0.74901220540269742</v>
      </c>
      <c r="AR1144">
        <f>EXP(-KTG2_nan*(T_opt__nan-AP1144)^2)</f>
        <v>0.42021029106409752</v>
      </c>
      <c r="AS1144">
        <f>IF(AP1144&lt;=T_opt__nan,AQ1144,AR1144)</f>
        <v>0.42021029106409752</v>
      </c>
      <c r="AT1144">
        <f t="shared" si="241"/>
        <v>0.42</v>
      </c>
      <c r="BD1144">
        <f t="shared" si="242"/>
        <v>1141</v>
      </c>
      <c r="BE1144">
        <f t="shared" si="243"/>
        <v>28.499999999999449</v>
      </c>
      <c r="BF1144">
        <f>EXP(-KTG1_pic*(BE1144-T_opt_pic)^2)</f>
        <v>0.8860339595928971</v>
      </c>
      <c r="BG1144">
        <f>EXP(-KTG2_pic*(T_opt_pic-BE1144)^2)</f>
        <v>0.69558643349914562</v>
      </c>
      <c r="BH1144">
        <f>IF(BE1144&lt;=T_opt_pic,BF1144,BG1144)</f>
        <v>0.69558643349914562</v>
      </c>
      <c r="BI1144">
        <f t="shared" si="244"/>
        <v>0.69599999999999995</v>
      </c>
      <c r="BP1144">
        <f t="shared" si="245"/>
        <v>1141</v>
      </c>
      <c r="BQ1144">
        <f t="shared" si="246"/>
        <v>28.499999999999449</v>
      </c>
      <c r="BR1144">
        <f>EXP(-KTG1_bac*(BQ1144-T_opt_bac)^2)</f>
        <v>0.8860339595928971</v>
      </c>
      <c r="BS1144">
        <f>EXP(-KTG2_bac * (T_opt_bac - BQ1144)^2)</f>
        <v>0.69558643349914562</v>
      </c>
      <c r="BT1144">
        <f>IF(BQ1144&lt;=T_opt_bac,BR1144,BS1144)</f>
        <v>0.69558643349914562</v>
      </c>
      <c r="BU1144">
        <f t="shared" si="247"/>
        <v>0.69599999999999995</v>
      </c>
      <c r="BY1144"/>
      <c r="BZ1144" s="3">
        <f t="shared" si="253"/>
        <v>1124</v>
      </c>
      <c r="CA1144" s="3">
        <f>CA1143+(env_max2-env_min2)/1200</f>
        <v>28.074999999999473</v>
      </c>
      <c r="CB1144" s="3">
        <f t="shared" si="252"/>
        <v>1.76</v>
      </c>
      <c r="CC1144" s="3">
        <f>ROUND((O_max_dia2-CA1144)/O_range_dia2 * CB1144, 3)</f>
        <v>-0.26100000000000001</v>
      </c>
      <c r="CD1144">
        <f>IF(CA1144&lt;=delt2,CB1144,CC1144)</f>
        <v>-0.26100000000000001</v>
      </c>
      <c r="CE1144">
        <f>IF(CA1144&gt;=O_max_dia2, 0, CD1144)</f>
        <v>0</v>
      </c>
      <c r="CG1144">
        <f>CE1144/$CF$21</f>
        <v>0</v>
      </c>
      <c r="EM1144"/>
      <c r="EN1144" s="3"/>
      <c r="EP1144"/>
      <c r="EQ1144" s="3"/>
    </row>
    <row r="1145" spans="2:147" x14ac:dyDescent="0.25">
      <c r="B1145">
        <f t="shared" si="251"/>
        <v>1129</v>
      </c>
      <c r="C1145" s="9">
        <f t="shared" si="249"/>
        <v>28.199999999999466</v>
      </c>
      <c r="D1145">
        <f>EXP(-KTG1_dia*(C1145-T_opt__dia)^2)</f>
        <v>0.19926493660122946</v>
      </c>
      <c r="E1145">
        <f>EXP(-KTG2_dia*(T_opt__dia-C1145)^2)</f>
        <v>3.0603573001289917E-18</v>
      </c>
      <c r="F1145">
        <f>IF(C1145&lt;=T_opt__dia,D1145,E1145)</f>
        <v>3.0603573001289917E-18</v>
      </c>
      <c r="G1145">
        <f t="shared" si="250"/>
        <v>0</v>
      </c>
      <c r="AO1145">
        <f t="shared" si="254"/>
        <v>1142</v>
      </c>
      <c r="AP1145">
        <f t="shared" si="240"/>
        <v>28.524999999999448</v>
      </c>
      <c r="AQ1145">
        <f>EXP(-KTG1_nan*(AP1145-T_opt__nan)^2)</f>
        <v>0.74773809701551497</v>
      </c>
      <c r="AR1145">
        <f>EXP(-KTG2_nan*(T_opt__nan-AP1145)^2)</f>
        <v>0.41806953860282209</v>
      </c>
      <c r="AS1145">
        <f>IF(AP1145&lt;=T_opt__nan,AQ1145,AR1145)</f>
        <v>0.41806953860282209</v>
      </c>
      <c r="AT1145">
        <f t="shared" si="241"/>
        <v>0.41799999999999998</v>
      </c>
      <c r="BD1145">
        <f t="shared" si="242"/>
        <v>1142</v>
      </c>
      <c r="BE1145">
        <f t="shared" si="243"/>
        <v>28.524999999999448</v>
      </c>
      <c r="BF1145">
        <f>EXP(-KTG1_pic*(BE1145-T_opt_pic)^2)</f>
        <v>0.88505764544451337</v>
      </c>
      <c r="BG1145">
        <f>EXP(-KTG2_pic*(T_opt_pic-BE1145)^2)</f>
        <v>0.69328958188258616</v>
      </c>
      <c r="BH1145">
        <f>IF(BE1145&lt;=T_opt_pic,BF1145,BG1145)</f>
        <v>0.69328958188258616</v>
      </c>
      <c r="BI1145">
        <f t="shared" si="244"/>
        <v>0.69299999999999995</v>
      </c>
      <c r="BP1145">
        <f t="shared" si="245"/>
        <v>1142</v>
      </c>
      <c r="BQ1145">
        <f t="shared" si="246"/>
        <v>28.524999999999448</v>
      </c>
      <c r="BR1145">
        <f>EXP(-KTG1_bac*(BQ1145-T_opt_bac)^2)</f>
        <v>0.88505764544451337</v>
      </c>
      <c r="BS1145">
        <f>EXP(-KTG2_bac * (T_opt_bac - BQ1145)^2)</f>
        <v>0.69328958188258616</v>
      </c>
      <c r="BT1145">
        <f>IF(BQ1145&lt;=T_opt_bac,BR1145,BS1145)</f>
        <v>0.69328958188258616</v>
      </c>
      <c r="BU1145">
        <f t="shared" si="247"/>
        <v>0.69299999999999995</v>
      </c>
      <c r="BY1145"/>
      <c r="BZ1145" s="3">
        <f t="shared" si="253"/>
        <v>1125</v>
      </c>
      <c r="CA1145" s="3">
        <f>CA1144+(env_max2-env_min2)/1200</f>
        <v>28.099999999999472</v>
      </c>
      <c r="CB1145" s="3">
        <f t="shared" si="252"/>
        <v>1.7629999999999999</v>
      </c>
      <c r="CC1145" s="3">
        <f>ROUND((O_max_dia2-CA1145)/O_range_dia2 * CB1145, 3)</f>
        <v>-0.26400000000000001</v>
      </c>
      <c r="CD1145">
        <f>IF(CA1145&lt;=delt2,CB1145,CC1145)</f>
        <v>-0.26400000000000001</v>
      </c>
      <c r="CE1145">
        <f>IF(CA1145&gt;=O_max_dia2, 0, CD1145)</f>
        <v>0</v>
      </c>
      <c r="CG1145">
        <f>CE1145/$CF$21</f>
        <v>0</v>
      </c>
      <c r="EM1145"/>
      <c r="EN1145" s="3"/>
      <c r="EP1145"/>
      <c r="EQ1145" s="3"/>
    </row>
    <row r="1146" spans="2:147" x14ac:dyDescent="0.25">
      <c r="B1146">
        <f t="shared" si="251"/>
        <v>1130</v>
      </c>
      <c r="C1146" s="9">
        <f t="shared" si="249"/>
        <v>28.224999999999465</v>
      </c>
      <c r="D1146">
        <f>EXP(-KTG1_dia*(C1146-T_opt__dia)^2)</f>
        <v>0.19813532938749079</v>
      </c>
      <c r="E1146">
        <f>EXP(-KTG2_dia*(T_opt__dia-C1146)^2)</f>
        <v>2.6548991628961671E-18</v>
      </c>
      <c r="F1146">
        <f>IF(C1146&lt;=T_opt__dia,D1146,E1146)</f>
        <v>2.6548991628961671E-18</v>
      </c>
      <c r="G1146">
        <f t="shared" si="250"/>
        <v>0</v>
      </c>
      <c r="AO1146">
        <f t="shared" si="254"/>
        <v>1143</v>
      </c>
      <c r="AP1146">
        <f t="shared" si="240"/>
        <v>28.549999999999446</v>
      </c>
      <c r="AQ1146">
        <f>EXP(-KTG1_nan*(AP1146-T_opt__nan)^2)</f>
        <v>0.74646242363095461</v>
      </c>
      <c r="AR1146">
        <f>EXP(-KTG2_nan*(T_opt__nan-AP1146)^2)</f>
        <v>0.41593345311120083</v>
      </c>
      <c r="AS1146">
        <f>IF(AP1146&lt;=T_opt__nan,AQ1146,AR1146)</f>
        <v>0.41593345311120083</v>
      </c>
      <c r="AT1146">
        <f t="shared" si="241"/>
        <v>0.41599999999999998</v>
      </c>
      <c r="BD1146">
        <f t="shared" si="242"/>
        <v>1143</v>
      </c>
      <c r="BE1146">
        <f t="shared" si="243"/>
        <v>28.549999999999446</v>
      </c>
      <c r="BF1146">
        <f>EXP(-KTG1_pic*(BE1146-T_opt_pic)^2)</f>
        <v>0.8840779866883538</v>
      </c>
      <c r="BG1146">
        <f>EXP(-KTG2_pic*(T_opt_pic-BE1146)^2)</f>
        <v>0.6909899496263382</v>
      </c>
      <c r="BH1146">
        <f>IF(BE1146&lt;=T_opt_pic,BF1146,BG1146)</f>
        <v>0.6909899496263382</v>
      </c>
      <c r="BI1146">
        <f t="shared" si="244"/>
        <v>0.69099999999999995</v>
      </c>
      <c r="BP1146">
        <f t="shared" si="245"/>
        <v>1143</v>
      </c>
      <c r="BQ1146">
        <f t="shared" si="246"/>
        <v>28.549999999999446</v>
      </c>
      <c r="BR1146">
        <f>EXP(-KTG1_bac*(BQ1146-T_opt_bac)^2)</f>
        <v>0.8840779866883538</v>
      </c>
      <c r="BS1146">
        <f>EXP(-KTG2_bac * (T_opt_bac - BQ1146)^2)</f>
        <v>0.6909899496263382</v>
      </c>
      <c r="BT1146">
        <f>IF(BQ1146&lt;=T_opt_bac,BR1146,BS1146)</f>
        <v>0.6909899496263382</v>
      </c>
      <c r="BU1146">
        <f t="shared" si="247"/>
        <v>0.69099999999999995</v>
      </c>
      <c r="BY1146"/>
      <c r="BZ1146" s="3">
        <f t="shared" si="253"/>
        <v>1126</v>
      </c>
      <c r="CA1146" s="3">
        <f>CA1145+(env_max2-env_min2)/1200</f>
        <v>28.124999999999471</v>
      </c>
      <c r="CB1146" s="3">
        <f t="shared" si="252"/>
        <v>1.766</v>
      </c>
      <c r="CC1146" s="3">
        <f>ROUND((O_max_dia2-CA1146)/O_range_dia2 * CB1146, 3)</f>
        <v>-0.26800000000000002</v>
      </c>
      <c r="CD1146">
        <f>IF(CA1146&lt;=delt2,CB1146,CC1146)</f>
        <v>-0.26800000000000002</v>
      </c>
      <c r="CE1146">
        <f>IF(CA1146&gt;=O_max_dia2, 0, CD1146)</f>
        <v>0</v>
      </c>
      <c r="CG1146">
        <f>CE1146/$CF$21</f>
        <v>0</v>
      </c>
      <c r="EM1146"/>
      <c r="EN1146" s="3"/>
      <c r="EP1146"/>
      <c r="EQ1146" s="3"/>
    </row>
    <row r="1147" spans="2:147" x14ac:dyDescent="0.25">
      <c r="B1147">
        <f t="shared" si="251"/>
        <v>1131</v>
      </c>
      <c r="C1147" s="9">
        <f t="shared" si="249"/>
        <v>28.249999999999464</v>
      </c>
      <c r="D1147">
        <f>EXP(-KTG1_dia*(C1147-T_opt__dia)^2)</f>
        <v>0.19701015565988247</v>
      </c>
      <c r="E1147">
        <f>EXP(-KTG2_dia*(T_opt__dia-C1147)^2)</f>
        <v>2.3025833168909405E-18</v>
      </c>
      <c r="F1147">
        <f>IF(C1147&lt;=T_opt__dia,D1147,E1147)</f>
        <v>2.3025833168909405E-18</v>
      </c>
      <c r="G1147">
        <f t="shared" si="250"/>
        <v>0</v>
      </c>
      <c r="AO1147">
        <f t="shared" si="254"/>
        <v>1144</v>
      </c>
      <c r="AP1147">
        <f t="shared" si="240"/>
        <v>28.574999999999445</v>
      </c>
      <c r="AQ1147">
        <f>EXP(-KTG1_nan*(AP1147-T_opt__nan)^2)</f>
        <v>0.74518520066478955</v>
      </c>
      <c r="AR1147">
        <f>EXP(-KTG2_nan*(T_opt__nan-AP1147)^2)</f>
        <v>0.41380207466218144</v>
      </c>
      <c r="AS1147">
        <f>IF(AP1147&lt;=T_opt__nan,AQ1147,AR1147)</f>
        <v>0.41380207466218144</v>
      </c>
      <c r="AT1147">
        <f t="shared" si="241"/>
        <v>0.41399999999999998</v>
      </c>
      <c r="BD1147">
        <f t="shared" si="242"/>
        <v>1144</v>
      </c>
      <c r="BE1147">
        <f t="shared" si="243"/>
        <v>28.574999999999445</v>
      </c>
      <c r="BF1147">
        <f>EXP(-KTG1_pic*(BE1147-T_opt_pic)^2)</f>
        <v>0.88309499681766235</v>
      </c>
      <c r="BG1147">
        <f>EXP(-KTG2_pic*(T_opt_pic-BE1147)^2)</f>
        <v>0.68868761482777963</v>
      </c>
      <c r="BH1147">
        <f>IF(BE1147&lt;=T_opt_pic,BF1147,BG1147)</f>
        <v>0.68868761482777963</v>
      </c>
      <c r="BI1147">
        <f t="shared" si="244"/>
        <v>0.68899999999999995</v>
      </c>
      <c r="BP1147">
        <f t="shared" si="245"/>
        <v>1144</v>
      </c>
      <c r="BQ1147">
        <f t="shared" si="246"/>
        <v>28.574999999999445</v>
      </c>
      <c r="BR1147">
        <f>EXP(-KTG1_bac*(BQ1147-T_opt_bac)^2)</f>
        <v>0.88309499681766235</v>
      </c>
      <c r="BS1147">
        <f>EXP(-KTG2_bac * (T_opt_bac - BQ1147)^2)</f>
        <v>0.68868761482777963</v>
      </c>
      <c r="BT1147">
        <f>IF(BQ1147&lt;=T_opt_bac,BR1147,BS1147)</f>
        <v>0.68868761482777963</v>
      </c>
      <c r="BU1147">
        <f t="shared" si="247"/>
        <v>0.68899999999999995</v>
      </c>
      <c r="BY1147"/>
      <c r="BZ1147" s="3">
        <f t="shared" si="253"/>
        <v>1127</v>
      </c>
      <c r="CA1147" s="3">
        <f>CA1146+(env_max2-env_min2)/1200</f>
        <v>28.149999999999469</v>
      </c>
      <c r="CB1147" s="3">
        <f t="shared" si="252"/>
        <v>1.7689999999999999</v>
      </c>
      <c r="CC1147" s="3">
        <f>ROUND((O_max_dia2-CA1147)/O_range_dia2 * CB1147, 3)</f>
        <v>-0.27200000000000002</v>
      </c>
      <c r="CD1147">
        <f>IF(CA1147&lt;=delt2,CB1147,CC1147)</f>
        <v>-0.27200000000000002</v>
      </c>
      <c r="CE1147">
        <f>IF(CA1147&gt;=O_max_dia2, 0, CD1147)</f>
        <v>0</v>
      </c>
      <c r="CG1147">
        <f>CE1147/$CF$21</f>
        <v>0</v>
      </c>
      <c r="EM1147"/>
      <c r="EN1147" s="3"/>
      <c r="EP1147"/>
      <c r="EQ1147" s="3"/>
    </row>
    <row r="1148" spans="2:147" x14ac:dyDescent="0.25">
      <c r="B1148">
        <f t="shared" si="251"/>
        <v>1132</v>
      </c>
      <c r="C1148" s="9">
        <f t="shared" si="249"/>
        <v>28.274999999999462</v>
      </c>
      <c r="D1148">
        <f>EXP(-KTG1_dia*(C1148-T_opt__dia)^2)</f>
        <v>0.19588941268092627</v>
      </c>
      <c r="E1148">
        <f>EXP(-KTG2_dia*(T_opt__dia-C1148)^2)</f>
        <v>1.9965220142785636E-18</v>
      </c>
      <c r="F1148">
        <f>IF(C1148&lt;=T_opt__dia,D1148,E1148)</f>
        <v>1.9965220142785636E-18</v>
      </c>
      <c r="G1148">
        <f t="shared" si="250"/>
        <v>0</v>
      </c>
      <c r="AO1148">
        <f t="shared" si="254"/>
        <v>1145</v>
      </c>
      <c r="AP1148">
        <f t="shared" si="240"/>
        <v>28.599999999999444</v>
      </c>
      <c r="AQ1148">
        <f>EXP(-KTG1_nan*(AP1148-T_opt__nan)^2)</f>
        <v>0.74390644352967816</v>
      </c>
      <c r="AR1148">
        <f>EXP(-KTG2_nan*(T_opt__nan-AP1148)^2)</f>
        <v>0.41167544291239183</v>
      </c>
      <c r="AS1148">
        <f>IF(AP1148&lt;=T_opt__nan,AQ1148,AR1148)</f>
        <v>0.41167544291239183</v>
      </c>
      <c r="AT1148">
        <f t="shared" si="241"/>
        <v>0.41199999999999998</v>
      </c>
      <c r="BD1148">
        <f t="shared" si="242"/>
        <v>1145</v>
      </c>
      <c r="BE1148">
        <f t="shared" si="243"/>
        <v>28.599999999999444</v>
      </c>
      <c r="BF1148">
        <f>EXP(-KTG1_pic*(BE1148-T_opt_pic)^2)</f>
        <v>0.88210868936065256</v>
      </c>
      <c r="BG1148">
        <f>EXP(-KTG2_pic*(T_opt_pic-BE1148)^2)</f>
        <v>0.6863826554460688</v>
      </c>
      <c r="BH1148">
        <f>IF(BE1148&lt;=T_opt_pic,BF1148,BG1148)</f>
        <v>0.6863826554460688</v>
      </c>
      <c r="BI1148">
        <f t="shared" si="244"/>
        <v>0.68600000000000005</v>
      </c>
      <c r="BP1148">
        <f t="shared" si="245"/>
        <v>1145</v>
      </c>
      <c r="BQ1148">
        <f t="shared" si="246"/>
        <v>28.599999999999444</v>
      </c>
      <c r="BR1148">
        <f>EXP(-KTG1_bac*(BQ1148-T_opt_bac)^2)</f>
        <v>0.88210868936065256</v>
      </c>
      <c r="BS1148">
        <f>EXP(-KTG2_bac * (T_opt_bac - BQ1148)^2)</f>
        <v>0.6863826554460688</v>
      </c>
      <c r="BT1148">
        <f>IF(BQ1148&lt;=T_opt_bac,BR1148,BS1148)</f>
        <v>0.6863826554460688</v>
      </c>
      <c r="BU1148">
        <f t="shared" si="247"/>
        <v>0.68600000000000005</v>
      </c>
      <c r="BY1148"/>
      <c r="BZ1148" s="3">
        <f t="shared" si="253"/>
        <v>1128</v>
      </c>
      <c r="CA1148" s="3">
        <f>CA1147+(env_max2-env_min2)/1200</f>
        <v>28.174999999999468</v>
      </c>
      <c r="CB1148" s="3">
        <f t="shared" si="252"/>
        <v>1.772</v>
      </c>
      <c r="CC1148" s="3">
        <f>ROUND((O_max_dia2-CA1148)/O_range_dia2 * CB1148, 3)</f>
        <v>-0.27500000000000002</v>
      </c>
      <c r="CD1148">
        <f>IF(CA1148&lt;=delt2,CB1148,CC1148)</f>
        <v>-0.27500000000000002</v>
      </c>
      <c r="CE1148">
        <f>IF(CA1148&gt;=O_max_dia2, 0, CD1148)</f>
        <v>0</v>
      </c>
      <c r="CG1148">
        <f>CE1148/$CF$21</f>
        <v>0</v>
      </c>
      <c r="EM1148"/>
      <c r="EN1148" s="3"/>
      <c r="EP1148"/>
      <c r="EQ1148" s="3"/>
    </row>
    <row r="1149" spans="2:147" x14ac:dyDescent="0.25">
      <c r="B1149">
        <f t="shared" si="251"/>
        <v>1133</v>
      </c>
      <c r="C1149" s="9">
        <f t="shared" si="249"/>
        <v>28.299999999999461</v>
      </c>
      <c r="D1149">
        <f>EXP(-KTG1_dia*(C1149-T_opt__dia)^2)</f>
        <v>0.19477309759615946</v>
      </c>
      <c r="E1149">
        <f>EXP(-KTG2_dia*(T_opt__dia-C1149)^2)</f>
        <v>1.7307099047328647E-18</v>
      </c>
      <c r="F1149">
        <f>IF(C1149&lt;=T_opt__dia,D1149,E1149)</f>
        <v>1.7307099047328647E-18</v>
      </c>
      <c r="G1149">
        <f t="shared" si="250"/>
        <v>0</v>
      </c>
      <c r="AO1149">
        <f t="shared" si="254"/>
        <v>1146</v>
      </c>
      <c r="AP1149">
        <f t="shared" si="240"/>
        <v>28.624999999999442</v>
      </c>
      <c r="AQ1149">
        <f>EXP(-KTG1_nan*(AP1149-T_opt__nan)^2)</f>
        <v>0.74262616763486167</v>
      </c>
      <c r="AR1149">
        <f>EXP(-KTG2_nan*(T_opt__nan-AP1149)^2)</f>
        <v>0.40955359710190037</v>
      </c>
      <c r="AS1149">
        <f>IF(AP1149&lt;=T_opt__nan,AQ1149,AR1149)</f>
        <v>0.40955359710190037</v>
      </c>
      <c r="AT1149">
        <f t="shared" si="241"/>
        <v>0.41</v>
      </c>
      <c r="BD1149">
        <f t="shared" si="242"/>
        <v>1146</v>
      </c>
      <c r="BE1149">
        <f t="shared" si="243"/>
        <v>28.624999999999442</v>
      </c>
      <c r="BF1149">
        <f>EXP(-KTG1_pic*(BE1149-T_opt_pic)^2)</f>
        <v>0.88111907788019861</v>
      </c>
      <c r="BG1149">
        <f>EXP(-KTG2_pic*(T_opt_pic-BE1149)^2)</f>
        <v>0.68407514929793511</v>
      </c>
      <c r="BH1149">
        <f>IF(BE1149&lt;=T_opt_pic,BF1149,BG1149)</f>
        <v>0.68407514929793511</v>
      </c>
      <c r="BI1149">
        <f t="shared" si="244"/>
        <v>0.68400000000000005</v>
      </c>
      <c r="BP1149">
        <f t="shared" si="245"/>
        <v>1146</v>
      </c>
      <c r="BQ1149">
        <f t="shared" si="246"/>
        <v>28.624999999999442</v>
      </c>
      <c r="BR1149">
        <f>EXP(-KTG1_bac*(BQ1149-T_opt_bac)^2)</f>
        <v>0.88111907788019861</v>
      </c>
      <c r="BS1149">
        <f>EXP(-KTG2_bac * (T_opt_bac - BQ1149)^2)</f>
        <v>0.68407514929793511</v>
      </c>
      <c r="BT1149">
        <f>IF(BQ1149&lt;=T_opt_bac,BR1149,BS1149)</f>
        <v>0.68407514929793511</v>
      </c>
      <c r="BU1149">
        <f t="shared" si="247"/>
        <v>0.68400000000000005</v>
      </c>
      <c r="BY1149"/>
      <c r="BZ1149" s="3">
        <f t="shared" si="253"/>
        <v>1129</v>
      </c>
      <c r="CA1149" s="3">
        <f>CA1148+(env_max2-env_min2)/1200</f>
        <v>28.199999999999466</v>
      </c>
      <c r="CB1149" s="3">
        <f t="shared" si="252"/>
        <v>1.7749999999999999</v>
      </c>
      <c r="CC1149" s="3">
        <f>ROUND((O_max_dia2-CA1149)/O_range_dia2 * CB1149, 3)</f>
        <v>-0.27900000000000003</v>
      </c>
      <c r="CD1149">
        <f>IF(CA1149&lt;=delt2,CB1149,CC1149)</f>
        <v>-0.27900000000000003</v>
      </c>
      <c r="CE1149">
        <f>IF(CA1149&gt;=O_max_dia2, 0, CD1149)</f>
        <v>0</v>
      </c>
      <c r="CG1149">
        <f>CE1149/$CF$21</f>
        <v>0</v>
      </c>
      <c r="EM1149"/>
      <c r="EN1149" s="3"/>
      <c r="EP1149"/>
      <c r="EQ1149" s="3"/>
    </row>
    <row r="1150" spans="2:147" x14ac:dyDescent="0.25">
      <c r="B1150">
        <f t="shared" si="251"/>
        <v>1134</v>
      </c>
      <c r="C1150" s="9">
        <f t="shared" si="249"/>
        <v>28.324999999999459</v>
      </c>
      <c r="D1150">
        <f>EXP(-KTG1_dia*(C1150-T_opt__dia)^2)</f>
        <v>0.19366120743491436</v>
      </c>
      <c r="E1150">
        <f>EXP(-KTG2_dia*(T_opt__dia-C1150)^2)</f>
        <v>1.4999123512425004E-18</v>
      </c>
      <c r="F1150">
        <f>IF(C1150&lt;=T_opt__dia,D1150,E1150)</f>
        <v>1.4999123512425004E-18</v>
      </c>
      <c r="G1150">
        <f t="shared" si="250"/>
        <v>0</v>
      </c>
      <c r="AO1150">
        <f t="shared" si="254"/>
        <v>1147</v>
      </c>
      <c r="AP1150">
        <f t="shared" si="240"/>
        <v>28.649999999999441</v>
      </c>
      <c r="AQ1150">
        <f>EXP(-KTG1_nan*(AP1150-T_opt__nan)^2)</f>
        <v>0.74134438838586214</v>
      </c>
      <c r="AR1150">
        <f>EXP(-KTG2_nan*(T_opt__nan-AP1150)^2)</f>
        <v>0.40743657605400824</v>
      </c>
      <c r="AS1150">
        <f>IF(AP1150&lt;=T_opt__nan,AQ1150,AR1150)</f>
        <v>0.40743657605400824</v>
      </c>
      <c r="AT1150">
        <f t="shared" si="241"/>
        <v>0.40699999999999997</v>
      </c>
      <c r="BD1150">
        <f t="shared" si="242"/>
        <v>1147</v>
      </c>
      <c r="BE1150">
        <f t="shared" si="243"/>
        <v>28.649999999999441</v>
      </c>
      <c r="BF1150">
        <f>EXP(-KTG1_pic*(BE1150-T_opt_pic)^2)</f>
        <v>0.88012617597352472</v>
      </c>
      <c r="BG1150">
        <f>EXP(-KTG2_pic*(T_opt_pic-BE1150)^2)</f>
        <v>0.68176517405349479</v>
      </c>
      <c r="BH1150">
        <f>IF(BE1150&lt;=T_opt_pic,BF1150,BG1150)</f>
        <v>0.68176517405349479</v>
      </c>
      <c r="BI1150">
        <f t="shared" si="244"/>
        <v>0.68200000000000005</v>
      </c>
      <c r="BP1150">
        <f t="shared" si="245"/>
        <v>1147</v>
      </c>
      <c r="BQ1150">
        <f t="shared" si="246"/>
        <v>28.649999999999441</v>
      </c>
      <c r="BR1150">
        <f>EXP(-KTG1_bac*(BQ1150-T_opt_bac)^2)</f>
        <v>0.88012617597352472</v>
      </c>
      <c r="BS1150">
        <f>EXP(-KTG2_bac * (T_opt_bac - BQ1150)^2)</f>
        <v>0.68176517405349479</v>
      </c>
      <c r="BT1150">
        <f>IF(BQ1150&lt;=T_opt_bac,BR1150,BS1150)</f>
        <v>0.68176517405349479</v>
      </c>
      <c r="BU1150">
        <f t="shared" si="247"/>
        <v>0.68200000000000005</v>
      </c>
      <c r="BY1150"/>
      <c r="BZ1150" s="3">
        <f t="shared" si="253"/>
        <v>1130</v>
      </c>
      <c r="CA1150" s="3">
        <f>CA1149+(env_max2-env_min2)/1200</f>
        <v>28.224999999999465</v>
      </c>
      <c r="CB1150" s="3">
        <f t="shared" si="252"/>
        <v>1.778</v>
      </c>
      <c r="CC1150" s="3">
        <f>ROUND((O_max_dia2-CA1150)/O_range_dia2 * CB1150, 3)</f>
        <v>-0.28299999999999997</v>
      </c>
      <c r="CD1150">
        <f>IF(CA1150&lt;=delt2,CB1150,CC1150)</f>
        <v>-0.28299999999999997</v>
      </c>
      <c r="CE1150">
        <f>IF(CA1150&gt;=O_max_dia2, 0, CD1150)</f>
        <v>0</v>
      </c>
      <c r="CG1150">
        <f>CE1150/$CF$21</f>
        <v>0</v>
      </c>
      <c r="EM1150"/>
      <c r="EN1150" s="3"/>
      <c r="EP1150"/>
      <c r="EQ1150" s="3"/>
    </row>
    <row r="1151" spans="2:147" x14ac:dyDescent="0.25">
      <c r="B1151">
        <f t="shared" si="251"/>
        <v>1135</v>
      </c>
      <c r="C1151" s="9">
        <f t="shared" si="249"/>
        <v>28.349999999999458</v>
      </c>
      <c r="D1151">
        <f>EXP(-KTG1_dia*(C1151-T_opt__dia)^2)</f>
        <v>0.19255373911109899</v>
      </c>
      <c r="E1151">
        <f>EXP(-KTG2_dia*(T_opt__dia-C1151)^2)</f>
        <v>1.2995677041497236E-18</v>
      </c>
      <c r="F1151">
        <f>IF(C1151&lt;=T_opt__dia,D1151,E1151)</f>
        <v>1.2995677041497236E-18</v>
      </c>
      <c r="G1151">
        <f t="shared" si="250"/>
        <v>0</v>
      </c>
      <c r="AO1151">
        <f t="shared" si="254"/>
        <v>1148</v>
      </c>
      <c r="AP1151">
        <f t="shared" si="240"/>
        <v>28.674999999999439</v>
      </c>
      <c r="AQ1151">
        <f>EXP(-KTG1_nan*(AP1151-T_opt__nan)^2)</f>
        <v>0.74006112118418044</v>
      </c>
      <c r="AR1151">
        <f>EXP(-KTG2_nan*(T_opt__nan-AP1151)^2)</f>
        <v>0.40532441817507403</v>
      </c>
      <c r="AS1151">
        <f>IF(AP1151&lt;=T_opt__nan,AQ1151,AR1151)</f>
        <v>0.40532441817507403</v>
      </c>
      <c r="AT1151">
        <f t="shared" si="241"/>
        <v>0.40500000000000003</v>
      </c>
      <c r="BD1151">
        <f t="shared" si="242"/>
        <v>1148</v>
      </c>
      <c r="BE1151">
        <f t="shared" si="243"/>
        <v>28.674999999999439</v>
      </c>
      <c r="BF1151">
        <f>EXP(-KTG1_pic*(BE1151-T_opt_pic)^2)</f>
        <v>0.87912999727189589</v>
      </c>
      <c r="BG1151">
        <f>EXP(-KTG2_pic*(T_opt_pic-BE1151)^2)</f>
        <v>0.67945280723209123</v>
      </c>
      <c r="BH1151">
        <f>IF(BE1151&lt;=T_opt_pic,BF1151,BG1151)</f>
        <v>0.67945280723209123</v>
      </c>
      <c r="BI1151">
        <f t="shared" si="244"/>
        <v>0.67900000000000005</v>
      </c>
      <c r="BP1151">
        <f t="shared" si="245"/>
        <v>1148</v>
      </c>
      <c r="BQ1151">
        <f t="shared" si="246"/>
        <v>28.674999999999439</v>
      </c>
      <c r="BR1151">
        <f>EXP(-KTG1_bac*(BQ1151-T_opt_bac)^2)</f>
        <v>0.87912999727189589</v>
      </c>
      <c r="BS1151">
        <f>EXP(-KTG2_bac * (T_opt_bac - BQ1151)^2)</f>
        <v>0.67945280723209123</v>
      </c>
      <c r="BT1151">
        <f>IF(BQ1151&lt;=T_opt_bac,BR1151,BS1151)</f>
        <v>0.67945280723209123</v>
      </c>
      <c r="BU1151">
        <f t="shared" si="247"/>
        <v>0.67900000000000005</v>
      </c>
      <c r="BY1151"/>
      <c r="BZ1151" s="3">
        <f t="shared" si="253"/>
        <v>1131</v>
      </c>
      <c r="CA1151" s="3">
        <f>CA1150+(env_max2-env_min2)/1200</f>
        <v>28.249999999999464</v>
      </c>
      <c r="CB1151" s="3">
        <f t="shared" si="252"/>
        <v>1.782</v>
      </c>
      <c r="CC1151" s="3">
        <f>ROUND((O_max_dia2-CA1151)/O_range_dia2 * CB1151, 3)</f>
        <v>-0.28599999999999998</v>
      </c>
      <c r="CD1151">
        <f>IF(CA1151&lt;=delt2,CB1151,CC1151)</f>
        <v>-0.28599999999999998</v>
      </c>
      <c r="CE1151">
        <f>IF(CA1151&gt;=O_max_dia2, 0, CD1151)</f>
        <v>0</v>
      </c>
      <c r="CG1151">
        <f>CE1151/$CF$21</f>
        <v>0</v>
      </c>
      <c r="EM1151"/>
      <c r="EN1151" s="3"/>
      <c r="EP1151"/>
      <c r="EQ1151" s="3"/>
    </row>
    <row r="1152" spans="2:147" x14ac:dyDescent="0.25">
      <c r="B1152">
        <f t="shared" si="251"/>
        <v>1136</v>
      </c>
      <c r="C1152" s="9">
        <f t="shared" si="249"/>
        <v>28.374999999999456</v>
      </c>
      <c r="D1152">
        <f>EXP(-KTG1_dia*(C1152-T_opt__dia)^2)</f>
        <v>0.19145068942397894</v>
      </c>
      <c r="E1152">
        <f>EXP(-KTG2_dia*(T_opt__dia-C1152)^2)</f>
        <v>1.1257018118351136E-18</v>
      </c>
      <c r="F1152">
        <f>IF(C1152&lt;=T_opt__dia,D1152,E1152)</f>
        <v>1.1257018118351136E-18</v>
      </c>
      <c r="G1152">
        <f t="shared" si="250"/>
        <v>0</v>
      </c>
      <c r="AO1152">
        <f t="shared" si="254"/>
        <v>1149</v>
      </c>
      <c r="AP1152">
        <f t="shared" si="240"/>
        <v>28.699999999999438</v>
      </c>
      <c r="AQ1152">
        <f>EXP(-KTG1_nan*(AP1152-T_opt__nan)^2)</f>
        <v>0.7387763814269962</v>
      </c>
      <c r="AR1152">
        <f>EXP(-KTG2_nan*(T_opt__nan-AP1152)^2)</f>
        <v>0.40321716145437081</v>
      </c>
      <c r="AS1152">
        <f>IF(AP1152&lt;=T_opt__nan,AQ1152,AR1152)</f>
        <v>0.40321716145437081</v>
      </c>
      <c r="AT1152">
        <f t="shared" si="241"/>
        <v>0.40300000000000002</v>
      </c>
      <c r="BD1152">
        <f t="shared" si="242"/>
        <v>1149</v>
      </c>
      <c r="BE1152">
        <f t="shared" si="243"/>
        <v>28.699999999999438</v>
      </c>
      <c r="BF1152">
        <f>EXP(-KTG1_pic*(BE1152-T_opt_pic)^2)</f>
        <v>0.87813055544030638</v>
      </c>
      <c r="BG1152">
        <f>EXP(-KTG2_pic*(T_opt_pic-BE1152)^2)</f>
        <v>0.67713812619816105</v>
      </c>
      <c r="BH1152">
        <f>IF(BE1152&lt;=T_opt_pic,BF1152,BG1152)</f>
        <v>0.67713812619816105</v>
      </c>
      <c r="BI1152">
        <f t="shared" si="244"/>
        <v>0.67700000000000005</v>
      </c>
      <c r="BP1152">
        <f t="shared" si="245"/>
        <v>1149</v>
      </c>
      <c r="BQ1152">
        <f t="shared" si="246"/>
        <v>28.699999999999438</v>
      </c>
      <c r="BR1152">
        <f>EXP(-KTG1_bac*(BQ1152-T_opt_bac)^2)</f>
        <v>0.87813055544030638</v>
      </c>
      <c r="BS1152">
        <f>EXP(-KTG2_bac * (T_opt_bac - BQ1152)^2)</f>
        <v>0.67713812619816105</v>
      </c>
      <c r="BT1152">
        <f>IF(BQ1152&lt;=T_opt_bac,BR1152,BS1152)</f>
        <v>0.67713812619816105</v>
      </c>
      <c r="BU1152">
        <f t="shared" si="247"/>
        <v>0.67700000000000005</v>
      </c>
      <c r="BY1152"/>
      <c r="BZ1152" s="3">
        <f t="shared" si="253"/>
        <v>1132</v>
      </c>
      <c r="CA1152" s="3">
        <f>CA1151+(env_max2-env_min2)/1200</f>
        <v>28.274999999999462</v>
      </c>
      <c r="CB1152" s="3">
        <f t="shared" si="252"/>
        <v>1.7849999999999999</v>
      </c>
      <c r="CC1152" s="3">
        <f>ROUND((O_max_dia2-CA1152)/O_range_dia2 * CB1152, 3)</f>
        <v>-0.28999999999999998</v>
      </c>
      <c r="CD1152">
        <f>IF(CA1152&lt;=delt2,CB1152,CC1152)</f>
        <v>-0.28999999999999998</v>
      </c>
      <c r="CE1152">
        <f>IF(CA1152&gt;=O_max_dia2, 0, CD1152)</f>
        <v>0</v>
      </c>
      <c r="CG1152">
        <f>CE1152/$CF$21</f>
        <v>0</v>
      </c>
      <c r="EM1152"/>
      <c r="EN1152" s="3"/>
      <c r="EP1152"/>
      <c r="EQ1152" s="3"/>
    </row>
    <row r="1153" spans="2:147" x14ac:dyDescent="0.25">
      <c r="B1153">
        <f t="shared" si="251"/>
        <v>1137</v>
      </c>
      <c r="C1153" s="9">
        <f t="shared" si="249"/>
        <v>28.399999999999455</v>
      </c>
      <c r="D1153">
        <f>EXP(-KTG1_dia*(C1153-T_opt__dia)^2)</f>
        <v>0.19035205505896086</v>
      </c>
      <c r="E1153">
        <f>EXP(-KTG2_dia*(T_opt__dia-C1153)^2)</f>
        <v>9.7485325587734694E-19</v>
      </c>
      <c r="F1153">
        <f>IF(C1153&lt;=T_opt__dia,D1153,E1153)</f>
        <v>9.7485325587734694E-19</v>
      </c>
      <c r="G1153">
        <f t="shared" si="250"/>
        <v>0</v>
      </c>
      <c r="AO1153">
        <f t="shared" si="254"/>
        <v>1150</v>
      </c>
      <c r="AP1153">
        <f t="shared" si="240"/>
        <v>28.724999999999437</v>
      </c>
      <c r="AQ1153">
        <f>EXP(-KTG1_nan*(AP1153-T_opt__nan)^2)</f>
        <v>0.7374901845068671</v>
      </c>
      <c r="AR1153">
        <f>EXP(-KTG2_nan*(T_opt__nan-AP1153)^2)</f>
        <v>0.40111484346397447</v>
      </c>
      <c r="AS1153">
        <f>IF(AP1153&lt;=T_opt__nan,AQ1153,AR1153)</f>
        <v>0.40111484346397447</v>
      </c>
      <c r="AT1153">
        <f t="shared" si="241"/>
        <v>0.40100000000000002</v>
      </c>
      <c r="BD1153">
        <f t="shared" si="242"/>
        <v>1150</v>
      </c>
      <c r="BE1153">
        <f t="shared" si="243"/>
        <v>28.724999999999437</v>
      </c>
      <c r="BF1153">
        <f>EXP(-KTG1_pic*(BE1153-T_opt_pic)^2)</f>
        <v>0.87712786417716826</v>
      </c>
      <c r="BG1153">
        <f>EXP(-KTG2_pic*(T_opt_pic-BE1153)^2)</f>
        <v>0.67482120815712532</v>
      </c>
      <c r="BH1153">
        <f>IF(BE1153&lt;=T_opt_pic,BF1153,BG1153)</f>
        <v>0.67482120815712532</v>
      </c>
      <c r="BI1153">
        <f t="shared" si="244"/>
        <v>0.67500000000000004</v>
      </c>
      <c r="BP1153">
        <f t="shared" si="245"/>
        <v>1150</v>
      </c>
      <c r="BQ1153">
        <f t="shared" si="246"/>
        <v>28.724999999999437</v>
      </c>
      <c r="BR1153">
        <f>EXP(-KTG1_bac*(BQ1153-T_opt_bac)^2)</f>
        <v>0.87712786417716826</v>
      </c>
      <c r="BS1153">
        <f>EXP(-KTG2_bac * (T_opt_bac - BQ1153)^2)</f>
        <v>0.67482120815712532</v>
      </c>
      <c r="BT1153">
        <f>IF(BQ1153&lt;=T_opt_bac,BR1153,BS1153)</f>
        <v>0.67482120815712532</v>
      </c>
      <c r="BU1153">
        <f t="shared" si="247"/>
        <v>0.67500000000000004</v>
      </c>
      <c r="BY1153"/>
      <c r="BZ1153" s="3">
        <f t="shared" si="253"/>
        <v>1133</v>
      </c>
      <c r="CA1153" s="3">
        <f>CA1152+(env_max2-env_min2)/1200</f>
        <v>28.299999999999461</v>
      </c>
      <c r="CB1153" s="3">
        <f t="shared" si="252"/>
        <v>1.788</v>
      </c>
      <c r="CC1153" s="3">
        <f>ROUND((O_max_dia2-CA1153)/O_range_dia2 * CB1153, 3)</f>
        <v>-0.29399999999999998</v>
      </c>
      <c r="CD1153">
        <f>IF(CA1153&lt;=delt2,CB1153,CC1153)</f>
        <v>-0.29399999999999998</v>
      </c>
      <c r="CE1153">
        <f>IF(CA1153&gt;=O_max_dia2, 0, CD1153)</f>
        <v>0</v>
      </c>
      <c r="CG1153">
        <f>CE1153/$CF$21</f>
        <v>0</v>
      </c>
      <c r="EM1153"/>
      <c r="EN1153" s="3"/>
      <c r="EP1153"/>
      <c r="EQ1153" s="3"/>
    </row>
    <row r="1154" spans="2:147" x14ac:dyDescent="0.25">
      <c r="B1154">
        <f t="shared" si="251"/>
        <v>1138</v>
      </c>
      <c r="C1154" s="9">
        <f t="shared" si="249"/>
        <v>28.424999999999454</v>
      </c>
      <c r="D1154">
        <f>EXP(-KTG1_dia*(C1154-T_opt__dia)^2)</f>
        <v>0.18925783258837667</v>
      </c>
      <c r="E1154">
        <f>EXP(-KTG2_dia*(T_opt__dia-C1154)^2)</f>
        <v>8.4400798282788923E-19</v>
      </c>
      <c r="F1154">
        <f>IF(C1154&lt;=T_opt__dia,D1154,E1154)</f>
        <v>8.4400798282788923E-19</v>
      </c>
      <c r="G1154">
        <f t="shared" si="250"/>
        <v>0</v>
      </c>
      <c r="AO1154">
        <f t="shared" si="254"/>
        <v>1151</v>
      </c>
      <c r="AP1154">
        <f t="shared" si="240"/>
        <v>28.749999999999435</v>
      </c>
      <c r="AQ1154">
        <f>EXP(-KTG1_nan*(AP1154-T_opt__nan)^2)</f>
        <v>0.73620254581142952</v>
      </c>
      <c r="AR1154">
        <f>EXP(-KTG2_nan*(T_opt__nan-AP1154)^2)</f>
        <v>0.3990175013586848</v>
      </c>
      <c r="AS1154">
        <f>IF(AP1154&lt;=T_opt__nan,AQ1154,AR1154)</f>
        <v>0.3990175013586848</v>
      </c>
      <c r="AT1154">
        <f t="shared" si="241"/>
        <v>0.39900000000000002</v>
      </c>
      <c r="BD1154">
        <f t="shared" si="242"/>
        <v>1151</v>
      </c>
      <c r="BE1154">
        <f t="shared" si="243"/>
        <v>28.749999999999435</v>
      </c>
      <c r="BF1154">
        <f>EXP(-KTG1_pic*(BE1154-T_opt_pic)^2)</f>
        <v>0.87612193721400033</v>
      </c>
      <c r="BG1154">
        <f>EXP(-KTG2_pic*(T_opt_pic-BE1154)^2)</f>
        <v>0.67250213015130711</v>
      </c>
      <c r="BH1154">
        <f>IF(BE1154&lt;=T_opt_pic,BF1154,BG1154)</f>
        <v>0.67250213015130711</v>
      </c>
      <c r="BI1154">
        <f t="shared" si="244"/>
        <v>0.67300000000000004</v>
      </c>
      <c r="BP1154">
        <f t="shared" si="245"/>
        <v>1151</v>
      </c>
      <c r="BQ1154">
        <f t="shared" si="246"/>
        <v>28.749999999999435</v>
      </c>
      <c r="BR1154">
        <f>EXP(-KTG1_bac*(BQ1154-T_opt_bac)^2)</f>
        <v>0.87612193721400033</v>
      </c>
      <c r="BS1154">
        <f>EXP(-KTG2_bac * (T_opt_bac - BQ1154)^2)</f>
        <v>0.67250213015130711</v>
      </c>
      <c r="BT1154">
        <f>IF(BQ1154&lt;=T_opt_bac,BR1154,BS1154)</f>
        <v>0.67250213015130711</v>
      </c>
      <c r="BU1154">
        <f t="shared" si="247"/>
        <v>0.67300000000000004</v>
      </c>
      <c r="BY1154"/>
      <c r="BZ1154" s="3">
        <f t="shared" si="253"/>
        <v>1134</v>
      </c>
      <c r="CA1154" s="3">
        <f>CA1153+(env_max2-env_min2)/1200</f>
        <v>28.324999999999459</v>
      </c>
      <c r="CB1154" s="3">
        <f t="shared" si="252"/>
        <v>1.7909999999999999</v>
      </c>
      <c r="CC1154" s="3">
        <f>ROUND((O_max_dia2-CA1154)/O_range_dia2 * CB1154, 3)</f>
        <v>-0.29699999999999999</v>
      </c>
      <c r="CD1154">
        <f>IF(CA1154&lt;=delt2,CB1154,CC1154)</f>
        <v>-0.29699999999999999</v>
      </c>
      <c r="CE1154">
        <f>IF(CA1154&gt;=O_max_dia2, 0, CD1154)</f>
        <v>0</v>
      </c>
      <c r="CG1154">
        <f>CE1154/$CF$21</f>
        <v>0</v>
      </c>
      <c r="EM1154"/>
      <c r="EN1154" s="3"/>
      <c r="EP1154"/>
      <c r="EQ1154" s="3"/>
    </row>
    <row r="1155" spans="2:147" x14ac:dyDescent="0.25">
      <c r="B1155">
        <f t="shared" si="251"/>
        <v>1139</v>
      </c>
      <c r="C1155" s="9">
        <f t="shared" si="249"/>
        <v>28.449999999999452</v>
      </c>
      <c r="D1155">
        <f>EXP(-KTG1_dia*(C1155-T_opt__dia)^2)</f>
        <v>0.18816801847226927</v>
      </c>
      <c r="E1155">
        <f>EXP(-KTG2_dia*(T_opt__dia-C1155)^2)</f>
        <v>7.3054216690958223E-19</v>
      </c>
      <c r="F1155">
        <f>IF(C1155&lt;=T_opt__dia,D1155,E1155)</f>
        <v>7.3054216690958223E-19</v>
      </c>
      <c r="G1155">
        <f t="shared" si="250"/>
        <v>0</v>
      </c>
      <c r="AO1155">
        <f t="shared" si="254"/>
        <v>1152</v>
      </c>
      <c r="AP1155">
        <f t="shared" si="240"/>
        <v>28.774999999999434</v>
      </c>
      <c r="AQ1155">
        <f>EXP(-KTG1_nan*(AP1155-T_opt__nan)^2)</f>
        <v>0.73491348072309948</v>
      </c>
      <c r="AR1155">
        <f>EXP(-KTG2_nan*(T_opt__nan-AP1155)^2)</f>
        <v>0.39692517187597715</v>
      </c>
      <c r="AS1155">
        <f>IF(AP1155&lt;=T_opt__nan,AQ1155,AR1155)</f>
        <v>0.39692517187597715</v>
      </c>
      <c r="AT1155">
        <f t="shared" si="241"/>
        <v>0.39700000000000002</v>
      </c>
      <c r="BD1155">
        <f t="shared" si="242"/>
        <v>1152</v>
      </c>
      <c r="BE1155">
        <f t="shared" si="243"/>
        <v>28.774999999999434</v>
      </c>
      <c r="BF1155">
        <f>EXP(-KTG1_pic*(BE1155-T_opt_pic)^2)</f>
        <v>0.87511278831511496</v>
      </c>
      <c r="BG1155">
        <f>EXP(-KTG2_pic*(T_opt_pic-BE1155)^2)</f>
        <v>0.67018096905587521</v>
      </c>
      <c r="BH1155">
        <f>IF(BE1155&lt;=T_opt_pic,BF1155,BG1155)</f>
        <v>0.67018096905587521</v>
      </c>
      <c r="BI1155">
        <f t="shared" si="244"/>
        <v>0.67</v>
      </c>
      <c r="BP1155">
        <f t="shared" si="245"/>
        <v>1152</v>
      </c>
      <c r="BQ1155">
        <f t="shared" si="246"/>
        <v>28.774999999999434</v>
      </c>
      <c r="BR1155">
        <f>EXP(-KTG1_bac*(BQ1155-T_opt_bac)^2)</f>
        <v>0.87511278831511496</v>
      </c>
      <c r="BS1155">
        <f>EXP(-KTG2_bac * (T_opt_bac - BQ1155)^2)</f>
        <v>0.67018096905587521</v>
      </c>
      <c r="BT1155">
        <f>IF(BQ1155&lt;=T_opt_bac,BR1155,BS1155)</f>
        <v>0.67018096905587521</v>
      </c>
      <c r="BU1155">
        <f t="shared" si="247"/>
        <v>0.67</v>
      </c>
      <c r="BY1155"/>
      <c r="BZ1155" s="3">
        <f t="shared" si="253"/>
        <v>1135</v>
      </c>
      <c r="CA1155" s="3">
        <f>CA1154+(env_max2-env_min2)/1200</f>
        <v>28.349999999999458</v>
      </c>
      <c r="CB1155" s="3">
        <f t="shared" si="252"/>
        <v>1.794</v>
      </c>
      <c r="CC1155" s="3">
        <f>ROUND((O_max_dia2-CA1155)/O_range_dia2 * CB1155, 3)</f>
        <v>-0.30099999999999999</v>
      </c>
      <c r="CD1155">
        <f>IF(CA1155&lt;=delt2,CB1155,CC1155)</f>
        <v>-0.30099999999999999</v>
      </c>
      <c r="CE1155">
        <f>IF(CA1155&gt;=O_max_dia2, 0, CD1155)</f>
        <v>0</v>
      </c>
      <c r="CG1155">
        <f>CE1155/$CF$21</f>
        <v>0</v>
      </c>
      <c r="EM1155"/>
      <c r="EN1155" s="3"/>
      <c r="EP1155"/>
      <c r="EQ1155" s="3"/>
    </row>
    <row r="1156" spans="2:147" x14ac:dyDescent="0.25">
      <c r="B1156">
        <f t="shared" si="251"/>
        <v>1140</v>
      </c>
      <c r="C1156" s="9">
        <f t="shared" si="249"/>
        <v>28.474999999999451</v>
      </c>
      <c r="D1156">
        <f>EXP(-KTG1_dia*(C1156-T_opt__dia)^2)</f>
        <v>0.18708260905917926</v>
      </c>
      <c r="E1156">
        <f>EXP(-KTG2_dia*(T_opt__dia-C1156)^2)</f>
        <v>6.3217228059539259E-19</v>
      </c>
      <c r="F1156">
        <f>IF(C1156&lt;=T_opt__dia,D1156,E1156)</f>
        <v>6.3217228059539259E-19</v>
      </c>
      <c r="G1156">
        <f t="shared" si="250"/>
        <v>0</v>
      </c>
      <c r="AO1156">
        <f t="shared" si="254"/>
        <v>1153</v>
      </c>
      <c r="AP1156">
        <f t="shared" si="240"/>
        <v>28.799999999999432</v>
      </c>
      <c r="AQ1156">
        <f>EXP(-KTG1_nan*(AP1156-T_opt__nan)^2)</f>
        <v>0.73362300461877472</v>
      </c>
      <c r="AR1156">
        <f>EXP(-KTG2_nan*(T_opt__nan-AP1156)^2)</f>
        <v>0.39483789133598657</v>
      </c>
      <c r="AS1156">
        <f>IF(AP1156&lt;=T_opt__nan,AQ1156,AR1156)</f>
        <v>0.39483789133598657</v>
      </c>
      <c r="AT1156">
        <f t="shared" si="241"/>
        <v>0.39500000000000002</v>
      </c>
      <c r="BD1156">
        <f t="shared" si="242"/>
        <v>1153</v>
      </c>
      <c r="BE1156">
        <f t="shared" si="243"/>
        <v>28.799999999999432</v>
      </c>
      <c r="BF1156">
        <f>EXP(-KTG1_pic*(BE1156-T_opt_pic)^2)</f>
        <v>0.8741004312773063</v>
      </c>
      <c r="BG1156">
        <f>EXP(-KTG2_pic*(T_opt_pic-BE1156)^2)</f>
        <v>0.66785780157481323</v>
      </c>
      <c r="BH1156">
        <f>IF(BE1156&lt;=T_opt_pic,BF1156,BG1156)</f>
        <v>0.66785780157481323</v>
      </c>
      <c r="BI1156">
        <f t="shared" si="244"/>
        <v>0.66800000000000004</v>
      </c>
      <c r="BP1156">
        <f t="shared" si="245"/>
        <v>1153</v>
      </c>
      <c r="BQ1156">
        <f t="shared" si="246"/>
        <v>28.799999999999432</v>
      </c>
      <c r="BR1156">
        <f>EXP(-KTG1_bac*(BQ1156-T_opt_bac)^2)</f>
        <v>0.8741004312773063</v>
      </c>
      <c r="BS1156">
        <f>EXP(-KTG2_bac * (T_opt_bac - BQ1156)^2)</f>
        <v>0.66785780157481323</v>
      </c>
      <c r="BT1156">
        <f>IF(BQ1156&lt;=T_opt_bac,BR1156,BS1156)</f>
        <v>0.66785780157481323</v>
      </c>
      <c r="BU1156">
        <f t="shared" si="247"/>
        <v>0.66800000000000004</v>
      </c>
      <c r="BY1156"/>
      <c r="BZ1156" s="3">
        <f t="shared" si="253"/>
        <v>1136</v>
      </c>
      <c r="CA1156" s="3">
        <f>CA1155+(env_max2-env_min2)/1200</f>
        <v>28.374999999999456</v>
      </c>
      <c r="CB1156" s="3">
        <f t="shared" si="252"/>
        <v>1.7969999999999999</v>
      </c>
      <c r="CC1156" s="3">
        <f>ROUND((O_max_dia2-CA1156)/O_range_dia2 * CB1156, 3)</f>
        <v>-0.30499999999999999</v>
      </c>
      <c r="CD1156">
        <f>IF(CA1156&lt;=delt2,CB1156,CC1156)</f>
        <v>-0.30499999999999999</v>
      </c>
      <c r="CE1156">
        <f>IF(CA1156&gt;=O_max_dia2, 0, CD1156)</f>
        <v>0</v>
      </c>
      <c r="CG1156">
        <f>CE1156/$CF$21</f>
        <v>0</v>
      </c>
      <c r="EM1156"/>
      <c r="EN1156" s="3"/>
      <c r="EP1156"/>
      <c r="EQ1156" s="3"/>
    </row>
    <row r="1157" spans="2:147" x14ac:dyDescent="0.25">
      <c r="B1157">
        <f t="shared" si="251"/>
        <v>1141</v>
      </c>
      <c r="C1157" s="9">
        <f t="shared" si="249"/>
        <v>28.499999999999449</v>
      </c>
      <c r="D1157">
        <f>EXP(-KTG1_dia*(C1157-T_opt__dia)^2)</f>
        <v>0.18600160058693255</v>
      </c>
      <c r="E1157">
        <f>EXP(-KTG2_dia*(T_opt__dia-C1157)^2)</f>
        <v>5.4691147546354689E-19</v>
      </c>
      <c r="F1157">
        <f>IF(C1157&lt;=T_opt__dia,D1157,E1157)</f>
        <v>5.4691147546354689E-19</v>
      </c>
      <c r="G1157">
        <f t="shared" si="250"/>
        <v>0</v>
      </c>
      <c r="AO1157">
        <f t="shared" si="254"/>
        <v>1154</v>
      </c>
      <c r="AP1157">
        <f t="shared" ref="AP1157:AP1203" si="255">C1170</f>
        <v>28.824999999999431</v>
      </c>
      <c r="AQ1157">
        <f>EXP(-KTG1_nan*(AP1157-T_opt__nan)^2)</f>
        <v>0.73233113286953655</v>
      </c>
      <c r="AR1157">
        <f>EXP(-KTG2_nan*(T_opt__nan-AP1157)^2)</f>
        <v>0.39275569564152207</v>
      </c>
      <c r="AS1157">
        <f>IF(AP1157&lt;=T_opt__nan,AQ1157,AR1157)</f>
        <v>0.39275569564152207</v>
      </c>
      <c r="AT1157">
        <f t="shared" ref="AT1157:AT1203" si="256">ROUND(AS1157,3)</f>
        <v>0.39300000000000002</v>
      </c>
      <c r="BD1157">
        <f t="shared" ref="BD1157:BD1203" si="257">B1170</f>
        <v>1154</v>
      </c>
      <c r="BE1157">
        <f t="shared" ref="BE1157:BE1203" si="258">C1170</f>
        <v>28.824999999999431</v>
      </c>
      <c r="BF1157">
        <f>EXP(-KTG1_pic*(BE1157-T_opt_pic)^2)</f>
        <v>0.87308487992953598</v>
      </c>
      <c r="BG1157">
        <f>EXP(-KTG2_pic*(T_opt_pic-BE1157)^2)</f>
        <v>0.66553270423691724</v>
      </c>
      <c r="BH1157">
        <f>IF(BE1157&lt;=T_opt_pic,BF1157,BG1157)</f>
        <v>0.66553270423691724</v>
      </c>
      <c r="BI1157">
        <f t="shared" ref="BI1157:BI1203" si="259">ROUND(BH1157,3)</f>
        <v>0.66600000000000004</v>
      </c>
      <c r="BP1157">
        <f t="shared" ref="BP1157:BP1203" si="260">BD1157</f>
        <v>1154</v>
      </c>
      <c r="BQ1157">
        <f t="shared" ref="BQ1157:BQ1203" si="261">BE1157</f>
        <v>28.824999999999431</v>
      </c>
      <c r="BR1157">
        <f>EXP(-KTG1_bac*(BQ1157-T_opt_bac)^2)</f>
        <v>0.87308487992953598</v>
      </c>
      <c r="BS1157">
        <f>EXP(-KTG2_bac * (T_opt_bac - BQ1157)^2)</f>
        <v>0.66553270423691724</v>
      </c>
      <c r="BT1157">
        <f>IF(BQ1157&lt;=T_opt_bac,BR1157,BS1157)</f>
        <v>0.66553270423691724</v>
      </c>
      <c r="BU1157">
        <f t="shared" ref="BU1157:BU1203" si="262">ROUND(BT1157,3)</f>
        <v>0.66600000000000004</v>
      </c>
      <c r="BY1157"/>
      <c r="BZ1157" s="3">
        <f t="shared" si="253"/>
        <v>1137</v>
      </c>
      <c r="CA1157" s="3">
        <f>CA1156+(env_max2-env_min2)/1200</f>
        <v>28.399999999999455</v>
      </c>
      <c r="CB1157" s="3">
        <f t="shared" si="252"/>
        <v>1.8</v>
      </c>
      <c r="CC1157" s="3">
        <f>ROUND((O_max_dia2-CA1157)/O_range_dia2 * CB1157, 3)</f>
        <v>-0.309</v>
      </c>
      <c r="CD1157">
        <f>IF(CA1157&lt;=delt2,CB1157,CC1157)</f>
        <v>-0.309</v>
      </c>
      <c r="CE1157">
        <f>IF(CA1157&gt;=O_max_dia2, 0, CD1157)</f>
        <v>0</v>
      </c>
      <c r="CG1157">
        <f>CE1157/$CF$21</f>
        <v>0</v>
      </c>
      <c r="EM1157"/>
      <c r="EN1157" s="3"/>
      <c r="EP1157"/>
      <c r="EQ1157" s="3"/>
    </row>
    <row r="1158" spans="2:147" x14ac:dyDescent="0.25">
      <c r="B1158">
        <f t="shared" si="251"/>
        <v>1142</v>
      </c>
      <c r="C1158" s="9">
        <f t="shared" si="249"/>
        <v>28.524999999999448</v>
      </c>
      <c r="D1158">
        <f>EXP(-KTG1_dia*(C1158-T_opt__dia)^2)</f>
        <v>0.18492498918342898</v>
      </c>
      <c r="E1158">
        <f>EXP(-KTG2_dia*(T_opt__dia-C1158)^2)</f>
        <v>4.7303148600260014E-19</v>
      </c>
      <c r="F1158">
        <f>IF(C1158&lt;=T_opt__dia,D1158,E1158)</f>
        <v>4.7303148600260014E-19</v>
      </c>
      <c r="G1158">
        <f t="shared" si="250"/>
        <v>0</v>
      </c>
      <c r="AO1158">
        <f t="shared" si="254"/>
        <v>1155</v>
      </c>
      <c r="AP1158">
        <f t="shared" si="255"/>
        <v>28.849999999999429</v>
      </c>
      <c r="AQ1158">
        <f>EXP(-KTG1_nan*(AP1158-T_opt__nan)^2)</f>
        <v>0.73103788084035315</v>
      </c>
      <c r="AR1158">
        <f>EXP(-KTG2_nan*(T_opt__nan-AP1158)^2)</f>
        <v>0.39067862027811329</v>
      </c>
      <c r="AS1158">
        <f>IF(AP1158&lt;=T_opt__nan,AQ1158,AR1158)</f>
        <v>0.39067862027811329</v>
      </c>
      <c r="AT1158">
        <f t="shared" si="256"/>
        <v>0.39100000000000001</v>
      </c>
      <c r="BD1158">
        <f t="shared" si="257"/>
        <v>1155</v>
      </c>
      <c r="BE1158">
        <f t="shared" si="258"/>
        <v>28.849999999999429</v>
      </c>
      <c r="BF1158">
        <f>EXP(-KTG1_pic*(BE1158-T_opt_pic)^2)</f>
        <v>0.87206614813262051</v>
      </c>
      <c r="BG1158">
        <f>EXP(-KTG2_pic*(T_opt_pic-BE1158)^2)</f>
        <v>0.66320575339181853</v>
      </c>
      <c r="BH1158">
        <f>IF(BE1158&lt;=T_opt_pic,BF1158,BG1158)</f>
        <v>0.66320575339181853</v>
      </c>
      <c r="BI1158">
        <f t="shared" si="259"/>
        <v>0.66300000000000003</v>
      </c>
      <c r="BP1158">
        <f t="shared" si="260"/>
        <v>1155</v>
      </c>
      <c r="BQ1158">
        <f t="shared" si="261"/>
        <v>28.849999999999429</v>
      </c>
      <c r="BR1158">
        <f>EXP(-KTG1_bac*(BQ1158-T_opt_bac)^2)</f>
        <v>0.87206614813262051</v>
      </c>
      <c r="BS1158">
        <f>EXP(-KTG2_bac * (T_opt_bac - BQ1158)^2)</f>
        <v>0.66320575339181853</v>
      </c>
      <c r="BT1158">
        <f>IF(BQ1158&lt;=T_opt_bac,BR1158,BS1158)</f>
        <v>0.66320575339181853</v>
      </c>
      <c r="BU1158">
        <f t="shared" si="262"/>
        <v>0.66300000000000003</v>
      </c>
      <c r="BY1158"/>
      <c r="BZ1158" s="3">
        <f t="shared" si="253"/>
        <v>1138</v>
      </c>
      <c r="CA1158" s="3">
        <f>CA1157+(env_max2-env_min2)/1200</f>
        <v>28.424999999999454</v>
      </c>
      <c r="CB1158" s="3">
        <f t="shared" si="252"/>
        <v>1.804</v>
      </c>
      <c r="CC1158" s="3">
        <f>ROUND((O_max_dia2-CA1158)/O_range_dia2 * CB1158, 3)</f>
        <v>-0.312</v>
      </c>
      <c r="CD1158">
        <f>IF(CA1158&lt;=delt2,CB1158,CC1158)</f>
        <v>-0.312</v>
      </c>
      <c r="CE1158">
        <f>IF(CA1158&gt;=O_max_dia2, 0, CD1158)</f>
        <v>0</v>
      </c>
      <c r="CG1158">
        <f>CE1158/$CF$21</f>
        <v>0</v>
      </c>
      <c r="EM1158"/>
      <c r="EN1158" s="3"/>
      <c r="EP1158"/>
      <c r="EQ1158" s="3"/>
    </row>
    <row r="1159" spans="2:147" x14ac:dyDescent="0.25">
      <c r="B1159">
        <f t="shared" si="251"/>
        <v>1143</v>
      </c>
      <c r="C1159" s="9">
        <f t="shared" si="249"/>
        <v>28.549999999999446</v>
      </c>
      <c r="D1159">
        <f>EXP(-KTG1_dia*(C1159-T_opt__dia)^2)</f>
        <v>0.18385277086743207</v>
      </c>
      <c r="E1159">
        <f>EXP(-KTG2_dia*(T_opt__dia-C1159)^2)</f>
        <v>4.0902936595984836E-19</v>
      </c>
      <c r="F1159">
        <f>IF(C1159&lt;=T_opt__dia,D1159,E1159)</f>
        <v>4.0902936595984836E-19</v>
      </c>
      <c r="G1159">
        <f t="shared" si="250"/>
        <v>0</v>
      </c>
      <c r="AO1159">
        <f t="shared" si="254"/>
        <v>1156</v>
      </c>
      <c r="AP1159">
        <f t="shared" si="255"/>
        <v>28.874999999999428</v>
      </c>
      <c r="AQ1159">
        <f>EXP(-KTG1_nan*(AP1159-T_opt__nan)^2)</f>
        <v>0.72974326388978372</v>
      </c>
      <c r="AR1159">
        <f>EXP(-KTG2_nan*(T_opt__nan-AP1159)^2)</f>
        <v>0.38860670031408734</v>
      </c>
      <c r="AS1159">
        <f>IF(AP1159&lt;=T_opt__nan,AQ1159,AR1159)</f>
        <v>0.38860670031408734</v>
      </c>
      <c r="AT1159">
        <f t="shared" si="256"/>
        <v>0.38900000000000001</v>
      </c>
      <c r="BD1159">
        <f t="shared" si="257"/>
        <v>1156</v>
      </c>
      <c r="BE1159">
        <f t="shared" si="258"/>
        <v>28.874999999999428</v>
      </c>
      <c r="BF1159">
        <f>EXP(-KTG1_pic*(BE1159-T_opt_pic)^2)</f>
        <v>0.87104424977891681</v>
      </c>
      <c r="BG1159">
        <f>EXP(-KTG2_pic*(T_opt_pic-BE1159)^2)</f>
        <v>0.66087702520603464</v>
      </c>
      <c r="BH1159">
        <f>IF(BE1159&lt;=T_opt_pic,BF1159,BG1159)</f>
        <v>0.66087702520603464</v>
      </c>
      <c r="BI1159">
        <f t="shared" si="259"/>
        <v>0.66100000000000003</v>
      </c>
      <c r="BP1159">
        <f t="shared" si="260"/>
        <v>1156</v>
      </c>
      <c r="BQ1159">
        <f t="shared" si="261"/>
        <v>28.874999999999428</v>
      </c>
      <c r="BR1159">
        <f>EXP(-KTG1_bac*(BQ1159-T_opt_bac)^2)</f>
        <v>0.87104424977891681</v>
      </c>
      <c r="BS1159">
        <f>EXP(-KTG2_bac * (T_opt_bac - BQ1159)^2)</f>
        <v>0.66087702520603464</v>
      </c>
      <c r="BT1159">
        <f>IF(BQ1159&lt;=T_opt_bac,BR1159,BS1159)</f>
        <v>0.66087702520603464</v>
      </c>
      <c r="BU1159">
        <f t="shared" si="262"/>
        <v>0.66100000000000003</v>
      </c>
      <c r="BY1159"/>
      <c r="BZ1159" s="3">
        <f t="shared" si="253"/>
        <v>1139</v>
      </c>
      <c r="CA1159" s="3">
        <f>CA1158+(env_max2-env_min2)/1200</f>
        <v>28.449999999999452</v>
      </c>
      <c r="CB1159" s="3">
        <f t="shared" si="252"/>
        <v>1.8069999999999999</v>
      </c>
      <c r="CC1159" s="3">
        <f>ROUND((O_max_dia2-CA1159)/O_range_dia2 * CB1159, 3)</f>
        <v>-0.316</v>
      </c>
      <c r="CD1159">
        <f>IF(CA1159&lt;=delt2,CB1159,CC1159)</f>
        <v>-0.316</v>
      </c>
      <c r="CE1159">
        <f>IF(CA1159&gt;=O_max_dia2, 0, CD1159)</f>
        <v>0</v>
      </c>
      <c r="CG1159">
        <f>CE1159/$CF$21</f>
        <v>0</v>
      </c>
      <c r="EM1159"/>
      <c r="EN1159" s="3"/>
      <c r="EP1159"/>
      <c r="EQ1159" s="3"/>
    </row>
    <row r="1160" spans="2:147" x14ac:dyDescent="0.25">
      <c r="B1160">
        <f t="shared" si="251"/>
        <v>1144</v>
      </c>
      <c r="C1160" s="9">
        <f t="shared" si="249"/>
        <v>28.574999999999445</v>
      </c>
      <c r="D1160">
        <f>EXP(-KTG1_dia*(C1160-T_opt__dia)^2)</f>
        <v>0.18278494154935962</v>
      </c>
      <c r="E1160">
        <f>EXP(-KTG2_dia*(T_opt__dia-C1160)^2)</f>
        <v>3.5359845198314738E-19</v>
      </c>
      <c r="F1160">
        <f>IF(C1160&lt;=T_opt__dia,D1160,E1160)</f>
        <v>3.5359845198314738E-19</v>
      </c>
      <c r="G1160">
        <f t="shared" si="250"/>
        <v>0</v>
      </c>
      <c r="AO1160">
        <f t="shared" si="254"/>
        <v>1157</v>
      </c>
      <c r="AP1160">
        <f t="shared" si="255"/>
        <v>28.899999999999427</v>
      </c>
      <c r="AQ1160">
        <f>EXP(-KTG1_nan*(AP1160-T_opt__nan)^2)</f>
        <v>0.7284472973696825</v>
      </c>
      <c r="AR1160">
        <f>EXP(-KTG2_nan*(T_opt__nan-AP1160)^2)</f>
        <v>0.38653997040067661</v>
      </c>
      <c r="AS1160">
        <f>IF(AP1160&lt;=T_opt__nan,AQ1160,AR1160)</f>
        <v>0.38653997040067661</v>
      </c>
      <c r="AT1160">
        <f t="shared" si="256"/>
        <v>0.38700000000000001</v>
      </c>
      <c r="BD1160">
        <f t="shared" si="257"/>
        <v>1157</v>
      </c>
      <c r="BE1160">
        <f t="shared" si="258"/>
        <v>28.899999999999427</v>
      </c>
      <c r="BF1160">
        <f>EXP(-KTG1_pic*(BE1160-T_opt_pic)^2)</f>
        <v>0.87001919879200751</v>
      </c>
      <c r="BG1160">
        <f>EXP(-KTG2_pic*(T_opt_pic-BE1160)^2)</f>
        <v>0.65854659565904783</v>
      </c>
      <c r="BH1160">
        <f>IF(BE1160&lt;=T_opt_pic,BF1160,BG1160)</f>
        <v>0.65854659565904783</v>
      </c>
      <c r="BI1160">
        <f t="shared" si="259"/>
        <v>0.65900000000000003</v>
      </c>
      <c r="BP1160">
        <f t="shared" si="260"/>
        <v>1157</v>
      </c>
      <c r="BQ1160">
        <f t="shared" si="261"/>
        <v>28.899999999999427</v>
      </c>
      <c r="BR1160">
        <f>EXP(-KTG1_bac*(BQ1160-T_opt_bac)^2)</f>
        <v>0.87001919879200751</v>
      </c>
      <c r="BS1160">
        <f>EXP(-KTG2_bac * (T_opt_bac - BQ1160)^2)</f>
        <v>0.65854659565904783</v>
      </c>
      <c r="BT1160">
        <f>IF(BQ1160&lt;=T_opt_bac,BR1160,BS1160)</f>
        <v>0.65854659565904783</v>
      </c>
      <c r="BU1160">
        <f t="shared" si="262"/>
        <v>0.65900000000000003</v>
      </c>
      <c r="BY1160"/>
      <c r="BZ1160" s="3">
        <f t="shared" si="253"/>
        <v>1140</v>
      </c>
      <c r="CA1160" s="3">
        <f>CA1159+(env_max2-env_min2)/1200</f>
        <v>28.474999999999451</v>
      </c>
      <c r="CB1160" s="3">
        <f t="shared" si="252"/>
        <v>1.81</v>
      </c>
      <c r="CC1160" s="3">
        <f>ROUND((O_max_dia2-CA1160)/O_range_dia2 * CB1160, 3)</f>
        <v>-0.32</v>
      </c>
      <c r="CD1160">
        <f>IF(CA1160&lt;=delt2,CB1160,CC1160)</f>
        <v>-0.32</v>
      </c>
      <c r="CE1160">
        <f>IF(CA1160&gt;=O_max_dia2, 0, CD1160)</f>
        <v>0</v>
      </c>
      <c r="CG1160">
        <f>CE1160/$CF$21</f>
        <v>0</v>
      </c>
      <c r="EM1160"/>
      <c r="EN1160" s="3"/>
      <c r="EP1160"/>
      <c r="EQ1160" s="3"/>
    </row>
    <row r="1161" spans="2:147" x14ac:dyDescent="0.25">
      <c r="B1161">
        <f t="shared" si="251"/>
        <v>1145</v>
      </c>
      <c r="C1161" s="9">
        <f t="shared" si="249"/>
        <v>28.599999999999444</v>
      </c>
      <c r="D1161">
        <f>EXP(-KTG1_dia*(C1161-T_opt__dia)^2)</f>
        <v>0.18172149703207455</v>
      </c>
      <c r="E1161">
        <f>EXP(-KTG2_dia*(T_opt__dia-C1161)^2)</f>
        <v>3.0560302410599413E-19</v>
      </c>
      <c r="F1161">
        <f>IF(C1161&lt;=T_opt__dia,D1161,E1161)</f>
        <v>3.0560302410599413E-19</v>
      </c>
      <c r="G1161">
        <f t="shared" si="250"/>
        <v>0</v>
      </c>
      <c r="AO1161">
        <f t="shared" si="254"/>
        <v>1158</v>
      </c>
      <c r="AP1161">
        <f t="shared" si="255"/>
        <v>28.924999999999425</v>
      </c>
      <c r="AQ1161">
        <f>EXP(-KTG1_nan*(AP1161-T_opt__nan)^2)</f>
        <v>0.72714999662490343</v>
      </c>
      <c r="AR1161">
        <f>EXP(-KTG2_nan*(T_opt__nan-AP1161)^2)</f>
        <v>0.38447846477215719</v>
      </c>
      <c r="AS1161">
        <f>IF(AP1161&lt;=T_opt__nan,AQ1161,AR1161)</f>
        <v>0.38447846477215719</v>
      </c>
      <c r="AT1161">
        <f t="shared" si="256"/>
        <v>0.38400000000000001</v>
      </c>
      <c r="BD1161">
        <f t="shared" si="257"/>
        <v>1158</v>
      </c>
      <c r="BE1161">
        <f t="shared" si="258"/>
        <v>28.924999999999425</v>
      </c>
      <c r="BF1161">
        <f>EXP(-KTG1_pic*(BE1161-T_opt_pic)^2)</f>
        <v>0.86899100912638627</v>
      </c>
      <c r="BG1161">
        <f>EXP(-KTG2_pic*(T_opt_pic-BE1161)^2)</f>
        <v>0.65621454053941108</v>
      </c>
      <c r="BH1161">
        <f>IF(BE1161&lt;=T_opt_pic,BF1161,BG1161)</f>
        <v>0.65621454053941108</v>
      </c>
      <c r="BI1161">
        <f t="shared" si="259"/>
        <v>0.65600000000000003</v>
      </c>
      <c r="BP1161">
        <f t="shared" si="260"/>
        <v>1158</v>
      </c>
      <c r="BQ1161">
        <f t="shared" si="261"/>
        <v>28.924999999999425</v>
      </c>
      <c r="BR1161">
        <f>EXP(-KTG1_bac*(BQ1161-T_opt_bac)^2)</f>
        <v>0.86899100912638627</v>
      </c>
      <c r="BS1161">
        <f>EXP(-KTG2_bac * (T_opt_bac - BQ1161)^2)</f>
        <v>0.65621454053941108</v>
      </c>
      <c r="BT1161">
        <f>IF(BQ1161&lt;=T_opt_bac,BR1161,BS1161)</f>
        <v>0.65621454053941108</v>
      </c>
      <c r="BU1161">
        <f t="shared" si="262"/>
        <v>0.65600000000000003</v>
      </c>
      <c r="BY1161"/>
      <c r="BZ1161" s="3">
        <f t="shared" si="253"/>
        <v>1141</v>
      </c>
      <c r="CA1161" s="3">
        <f>CA1160+(env_max2-env_min2)/1200</f>
        <v>28.499999999999449</v>
      </c>
      <c r="CB1161" s="3">
        <f t="shared" si="252"/>
        <v>1.8129999999999999</v>
      </c>
      <c r="CC1161" s="3">
        <f>ROUND((O_max_dia2-CA1161)/O_range_dia2 * CB1161, 3)</f>
        <v>-0.32400000000000001</v>
      </c>
      <c r="CD1161">
        <f>IF(CA1161&lt;=delt2,CB1161,CC1161)</f>
        <v>-0.32400000000000001</v>
      </c>
      <c r="CE1161">
        <f>IF(CA1161&gt;=O_max_dia2, 0, CD1161)</f>
        <v>0</v>
      </c>
      <c r="CG1161">
        <f>CE1161/$CF$21</f>
        <v>0</v>
      </c>
      <c r="EM1161"/>
      <c r="EN1161" s="3"/>
      <c r="EP1161"/>
      <c r="EQ1161" s="3"/>
    </row>
    <row r="1162" spans="2:147" x14ac:dyDescent="0.25">
      <c r="B1162">
        <f t="shared" si="251"/>
        <v>1146</v>
      </c>
      <c r="C1162" s="9">
        <f t="shared" si="249"/>
        <v>28.624999999999442</v>
      </c>
      <c r="D1162">
        <f>EXP(-KTG1_dia*(C1162-T_opt__dia)^2)</f>
        <v>0.18066243301167756</v>
      </c>
      <c r="E1162">
        <f>EXP(-KTG2_dia*(T_opt__dia-C1162)^2)</f>
        <v>2.6405619830990747E-19</v>
      </c>
      <c r="F1162">
        <f>IF(C1162&lt;=T_opt__dia,D1162,E1162)</f>
        <v>2.6405619830990747E-19</v>
      </c>
      <c r="G1162">
        <f t="shared" si="250"/>
        <v>0</v>
      </c>
      <c r="AO1162">
        <f t="shared" si="254"/>
        <v>1159</v>
      </c>
      <c r="AP1162">
        <f t="shared" si="255"/>
        <v>28.949999999999424</v>
      </c>
      <c r="AQ1162">
        <f>EXP(-KTG1_nan*(AP1162-T_opt__nan)^2)</f>
        <v>0.72585137699300695</v>
      </c>
      <c r="AR1162">
        <f>EXP(-KTG2_nan*(T_opt__nan-AP1162)^2)</f>
        <v>0.38242221724601794</v>
      </c>
      <c r="AS1162">
        <f>IF(AP1162&lt;=T_opt__nan,AQ1162,AR1162)</f>
        <v>0.38242221724601794</v>
      </c>
      <c r="AT1162">
        <f t="shared" si="256"/>
        <v>0.38200000000000001</v>
      </c>
      <c r="BD1162">
        <f t="shared" si="257"/>
        <v>1159</v>
      </c>
      <c r="BE1162">
        <f t="shared" si="258"/>
        <v>28.949999999999424</v>
      </c>
      <c r="BF1162">
        <f>EXP(-KTG1_pic*(BE1162-T_opt_pic)^2)</f>
        <v>0.86795969476714252</v>
      </c>
      <c r="BG1162">
        <f>EXP(-KTG2_pic*(T_opt_pic-BE1162)^2)</f>
        <v>0.65388093544088188</v>
      </c>
      <c r="BH1162">
        <f>IF(BE1162&lt;=T_opt_pic,BF1162,BG1162)</f>
        <v>0.65388093544088188</v>
      </c>
      <c r="BI1162">
        <f t="shared" si="259"/>
        <v>0.65400000000000003</v>
      </c>
      <c r="BP1162">
        <f t="shared" si="260"/>
        <v>1159</v>
      </c>
      <c r="BQ1162">
        <f t="shared" si="261"/>
        <v>28.949999999999424</v>
      </c>
      <c r="BR1162">
        <f>EXP(-KTG1_bac*(BQ1162-T_opt_bac)^2)</f>
        <v>0.86795969476714252</v>
      </c>
      <c r="BS1162">
        <f>EXP(-KTG2_bac * (T_opt_bac - BQ1162)^2)</f>
        <v>0.65388093544088188</v>
      </c>
      <c r="BT1162">
        <f>IF(BQ1162&lt;=T_opt_bac,BR1162,BS1162)</f>
        <v>0.65388093544088188</v>
      </c>
      <c r="BU1162">
        <f t="shared" si="262"/>
        <v>0.65400000000000003</v>
      </c>
      <c r="BY1162"/>
      <c r="BZ1162" s="3">
        <f t="shared" si="253"/>
        <v>1142</v>
      </c>
      <c r="CA1162" s="3">
        <f>CA1161+(env_max2-env_min2)/1200</f>
        <v>28.524999999999448</v>
      </c>
      <c r="CB1162" s="3">
        <f t="shared" si="252"/>
        <v>1.8160000000000001</v>
      </c>
      <c r="CC1162" s="3">
        <f>ROUND((O_max_dia2-CA1162)/O_range_dia2 * CB1162, 3)</f>
        <v>-0.32800000000000001</v>
      </c>
      <c r="CD1162">
        <f>IF(CA1162&lt;=delt2,CB1162,CC1162)</f>
        <v>-0.32800000000000001</v>
      </c>
      <c r="CE1162">
        <f>IF(CA1162&gt;=O_max_dia2, 0, CD1162)</f>
        <v>0</v>
      </c>
      <c r="CG1162">
        <f>CE1162/$CF$21</f>
        <v>0</v>
      </c>
      <c r="EM1162"/>
      <c r="EN1162" s="3"/>
      <c r="EP1162"/>
      <c r="EQ1162" s="3"/>
    </row>
    <row r="1163" spans="2:147" x14ac:dyDescent="0.25">
      <c r="B1163">
        <f t="shared" si="251"/>
        <v>1147</v>
      </c>
      <c r="C1163" s="9">
        <f t="shared" si="249"/>
        <v>28.649999999999441</v>
      </c>
      <c r="D1163">
        <f>EXP(-KTG1_dia*(C1163-T_opt__dia)^2)</f>
        <v>0.17960774507829949</v>
      </c>
      <c r="E1163">
        <f>EXP(-KTG2_dia*(T_opt__dia-C1163)^2)</f>
        <v>2.2810064406130715E-19</v>
      </c>
      <c r="F1163">
        <f>IF(C1163&lt;=T_opt__dia,D1163,E1163)</f>
        <v>2.2810064406130715E-19</v>
      </c>
      <c r="G1163">
        <f t="shared" si="250"/>
        <v>0</v>
      </c>
      <c r="AO1163">
        <f t="shared" si="254"/>
        <v>1160</v>
      </c>
      <c r="AP1163">
        <f t="shared" si="255"/>
        <v>28.974999999999422</v>
      </c>
      <c r="AQ1163">
        <f>EXP(-KTG1_nan*(AP1163-T_opt__nan)^2)</f>
        <v>0.72455145380396579</v>
      </c>
      <c r="AR1163">
        <f>EXP(-KTG2_nan*(T_opt__nan-AP1163)^2)</f>
        <v>0.38037126122315962</v>
      </c>
      <c r="AS1163">
        <f>IF(AP1163&lt;=T_opt__nan,AQ1163,AR1163)</f>
        <v>0.38037126122315962</v>
      </c>
      <c r="AT1163">
        <f t="shared" si="256"/>
        <v>0.38</v>
      </c>
      <c r="BD1163">
        <f t="shared" si="257"/>
        <v>1160</v>
      </c>
      <c r="BE1163">
        <f t="shared" si="258"/>
        <v>28.974999999999422</v>
      </c>
      <c r="BF1163">
        <f>EXP(-KTG1_pic*(BE1163-T_opt_pic)^2)</f>
        <v>0.86692526972964568</v>
      </c>
      <c r="BG1163">
        <f>EXP(-KTG2_pic*(T_opt_pic-BE1163)^2)</f>
        <v>0.6515458557585847</v>
      </c>
      <c r="BH1163">
        <f>IF(BE1163&lt;=T_opt_pic,BF1163,BG1163)</f>
        <v>0.6515458557585847</v>
      </c>
      <c r="BI1163">
        <f t="shared" si="259"/>
        <v>0.65200000000000002</v>
      </c>
      <c r="BP1163">
        <f t="shared" si="260"/>
        <v>1160</v>
      </c>
      <c r="BQ1163">
        <f t="shared" si="261"/>
        <v>28.974999999999422</v>
      </c>
      <c r="BR1163">
        <f>EXP(-KTG1_bac*(BQ1163-T_opt_bac)^2)</f>
        <v>0.86692526972964568</v>
      </c>
      <c r="BS1163">
        <f>EXP(-KTG2_bac * (T_opt_bac - BQ1163)^2)</f>
        <v>0.6515458557585847</v>
      </c>
      <c r="BT1163">
        <f>IF(BQ1163&lt;=T_opt_bac,BR1163,BS1163)</f>
        <v>0.6515458557585847</v>
      </c>
      <c r="BU1163">
        <f t="shared" si="262"/>
        <v>0.65200000000000002</v>
      </c>
      <c r="BY1163"/>
      <c r="BZ1163" s="3">
        <f t="shared" si="253"/>
        <v>1143</v>
      </c>
      <c r="CA1163" s="3">
        <f>CA1162+(env_max2-env_min2)/1200</f>
        <v>28.549999999999446</v>
      </c>
      <c r="CB1163" s="3">
        <f t="shared" si="252"/>
        <v>1.819</v>
      </c>
      <c r="CC1163" s="3">
        <f>ROUND((O_max_dia2-CA1163)/O_range_dia2 * CB1163, 3)</f>
        <v>-0.33100000000000002</v>
      </c>
      <c r="CD1163">
        <f>IF(CA1163&lt;=delt2,CB1163,CC1163)</f>
        <v>-0.33100000000000002</v>
      </c>
      <c r="CE1163">
        <f>IF(CA1163&gt;=O_max_dia2, 0, CD1163)</f>
        <v>0</v>
      </c>
      <c r="CG1163">
        <f>CE1163/$CF$21</f>
        <v>0</v>
      </c>
      <c r="EM1163"/>
      <c r="EN1163" s="3"/>
      <c r="EP1163"/>
      <c r="EQ1163" s="3"/>
    </row>
    <row r="1164" spans="2:147" x14ac:dyDescent="0.25">
      <c r="B1164">
        <f t="shared" si="251"/>
        <v>1148</v>
      </c>
      <c r="C1164" s="9">
        <f t="shared" si="249"/>
        <v>28.674999999999439</v>
      </c>
      <c r="D1164">
        <f>EXP(-KTG1_dia*(C1164-T_opt__dia)^2)</f>
        <v>0.17855742871689498</v>
      </c>
      <c r="E1164">
        <f>EXP(-KTG2_dia*(T_opt__dia-C1164)^2)</f>
        <v>1.9699177032753295E-19</v>
      </c>
      <c r="F1164">
        <f>IF(C1164&lt;=T_opt__dia,D1164,E1164)</f>
        <v>1.9699177032753295E-19</v>
      </c>
      <c r="G1164">
        <f t="shared" si="250"/>
        <v>0</v>
      </c>
      <c r="AO1164">
        <f t="shared" si="254"/>
        <v>1161</v>
      </c>
      <c r="AP1164">
        <f t="shared" si="255"/>
        <v>28.999999999999421</v>
      </c>
      <c r="AQ1164">
        <f>EXP(-KTG1_nan*(AP1164-T_opt__nan)^2)</f>
        <v>0.72325024237987257</v>
      </c>
      <c r="AR1164">
        <f>EXP(-KTG2_nan*(T_opt__nan-AP1164)^2)</f>
        <v>0.37832562968812417</v>
      </c>
      <c r="AS1164">
        <f>IF(AP1164&lt;=T_opt__nan,AQ1164,AR1164)</f>
        <v>0.37832562968812417</v>
      </c>
      <c r="AT1164">
        <f t="shared" si="256"/>
        <v>0.378</v>
      </c>
      <c r="BD1164">
        <f t="shared" si="257"/>
        <v>1161</v>
      </c>
      <c r="BE1164">
        <f t="shared" si="258"/>
        <v>28.999999999999421</v>
      </c>
      <c r="BF1164">
        <f>EXP(-KTG1_pic*(BE1164-T_opt_pic)^2)</f>
        <v>0.86588774805922908</v>
      </c>
      <c r="BG1164">
        <f>EXP(-KTG2_pic*(T_opt_pic-BE1164)^2)</f>
        <v>0.64920937668520151</v>
      </c>
      <c r="BH1164">
        <f>IF(BE1164&lt;=T_opt_pic,BF1164,BG1164)</f>
        <v>0.64920937668520151</v>
      </c>
      <c r="BI1164">
        <f t="shared" si="259"/>
        <v>0.64900000000000002</v>
      </c>
      <c r="BP1164">
        <f t="shared" si="260"/>
        <v>1161</v>
      </c>
      <c r="BQ1164">
        <f t="shared" si="261"/>
        <v>28.999999999999421</v>
      </c>
      <c r="BR1164">
        <f>EXP(-KTG1_bac*(BQ1164-T_opt_bac)^2)</f>
        <v>0.86588774805922908</v>
      </c>
      <c r="BS1164">
        <f>EXP(-KTG2_bac * (T_opt_bac - BQ1164)^2)</f>
        <v>0.64920937668520151</v>
      </c>
      <c r="BT1164">
        <f>IF(BQ1164&lt;=T_opt_bac,BR1164,BS1164)</f>
        <v>0.64920937668520151</v>
      </c>
      <c r="BU1164">
        <f t="shared" si="262"/>
        <v>0.64900000000000002</v>
      </c>
      <c r="BY1164"/>
      <c r="BZ1164" s="3">
        <f t="shared" si="253"/>
        <v>1144</v>
      </c>
      <c r="CA1164" s="3">
        <f>CA1163+(env_max2-env_min2)/1200</f>
        <v>28.574999999999445</v>
      </c>
      <c r="CB1164" s="3">
        <f t="shared" si="252"/>
        <v>1.823</v>
      </c>
      <c r="CC1164" s="3">
        <f>ROUND((O_max_dia2-CA1164)/O_range_dia2 * CB1164, 3)</f>
        <v>-0.33500000000000002</v>
      </c>
      <c r="CD1164">
        <f>IF(CA1164&lt;=delt2,CB1164,CC1164)</f>
        <v>-0.33500000000000002</v>
      </c>
      <c r="CE1164">
        <f>IF(CA1164&gt;=O_max_dia2, 0, CD1164)</f>
        <v>0</v>
      </c>
      <c r="CG1164">
        <f>CE1164/$CF$21</f>
        <v>0</v>
      </c>
      <c r="EM1164"/>
      <c r="EN1164" s="3"/>
      <c r="EP1164"/>
      <c r="EQ1164" s="3"/>
    </row>
    <row r="1165" spans="2:147" x14ac:dyDescent="0.25">
      <c r="B1165">
        <f t="shared" si="251"/>
        <v>1149</v>
      </c>
      <c r="C1165" s="9">
        <f t="shared" si="249"/>
        <v>28.699999999999438</v>
      </c>
      <c r="D1165">
        <f>EXP(-KTG1_dia*(C1165-T_opt__dia)^2)</f>
        <v>0.1775114793080366</v>
      </c>
      <c r="E1165">
        <f>EXP(-KTG2_dia*(T_opt__dia-C1165)^2)</f>
        <v>1.7008306797912018E-19</v>
      </c>
      <c r="F1165">
        <f>IF(C1165&lt;=T_opt__dia,D1165,E1165)</f>
        <v>1.7008306797912018E-19</v>
      </c>
      <c r="G1165">
        <f t="shared" si="250"/>
        <v>0</v>
      </c>
      <c r="AO1165">
        <f t="shared" si="254"/>
        <v>1162</v>
      </c>
      <c r="AP1165">
        <f t="shared" si="255"/>
        <v>29.024999999999419</v>
      </c>
      <c r="AQ1165">
        <f>EXP(-KTG1_nan*(AP1165-T_opt__nan)^2)</f>
        <v>0.72194775803464739</v>
      </c>
      <c r="AR1165">
        <f>EXP(-KTG2_nan*(T_opt__nan-AP1165)^2)</f>
        <v>0.3762853552093538</v>
      </c>
      <c r="AS1165">
        <f>IF(AP1165&lt;=T_opt__nan,AQ1165,AR1165)</f>
        <v>0.3762853552093538</v>
      </c>
      <c r="AT1165">
        <f t="shared" si="256"/>
        <v>0.376</v>
      </c>
      <c r="BD1165">
        <f t="shared" si="257"/>
        <v>1162</v>
      </c>
      <c r="BE1165">
        <f t="shared" si="258"/>
        <v>29.024999999999419</v>
      </c>
      <c r="BF1165">
        <f>EXP(-KTG1_pic*(BE1165-T_opt_pic)^2)</f>
        <v>0.86484714383087369</v>
      </c>
      <c r="BG1165">
        <f>EXP(-KTG2_pic*(T_opt_pic-BE1165)^2)</f>
        <v>0.6468715732071918</v>
      </c>
      <c r="BH1165">
        <f>IF(BE1165&lt;=T_opt_pic,BF1165,BG1165)</f>
        <v>0.6468715732071918</v>
      </c>
      <c r="BI1165">
        <f t="shared" si="259"/>
        <v>0.64700000000000002</v>
      </c>
      <c r="BP1165">
        <f t="shared" si="260"/>
        <v>1162</v>
      </c>
      <c r="BQ1165">
        <f t="shared" si="261"/>
        <v>29.024999999999419</v>
      </c>
      <c r="BR1165">
        <f>EXP(-KTG1_bac*(BQ1165-T_opt_bac)^2)</f>
        <v>0.86484714383087369</v>
      </c>
      <c r="BS1165">
        <f>EXP(-KTG2_bac * (T_opt_bac - BQ1165)^2)</f>
        <v>0.6468715732071918</v>
      </c>
      <c r="BT1165">
        <f>IF(BQ1165&lt;=T_opt_bac,BR1165,BS1165)</f>
        <v>0.6468715732071918</v>
      </c>
      <c r="BU1165">
        <f t="shared" si="262"/>
        <v>0.64700000000000002</v>
      </c>
      <c r="BY1165"/>
      <c r="BZ1165" s="3">
        <f t="shared" si="253"/>
        <v>1145</v>
      </c>
      <c r="CA1165" s="3">
        <f>CA1164+(env_max2-env_min2)/1200</f>
        <v>28.599999999999444</v>
      </c>
      <c r="CB1165" s="3">
        <f t="shared" si="252"/>
        <v>1.8260000000000001</v>
      </c>
      <c r="CC1165" s="3">
        <f>ROUND((O_max_dia2-CA1165)/O_range_dia2 * CB1165, 3)</f>
        <v>-0.33900000000000002</v>
      </c>
      <c r="CD1165">
        <f>IF(CA1165&lt;=delt2,CB1165,CC1165)</f>
        <v>-0.33900000000000002</v>
      </c>
      <c r="CE1165">
        <f>IF(CA1165&gt;=O_max_dia2, 0, CD1165)</f>
        <v>0</v>
      </c>
      <c r="CG1165">
        <f>CE1165/$CF$21</f>
        <v>0</v>
      </c>
      <c r="EM1165"/>
      <c r="EN1165" s="3"/>
      <c r="EP1165"/>
      <c r="EQ1165" s="3"/>
    </row>
    <row r="1166" spans="2:147" x14ac:dyDescent="0.25">
      <c r="B1166">
        <f t="shared" si="251"/>
        <v>1150</v>
      </c>
      <c r="C1166" s="9">
        <f t="shared" si="249"/>
        <v>28.724999999999437</v>
      </c>
      <c r="D1166">
        <f>EXP(-KTG1_dia*(C1166-T_opt__dia)^2)</f>
        <v>0.17646989212870928</v>
      </c>
      <c r="E1166">
        <f>EXP(-KTG2_dia*(T_opt__dia-C1166)^2)</f>
        <v>1.4681333543291051E-19</v>
      </c>
      <c r="F1166">
        <f>IF(C1166&lt;=T_opt__dia,D1166,E1166)</f>
        <v>1.4681333543291051E-19</v>
      </c>
      <c r="G1166">
        <f t="shared" si="250"/>
        <v>0</v>
      </c>
      <c r="AO1166">
        <f t="shared" si="254"/>
        <v>1163</v>
      </c>
      <c r="AP1166">
        <f t="shared" si="255"/>
        <v>29.049999999999418</v>
      </c>
      <c r="AQ1166">
        <f>EXP(-KTG1_nan*(AP1166-T_opt__nan)^2)</f>
        <v>0.72064401607374695</v>
      </c>
      <c r="AR1166">
        <f>EXP(-KTG2_nan*(T_opt__nan-AP1166)^2)</f>
        <v>0.37425046993948025</v>
      </c>
      <c r="AS1166">
        <f>IF(AP1166&lt;=T_opt__nan,AQ1166,AR1166)</f>
        <v>0.37425046993948025</v>
      </c>
      <c r="AT1166">
        <f t="shared" si="256"/>
        <v>0.374</v>
      </c>
      <c r="BD1166">
        <f t="shared" si="257"/>
        <v>1163</v>
      </c>
      <c r="BE1166">
        <f t="shared" si="258"/>
        <v>29.049999999999418</v>
      </c>
      <c r="BF1166">
        <f>EXP(-KTG1_pic*(BE1166-T_opt_pic)^2)</f>
        <v>0.86380347114889089</v>
      </c>
      <c r="BG1166">
        <f>EXP(-KTG2_pic*(T_opt_pic-BE1166)^2)</f>
        <v>0.64453252010104023</v>
      </c>
      <c r="BH1166">
        <f>IF(BE1166&lt;=T_opt_pic,BF1166,BG1166)</f>
        <v>0.64453252010104023</v>
      </c>
      <c r="BI1166">
        <f t="shared" si="259"/>
        <v>0.64500000000000002</v>
      </c>
      <c r="BP1166">
        <f t="shared" si="260"/>
        <v>1163</v>
      </c>
      <c r="BQ1166">
        <f t="shared" si="261"/>
        <v>29.049999999999418</v>
      </c>
      <c r="BR1166">
        <f>EXP(-KTG1_bac*(BQ1166-T_opt_bac)^2)</f>
        <v>0.86380347114889089</v>
      </c>
      <c r="BS1166">
        <f>EXP(-KTG2_bac * (T_opt_bac - BQ1166)^2)</f>
        <v>0.64453252010104023</v>
      </c>
      <c r="BT1166">
        <f>IF(BQ1166&lt;=T_opt_bac,BR1166,BS1166)</f>
        <v>0.64453252010104023</v>
      </c>
      <c r="BU1166">
        <f t="shared" si="262"/>
        <v>0.64500000000000002</v>
      </c>
      <c r="BY1166"/>
      <c r="BZ1166" s="3">
        <f t="shared" si="253"/>
        <v>1146</v>
      </c>
      <c r="CA1166" s="3">
        <f>CA1165+(env_max2-env_min2)/1200</f>
        <v>28.624999999999442</v>
      </c>
      <c r="CB1166" s="3">
        <f t="shared" si="252"/>
        <v>1.829</v>
      </c>
      <c r="CC1166" s="3">
        <f>ROUND((O_max_dia2-CA1166)/O_range_dia2 * CB1166, 3)</f>
        <v>-0.34300000000000003</v>
      </c>
      <c r="CD1166">
        <f>IF(CA1166&lt;=delt2,CB1166,CC1166)</f>
        <v>-0.34300000000000003</v>
      </c>
      <c r="CE1166">
        <f>IF(CA1166&gt;=O_max_dia2, 0, CD1166)</f>
        <v>0</v>
      </c>
      <c r="CG1166">
        <f>CE1166/$CF$21</f>
        <v>0</v>
      </c>
      <c r="EM1166"/>
      <c r="EN1166" s="3"/>
      <c r="EP1166"/>
      <c r="EQ1166" s="3"/>
    </row>
    <row r="1167" spans="2:147" x14ac:dyDescent="0.25">
      <c r="B1167">
        <f t="shared" si="251"/>
        <v>1151</v>
      </c>
      <c r="C1167" s="9">
        <f t="shared" si="249"/>
        <v>28.749999999999435</v>
      </c>
      <c r="D1167">
        <f>EXP(-KTG1_dia*(C1167-T_opt__dia)^2)</f>
        <v>0.17543266235310562</v>
      </c>
      <c r="E1167">
        <f>EXP(-KTG2_dia*(T_opt__dia-C1167)^2)</f>
        <v>1.2669554854353668E-19</v>
      </c>
      <c r="F1167">
        <f>IF(C1167&lt;=T_opt__dia,D1167,E1167)</f>
        <v>1.2669554854353668E-19</v>
      </c>
      <c r="G1167">
        <f t="shared" si="250"/>
        <v>0</v>
      </c>
      <c r="AO1167">
        <f t="shared" si="254"/>
        <v>1164</v>
      </c>
      <c r="AP1167">
        <f t="shared" si="255"/>
        <v>29.074999999999417</v>
      </c>
      <c r="AQ1167">
        <f>EXP(-KTG1_nan*(AP1167-T_opt__nan)^2)</f>
        <v>0.71933903179387348</v>
      </c>
      <c r="AR1167">
        <f>EXP(-KTG2_nan*(T_opt__nan-AP1167)^2)</f>
        <v>0.37222100561564309</v>
      </c>
      <c r="AS1167">
        <f>IF(AP1167&lt;=T_opt__nan,AQ1167,AR1167)</f>
        <v>0.37222100561564309</v>
      </c>
      <c r="AT1167">
        <f t="shared" si="256"/>
        <v>0.372</v>
      </c>
      <c r="BD1167">
        <f t="shared" si="257"/>
        <v>1164</v>
      </c>
      <c r="BE1167">
        <f t="shared" si="258"/>
        <v>29.074999999999417</v>
      </c>
      <c r="BF1167">
        <f>EXP(-KTG1_pic*(BE1167-T_opt_pic)^2)</f>
        <v>0.86275674414660586</v>
      </c>
      <c r="BG1167">
        <f>EXP(-KTG2_pic*(T_opt_pic-BE1167)^2)</f>
        <v>0.64219229192953531</v>
      </c>
      <c r="BH1167">
        <f>IF(BE1167&lt;=T_opt_pic,BF1167,BG1167)</f>
        <v>0.64219229192953531</v>
      </c>
      <c r="BI1167">
        <f t="shared" si="259"/>
        <v>0.64200000000000002</v>
      </c>
      <c r="BP1167">
        <f t="shared" si="260"/>
        <v>1164</v>
      </c>
      <c r="BQ1167">
        <f t="shared" si="261"/>
        <v>29.074999999999417</v>
      </c>
      <c r="BR1167">
        <f>EXP(-KTG1_bac*(BQ1167-T_opt_bac)^2)</f>
        <v>0.86275674414660586</v>
      </c>
      <c r="BS1167">
        <f>EXP(-KTG2_bac * (T_opt_bac - BQ1167)^2)</f>
        <v>0.64219229192953531</v>
      </c>
      <c r="BT1167">
        <f>IF(BQ1167&lt;=T_opt_bac,BR1167,BS1167)</f>
        <v>0.64219229192953531</v>
      </c>
      <c r="BU1167">
        <f t="shared" si="262"/>
        <v>0.64200000000000002</v>
      </c>
      <c r="BY1167"/>
      <c r="BZ1167" s="3">
        <f t="shared" si="253"/>
        <v>1147</v>
      </c>
      <c r="CA1167" s="3">
        <f>CA1166+(env_max2-env_min2)/1200</f>
        <v>28.649999999999441</v>
      </c>
      <c r="CB1167" s="3">
        <f t="shared" si="252"/>
        <v>1.8320000000000001</v>
      </c>
      <c r="CC1167" s="3">
        <f>ROUND((O_max_dia2-CA1167)/O_range_dia2 * CB1167, 3)</f>
        <v>-0.34699999999999998</v>
      </c>
      <c r="CD1167">
        <f>IF(CA1167&lt;=delt2,CB1167,CC1167)</f>
        <v>-0.34699999999999998</v>
      </c>
      <c r="CE1167">
        <f>IF(CA1167&gt;=O_max_dia2, 0, CD1167)</f>
        <v>0</v>
      </c>
      <c r="CG1167">
        <f>CE1167/$CF$21</f>
        <v>0</v>
      </c>
      <c r="EM1167"/>
      <c r="EN1167" s="3"/>
      <c r="EP1167"/>
      <c r="EQ1167" s="3"/>
    </row>
    <row r="1168" spans="2:147" x14ac:dyDescent="0.25">
      <c r="B1168">
        <f t="shared" si="251"/>
        <v>1152</v>
      </c>
      <c r="C1168" s="9">
        <f t="shared" si="249"/>
        <v>28.774999999999434</v>
      </c>
      <c r="D1168">
        <f>EXP(-KTG1_dia*(C1168-T_opt__dia)^2)</f>
        <v>0.17439978505342157</v>
      </c>
      <c r="E1168">
        <f>EXP(-KTG2_dia*(T_opt__dia-C1168)^2)</f>
        <v>1.0930716569103282E-19</v>
      </c>
      <c r="F1168">
        <f>IF(C1168&lt;=T_opt__dia,D1168,E1168)</f>
        <v>1.0930716569103282E-19</v>
      </c>
      <c r="G1168">
        <f t="shared" si="250"/>
        <v>0</v>
      </c>
      <c r="AO1168">
        <f t="shared" si="254"/>
        <v>1165</v>
      </c>
      <c r="AP1168">
        <f t="shared" si="255"/>
        <v>29.099999999999415</v>
      </c>
      <c r="AQ1168">
        <f>EXP(-KTG1_nan*(AP1168-T_opt__nan)^2)</f>
        <v>0.71803282048268535</v>
      </c>
      <c r="AR1168">
        <f>EXP(-KTG2_nan*(T_opt__nan-AP1168)^2)</f>
        <v>0.37019699355983748</v>
      </c>
      <c r="AS1168">
        <f>IF(AP1168&lt;=T_opt__nan,AQ1168,AR1168)</f>
        <v>0.37019699355983748</v>
      </c>
      <c r="AT1168">
        <f t="shared" si="256"/>
        <v>0.37</v>
      </c>
      <c r="BD1168">
        <f t="shared" si="257"/>
        <v>1165</v>
      </c>
      <c r="BE1168">
        <f t="shared" si="258"/>
        <v>29.099999999999415</v>
      </c>
      <c r="BF1168">
        <f>EXP(-KTG1_pic*(BE1168-T_opt_pic)^2)</f>
        <v>0.8617069769860396</v>
      </c>
      <c r="BG1168">
        <f>EXP(-KTG2_pic*(T_opt_pic-BE1168)^2)</f>
        <v>0.6398509630380752</v>
      </c>
      <c r="BH1168">
        <f>IF(BE1168&lt;=T_opt_pic,BF1168,BG1168)</f>
        <v>0.6398509630380752</v>
      </c>
      <c r="BI1168">
        <f t="shared" si="259"/>
        <v>0.64</v>
      </c>
      <c r="BP1168">
        <f t="shared" si="260"/>
        <v>1165</v>
      </c>
      <c r="BQ1168">
        <f t="shared" si="261"/>
        <v>29.099999999999415</v>
      </c>
      <c r="BR1168">
        <f>EXP(-KTG1_bac*(BQ1168-T_opt_bac)^2)</f>
        <v>0.8617069769860396</v>
      </c>
      <c r="BS1168">
        <f>EXP(-KTG2_bac * (T_opt_bac - BQ1168)^2)</f>
        <v>0.6398509630380752</v>
      </c>
      <c r="BT1168">
        <f>IF(BQ1168&lt;=T_opt_bac,BR1168,BS1168)</f>
        <v>0.6398509630380752</v>
      </c>
      <c r="BU1168">
        <f t="shared" si="262"/>
        <v>0.64</v>
      </c>
      <c r="BY1168"/>
      <c r="BZ1168" s="3">
        <f t="shared" si="253"/>
        <v>1148</v>
      </c>
      <c r="CA1168" s="3">
        <f>CA1167+(env_max2-env_min2)/1200</f>
        <v>28.674999999999439</v>
      </c>
      <c r="CB1168" s="3">
        <f t="shared" si="252"/>
        <v>1.835</v>
      </c>
      <c r="CC1168" s="3">
        <f>ROUND((O_max_dia2-CA1168)/O_range_dia2 * CB1168, 3)</f>
        <v>-0.35099999999999998</v>
      </c>
      <c r="CD1168">
        <f>IF(CA1168&lt;=delt2,CB1168,CC1168)</f>
        <v>-0.35099999999999998</v>
      </c>
      <c r="CE1168">
        <f>IF(CA1168&gt;=O_max_dia2, 0, CD1168)</f>
        <v>0</v>
      </c>
      <c r="CG1168">
        <f>CE1168/$CF$21</f>
        <v>0</v>
      </c>
      <c r="EM1168"/>
      <c r="EN1168" s="3"/>
      <c r="EP1168"/>
      <c r="EQ1168" s="3"/>
    </row>
    <row r="1169" spans="2:147" x14ac:dyDescent="0.25">
      <c r="B1169">
        <f t="shared" si="251"/>
        <v>1153</v>
      </c>
      <c r="C1169" s="9">
        <f t="shared" si="249"/>
        <v>28.799999999999432</v>
      </c>
      <c r="D1169">
        <f>EXP(-KTG1_dia*(C1169-T_opt__dia)^2)</f>
        <v>0.17337125520065227</v>
      </c>
      <c r="E1169">
        <f>EXP(-KTG2_dia*(T_opt__dia-C1169)^2)</f>
        <v>9.4281685252185313E-20</v>
      </c>
      <c r="F1169">
        <f>IF(C1169&lt;=T_opt__dia,D1169,E1169)</f>
        <v>9.4281685252185313E-20</v>
      </c>
      <c r="G1169">
        <f t="shared" si="250"/>
        <v>0</v>
      </c>
      <c r="AO1169">
        <f t="shared" si="254"/>
        <v>1166</v>
      </c>
      <c r="AP1169">
        <f t="shared" si="255"/>
        <v>29.124999999999414</v>
      </c>
      <c r="AQ1169">
        <f>EXP(-KTG1_nan*(AP1169-T_opt__nan)^2)</f>
        <v>0.71672539741850749</v>
      </c>
      <c r="AR1169">
        <f>EXP(-KTG2_nan*(T_opt__nan-AP1169)^2)</f>
        <v>0.36817846467929122</v>
      </c>
      <c r="AS1169">
        <f>IF(AP1169&lt;=T_opt__nan,AQ1169,AR1169)</f>
        <v>0.36817846467929122</v>
      </c>
      <c r="AT1169">
        <f t="shared" si="256"/>
        <v>0.36799999999999999</v>
      </c>
      <c r="BD1169">
        <f t="shared" si="257"/>
        <v>1166</v>
      </c>
      <c r="BE1169">
        <f t="shared" si="258"/>
        <v>29.124999999999414</v>
      </c>
      <c r="BF1169">
        <f>EXP(-KTG1_pic*(BE1169-T_opt_pic)^2)</f>
        <v>0.86065418385759118</v>
      </c>
      <c r="BG1169">
        <f>EXP(-KTG2_pic*(T_opt_pic-BE1169)^2)</f>
        <v>0.63750860755100602</v>
      </c>
      <c r="BH1169">
        <f>IF(BE1169&lt;=T_opt_pic,BF1169,BG1169)</f>
        <v>0.63750860755100602</v>
      </c>
      <c r="BI1169">
        <f t="shared" si="259"/>
        <v>0.63800000000000001</v>
      </c>
      <c r="BP1169">
        <f t="shared" si="260"/>
        <v>1166</v>
      </c>
      <c r="BQ1169">
        <f t="shared" si="261"/>
        <v>29.124999999999414</v>
      </c>
      <c r="BR1169">
        <f>EXP(-KTG1_bac*(BQ1169-T_opt_bac)^2)</f>
        <v>0.86065418385759118</v>
      </c>
      <c r="BS1169">
        <f>EXP(-KTG2_bac * (T_opt_bac - BQ1169)^2)</f>
        <v>0.63750860755100602</v>
      </c>
      <c r="BT1169">
        <f>IF(BQ1169&lt;=T_opt_bac,BR1169,BS1169)</f>
        <v>0.63750860755100602</v>
      </c>
      <c r="BU1169">
        <f t="shared" si="262"/>
        <v>0.63800000000000001</v>
      </c>
      <c r="BY1169"/>
      <c r="BZ1169" s="3">
        <f t="shared" si="253"/>
        <v>1149</v>
      </c>
      <c r="CA1169" s="3">
        <f>CA1168+(env_max2-env_min2)/1200</f>
        <v>28.699999999999438</v>
      </c>
      <c r="CB1169" s="3">
        <f t="shared" si="252"/>
        <v>1.839</v>
      </c>
      <c r="CC1169" s="3">
        <f>ROUND((O_max_dia2-CA1169)/O_range_dia2 * CB1169, 3)</f>
        <v>-0.35499999999999998</v>
      </c>
      <c r="CD1169">
        <f>IF(CA1169&lt;=delt2,CB1169,CC1169)</f>
        <v>-0.35499999999999998</v>
      </c>
      <c r="CE1169">
        <f>IF(CA1169&gt;=O_max_dia2, 0, CD1169)</f>
        <v>0</v>
      </c>
      <c r="CG1169">
        <f>CE1169/$CF$21</f>
        <v>0</v>
      </c>
      <c r="EM1169"/>
      <c r="EN1169" s="3"/>
      <c r="EP1169"/>
      <c r="EQ1169" s="3"/>
    </row>
    <row r="1170" spans="2:147" x14ac:dyDescent="0.25">
      <c r="B1170">
        <f t="shared" si="251"/>
        <v>1154</v>
      </c>
      <c r="C1170" s="9">
        <f t="shared" ref="C1170:C1216" si="263">C1169+(env_v_max-env_v_min)/1200</f>
        <v>28.824999999999431</v>
      </c>
      <c r="D1170">
        <f>EXP(-KTG1_dia*(C1170-T_opt__dia)^2)</f>
        <v>0.1723470676653886</v>
      </c>
      <c r="E1170">
        <f>EXP(-KTG2_dia*(T_opt__dia-C1170)^2)</f>
        <v>8.1301295633510706E-20</v>
      </c>
      <c r="F1170">
        <f>IF(C1170&lt;=T_opt__dia,D1170,E1170)</f>
        <v>8.1301295633510706E-20</v>
      </c>
      <c r="G1170">
        <f t="shared" ref="G1170:G1216" si="264">ROUND(F1170,3)</f>
        <v>0</v>
      </c>
      <c r="AO1170">
        <f t="shared" si="254"/>
        <v>1167</v>
      </c>
      <c r="AP1170">
        <f t="shared" si="255"/>
        <v>29.149999999999412</v>
      </c>
      <c r="AQ1170">
        <f>EXP(-KTG1_nan*(AP1170-T_opt__nan)^2)</f>
        <v>0.71541677787004354</v>
      </c>
      <c r="AR1170">
        <f>EXP(-KTG2_nan*(T_opt__nan-AP1170)^2)</f>
        <v>0.3661654494668708</v>
      </c>
      <c r="AS1170">
        <f>IF(AP1170&lt;=T_opt__nan,AQ1170,AR1170)</f>
        <v>0.3661654494668708</v>
      </c>
      <c r="AT1170">
        <f t="shared" si="256"/>
        <v>0.36599999999999999</v>
      </c>
      <c r="BD1170">
        <f t="shared" si="257"/>
        <v>1167</v>
      </c>
      <c r="BE1170">
        <f t="shared" si="258"/>
        <v>29.149999999999412</v>
      </c>
      <c r="BF1170">
        <f>EXP(-KTG1_pic*(BE1170-T_opt_pic)^2)</f>
        <v>0.85959837897972002</v>
      </c>
      <c r="BG1170">
        <f>EXP(-KTG2_pic*(T_opt_pic-BE1170)^2)</f>
        <v>0.63516529936798682</v>
      </c>
      <c r="BH1170">
        <f>IF(BE1170&lt;=T_opt_pic,BF1170,BG1170)</f>
        <v>0.63516529936798682</v>
      </c>
      <c r="BI1170">
        <f t="shared" si="259"/>
        <v>0.63500000000000001</v>
      </c>
      <c r="BP1170">
        <f t="shared" si="260"/>
        <v>1167</v>
      </c>
      <c r="BQ1170">
        <f t="shared" si="261"/>
        <v>29.149999999999412</v>
      </c>
      <c r="BR1170">
        <f>EXP(-KTG1_bac*(BQ1170-T_opt_bac)^2)</f>
        <v>0.85959837897972002</v>
      </c>
      <c r="BS1170">
        <f>EXP(-KTG2_bac * (T_opt_bac - BQ1170)^2)</f>
        <v>0.63516529936798682</v>
      </c>
      <c r="BT1170">
        <f>IF(BQ1170&lt;=T_opt_bac,BR1170,BS1170)</f>
        <v>0.63516529936798682</v>
      </c>
      <c r="BU1170">
        <f t="shared" si="262"/>
        <v>0.63500000000000001</v>
      </c>
      <c r="BY1170"/>
      <c r="BZ1170" s="3">
        <f t="shared" si="253"/>
        <v>1150</v>
      </c>
      <c r="CA1170" s="3">
        <f>CA1169+(env_max2-env_min2)/1200</f>
        <v>28.724999999999437</v>
      </c>
      <c r="CB1170" s="3">
        <f t="shared" si="252"/>
        <v>1.8420000000000001</v>
      </c>
      <c r="CC1170" s="3">
        <f>ROUND((O_max_dia2-CA1170)/O_range_dia2 * CB1170, 3)</f>
        <v>-0.35899999999999999</v>
      </c>
      <c r="CD1170">
        <f>IF(CA1170&lt;=delt2,CB1170,CC1170)</f>
        <v>-0.35899999999999999</v>
      </c>
      <c r="CE1170">
        <f>IF(CA1170&gt;=O_max_dia2, 0, CD1170)</f>
        <v>0</v>
      </c>
      <c r="CG1170">
        <f>CE1170/$CF$21</f>
        <v>0</v>
      </c>
      <c r="EM1170"/>
      <c r="EN1170" s="3"/>
      <c r="EP1170"/>
      <c r="EQ1170" s="3"/>
    </row>
    <row r="1171" spans="2:147" x14ac:dyDescent="0.25">
      <c r="B1171">
        <f t="shared" ref="B1171:B1216" si="265">B1170+1</f>
        <v>1155</v>
      </c>
      <c r="C1171" s="9">
        <f t="shared" si="263"/>
        <v>28.849999999999429</v>
      </c>
      <c r="D1171">
        <f>EXP(-KTG1_dia*(C1171-T_opt__dia)^2)</f>
        <v>0.1713272172186138</v>
      </c>
      <c r="E1171">
        <f>EXP(-KTG2_dia*(T_opt__dia-C1171)^2)</f>
        <v>7.0090478181272063E-20</v>
      </c>
      <c r="F1171">
        <f>IF(C1171&lt;=T_opt__dia,D1171,E1171)</f>
        <v>7.0090478181272063E-20</v>
      </c>
      <c r="G1171">
        <f t="shared" si="264"/>
        <v>0</v>
      </c>
      <c r="AO1171">
        <f t="shared" si="254"/>
        <v>1168</v>
      </c>
      <c r="AP1171">
        <f t="shared" si="255"/>
        <v>29.174999999999411</v>
      </c>
      <c r="AQ1171">
        <f>EXP(-KTG1_nan*(AP1171-T_opt__nan)^2)</f>
        <v>0.71410697709608806</v>
      </c>
      <c r="AR1171">
        <f>EXP(-KTG2_nan*(T_opt__nan-AP1171)^2)</f>
        <v>0.36415797800151639</v>
      </c>
      <c r="AS1171">
        <f>IF(AP1171&lt;=T_opt__nan,AQ1171,AR1171)</f>
        <v>0.36415797800151639</v>
      </c>
      <c r="AT1171">
        <f t="shared" si="256"/>
        <v>0.36399999999999999</v>
      </c>
      <c r="BD1171">
        <f t="shared" si="257"/>
        <v>1168</v>
      </c>
      <c r="BE1171">
        <f t="shared" si="258"/>
        <v>29.174999999999411</v>
      </c>
      <c r="BF1171">
        <f>EXP(-KTG1_pic*(BE1171-T_opt_pic)^2)</f>
        <v>0.85853957659862667</v>
      </c>
      <c r="BG1171">
        <f>EXP(-KTG2_pic*(T_opt_pic-BE1171)^2)</f>
        <v>0.63282111216038772</v>
      </c>
      <c r="BH1171">
        <f>IF(BE1171&lt;=T_opt_pic,BF1171,BG1171)</f>
        <v>0.63282111216038772</v>
      </c>
      <c r="BI1171">
        <f t="shared" si="259"/>
        <v>0.63300000000000001</v>
      </c>
      <c r="BP1171">
        <f t="shared" si="260"/>
        <v>1168</v>
      </c>
      <c r="BQ1171">
        <f t="shared" si="261"/>
        <v>29.174999999999411</v>
      </c>
      <c r="BR1171">
        <f>EXP(-KTG1_bac*(BQ1171-T_opt_bac)^2)</f>
        <v>0.85853957659862667</v>
      </c>
      <c r="BS1171">
        <f>EXP(-KTG2_bac * (T_opt_bac - BQ1171)^2)</f>
        <v>0.63282111216038772</v>
      </c>
      <c r="BT1171">
        <f>IF(BQ1171&lt;=T_opt_bac,BR1171,BS1171)</f>
        <v>0.63282111216038772</v>
      </c>
      <c r="BU1171">
        <f t="shared" si="262"/>
        <v>0.63300000000000001</v>
      </c>
      <c r="BY1171"/>
      <c r="BZ1171" s="3">
        <f t="shared" si="253"/>
        <v>1151</v>
      </c>
      <c r="CA1171" s="3">
        <f>CA1170+(env_max2-env_min2)/1200</f>
        <v>28.749999999999435</v>
      </c>
      <c r="CB1171" s="3">
        <f t="shared" si="252"/>
        <v>1.845</v>
      </c>
      <c r="CC1171" s="3">
        <f>ROUND((O_max_dia2-CA1171)/O_range_dia2 * CB1171, 3)</f>
        <v>-0.36199999999999999</v>
      </c>
      <c r="CD1171">
        <f>IF(CA1171&lt;=delt2,CB1171,CC1171)</f>
        <v>-0.36199999999999999</v>
      </c>
      <c r="CE1171">
        <f>IF(CA1171&gt;=O_max_dia2, 0, CD1171)</f>
        <v>0</v>
      </c>
      <c r="CG1171">
        <f>CE1171/$CF$21</f>
        <v>0</v>
      </c>
      <c r="EM1171"/>
      <c r="EN1171" s="3"/>
      <c r="EP1171"/>
      <c r="EQ1171" s="3"/>
    </row>
    <row r="1172" spans="2:147" x14ac:dyDescent="0.25">
      <c r="B1172">
        <f t="shared" si="265"/>
        <v>1156</v>
      </c>
      <c r="C1172" s="9">
        <f t="shared" si="263"/>
        <v>28.874999999999428</v>
      </c>
      <c r="D1172">
        <f>EXP(-KTG1_dia*(C1172-T_opt__dia)^2)</f>
        <v>0.17031169853250047</v>
      </c>
      <c r="E1172">
        <f>EXP(-KTG2_dia*(T_opt__dia-C1172)^2)</f>
        <v>6.041044091774995E-20</v>
      </c>
      <c r="F1172">
        <f>IF(C1172&lt;=T_opt__dia,D1172,E1172)</f>
        <v>6.041044091774995E-20</v>
      </c>
      <c r="G1172">
        <f t="shared" si="264"/>
        <v>0</v>
      </c>
      <c r="AO1172">
        <f t="shared" si="254"/>
        <v>1169</v>
      </c>
      <c r="AP1172">
        <f t="shared" si="255"/>
        <v>29.19999999999941</v>
      </c>
      <c r="AQ1172">
        <f>EXP(-KTG1_nan*(AP1172-T_opt__nan)^2)</f>
        <v>0.71279601034523954</v>
      </c>
      <c r="AR1172">
        <f>EXP(-KTG2_nan*(T_opt__nan-AP1172)^2)</f>
        <v>0.36215607994870463</v>
      </c>
      <c r="AS1172">
        <f>IF(AP1172&lt;=T_opt__nan,AQ1172,AR1172)</f>
        <v>0.36215607994870463</v>
      </c>
      <c r="AT1172">
        <f t="shared" si="256"/>
        <v>0.36199999999999999</v>
      </c>
      <c r="BD1172">
        <f t="shared" si="257"/>
        <v>1169</v>
      </c>
      <c r="BE1172">
        <f t="shared" si="258"/>
        <v>29.19999999999941</v>
      </c>
      <c r="BF1172">
        <f>EXP(-KTG1_pic*(BE1172-T_opt_pic)^2)</f>
        <v>0.85747779098793475</v>
      </c>
      <c r="BG1172">
        <f>EXP(-KTG2_pic*(T_opt_pic-BE1172)^2)</f>
        <v>0.63047611936771586</v>
      </c>
      <c r="BH1172">
        <f>IF(BE1172&lt;=T_opt_pic,BF1172,BG1172)</f>
        <v>0.63047611936771586</v>
      </c>
      <c r="BI1172">
        <f t="shared" si="259"/>
        <v>0.63</v>
      </c>
      <c r="BP1172">
        <f t="shared" si="260"/>
        <v>1169</v>
      </c>
      <c r="BQ1172">
        <f t="shared" si="261"/>
        <v>29.19999999999941</v>
      </c>
      <c r="BR1172">
        <f>EXP(-KTG1_bac*(BQ1172-T_opt_bac)^2)</f>
        <v>0.85747779098793475</v>
      </c>
      <c r="BS1172">
        <f>EXP(-KTG2_bac * (T_opt_bac - BQ1172)^2)</f>
        <v>0.63047611936771586</v>
      </c>
      <c r="BT1172">
        <f>IF(BQ1172&lt;=T_opt_bac,BR1172,BS1172)</f>
        <v>0.63047611936771586</v>
      </c>
      <c r="BU1172">
        <f t="shared" si="262"/>
        <v>0.63</v>
      </c>
      <c r="BY1172"/>
      <c r="BZ1172" s="3">
        <f t="shared" si="253"/>
        <v>1152</v>
      </c>
      <c r="CA1172" s="3">
        <f>CA1171+(env_max2-env_min2)/1200</f>
        <v>28.774999999999434</v>
      </c>
      <c r="CB1172" s="3">
        <f t="shared" si="252"/>
        <v>1.8480000000000001</v>
      </c>
      <c r="CC1172" s="3">
        <f>ROUND((O_max_dia2-CA1172)/O_range_dia2 * CB1172, 3)</f>
        <v>-0.36599999999999999</v>
      </c>
      <c r="CD1172">
        <f>IF(CA1172&lt;=delt2,CB1172,CC1172)</f>
        <v>-0.36599999999999999</v>
      </c>
      <c r="CE1172">
        <f>IF(CA1172&gt;=O_max_dia2, 0, CD1172)</f>
        <v>0</v>
      </c>
      <c r="CG1172">
        <f>CE1172/$CF$21</f>
        <v>0</v>
      </c>
      <c r="EM1172"/>
      <c r="EN1172" s="3"/>
      <c r="EP1172"/>
      <c r="EQ1172" s="3"/>
    </row>
    <row r="1173" spans="2:147" x14ac:dyDescent="0.25">
      <c r="B1173">
        <f t="shared" si="265"/>
        <v>1157</v>
      </c>
      <c r="C1173" s="9">
        <f t="shared" si="263"/>
        <v>28.899999999999427</v>
      </c>
      <c r="D1173">
        <f>EXP(-KTG1_dia*(C1173-T_opt__dia)^2)</f>
        <v>0.16930050618120776</v>
      </c>
      <c r="E1173">
        <f>EXP(-KTG2_dia*(T_opt__dia-C1173)^2)</f>
        <v>5.2054276490066711E-20</v>
      </c>
      <c r="F1173">
        <f>IF(C1173&lt;=T_opt__dia,D1173,E1173)</f>
        <v>5.2054276490066711E-20</v>
      </c>
      <c r="G1173">
        <f t="shared" si="264"/>
        <v>0</v>
      </c>
      <c r="AO1173">
        <f t="shared" si="254"/>
        <v>1170</v>
      </c>
      <c r="AP1173">
        <f t="shared" si="255"/>
        <v>29.224999999999408</v>
      </c>
      <c r="AQ1173">
        <f>EXP(-KTG1_nan*(AP1173-T_opt__nan)^2)</f>
        <v>0.71148389285561464</v>
      </c>
      <c r="AR1173">
        <f>EXP(-KTG2_nan*(T_opt__nan-AP1173)^2)</f>
        <v>0.36015978456094078</v>
      </c>
      <c r="AS1173">
        <f>IF(AP1173&lt;=T_opt__nan,AQ1173,AR1173)</f>
        <v>0.36015978456094078</v>
      </c>
      <c r="AT1173">
        <f t="shared" si="256"/>
        <v>0.36</v>
      </c>
      <c r="BD1173">
        <f t="shared" si="257"/>
        <v>1170</v>
      </c>
      <c r="BE1173">
        <f t="shared" si="258"/>
        <v>29.224999999999408</v>
      </c>
      <c r="BF1173">
        <f>EXP(-KTG1_pic*(BE1173-T_opt_pic)^2)</f>
        <v>0.8564130364483713</v>
      </c>
      <c r="BG1173">
        <f>EXP(-KTG2_pic*(T_opt_pic-BE1173)^2)</f>
        <v>0.62813039419407368</v>
      </c>
      <c r="BH1173">
        <f>IF(BE1173&lt;=T_opt_pic,BF1173,BG1173)</f>
        <v>0.62813039419407368</v>
      </c>
      <c r="BI1173">
        <f t="shared" si="259"/>
        <v>0.628</v>
      </c>
      <c r="BP1173">
        <f t="shared" si="260"/>
        <v>1170</v>
      </c>
      <c r="BQ1173">
        <f t="shared" si="261"/>
        <v>29.224999999999408</v>
      </c>
      <c r="BR1173">
        <f>EXP(-KTG1_bac*(BQ1173-T_opt_bac)^2)</f>
        <v>0.8564130364483713</v>
      </c>
      <c r="BS1173">
        <f>EXP(-KTG2_bac * (T_opt_bac - BQ1173)^2)</f>
        <v>0.62813039419407368</v>
      </c>
      <c r="BT1173">
        <f>IF(BQ1173&lt;=T_opt_bac,BR1173,BS1173)</f>
        <v>0.62813039419407368</v>
      </c>
      <c r="BU1173">
        <f t="shared" si="262"/>
        <v>0.628</v>
      </c>
      <c r="BY1173"/>
      <c r="BZ1173" s="3">
        <f t="shared" si="253"/>
        <v>1153</v>
      </c>
      <c r="CA1173" s="3">
        <f>CA1172+(env_max2-env_min2)/1200</f>
        <v>28.799999999999432</v>
      </c>
      <c r="CB1173" s="3">
        <f t="shared" si="252"/>
        <v>1.8520000000000001</v>
      </c>
      <c r="CC1173" s="3">
        <f>ROUND((O_max_dia2-CA1173)/O_range_dia2 * CB1173, 3)</f>
        <v>-0.37</v>
      </c>
      <c r="CD1173">
        <f>IF(CA1173&lt;=delt2,CB1173,CC1173)</f>
        <v>-0.37</v>
      </c>
      <c r="CE1173">
        <f>IF(CA1173&gt;=O_max_dia2, 0, CD1173)</f>
        <v>0</v>
      </c>
      <c r="CG1173">
        <f>CE1173/$CF$21</f>
        <v>0</v>
      </c>
      <c r="EM1173"/>
      <c r="EN1173" s="3"/>
      <c r="EP1173"/>
      <c r="EQ1173" s="3"/>
    </row>
    <row r="1174" spans="2:147" x14ac:dyDescent="0.25">
      <c r="B1174">
        <f t="shared" si="265"/>
        <v>1158</v>
      </c>
      <c r="C1174" s="9">
        <f t="shared" si="263"/>
        <v>28.924999999999425</v>
      </c>
      <c r="D1174">
        <f>EXP(-KTG1_dia*(C1174-T_opt__dia)^2)</f>
        <v>0.16829363464167871</v>
      </c>
      <c r="E1174">
        <f>EXP(-KTG2_dia*(T_opt__dia-C1174)^2)</f>
        <v>4.4842751228000747E-20</v>
      </c>
      <c r="F1174">
        <f>IF(C1174&lt;=T_opt__dia,D1174,E1174)</f>
        <v>4.4842751228000747E-20</v>
      </c>
      <c r="G1174">
        <f t="shared" si="264"/>
        <v>0</v>
      </c>
      <c r="AO1174">
        <f t="shared" si="254"/>
        <v>1171</v>
      </c>
      <c r="AP1174">
        <f t="shared" si="255"/>
        <v>29.249999999999407</v>
      </c>
      <c r="AQ1174">
        <f>EXP(-KTG1_nan*(AP1174-T_opt__nan)^2)</f>
        <v>0.71017063985456275</v>
      </c>
      <c r="AR1174">
        <f>EXP(-KTG2_nan*(T_opt__nan-AP1174)^2)</f>
        <v>0.35816912067827866</v>
      </c>
      <c r="AS1174">
        <f>IF(AP1174&lt;=T_opt__nan,AQ1174,AR1174)</f>
        <v>0.35816912067827866</v>
      </c>
      <c r="AT1174">
        <f t="shared" si="256"/>
        <v>0.35799999999999998</v>
      </c>
      <c r="BD1174">
        <f t="shared" si="257"/>
        <v>1171</v>
      </c>
      <c r="BE1174">
        <f t="shared" si="258"/>
        <v>29.249999999999407</v>
      </c>
      <c r="BF1174">
        <f>EXP(-KTG1_pic*(BE1174-T_opt_pic)^2)</f>
        <v>0.85534532730744794</v>
      </c>
      <c r="BG1174">
        <f>EXP(-KTG2_pic*(T_opt_pic-BE1174)^2)</f>
        <v>0.62578400960464675</v>
      </c>
      <c r="BH1174">
        <f>IF(BE1174&lt;=T_opt_pic,BF1174,BG1174)</f>
        <v>0.62578400960464675</v>
      </c>
      <c r="BI1174">
        <f t="shared" si="259"/>
        <v>0.626</v>
      </c>
      <c r="BP1174">
        <f t="shared" si="260"/>
        <v>1171</v>
      </c>
      <c r="BQ1174">
        <f t="shared" si="261"/>
        <v>29.249999999999407</v>
      </c>
      <c r="BR1174">
        <f>EXP(-KTG1_bac*(BQ1174-T_opt_bac)^2)</f>
        <v>0.85534532730744794</v>
      </c>
      <c r="BS1174">
        <f>EXP(-KTG2_bac * (T_opt_bac - BQ1174)^2)</f>
        <v>0.62578400960464675</v>
      </c>
      <c r="BT1174">
        <f>IF(BQ1174&lt;=T_opt_bac,BR1174,BS1174)</f>
        <v>0.62578400960464675</v>
      </c>
      <c r="BU1174">
        <f t="shared" si="262"/>
        <v>0.626</v>
      </c>
      <c r="BY1174"/>
      <c r="BZ1174" s="3">
        <f t="shared" si="253"/>
        <v>1154</v>
      </c>
      <c r="CA1174" s="3">
        <f>CA1173+(env_max2-env_min2)/1200</f>
        <v>28.824999999999431</v>
      </c>
      <c r="CB1174" s="3">
        <f t="shared" ref="CA1174:CB1220" si="266">ROUND(EXP(0.07*(CA1174-20)),3)</f>
        <v>1.855</v>
      </c>
      <c r="CC1174" s="3">
        <f>ROUND((O_max_dia2-CA1174)/O_range_dia2 * CB1174, 3)</f>
        <v>-0.374</v>
      </c>
      <c r="CD1174">
        <f>IF(CA1174&lt;=delt2,CB1174,CC1174)</f>
        <v>-0.374</v>
      </c>
      <c r="CE1174">
        <f>IF(CA1174&gt;=O_max_dia2, 0, CD1174)</f>
        <v>0</v>
      </c>
      <c r="CG1174">
        <f>CE1174/$CF$21</f>
        <v>0</v>
      </c>
      <c r="EM1174"/>
      <c r="EN1174" s="3"/>
      <c r="EP1174"/>
      <c r="EQ1174" s="3"/>
    </row>
    <row r="1175" spans="2:147" x14ac:dyDescent="0.25">
      <c r="B1175">
        <f t="shared" si="265"/>
        <v>1159</v>
      </c>
      <c r="C1175" s="9">
        <f t="shared" si="263"/>
        <v>28.949999999999424</v>
      </c>
      <c r="D1175">
        <f>EXP(-KTG1_dia*(C1175-T_opt__dia)^2)</f>
        <v>0.16729107829443773</v>
      </c>
      <c r="E1175">
        <f>EXP(-KTG2_dia*(T_opt__dia-C1175)^2)</f>
        <v>3.8620644027779439E-20</v>
      </c>
      <c r="F1175">
        <f>IF(C1175&lt;=T_opt__dia,D1175,E1175)</f>
        <v>3.8620644027779439E-20</v>
      </c>
      <c r="G1175">
        <f t="shared" si="264"/>
        <v>0</v>
      </c>
      <c r="AO1175">
        <f t="shared" si="254"/>
        <v>1172</v>
      </c>
      <c r="AP1175">
        <f t="shared" si="255"/>
        <v>29.274999999999405</v>
      </c>
      <c r="AQ1175">
        <f>EXP(-KTG1_nan*(AP1175-T_opt__nan)^2)</f>
        <v>0.70885626655838196</v>
      </c>
      <c r="AR1175">
        <f>EXP(-KTG2_nan*(T_opt__nan-AP1175)^2)</f>
        <v>0.35618411672886852</v>
      </c>
      <c r="AS1175">
        <f>IF(AP1175&lt;=T_opt__nan,AQ1175,AR1175)</f>
        <v>0.35618411672886852</v>
      </c>
      <c r="AT1175">
        <f t="shared" si="256"/>
        <v>0.35599999999999998</v>
      </c>
      <c r="BD1175">
        <f t="shared" si="257"/>
        <v>1172</v>
      </c>
      <c r="BE1175">
        <f t="shared" si="258"/>
        <v>29.274999999999405</v>
      </c>
      <c r="BF1175">
        <f>EXP(-KTG1_pic*(BE1175-T_opt_pic)^2)</f>
        <v>0.85427467791914058</v>
      </c>
      <c r="BG1175">
        <f>EXP(-KTG2_pic*(T_opt_pic-BE1175)^2)</f>
        <v>0.6234370383222233</v>
      </c>
      <c r="BH1175">
        <f>IF(BE1175&lt;=T_opt_pic,BF1175,BG1175)</f>
        <v>0.6234370383222233</v>
      </c>
      <c r="BI1175">
        <f t="shared" si="259"/>
        <v>0.623</v>
      </c>
      <c r="BP1175">
        <f t="shared" si="260"/>
        <v>1172</v>
      </c>
      <c r="BQ1175">
        <f t="shared" si="261"/>
        <v>29.274999999999405</v>
      </c>
      <c r="BR1175">
        <f>EXP(-KTG1_bac*(BQ1175-T_opt_bac)^2)</f>
        <v>0.85427467791914058</v>
      </c>
      <c r="BS1175">
        <f>EXP(-KTG2_bac * (T_opt_bac - BQ1175)^2)</f>
        <v>0.6234370383222233</v>
      </c>
      <c r="BT1175">
        <f>IF(BQ1175&lt;=T_opt_bac,BR1175,BS1175)</f>
        <v>0.6234370383222233</v>
      </c>
      <c r="BU1175">
        <f t="shared" si="262"/>
        <v>0.623</v>
      </c>
      <c r="BY1175"/>
      <c r="BZ1175" s="3">
        <f t="shared" ref="BY1175:BZ1218" si="267">BZ1174+1</f>
        <v>1155</v>
      </c>
      <c r="CA1175" s="3">
        <f>CA1174+(env_max2-env_min2)/1200</f>
        <v>28.849999999999429</v>
      </c>
      <c r="CB1175" s="3">
        <f t="shared" si="266"/>
        <v>1.8580000000000001</v>
      </c>
      <c r="CC1175" s="3">
        <f>ROUND((O_max_dia2-CA1175)/O_range_dia2 * CB1175, 3)</f>
        <v>-0.378</v>
      </c>
      <c r="CD1175">
        <f>IF(CA1175&lt;=delt2,CB1175,CC1175)</f>
        <v>-0.378</v>
      </c>
      <c r="CE1175">
        <f>IF(CA1175&gt;=O_max_dia2, 0, CD1175)</f>
        <v>0</v>
      </c>
      <c r="CG1175">
        <f>CE1175/$CF$21</f>
        <v>0</v>
      </c>
      <c r="EM1175"/>
      <c r="EN1175" s="3"/>
      <c r="EP1175"/>
      <c r="EQ1175" s="3"/>
    </row>
    <row r="1176" spans="2:147" x14ac:dyDescent="0.25">
      <c r="B1176">
        <f t="shared" si="265"/>
        <v>1160</v>
      </c>
      <c r="C1176" s="9">
        <f t="shared" si="263"/>
        <v>28.974999999999422</v>
      </c>
      <c r="D1176">
        <f>EXP(-KTG1_dia*(C1176-T_opt__dia)^2)</f>
        <v>0.16629283142438808</v>
      </c>
      <c r="E1176">
        <f>EXP(-KTG2_dia*(T_opt__dia-C1176)^2)</f>
        <v>3.3253564118078291E-20</v>
      </c>
      <c r="F1176">
        <f>IF(C1176&lt;=T_opt__dia,D1176,E1176)</f>
        <v>3.3253564118078291E-20</v>
      </c>
      <c r="G1176">
        <f t="shared" si="264"/>
        <v>0</v>
      </c>
      <c r="AO1176">
        <f t="shared" si="254"/>
        <v>1173</v>
      </c>
      <c r="AP1176">
        <f t="shared" si="255"/>
        <v>29.299999999999404</v>
      </c>
      <c r="AQ1176">
        <f>EXP(-KTG1_nan*(AP1176-T_opt__nan)^2)</f>
        <v>0.70754078817203492</v>
      </c>
      <c r="AR1176">
        <f>EXP(-KTG2_nan*(T_opt__nan-AP1176)^2)</f>
        <v>0.35420480072953237</v>
      </c>
      <c r="AS1176">
        <f>IF(AP1176&lt;=T_opt__nan,AQ1176,AR1176)</f>
        <v>0.35420480072953237</v>
      </c>
      <c r="AT1176">
        <f t="shared" si="256"/>
        <v>0.35399999999999998</v>
      </c>
      <c r="BD1176">
        <f t="shared" si="257"/>
        <v>1173</v>
      </c>
      <c r="BE1176">
        <f t="shared" si="258"/>
        <v>29.299999999999404</v>
      </c>
      <c r="BF1176">
        <f>EXP(-KTG1_pic*(BE1176-T_opt_pic)^2)</f>
        <v>0.8532011026635703</v>
      </c>
      <c r="BG1176">
        <f>EXP(-KTG2_pic*(T_opt_pic-BE1176)^2)</f>
        <v>0.62108955282374412</v>
      </c>
      <c r="BH1176">
        <f>IF(BE1176&lt;=T_opt_pic,BF1176,BG1176)</f>
        <v>0.62108955282374412</v>
      </c>
      <c r="BI1176">
        <f t="shared" si="259"/>
        <v>0.621</v>
      </c>
      <c r="BP1176">
        <f t="shared" si="260"/>
        <v>1173</v>
      </c>
      <c r="BQ1176">
        <f t="shared" si="261"/>
        <v>29.299999999999404</v>
      </c>
      <c r="BR1176">
        <f>EXP(-KTG1_bac*(BQ1176-T_opt_bac)^2)</f>
        <v>0.8532011026635703</v>
      </c>
      <c r="BS1176">
        <f>EXP(-KTG2_bac * (T_opt_bac - BQ1176)^2)</f>
        <v>0.62108955282374412</v>
      </c>
      <c r="BT1176">
        <f>IF(BQ1176&lt;=T_opt_bac,BR1176,BS1176)</f>
        <v>0.62108955282374412</v>
      </c>
      <c r="BU1176">
        <f t="shared" si="262"/>
        <v>0.621</v>
      </c>
      <c r="BY1176"/>
      <c r="BZ1176" s="3">
        <f t="shared" si="267"/>
        <v>1156</v>
      </c>
      <c r="CA1176" s="3">
        <f>CA1175+(env_max2-env_min2)/1200</f>
        <v>28.874999999999428</v>
      </c>
      <c r="CB1176" s="3">
        <f t="shared" si="266"/>
        <v>1.861</v>
      </c>
      <c r="CC1176" s="3">
        <f>ROUND((O_max_dia2-CA1176)/O_range_dia2 * CB1176, 3)</f>
        <v>-0.38200000000000001</v>
      </c>
      <c r="CD1176">
        <f>IF(CA1176&lt;=delt2,CB1176,CC1176)</f>
        <v>-0.38200000000000001</v>
      </c>
      <c r="CE1176">
        <f>IF(CA1176&gt;=O_max_dia2, 0, CD1176)</f>
        <v>0</v>
      </c>
      <c r="CG1176">
        <f>CE1176/$CF$21</f>
        <v>0</v>
      </c>
      <c r="EM1176"/>
      <c r="EN1176" s="3"/>
      <c r="EP1176"/>
      <c r="EQ1176" s="3"/>
    </row>
    <row r="1177" spans="2:147" x14ac:dyDescent="0.25">
      <c r="B1177">
        <f t="shared" si="265"/>
        <v>1161</v>
      </c>
      <c r="C1177" s="9">
        <f t="shared" si="263"/>
        <v>28.999999999999421</v>
      </c>
      <c r="D1177">
        <f>EXP(-KTG1_dia*(C1177-T_opt__dia)^2)</f>
        <v>0.16529888822160951</v>
      </c>
      <c r="E1177">
        <f>EXP(-KTG2_dia*(T_opt__dia-C1177)^2)</f>
        <v>2.8625185805593194E-20</v>
      </c>
      <c r="F1177">
        <f>IF(C1177&lt;=T_opt__dia,D1177,E1177)</f>
        <v>2.8625185805593194E-20</v>
      </c>
      <c r="G1177">
        <f t="shared" si="264"/>
        <v>0</v>
      </c>
      <c r="AO1177">
        <f t="shared" si="254"/>
        <v>1174</v>
      </c>
      <c r="AP1177">
        <f t="shared" si="255"/>
        <v>29.324999999999402</v>
      </c>
      <c r="AQ1177">
        <f>EXP(-KTG1_nan*(AP1177-T_opt__nan)^2)</f>
        <v>0.70622421988886597</v>
      </c>
      <c r="AR1177">
        <f>EXP(-KTG2_nan*(T_opt__nan-AP1177)^2)</f>
        <v>0.35223120028636795</v>
      </c>
      <c r="AS1177">
        <f>IF(AP1177&lt;=T_opt__nan,AQ1177,AR1177)</f>
        <v>0.35223120028636795</v>
      </c>
      <c r="AT1177">
        <f t="shared" si="256"/>
        <v>0.35199999999999998</v>
      </c>
      <c r="BD1177">
        <f t="shared" si="257"/>
        <v>1174</v>
      </c>
      <c r="BE1177">
        <f t="shared" si="258"/>
        <v>29.324999999999402</v>
      </c>
      <c r="BF1177">
        <f>EXP(-KTG1_pic*(BE1177-T_opt_pic)^2)</f>
        <v>0.85212461594668265</v>
      </c>
      <c r="BG1177">
        <f>EXP(-KTG2_pic*(T_opt_pic-BE1177)^2)</f>
        <v>0.61874162533688426</v>
      </c>
      <c r="BH1177">
        <f>IF(BE1177&lt;=T_opt_pic,BF1177,BG1177)</f>
        <v>0.61874162533688426</v>
      </c>
      <c r="BI1177">
        <f t="shared" si="259"/>
        <v>0.61899999999999999</v>
      </c>
      <c r="BP1177">
        <f t="shared" si="260"/>
        <v>1174</v>
      </c>
      <c r="BQ1177">
        <f t="shared" si="261"/>
        <v>29.324999999999402</v>
      </c>
      <c r="BR1177">
        <f>EXP(-KTG1_bac*(BQ1177-T_opt_bac)^2)</f>
        <v>0.85212461594668265</v>
      </c>
      <c r="BS1177">
        <f>EXP(-KTG2_bac * (T_opt_bac - BQ1177)^2)</f>
        <v>0.61874162533688426</v>
      </c>
      <c r="BT1177">
        <f>IF(BQ1177&lt;=T_opt_bac,BR1177,BS1177)</f>
        <v>0.61874162533688426</v>
      </c>
      <c r="BU1177">
        <f t="shared" si="262"/>
        <v>0.61899999999999999</v>
      </c>
      <c r="BY1177"/>
      <c r="BZ1177" s="3">
        <f t="shared" si="267"/>
        <v>1157</v>
      </c>
      <c r="CA1177" s="3">
        <f>CA1176+(env_max2-env_min2)/1200</f>
        <v>28.899999999999427</v>
      </c>
      <c r="CB1177" s="3">
        <f t="shared" si="266"/>
        <v>1.865</v>
      </c>
      <c r="CC1177" s="3">
        <f>ROUND((O_max_dia2-CA1177)/O_range_dia2 * CB1177, 3)</f>
        <v>-0.38600000000000001</v>
      </c>
      <c r="CD1177">
        <f>IF(CA1177&lt;=delt2,CB1177,CC1177)</f>
        <v>-0.38600000000000001</v>
      </c>
      <c r="CE1177">
        <f>IF(CA1177&gt;=O_max_dia2, 0, CD1177)</f>
        <v>0</v>
      </c>
      <c r="CG1177">
        <f>CE1177/$CF$21</f>
        <v>0</v>
      </c>
      <c r="EM1177"/>
      <c r="EN1177" s="3"/>
      <c r="EP1177"/>
      <c r="EQ1177" s="3"/>
    </row>
    <row r="1178" spans="2:147" x14ac:dyDescent="0.25">
      <c r="B1178">
        <f t="shared" si="265"/>
        <v>1162</v>
      </c>
      <c r="C1178" s="9">
        <f t="shared" si="263"/>
        <v>29.024999999999419</v>
      </c>
      <c r="D1178">
        <f>EXP(-KTG1_dia*(C1178-T_opt__dia)^2)</f>
        <v>0.16430924278215558</v>
      </c>
      <c r="E1178">
        <f>EXP(-KTG2_dia*(T_opt__dia-C1178)^2)</f>
        <v>2.4634846201280949E-20</v>
      </c>
      <c r="F1178">
        <f>IF(C1178&lt;=T_opt__dia,D1178,E1178)</f>
        <v>2.4634846201280949E-20</v>
      </c>
      <c r="G1178">
        <f t="shared" si="264"/>
        <v>0</v>
      </c>
      <c r="AO1178">
        <f t="shared" si="254"/>
        <v>1175</v>
      </c>
      <c r="AP1178">
        <f t="shared" si="255"/>
        <v>29.349999999999401</v>
      </c>
      <c r="AQ1178">
        <f>EXP(-KTG1_nan*(AP1178-T_opt__nan)^2)</f>
        <v>0.70490657689031966</v>
      </c>
      <c r="AR1178">
        <f>EXP(-KTG2_nan*(T_opt__nan-AP1178)^2)</f>
        <v>0.35026334259537878</v>
      </c>
      <c r="AS1178">
        <f>IF(AP1178&lt;=T_opt__nan,AQ1178,AR1178)</f>
        <v>0.35026334259537878</v>
      </c>
      <c r="AT1178">
        <f t="shared" si="256"/>
        <v>0.35</v>
      </c>
      <c r="BD1178">
        <f t="shared" si="257"/>
        <v>1175</v>
      </c>
      <c r="BE1178">
        <f t="shared" si="258"/>
        <v>29.349999999999401</v>
      </c>
      <c r="BF1178">
        <f>EXP(-KTG1_pic*(BE1178-T_opt_pic)^2)</f>
        <v>0.85104523219992745</v>
      </c>
      <c r="BG1178">
        <f>EXP(-KTG2_pic*(T_opt_pic-BE1178)^2)</f>
        <v>0.61639332783666667</v>
      </c>
      <c r="BH1178">
        <f>IF(BE1178&lt;=T_opt_pic,BF1178,BG1178)</f>
        <v>0.61639332783666667</v>
      </c>
      <c r="BI1178">
        <f t="shared" si="259"/>
        <v>0.61599999999999999</v>
      </c>
      <c r="BP1178">
        <f t="shared" si="260"/>
        <v>1175</v>
      </c>
      <c r="BQ1178">
        <f t="shared" si="261"/>
        <v>29.349999999999401</v>
      </c>
      <c r="BR1178">
        <f>EXP(-KTG1_bac*(BQ1178-T_opt_bac)^2)</f>
        <v>0.85104523219992745</v>
      </c>
      <c r="BS1178">
        <f>EXP(-KTG2_bac * (T_opt_bac - BQ1178)^2)</f>
        <v>0.61639332783666667</v>
      </c>
      <c r="BT1178">
        <f>IF(BQ1178&lt;=T_opt_bac,BR1178,BS1178)</f>
        <v>0.61639332783666667</v>
      </c>
      <c r="BU1178">
        <f t="shared" si="262"/>
        <v>0.61599999999999999</v>
      </c>
      <c r="BY1178"/>
      <c r="BZ1178" s="3">
        <f t="shared" si="267"/>
        <v>1158</v>
      </c>
      <c r="CA1178" s="3">
        <f>CA1177+(env_max2-env_min2)/1200</f>
        <v>28.924999999999425</v>
      </c>
      <c r="CB1178" s="3">
        <f t="shared" si="266"/>
        <v>1.8680000000000001</v>
      </c>
      <c r="CC1178" s="3">
        <f>ROUND((O_max_dia2-CA1178)/O_range_dia2 * CB1178, 3)</f>
        <v>-0.39</v>
      </c>
      <c r="CD1178">
        <f>IF(CA1178&lt;=delt2,CB1178,CC1178)</f>
        <v>-0.39</v>
      </c>
      <c r="CE1178">
        <f>IF(CA1178&gt;=O_max_dia2, 0, CD1178)</f>
        <v>0</v>
      </c>
      <c r="CG1178">
        <f>CE1178/$CF$21</f>
        <v>0</v>
      </c>
      <c r="EM1178"/>
      <c r="EN1178" s="3"/>
      <c r="EP1178"/>
      <c r="EQ1178" s="3"/>
    </row>
    <row r="1179" spans="2:147" x14ac:dyDescent="0.25">
      <c r="B1179">
        <f t="shared" si="265"/>
        <v>1163</v>
      </c>
      <c r="C1179" s="9">
        <f t="shared" si="263"/>
        <v>29.049999999999418</v>
      </c>
      <c r="D1179">
        <f>EXP(-KTG1_dia*(C1179-T_opt__dia)^2)</f>
        <v>0.16332388910885151</v>
      </c>
      <c r="E1179">
        <f>EXP(-KTG2_dia*(T_opt__dia-C1179)^2)</f>
        <v>2.11954588358918E-20</v>
      </c>
      <c r="F1179">
        <f>IF(C1179&lt;=T_opt__dia,D1179,E1179)</f>
        <v>2.11954588358918E-20</v>
      </c>
      <c r="G1179">
        <f t="shared" si="264"/>
        <v>0</v>
      </c>
      <c r="AO1179">
        <f t="shared" si="254"/>
        <v>1176</v>
      </c>
      <c r="AP1179">
        <f t="shared" si="255"/>
        <v>29.3749999999994</v>
      </c>
      <c r="AQ1179">
        <f>EXP(-KTG1_nan*(AP1179-T_opt__nan)^2)</f>
        <v>0.70358787434565917</v>
      </c>
      <c r="AR1179">
        <f>EXP(-KTG2_nan*(T_opt__nan-AP1179)^2)</f>
        <v>0.34830125444313226</v>
      </c>
      <c r="AS1179">
        <f>IF(AP1179&lt;=T_opt__nan,AQ1179,AR1179)</f>
        <v>0.34830125444313226</v>
      </c>
      <c r="AT1179">
        <f t="shared" si="256"/>
        <v>0.34799999999999998</v>
      </c>
      <c r="BD1179">
        <f t="shared" si="257"/>
        <v>1176</v>
      </c>
      <c r="BE1179">
        <f t="shared" si="258"/>
        <v>29.3749999999994</v>
      </c>
      <c r="BF1179">
        <f>EXP(-KTG1_pic*(BE1179-T_opt_pic)^2)</f>
        <v>0.84996296587993814</v>
      </c>
      <c r="BG1179">
        <f>EXP(-KTG2_pic*(T_opt_pic-BE1179)^2)</f>
        <v>0.61404473204210663</v>
      </c>
      <c r="BH1179">
        <f>IF(BE1179&lt;=T_opt_pic,BF1179,BG1179)</f>
        <v>0.61404473204210663</v>
      </c>
      <c r="BI1179">
        <f t="shared" si="259"/>
        <v>0.61399999999999999</v>
      </c>
      <c r="BP1179">
        <f t="shared" si="260"/>
        <v>1176</v>
      </c>
      <c r="BQ1179">
        <f t="shared" si="261"/>
        <v>29.3749999999994</v>
      </c>
      <c r="BR1179">
        <f>EXP(-KTG1_bac*(BQ1179-T_opt_bac)^2)</f>
        <v>0.84996296587993814</v>
      </c>
      <c r="BS1179">
        <f>EXP(-KTG2_bac * (T_opt_bac - BQ1179)^2)</f>
        <v>0.61404473204210663</v>
      </c>
      <c r="BT1179">
        <f>IF(BQ1179&lt;=T_opt_bac,BR1179,BS1179)</f>
        <v>0.61404473204210663</v>
      </c>
      <c r="BU1179">
        <f t="shared" si="262"/>
        <v>0.61399999999999999</v>
      </c>
      <c r="BY1179"/>
      <c r="BZ1179" s="3">
        <f t="shared" si="267"/>
        <v>1159</v>
      </c>
      <c r="CA1179" s="3">
        <f>CA1178+(env_max2-env_min2)/1200</f>
        <v>28.949999999999424</v>
      </c>
      <c r="CB1179" s="3">
        <f t="shared" si="266"/>
        <v>1.871</v>
      </c>
      <c r="CC1179" s="3">
        <f>ROUND((O_max_dia2-CA1179)/O_range_dia2 * CB1179, 3)</f>
        <v>-0.39400000000000002</v>
      </c>
      <c r="CD1179">
        <f>IF(CA1179&lt;=delt2,CB1179,CC1179)</f>
        <v>-0.39400000000000002</v>
      </c>
      <c r="CE1179">
        <f>IF(CA1179&gt;=O_max_dia2, 0, CD1179)</f>
        <v>0</v>
      </c>
      <c r="CG1179">
        <f>CE1179/$CF$21</f>
        <v>0</v>
      </c>
      <c r="EM1179"/>
      <c r="EN1179" s="3"/>
      <c r="EP1179"/>
      <c r="EQ1179" s="3"/>
    </row>
    <row r="1180" spans="2:147" x14ac:dyDescent="0.25">
      <c r="B1180">
        <f t="shared" si="265"/>
        <v>1164</v>
      </c>
      <c r="C1180" s="9">
        <f t="shared" si="263"/>
        <v>29.074999999999417</v>
      </c>
      <c r="D1180">
        <f>EXP(-KTG1_dia*(C1180-T_opt__dia)^2)</f>
        <v>0.162342821112091</v>
      </c>
      <c r="E1180">
        <f>EXP(-KTG2_dia*(T_opt__dia-C1180)^2)</f>
        <v>1.823170210860218E-20</v>
      </c>
      <c r="F1180">
        <f>IF(C1180&lt;=T_opt__dia,D1180,E1180)</f>
        <v>1.823170210860218E-20</v>
      </c>
      <c r="G1180">
        <f t="shared" si="264"/>
        <v>0</v>
      </c>
      <c r="AO1180">
        <f t="shared" si="254"/>
        <v>1177</v>
      </c>
      <c r="AP1180">
        <f t="shared" si="255"/>
        <v>29.399999999999398</v>
      </c>
      <c r="AQ1180">
        <f>EXP(-KTG1_nan*(AP1180-T_opt__nan)^2)</f>
        <v>0.70226812741168598</v>
      </c>
      <c r="AR1180">
        <f>EXP(-KTG2_nan*(T_opt__nan-AP1180)^2)</f>
        <v>0.34634496220744437</v>
      </c>
      <c r="AS1180">
        <f>IF(AP1180&lt;=T_opt__nan,AQ1180,AR1180)</f>
        <v>0.34634496220744437</v>
      </c>
      <c r="AT1180">
        <f t="shared" si="256"/>
        <v>0.34599999999999997</v>
      </c>
      <c r="BD1180">
        <f t="shared" si="257"/>
        <v>1177</v>
      </c>
      <c r="BE1180">
        <f t="shared" si="258"/>
        <v>29.399999999999398</v>
      </c>
      <c r="BF1180">
        <f>EXP(-KTG1_pic*(BE1180-T_opt_pic)^2)</f>
        <v>0.84887783146821105</v>
      </c>
      <c r="BG1180">
        <f>EXP(-KTG2_pic*(T_opt_pic-BE1180)^2)</f>
        <v>0.61169590941288798</v>
      </c>
      <c r="BH1180">
        <f>IF(BE1180&lt;=T_opt_pic,BF1180,BG1180)</f>
        <v>0.61169590941288798</v>
      </c>
      <c r="BI1180">
        <f t="shared" si="259"/>
        <v>0.61199999999999999</v>
      </c>
      <c r="BP1180">
        <f t="shared" si="260"/>
        <v>1177</v>
      </c>
      <c r="BQ1180">
        <f t="shared" si="261"/>
        <v>29.399999999999398</v>
      </c>
      <c r="BR1180">
        <f>EXP(-KTG1_bac*(BQ1180-T_opt_bac)^2)</f>
        <v>0.84887783146821105</v>
      </c>
      <c r="BS1180">
        <f>EXP(-KTG2_bac * (T_opt_bac - BQ1180)^2)</f>
        <v>0.61169590941288798</v>
      </c>
      <c r="BT1180">
        <f>IF(BQ1180&lt;=T_opt_bac,BR1180,BS1180)</f>
        <v>0.61169590941288798</v>
      </c>
      <c r="BU1180">
        <f t="shared" si="262"/>
        <v>0.61199999999999999</v>
      </c>
      <c r="BY1180"/>
      <c r="BZ1180" s="3">
        <f t="shared" si="267"/>
        <v>1160</v>
      </c>
      <c r="CA1180" s="3">
        <f>CA1179+(env_max2-env_min2)/1200</f>
        <v>28.974999999999422</v>
      </c>
      <c r="CB1180" s="3">
        <f t="shared" si="266"/>
        <v>1.8740000000000001</v>
      </c>
      <c r="CC1180" s="3">
        <f>ROUND((O_max_dia2-CA1180)/O_range_dia2 * CB1180, 3)</f>
        <v>-0.39800000000000002</v>
      </c>
      <c r="CD1180">
        <f>IF(CA1180&lt;=delt2,CB1180,CC1180)</f>
        <v>-0.39800000000000002</v>
      </c>
      <c r="CE1180">
        <f>IF(CA1180&gt;=O_max_dia2, 0, CD1180)</f>
        <v>0</v>
      </c>
      <c r="CG1180">
        <f>CE1180/$CF$21</f>
        <v>0</v>
      </c>
      <c r="EM1180"/>
      <c r="EN1180" s="3"/>
      <c r="EP1180"/>
      <c r="EQ1180" s="3"/>
    </row>
    <row r="1181" spans="2:147" x14ac:dyDescent="0.25">
      <c r="B1181">
        <f t="shared" si="265"/>
        <v>1165</v>
      </c>
      <c r="C1181" s="9">
        <f t="shared" si="263"/>
        <v>29.099999999999415</v>
      </c>
      <c r="D1181">
        <f>EXP(-KTG1_dia*(C1181-T_opt__dia)^2)</f>
        <v>0.16136603261063381</v>
      </c>
      <c r="E1181">
        <f>EXP(-KTG2_dia*(T_opt__dia-C1181)^2)</f>
        <v>1.5678446784087251E-20</v>
      </c>
      <c r="F1181">
        <f>IF(C1181&lt;=T_opt__dia,D1181,E1181)</f>
        <v>1.5678446784087251E-20</v>
      </c>
      <c r="G1181">
        <f t="shared" si="264"/>
        <v>0</v>
      </c>
      <c r="AO1181">
        <f t="shared" si="254"/>
        <v>1178</v>
      </c>
      <c r="AP1181">
        <f t="shared" si="255"/>
        <v>29.424999999999397</v>
      </c>
      <c r="AQ1181">
        <f>EXP(-KTG1_nan*(AP1181-T_opt__nan)^2)</f>
        <v>0.70094735123246021</v>
      </c>
      <c r="AR1181">
        <f>EXP(-KTG2_nan*(T_opt__nan-AP1181)^2)</f>
        <v>0.34439449185809101</v>
      </c>
      <c r="AS1181">
        <f>IF(AP1181&lt;=T_opt__nan,AQ1181,AR1181)</f>
        <v>0.34439449185809101</v>
      </c>
      <c r="AT1181">
        <f t="shared" si="256"/>
        <v>0.34399999999999997</v>
      </c>
      <c r="BD1181">
        <f t="shared" si="257"/>
        <v>1178</v>
      </c>
      <c r="BE1181">
        <f t="shared" si="258"/>
        <v>29.424999999999397</v>
      </c>
      <c r="BF1181">
        <f>EXP(-KTG1_pic*(BE1181-T_opt_pic)^2)</f>
        <v>0.84778984347078401</v>
      </c>
      <c r="BG1181">
        <f>EXP(-KTG2_pic*(T_opt_pic-BE1181)^2)</f>
        <v>0.60934693114607297</v>
      </c>
      <c r="BH1181">
        <f>IF(BE1181&lt;=T_opt_pic,BF1181,BG1181)</f>
        <v>0.60934693114607297</v>
      </c>
      <c r="BI1181">
        <f t="shared" si="259"/>
        <v>0.60899999999999999</v>
      </c>
      <c r="BP1181">
        <f t="shared" si="260"/>
        <v>1178</v>
      </c>
      <c r="BQ1181">
        <f t="shared" si="261"/>
        <v>29.424999999999397</v>
      </c>
      <c r="BR1181">
        <f>EXP(-KTG1_bac*(BQ1181-T_opt_bac)^2)</f>
        <v>0.84778984347078401</v>
      </c>
      <c r="BS1181">
        <f>EXP(-KTG2_bac * (T_opt_bac - BQ1181)^2)</f>
        <v>0.60934693114607297</v>
      </c>
      <c r="BT1181">
        <f>IF(BQ1181&lt;=T_opt_bac,BR1181,BS1181)</f>
        <v>0.60934693114607297</v>
      </c>
      <c r="BU1181">
        <f t="shared" si="262"/>
        <v>0.60899999999999999</v>
      </c>
      <c r="BY1181"/>
      <c r="BZ1181" s="3">
        <f t="shared" si="267"/>
        <v>1161</v>
      </c>
      <c r="CA1181" s="3">
        <f>CA1180+(env_max2-env_min2)/1200</f>
        <v>28.999999999999421</v>
      </c>
      <c r="CB1181" s="3">
        <f t="shared" si="266"/>
        <v>1.8779999999999999</v>
      </c>
      <c r="CC1181" s="3">
        <f>ROUND((O_max_dia2-CA1181)/O_range_dia2 * CB1181, 3)</f>
        <v>-0.40200000000000002</v>
      </c>
      <c r="CD1181">
        <f>IF(CA1181&lt;=delt2,CB1181,CC1181)</f>
        <v>-0.40200000000000002</v>
      </c>
      <c r="CE1181">
        <f>IF(CA1181&gt;=O_max_dia2, 0, CD1181)</f>
        <v>0</v>
      </c>
      <c r="CG1181">
        <f>CE1181/$CF$21</f>
        <v>0</v>
      </c>
      <c r="EM1181"/>
      <c r="EN1181" s="3"/>
      <c r="EP1181"/>
      <c r="EQ1181" s="3"/>
    </row>
    <row r="1182" spans="2:147" x14ac:dyDescent="0.25">
      <c r="B1182">
        <f t="shared" si="265"/>
        <v>1166</v>
      </c>
      <c r="C1182" s="9">
        <f t="shared" si="263"/>
        <v>29.124999999999414</v>
      </c>
      <c r="D1182">
        <f>EXP(-KTG1_dia*(C1182-T_opt__dia)^2)</f>
        <v>0.1603935173324024</v>
      </c>
      <c r="E1182">
        <f>EXP(-KTG2_dia*(T_opt__dia-C1182)^2)</f>
        <v>1.3479391356616721E-20</v>
      </c>
      <c r="F1182">
        <f>IF(C1182&lt;=T_opt__dia,D1182,E1182)</f>
        <v>1.3479391356616721E-20</v>
      </c>
      <c r="G1182">
        <f t="shared" si="264"/>
        <v>0</v>
      </c>
      <c r="AO1182">
        <f t="shared" si="254"/>
        <v>1179</v>
      </c>
      <c r="AP1182">
        <f t="shared" si="255"/>
        <v>29.449999999999395</v>
      </c>
      <c r="AQ1182">
        <f>EXP(-KTG1_nan*(AP1182-T_opt__nan)^2)</f>
        <v>0.69962556093902228</v>
      </c>
      <c r="AR1182">
        <f>EXP(-KTG2_nan*(T_opt__nan-AP1182)^2)</f>
        <v>0.34244986895754642</v>
      </c>
      <c r="AS1182">
        <f>IF(AP1182&lt;=T_opt__nan,AQ1182,AR1182)</f>
        <v>0.34244986895754642</v>
      </c>
      <c r="AT1182">
        <f t="shared" si="256"/>
        <v>0.34200000000000003</v>
      </c>
      <c r="BD1182">
        <f t="shared" si="257"/>
        <v>1179</v>
      </c>
      <c r="BE1182">
        <f t="shared" si="258"/>
        <v>29.449999999999395</v>
      </c>
      <c r="BF1182">
        <f>EXP(-KTG1_pic*(BE1182-T_opt_pic)^2)</f>
        <v>0.84669901641791556</v>
      </c>
      <c r="BG1182">
        <f>EXP(-KTG2_pic*(T_opt_pic-BE1182)^2)</f>
        <v>0.60699786817284218</v>
      </c>
      <c r="BH1182">
        <f>IF(BE1182&lt;=T_opt_pic,BF1182,BG1182)</f>
        <v>0.60699786817284218</v>
      </c>
      <c r="BI1182">
        <f t="shared" si="259"/>
        <v>0.60699999999999998</v>
      </c>
      <c r="BP1182">
        <f t="shared" si="260"/>
        <v>1179</v>
      </c>
      <c r="BQ1182">
        <f t="shared" si="261"/>
        <v>29.449999999999395</v>
      </c>
      <c r="BR1182">
        <f>EXP(-KTG1_bac*(BQ1182-T_opt_bac)^2)</f>
        <v>0.84669901641791556</v>
      </c>
      <c r="BS1182">
        <f>EXP(-KTG2_bac * (T_opt_bac - BQ1182)^2)</f>
        <v>0.60699786817284218</v>
      </c>
      <c r="BT1182">
        <f>IF(BQ1182&lt;=T_opt_bac,BR1182,BS1182)</f>
        <v>0.60699786817284218</v>
      </c>
      <c r="BU1182">
        <f t="shared" si="262"/>
        <v>0.60699999999999998</v>
      </c>
      <c r="BY1182"/>
      <c r="BZ1182" s="3">
        <f t="shared" si="267"/>
        <v>1162</v>
      </c>
      <c r="CA1182" s="3">
        <f>CA1181+(env_max2-env_min2)/1200</f>
        <v>29.024999999999419</v>
      </c>
      <c r="CB1182" s="3">
        <f t="shared" si="266"/>
        <v>1.881</v>
      </c>
      <c r="CC1182" s="3">
        <f>ROUND((O_max_dia2-CA1182)/O_range_dia2 * CB1182, 3)</f>
        <v>-0.40600000000000003</v>
      </c>
      <c r="CD1182">
        <f>IF(CA1182&lt;=delt2,CB1182,CC1182)</f>
        <v>-0.40600000000000003</v>
      </c>
      <c r="CE1182">
        <f>IF(CA1182&gt;=O_max_dia2, 0, CD1182)</f>
        <v>0</v>
      </c>
      <c r="CG1182">
        <f>CE1182/$CF$21</f>
        <v>0</v>
      </c>
      <c r="EM1182"/>
      <c r="EN1182" s="3"/>
      <c r="EP1182"/>
      <c r="EQ1182" s="3"/>
    </row>
    <row r="1183" spans="2:147" x14ac:dyDescent="0.25">
      <c r="B1183">
        <f t="shared" si="265"/>
        <v>1167</v>
      </c>
      <c r="C1183" s="9">
        <f t="shared" si="263"/>
        <v>29.149999999999412</v>
      </c>
      <c r="D1183">
        <f>EXP(-KTG1_dia*(C1183-T_opt__dia)^2)</f>
        <v>0.15942526891527881</v>
      </c>
      <c r="E1183">
        <f>EXP(-KTG2_dia*(T_opt__dia-C1183)^2)</f>
        <v>1.1585878118285651E-20</v>
      </c>
      <c r="F1183">
        <f>IF(C1183&lt;=T_opt__dia,D1183,E1183)</f>
        <v>1.1585878118285651E-20</v>
      </c>
      <c r="G1183">
        <f t="shared" si="264"/>
        <v>0</v>
      </c>
      <c r="AO1183">
        <f t="shared" si="254"/>
        <v>1180</v>
      </c>
      <c r="AP1183">
        <f t="shared" si="255"/>
        <v>29.474999999999394</v>
      </c>
      <c r="AQ1183">
        <f>EXP(-KTG1_nan*(AP1183-T_opt__nan)^2)</f>
        <v>0.69830277164911458</v>
      </c>
      <c r="AR1183">
        <f>EXP(-KTG2_nan*(T_opt__nan-AP1183)^2)</f>
        <v>0.34051111866174705</v>
      </c>
      <c r="AS1183">
        <f>IF(AP1183&lt;=T_opt__nan,AQ1183,AR1183)</f>
        <v>0.34051111866174705</v>
      </c>
      <c r="AT1183">
        <f t="shared" si="256"/>
        <v>0.34100000000000003</v>
      </c>
      <c r="BD1183">
        <f t="shared" si="257"/>
        <v>1180</v>
      </c>
      <c r="BE1183">
        <f t="shared" si="258"/>
        <v>29.474999999999394</v>
      </c>
      <c r="BF1183">
        <f>EXP(-KTG1_pic*(BE1183-T_opt_pic)^2)</f>
        <v>0.84560536486376292</v>
      </c>
      <c r="BG1183">
        <f>EXP(-KTG2_pic*(T_opt_pic-BE1183)^2)</f>
        <v>0.60464879115526837</v>
      </c>
      <c r="BH1183">
        <f>IF(BE1183&lt;=T_opt_pic,BF1183,BG1183)</f>
        <v>0.60464879115526837</v>
      </c>
      <c r="BI1183">
        <f t="shared" si="259"/>
        <v>0.60499999999999998</v>
      </c>
      <c r="BP1183">
        <f t="shared" si="260"/>
        <v>1180</v>
      </c>
      <c r="BQ1183">
        <f t="shared" si="261"/>
        <v>29.474999999999394</v>
      </c>
      <c r="BR1183">
        <f>EXP(-KTG1_bac*(BQ1183-T_opt_bac)^2)</f>
        <v>0.84560536486376292</v>
      </c>
      <c r="BS1183">
        <f>EXP(-KTG2_bac * (T_opt_bac - BQ1183)^2)</f>
        <v>0.60464879115526837</v>
      </c>
      <c r="BT1183">
        <f>IF(BQ1183&lt;=T_opt_bac,BR1183,BS1183)</f>
        <v>0.60464879115526837</v>
      </c>
      <c r="BU1183">
        <f t="shared" si="262"/>
        <v>0.60499999999999998</v>
      </c>
      <c r="BY1183"/>
      <c r="BZ1183" s="3">
        <f t="shared" si="267"/>
        <v>1163</v>
      </c>
      <c r="CA1183" s="3">
        <f>CA1182+(env_max2-env_min2)/1200</f>
        <v>29.049999999999418</v>
      </c>
      <c r="CB1183" s="3">
        <f t="shared" si="266"/>
        <v>1.8839999999999999</v>
      </c>
      <c r="CC1183" s="3">
        <f>ROUND((O_max_dia2-CA1183)/O_range_dia2 * CB1183, 3)</f>
        <v>-0.41</v>
      </c>
      <c r="CD1183">
        <f>IF(CA1183&lt;=delt2,CB1183,CC1183)</f>
        <v>-0.41</v>
      </c>
      <c r="CE1183">
        <f>IF(CA1183&gt;=O_max_dia2, 0, CD1183)</f>
        <v>0</v>
      </c>
      <c r="CG1183">
        <f>CE1183/$CF$21</f>
        <v>0</v>
      </c>
      <c r="EM1183"/>
      <c r="EN1183" s="3"/>
      <c r="EP1183"/>
      <c r="EQ1183" s="3"/>
    </row>
    <row r="1184" spans="2:147" x14ac:dyDescent="0.25">
      <c r="B1184">
        <f t="shared" si="265"/>
        <v>1168</v>
      </c>
      <c r="C1184" s="9">
        <f t="shared" si="263"/>
        <v>29.174999999999411</v>
      </c>
      <c r="D1184">
        <f>EXP(-KTG1_dia*(C1184-T_opt__dia)^2)</f>
        <v>0.15846128090790096</v>
      </c>
      <c r="E1184">
        <f>EXP(-KTG2_dia*(T_opt__dia-C1184)^2)</f>
        <v>9.9558662756215126E-21</v>
      </c>
      <c r="F1184">
        <f>IF(C1184&lt;=T_opt__dia,D1184,E1184)</f>
        <v>9.9558662756215126E-21</v>
      </c>
      <c r="G1184">
        <f t="shared" si="264"/>
        <v>0</v>
      </c>
      <c r="AO1184">
        <f t="shared" si="254"/>
        <v>1181</v>
      </c>
      <c r="AP1184">
        <f t="shared" si="255"/>
        <v>29.499999999999392</v>
      </c>
      <c r="AQ1184">
        <f>EXP(-KTG1_nan*(AP1184-T_opt__nan)^2)</f>
        <v>0.69697899846690492</v>
      </c>
      <c r="AR1184">
        <f>EXP(-KTG2_nan*(T_opt__nan-AP1184)^2)</f>
        <v>0.33857826572088218</v>
      </c>
      <c r="AS1184">
        <f>IF(AP1184&lt;=T_opt__nan,AQ1184,AR1184)</f>
        <v>0.33857826572088218</v>
      </c>
      <c r="AT1184">
        <f t="shared" si="256"/>
        <v>0.33900000000000002</v>
      </c>
      <c r="BD1184">
        <f t="shared" si="257"/>
        <v>1181</v>
      </c>
      <c r="BE1184">
        <f t="shared" si="258"/>
        <v>29.499999999999392</v>
      </c>
      <c r="BF1184">
        <f>EXP(-KTG1_pic*(BE1184-T_opt_pic)^2)</f>
        <v>0.84450890338606099</v>
      </c>
      <c r="BG1184">
        <f>EXP(-KTG2_pic*(T_opt_pic-BE1184)^2)</f>
        <v>0.60229977048312244</v>
      </c>
      <c r="BH1184">
        <f>IF(BE1184&lt;=T_opt_pic,BF1184,BG1184)</f>
        <v>0.60229977048312244</v>
      </c>
      <c r="BI1184">
        <f t="shared" si="259"/>
        <v>0.60199999999999998</v>
      </c>
      <c r="BP1184">
        <f t="shared" si="260"/>
        <v>1181</v>
      </c>
      <c r="BQ1184">
        <f t="shared" si="261"/>
        <v>29.499999999999392</v>
      </c>
      <c r="BR1184">
        <f>EXP(-KTG1_bac*(BQ1184-T_opt_bac)^2)</f>
        <v>0.84450890338606099</v>
      </c>
      <c r="BS1184">
        <f>EXP(-KTG2_bac * (T_opt_bac - BQ1184)^2)</f>
        <v>0.60229977048312244</v>
      </c>
      <c r="BT1184">
        <f>IF(BQ1184&lt;=T_opt_bac,BR1184,BS1184)</f>
        <v>0.60229977048312244</v>
      </c>
      <c r="BU1184">
        <f t="shared" si="262"/>
        <v>0.60199999999999998</v>
      </c>
      <c r="BY1184"/>
      <c r="BZ1184" s="3">
        <f t="shared" si="267"/>
        <v>1164</v>
      </c>
      <c r="CA1184" s="3">
        <f>CA1183+(env_max2-env_min2)/1200</f>
        <v>29.074999999999417</v>
      </c>
      <c r="CB1184" s="3">
        <f t="shared" si="266"/>
        <v>1.887</v>
      </c>
      <c r="CC1184" s="3">
        <f>ROUND((O_max_dia2-CA1184)/O_range_dia2 * CB1184, 3)</f>
        <v>-0.41399999999999998</v>
      </c>
      <c r="CD1184">
        <f>IF(CA1184&lt;=delt2,CB1184,CC1184)</f>
        <v>-0.41399999999999998</v>
      </c>
      <c r="CE1184">
        <f>IF(CA1184&gt;=O_max_dia2, 0, CD1184)</f>
        <v>0</v>
      </c>
      <c r="CG1184">
        <f>CE1184/$CF$21</f>
        <v>0</v>
      </c>
      <c r="EM1184"/>
      <c r="EN1184" s="3"/>
      <c r="EP1184"/>
      <c r="EQ1184" s="3"/>
    </row>
    <row r="1185" spans="2:147" x14ac:dyDescent="0.25">
      <c r="B1185">
        <f t="shared" si="265"/>
        <v>1169</v>
      </c>
      <c r="C1185" s="9">
        <f t="shared" si="263"/>
        <v>29.19999999999941</v>
      </c>
      <c r="D1185">
        <f>EXP(-KTG1_dia*(C1185-T_opt__dia)^2)</f>
        <v>0.15750154677045855</v>
      </c>
      <c r="E1185">
        <f>EXP(-KTG2_dia*(T_opt__dia-C1185)^2)</f>
        <v>8.5530415187567351E-21</v>
      </c>
      <c r="F1185">
        <f>IF(C1185&lt;=T_opt__dia,D1185,E1185)</f>
        <v>8.5530415187567351E-21</v>
      </c>
      <c r="G1185">
        <f t="shared" si="264"/>
        <v>0</v>
      </c>
      <c r="AO1185">
        <f t="shared" si="254"/>
        <v>1182</v>
      </c>
      <c r="AP1185">
        <f t="shared" si="255"/>
        <v>29.524999999999391</v>
      </c>
      <c r="AQ1185">
        <f>EXP(-KTG1_nan*(AP1185-T_opt__nan)^2)</f>
        <v>0.69565425648271018</v>
      </c>
      <c r="AR1185">
        <f>EXP(-KTG2_nan*(T_opt__nan-AP1185)^2)</f>
        <v>0.33665133448021051</v>
      </c>
      <c r="AS1185">
        <f>IF(AP1185&lt;=T_opt__nan,AQ1185,AR1185)</f>
        <v>0.33665133448021051</v>
      </c>
      <c r="AT1185">
        <f t="shared" si="256"/>
        <v>0.33700000000000002</v>
      </c>
      <c r="BD1185">
        <f t="shared" si="257"/>
        <v>1182</v>
      </c>
      <c r="BE1185">
        <f t="shared" si="258"/>
        <v>29.524999999999391</v>
      </c>
      <c r="BF1185">
        <f>EXP(-KTG1_pic*(BE1185-T_opt_pic)^2)</f>
        <v>0.84340964658579998</v>
      </c>
      <c r="BG1185">
        <f>EXP(-KTG2_pic*(T_opt_pic-BE1185)^2)</f>
        <v>0.59995087627071209</v>
      </c>
      <c r="BH1185">
        <f>IF(BE1185&lt;=T_opt_pic,BF1185,BG1185)</f>
        <v>0.59995087627071209</v>
      </c>
      <c r="BI1185">
        <f t="shared" si="259"/>
        <v>0.6</v>
      </c>
      <c r="BP1185">
        <f t="shared" si="260"/>
        <v>1182</v>
      </c>
      <c r="BQ1185">
        <f t="shared" si="261"/>
        <v>29.524999999999391</v>
      </c>
      <c r="BR1185">
        <f>EXP(-KTG1_bac*(BQ1185-T_opt_bac)^2)</f>
        <v>0.84340964658579998</v>
      </c>
      <c r="BS1185">
        <f>EXP(-KTG2_bac * (T_opt_bac - BQ1185)^2)</f>
        <v>0.59995087627071209</v>
      </c>
      <c r="BT1185">
        <f>IF(BQ1185&lt;=T_opt_bac,BR1185,BS1185)</f>
        <v>0.59995087627071209</v>
      </c>
      <c r="BU1185">
        <f t="shared" si="262"/>
        <v>0.6</v>
      </c>
      <c r="BY1185"/>
      <c r="BZ1185" s="3">
        <f t="shared" si="267"/>
        <v>1165</v>
      </c>
      <c r="CA1185" s="3">
        <f>CA1184+(env_max2-env_min2)/1200</f>
        <v>29.099999999999415</v>
      </c>
      <c r="CB1185" s="3">
        <f t="shared" si="266"/>
        <v>1.891</v>
      </c>
      <c r="CC1185" s="3">
        <f>ROUND((O_max_dia2-CA1185)/O_range_dia2 * CB1185, 3)</f>
        <v>-0.41899999999999998</v>
      </c>
      <c r="CD1185">
        <f>IF(CA1185&lt;=delt2,CB1185,CC1185)</f>
        <v>-0.41899999999999998</v>
      </c>
      <c r="CE1185">
        <f>IF(CA1185&gt;=O_max_dia2, 0, CD1185)</f>
        <v>0</v>
      </c>
      <c r="CG1185">
        <f>CE1185/$CF$21</f>
        <v>0</v>
      </c>
      <c r="EM1185"/>
      <c r="EN1185" s="3"/>
      <c r="EP1185"/>
      <c r="EQ1185" s="3"/>
    </row>
    <row r="1186" spans="2:147" x14ac:dyDescent="0.25">
      <c r="B1186">
        <f t="shared" si="265"/>
        <v>1170</v>
      </c>
      <c r="C1186" s="9">
        <f t="shared" si="263"/>
        <v>29.224999999999408</v>
      </c>
      <c r="D1186">
        <f>EXP(-KTG1_dia*(C1186-T_opt__dia)^2)</f>
        <v>0.15654605987548892</v>
      </c>
      <c r="E1186">
        <f>EXP(-KTG2_dia*(T_opt__dia-C1186)^2)</f>
        <v>7.3460441163965038E-21</v>
      </c>
      <c r="F1186">
        <f>IF(C1186&lt;=T_opt__dia,D1186,E1186)</f>
        <v>7.3460441163965038E-21</v>
      </c>
      <c r="G1186">
        <f t="shared" si="264"/>
        <v>0</v>
      </c>
      <c r="AO1186">
        <f t="shared" si="254"/>
        <v>1183</v>
      </c>
      <c r="AP1186">
        <f t="shared" si="255"/>
        <v>29.54999999999939</v>
      </c>
      <c r="AQ1186">
        <f>EXP(-KTG1_nan*(AP1186-T_opt__nan)^2)</f>
        <v>0.6943285607727212</v>
      </c>
      <c r="AR1186">
        <f>EXP(-KTG2_nan*(T_opt__nan-AP1186)^2)</f>
        <v>0.33473034888090147</v>
      </c>
      <c r="AS1186">
        <f>IF(AP1186&lt;=T_opt__nan,AQ1186,AR1186)</f>
        <v>0.33473034888090147</v>
      </c>
      <c r="AT1186">
        <f t="shared" si="256"/>
        <v>0.33500000000000002</v>
      </c>
      <c r="BD1186">
        <f t="shared" si="257"/>
        <v>1183</v>
      </c>
      <c r="BE1186">
        <f t="shared" si="258"/>
        <v>29.54999999999939</v>
      </c>
      <c r="BF1186">
        <f>EXP(-KTG1_pic*(BE1186-T_opt_pic)^2)</f>
        <v>0.84230760908690372</v>
      </c>
      <c r="BG1186">
        <f>EXP(-KTG2_pic*(T_opt_pic-BE1186)^2)</f>
        <v>0.59760217835375273</v>
      </c>
      <c r="BH1186">
        <f>IF(BE1186&lt;=T_opt_pic,BF1186,BG1186)</f>
        <v>0.59760217835375273</v>
      </c>
      <c r="BI1186">
        <f t="shared" si="259"/>
        <v>0.59799999999999998</v>
      </c>
      <c r="BP1186">
        <f t="shared" si="260"/>
        <v>1183</v>
      </c>
      <c r="BQ1186">
        <f t="shared" si="261"/>
        <v>29.54999999999939</v>
      </c>
      <c r="BR1186">
        <f>EXP(-KTG1_bac*(BQ1186-T_opt_bac)^2)</f>
        <v>0.84230760908690372</v>
      </c>
      <c r="BS1186">
        <f>EXP(-KTG2_bac * (T_opt_bac - BQ1186)^2)</f>
        <v>0.59760217835375273</v>
      </c>
      <c r="BT1186">
        <f>IF(BQ1186&lt;=T_opt_bac,BR1186,BS1186)</f>
        <v>0.59760217835375273</v>
      </c>
      <c r="BU1186">
        <f t="shared" si="262"/>
        <v>0.59799999999999998</v>
      </c>
      <c r="BY1186"/>
      <c r="BZ1186" s="3">
        <f t="shared" si="267"/>
        <v>1166</v>
      </c>
      <c r="CA1186" s="3">
        <f>CA1185+(env_max2-env_min2)/1200</f>
        <v>29.124999999999414</v>
      </c>
      <c r="CB1186" s="3">
        <f t="shared" si="266"/>
        <v>1.8939999999999999</v>
      </c>
      <c r="CC1186" s="3">
        <f>ROUND((O_max_dia2-CA1186)/O_range_dia2 * CB1186, 3)</f>
        <v>-0.42299999999999999</v>
      </c>
      <c r="CD1186">
        <f>IF(CA1186&lt;=delt2,CB1186,CC1186)</f>
        <v>-0.42299999999999999</v>
      </c>
      <c r="CE1186">
        <f>IF(CA1186&gt;=O_max_dia2, 0, CD1186)</f>
        <v>0</v>
      </c>
      <c r="CG1186">
        <f>CE1186/$CF$21</f>
        <v>0</v>
      </c>
      <c r="EM1186"/>
      <c r="EN1186" s="3"/>
      <c r="EP1186"/>
      <c r="EQ1186" s="3"/>
    </row>
    <row r="1187" spans="2:147" x14ac:dyDescent="0.25">
      <c r="B1187">
        <f t="shared" si="265"/>
        <v>1171</v>
      </c>
      <c r="C1187" s="9">
        <f t="shared" si="263"/>
        <v>29.249999999999407</v>
      </c>
      <c r="D1187">
        <f>EXP(-KTG1_dia*(C1187-T_opt__dia)^2)</f>
        <v>0.15559481350867185</v>
      </c>
      <c r="E1187">
        <f>EXP(-KTG2_dia*(T_opt__dia-C1187)^2)</f>
        <v>6.3077999372429233E-21</v>
      </c>
      <c r="F1187">
        <f>IF(C1187&lt;=T_opt__dia,D1187,E1187)</f>
        <v>6.3077999372429233E-21</v>
      </c>
      <c r="G1187">
        <f t="shared" si="264"/>
        <v>0</v>
      </c>
      <c r="AO1187">
        <f t="shared" si="254"/>
        <v>1184</v>
      </c>
      <c r="AP1187">
        <f t="shared" si="255"/>
        <v>29.574999999999388</v>
      </c>
      <c r="AQ1187">
        <f>EXP(-KTG1_nan*(AP1187-T_opt__nan)^2)</f>
        <v>0.69300192639872804</v>
      </c>
      <c r="AR1187">
        <f>EXP(-KTG2_nan*(T_opt__nan-AP1187)^2)</f>
        <v>0.33281533246090339</v>
      </c>
      <c r="AS1187">
        <f>IF(AP1187&lt;=T_opt__nan,AQ1187,AR1187)</f>
        <v>0.33281533246090339</v>
      </c>
      <c r="AT1187">
        <f t="shared" si="256"/>
        <v>0.33300000000000002</v>
      </c>
      <c r="BD1187">
        <f t="shared" si="257"/>
        <v>1184</v>
      </c>
      <c r="BE1187">
        <f t="shared" si="258"/>
        <v>29.574999999999388</v>
      </c>
      <c r="BF1187">
        <f>EXP(-KTG1_pic*(BE1187-T_opt_pic)^2)</f>
        <v>0.84120280553590743</v>
      </c>
      <c r="BG1187">
        <f>EXP(-KTG2_pic*(T_opt_pic-BE1187)^2)</f>
        <v>0.59525374628627314</v>
      </c>
      <c r="BH1187">
        <f>IF(BE1187&lt;=T_opt_pic,BF1187,BG1187)</f>
        <v>0.59525374628627314</v>
      </c>
      <c r="BI1187">
        <f t="shared" si="259"/>
        <v>0.59499999999999997</v>
      </c>
      <c r="BP1187">
        <f t="shared" si="260"/>
        <v>1184</v>
      </c>
      <c r="BQ1187">
        <f t="shared" si="261"/>
        <v>29.574999999999388</v>
      </c>
      <c r="BR1187">
        <f>EXP(-KTG1_bac*(BQ1187-T_opt_bac)^2)</f>
        <v>0.84120280553590743</v>
      </c>
      <c r="BS1187">
        <f>EXP(-KTG2_bac * (T_opt_bac - BQ1187)^2)</f>
        <v>0.59525374628627314</v>
      </c>
      <c r="BT1187">
        <f>IF(BQ1187&lt;=T_opt_bac,BR1187,BS1187)</f>
        <v>0.59525374628627314</v>
      </c>
      <c r="BU1187">
        <f t="shared" si="262"/>
        <v>0.59499999999999997</v>
      </c>
      <c r="BY1187"/>
      <c r="BZ1187" s="3">
        <f t="shared" si="267"/>
        <v>1167</v>
      </c>
      <c r="CA1187" s="3">
        <f>CA1186+(env_max2-env_min2)/1200</f>
        <v>29.149999999999412</v>
      </c>
      <c r="CB1187" s="3">
        <f t="shared" si="266"/>
        <v>1.897</v>
      </c>
      <c r="CC1187" s="3">
        <f>ROUND((O_max_dia2-CA1187)/O_range_dia2 * CB1187, 3)</f>
        <v>-0.42699999999999999</v>
      </c>
      <c r="CD1187">
        <f>IF(CA1187&lt;=delt2,CB1187,CC1187)</f>
        <v>-0.42699999999999999</v>
      </c>
      <c r="CE1187">
        <f>IF(CA1187&gt;=O_max_dia2, 0, CD1187)</f>
        <v>0</v>
      </c>
      <c r="CG1187">
        <f>CE1187/$CF$21</f>
        <v>0</v>
      </c>
      <c r="EM1187"/>
      <c r="EN1187" s="3"/>
      <c r="EP1187"/>
      <c r="EQ1187" s="3"/>
    </row>
    <row r="1188" spans="2:147" x14ac:dyDescent="0.25">
      <c r="B1188">
        <f t="shared" si="265"/>
        <v>1172</v>
      </c>
      <c r="C1188" s="9">
        <f t="shared" si="263"/>
        <v>29.274999999999405</v>
      </c>
      <c r="D1188">
        <f>EXP(-KTG1_dia*(C1188-T_opt__dia)^2)</f>
        <v>0.15464780086962465</v>
      </c>
      <c r="E1188">
        <f>EXP(-KTG2_dia*(T_opt__dia-C1188)^2)</f>
        <v>5.4149408275081093E-21</v>
      </c>
      <c r="F1188">
        <f>IF(C1188&lt;=T_opt__dia,D1188,E1188)</f>
        <v>5.4149408275081093E-21</v>
      </c>
      <c r="G1188">
        <f t="shared" si="264"/>
        <v>0</v>
      </c>
      <c r="AO1188">
        <f t="shared" si="254"/>
        <v>1185</v>
      </c>
      <c r="AP1188">
        <f t="shared" si="255"/>
        <v>29.599999999999387</v>
      </c>
      <c r="AQ1188">
        <f>EXP(-KTG1_nan*(AP1188-T_opt__nan)^2)</f>
        <v>0.6916743684078468</v>
      </c>
      <c r="AR1188">
        <f>EXP(-KTG2_nan*(T_opt__nan-AP1188)^2)</f>
        <v>0.33090630835583534</v>
      </c>
      <c r="AS1188">
        <f>IF(AP1188&lt;=T_opt__nan,AQ1188,AR1188)</f>
        <v>0.33090630835583534</v>
      </c>
      <c r="AT1188">
        <f t="shared" si="256"/>
        <v>0.33100000000000002</v>
      </c>
      <c r="BD1188">
        <f t="shared" si="257"/>
        <v>1185</v>
      </c>
      <c r="BE1188">
        <f t="shared" si="258"/>
        <v>29.599999999999387</v>
      </c>
      <c r="BF1188">
        <f>EXP(-KTG1_pic*(BE1188-T_opt_pic)^2)</f>
        <v>0.84009525060163537</v>
      </c>
      <c r="BG1188">
        <f>EXP(-KTG2_pic*(T_opt_pic-BE1188)^2)</f>
        <v>0.59290564933755219</v>
      </c>
      <c r="BH1188">
        <f>IF(BE1188&lt;=T_opt_pic,BF1188,BG1188)</f>
        <v>0.59290564933755219</v>
      </c>
      <c r="BI1188">
        <f t="shared" si="259"/>
        <v>0.59299999999999997</v>
      </c>
      <c r="BP1188">
        <f t="shared" si="260"/>
        <v>1185</v>
      </c>
      <c r="BQ1188">
        <f t="shared" si="261"/>
        <v>29.599999999999387</v>
      </c>
      <c r="BR1188">
        <f>EXP(-KTG1_bac*(BQ1188-T_opt_bac)^2)</f>
        <v>0.84009525060163537</v>
      </c>
      <c r="BS1188">
        <f>EXP(-KTG2_bac * (T_opt_bac - BQ1188)^2)</f>
        <v>0.59290564933755219</v>
      </c>
      <c r="BT1188">
        <f>IF(BQ1188&lt;=T_opt_bac,BR1188,BS1188)</f>
        <v>0.59290564933755219</v>
      </c>
      <c r="BU1188">
        <f t="shared" si="262"/>
        <v>0.59299999999999997</v>
      </c>
      <c r="BY1188"/>
      <c r="BZ1188" s="3">
        <f t="shared" si="267"/>
        <v>1168</v>
      </c>
      <c r="CA1188" s="3">
        <f>CA1187+(env_max2-env_min2)/1200</f>
        <v>29.174999999999411</v>
      </c>
      <c r="CB1188" s="3">
        <f t="shared" si="266"/>
        <v>1.901</v>
      </c>
      <c r="CC1188" s="3">
        <f>ROUND((O_max_dia2-CA1188)/O_range_dia2 * CB1188, 3)</f>
        <v>-0.43099999999999999</v>
      </c>
      <c r="CD1188">
        <f>IF(CA1188&lt;=delt2,CB1188,CC1188)</f>
        <v>-0.43099999999999999</v>
      </c>
      <c r="CE1188">
        <f>IF(CA1188&gt;=O_max_dia2, 0, CD1188)</f>
        <v>0</v>
      </c>
      <c r="CG1188">
        <f>CE1188/$CF$21</f>
        <v>0</v>
      </c>
      <c r="EM1188"/>
      <c r="EN1188" s="3"/>
      <c r="EP1188"/>
      <c r="EQ1188" s="3"/>
    </row>
    <row r="1189" spans="2:147" x14ac:dyDescent="0.25">
      <c r="B1189">
        <f t="shared" si="265"/>
        <v>1173</v>
      </c>
      <c r="C1189" s="9">
        <f t="shared" si="263"/>
        <v>29.299999999999404</v>
      </c>
      <c r="D1189">
        <f>EXP(-KTG1_dia*(C1189-T_opt__dia)^2)</f>
        <v>0.15370501507269607</v>
      </c>
      <c r="E1189">
        <f>EXP(-KTG2_dia*(T_opt__dia-C1189)^2)</f>
        <v>4.6473025424470514E-21</v>
      </c>
      <c r="F1189">
        <f>IF(C1189&lt;=T_opt__dia,D1189,E1189)</f>
        <v>4.6473025424470514E-21</v>
      </c>
      <c r="G1189">
        <f t="shared" si="264"/>
        <v>0</v>
      </c>
      <c r="AO1189">
        <f t="shared" ref="AO1189:AO1203" si="268">B1202</f>
        <v>1186</v>
      </c>
      <c r="AP1189">
        <f t="shared" si="255"/>
        <v>29.624999999999385</v>
      </c>
      <c r="AQ1189">
        <f>EXP(-KTG1_nan*(AP1189-T_opt__nan)^2)</f>
        <v>0.69034590183224709</v>
      </c>
      <c r="AR1189">
        <f>EXP(-KTG2_nan*(T_opt__nan-AP1189)^2)</f>
        <v>0.32900329929990546</v>
      </c>
      <c r="AS1189">
        <f>IF(AP1189&lt;=T_opt__nan,AQ1189,AR1189)</f>
        <v>0.32900329929990546</v>
      </c>
      <c r="AT1189">
        <f t="shared" si="256"/>
        <v>0.32900000000000001</v>
      </c>
      <c r="BD1189">
        <f t="shared" si="257"/>
        <v>1186</v>
      </c>
      <c r="BE1189">
        <f t="shared" si="258"/>
        <v>29.624999999999385</v>
      </c>
      <c r="BF1189">
        <f>EXP(-KTG1_pic*(BE1189-T_opt_pic)^2)</f>
        <v>0.83898495897487857</v>
      </c>
      <c r="BG1189">
        <f>EXP(-KTG2_pic*(T_opt_pic-BE1189)^2)</f>
        <v>0.59055795648909026</v>
      </c>
      <c r="BH1189">
        <f>IF(BE1189&lt;=T_opt_pic,BF1189,BG1189)</f>
        <v>0.59055795648909026</v>
      </c>
      <c r="BI1189">
        <f t="shared" si="259"/>
        <v>0.59099999999999997</v>
      </c>
      <c r="BP1189">
        <f t="shared" si="260"/>
        <v>1186</v>
      </c>
      <c r="BQ1189">
        <f t="shared" si="261"/>
        <v>29.624999999999385</v>
      </c>
      <c r="BR1189">
        <f>EXP(-KTG1_bac*(BQ1189-T_opt_bac)^2)</f>
        <v>0.83898495897487857</v>
      </c>
      <c r="BS1189">
        <f>EXP(-KTG2_bac * (T_opt_bac - BQ1189)^2)</f>
        <v>0.59055795648909026</v>
      </c>
      <c r="BT1189">
        <f>IF(BQ1189&lt;=T_opt_bac,BR1189,BS1189)</f>
        <v>0.59055795648909026</v>
      </c>
      <c r="BU1189">
        <f t="shared" si="262"/>
        <v>0.59099999999999997</v>
      </c>
      <c r="BY1189"/>
      <c r="BZ1189" s="3">
        <f t="shared" si="267"/>
        <v>1169</v>
      </c>
      <c r="CA1189" s="3">
        <f>CA1188+(env_max2-env_min2)/1200</f>
        <v>29.19999999999941</v>
      </c>
      <c r="CB1189" s="3">
        <f t="shared" si="266"/>
        <v>1.9039999999999999</v>
      </c>
      <c r="CC1189" s="3">
        <f>ROUND((O_max_dia2-CA1189)/O_range_dia2 * CB1189, 3)</f>
        <v>-0.435</v>
      </c>
      <c r="CD1189">
        <f>IF(CA1189&lt;=delt2,CB1189,CC1189)</f>
        <v>-0.435</v>
      </c>
      <c r="CE1189">
        <f>IF(CA1189&gt;=O_max_dia2, 0, CD1189)</f>
        <v>0</v>
      </c>
      <c r="CG1189">
        <f>CE1189/$CF$21</f>
        <v>0</v>
      </c>
      <c r="EM1189"/>
      <c r="EN1189" s="3"/>
      <c r="EP1189"/>
      <c r="EQ1189" s="3"/>
    </row>
    <row r="1190" spans="2:147" x14ac:dyDescent="0.25">
      <c r="B1190">
        <f t="shared" si="265"/>
        <v>1174</v>
      </c>
      <c r="C1190" s="9">
        <f t="shared" si="263"/>
        <v>29.324999999999402</v>
      </c>
      <c r="D1190">
        <f>EXP(-KTG1_dia*(C1190-T_opt__dia)^2)</f>
        <v>0.15276644914775983</v>
      </c>
      <c r="E1190">
        <f>EXP(-KTG2_dia*(T_opt__dia-C1190)^2)</f>
        <v>3.9874899705236661E-21</v>
      </c>
      <c r="F1190">
        <f>IF(C1190&lt;=T_opt__dia,D1190,E1190)</f>
        <v>3.9874899705236661E-21</v>
      </c>
      <c r="G1190">
        <f t="shared" si="264"/>
        <v>0</v>
      </c>
      <c r="AO1190">
        <f t="shared" si="268"/>
        <v>1187</v>
      </c>
      <c r="AP1190">
        <f t="shared" si="255"/>
        <v>29.649999999999384</v>
      </c>
      <c r="AQ1190">
        <f>EXP(-KTG1_nan*(AP1190-T_opt__nan)^2)</f>
        <v>0.68901654168887982</v>
      </c>
      <c r="AR1190">
        <f>EXP(-KTG2_nan*(T_opt__nan-AP1190)^2)</f>
        <v>0.32710632762685266</v>
      </c>
      <c r="AS1190">
        <f>IF(AP1190&lt;=T_opt__nan,AQ1190,AR1190)</f>
        <v>0.32710632762685266</v>
      </c>
      <c r="AT1190">
        <f t="shared" si="256"/>
        <v>0.32700000000000001</v>
      </c>
      <c r="BD1190">
        <f t="shared" si="257"/>
        <v>1187</v>
      </c>
      <c r="BE1190">
        <f t="shared" si="258"/>
        <v>29.649999999999384</v>
      </c>
      <c r="BF1190">
        <f>EXP(-KTG1_pic*(BE1190-T_opt_pic)^2)</f>
        <v>0.83787194536807241</v>
      </c>
      <c r="BG1190">
        <f>EXP(-KTG2_pic*(T_opt_pic-BE1190)^2)</f>
        <v>0.58821073643161381</v>
      </c>
      <c r="BH1190">
        <f>IF(BE1190&lt;=T_opt_pic,BF1190,BG1190)</f>
        <v>0.58821073643161381</v>
      </c>
      <c r="BI1190">
        <f t="shared" si="259"/>
        <v>0.58799999999999997</v>
      </c>
      <c r="BP1190">
        <f t="shared" si="260"/>
        <v>1187</v>
      </c>
      <c r="BQ1190">
        <f t="shared" si="261"/>
        <v>29.649999999999384</v>
      </c>
      <c r="BR1190">
        <f>EXP(-KTG1_bac*(BQ1190-T_opt_bac)^2)</f>
        <v>0.83787194536807241</v>
      </c>
      <c r="BS1190">
        <f>EXP(-KTG2_bac * (T_opt_bac - BQ1190)^2)</f>
        <v>0.58821073643161381</v>
      </c>
      <c r="BT1190">
        <f>IF(BQ1190&lt;=T_opt_bac,BR1190,BS1190)</f>
        <v>0.58821073643161381</v>
      </c>
      <c r="BU1190">
        <f t="shared" si="262"/>
        <v>0.58799999999999997</v>
      </c>
      <c r="BY1190"/>
      <c r="BZ1190" s="3">
        <f t="shared" si="267"/>
        <v>1170</v>
      </c>
      <c r="CA1190" s="3">
        <f>CA1189+(env_max2-env_min2)/1200</f>
        <v>29.224999999999408</v>
      </c>
      <c r="CB1190" s="3">
        <f t="shared" si="266"/>
        <v>1.907</v>
      </c>
      <c r="CC1190" s="3">
        <f>ROUND((O_max_dia2-CA1190)/O_range_dia2 * CB1190, 3)</f>
        <v>-0.439</v>
      </c>
      <c r="CD1190">
        <f>IF(CA1190&lt;=delt2,CB1190,CC1190)</f>
        <v>-0.439</v>
      </c>
      <c r="CE1190">
        <f>IF(CA1190&gt;=O_max_dia2, 0, CD1190)</f>
        <v>0</v>
      </c>
      <c r="CG1190">
        <f>CE1190/$CF$21</f>
        <v>0</v>
      </c>
      <c r="EM1190"/>
      <c r="EN1190" s="3"/>
      <c r="EP1190"/>
      <c r="EQ1190" s="3"/>
    </row>
    <row r="1191" spans="2:147" x14ac:dyDescent="0.25">
      <c r="B1191">
        <f t="shared" si="265"/>
        <v>1175</v>
      </c>
      <c r="C1191" s="9">
        <f t="shared" si="263"/>
        <v>29.349999999999401</v>
      </c>
      <c r="D1191">
        <f>EXP(-KTG1_dia*(C1191-T_opt__dia)^2)</f>
        <v>0.15183209604100753</v>
      </c>
      <c r="E1191">
        <f>EXP(-KTG2_dia*(T_opt__dia-C1191)^2)</f>
        <v>3.4205007308231487E-21</v>
      </c>
      <c r="F1191">
        <f>IF(C1191&lt;=T_opt__dia,D1191,E1191)</f>
        <v>3.4205007308231487E-21</v>
      </c>
      <c r="G1191">
        <f t="shared" si="264"/>
        <v>0</v>
      </c>
      <c r="AO1191">
        <f t="shared" si="268"/>
        <v>1188</v>
      </c>
      <c r="AP1191">
        <f t="shared" si="255"/>
        <v>29.674999999999383</v>
      </c>
      <c r="AQ1191">
        <f>EXP(-KTG1_nan*(AP1191-T_opt__nan)^2)</f>
        <v>0.68768630297920708</v>
      </c>
      <c r="AR1191">
        <f>EXP(-KTG2_nan*(T_opt__nan-AP1191)^2)</f>
        <v>0.32521541527091391</v>
      </c>
      <c r="AS1191">
        <f>IF(AP1191&lt;=T_opt__nan,AQ1191,AR1191)</f>
        <v>0.32521541527091391</v>
      </c>
      <c r="AT1191">
        <f t="shared" si="256"/>
        <v>0.32500000000000001</v>
      </c>
      <c r="BD1191">
        <f t="shared" si="257"/>
        <v>1188</v>
      </c>
      <c r="BE1191">
        <f t="shared" si="258"/>
        <v>29.674999999999383</v>
      </c>
      <c r="BF1191">
        <f>EXP(-KTG1_pic*(BE1191-T_opt_pic)^2)</f>
        <v>0.83675622451497345</v>
      </c>
      <c r="BG1191">
        <f>EXP(-KTG2_pic*(T_opt_pic-BE1191)^2)</f>
        <v>0.58586405756211368</v>
      </c>
      <c r="BH1191">
        <f>IF(BE1191&lt;=T_opt_pic,BF1191,BG1191)</f>
        <v>0.58586405756211368</v>
      </c>
      <c r="BI1191">
        <f t="shared" si="259"/>
        <v>0.58599999999999997</v>
      </c>
      <c r="BP1191">
        <f t="shared" si="260"/>
        <v>1188</v>
      </c>
      <c r="BQ1191">
        <f t="shared" si="261"/>
        <v>29.674999999999383</v>
      </c>
      <c r="BR1191">
        <f>EXP(-KTG1_bac*(BQ1191-T_opt_bac)^2)</f>
        <v>0.83675622451497345</v>
      </c>
      <c r="BS1191">
        <f>EXP(-KTG2_bac * (T_opt_bac - BQ1191)^2)</f>
        <v>0.58586405756211368</v>
      </c>
      <c r="BT1191">
        <f>IF(BQ1191&lt;=T_opt_bac,BR1191,BS1191)</f>
        <v>0.58586405756211368</v>
      </c>
      <c r="BU1191">
        <f t="shared" si="262"/>
        <v>0.58599999999999997</v>
      </c>
      <c r="BY1191"/>
      <c r="BZ1191" s="3">
        <f t="shared" si="267"/>
        <v>1171</v>
      </c>
      <c r="CA1191" s="3">
        <f>CA1190+(env_max2-env_min2)/1200</f>
        <v>29.249999999999407</v>
      </c>
      <c r="CB1191" s="3">
        <f t="shared" si="266"/>
        <v>1.911</v>
      </c>
      <c r="CC1191" s="3">
        <f>ROUND((O_max_dia2-CA1191)/O_range_dia2 * CB1191, 3)</f>
        <v>-0.44400000000000001</v>
      </c>
      <c r="CD1191">
        <f>IF(CA1191&lt;=delt2,CB1191,CC1191)</f>
        <v>-0.44400000000000001</v>
      </c>
      <c r="CE1191">
        <f>IF(CA1191&gt;=O_max_dia2, 0, CD1191)</f>
        <v>0</v>
      </c>
      <c r="CG1191">
        <f>CE1191/$CF$21</f>
        <v>0</v>
      </c>
      <c r="EM1191"/>
      <c r="EN1191" s="3"/>
      <c r="EP1191"/>
      <c r="EQ1191" s="3"/>
    </row>
    <row r="1192" spans="2:147" x14ac:dyDescent="0.25">
      <c r="B1192">
        <f t="shared" si="265"/>
        <v>1176</v>
      </c>
      <c r="C1192" s="9">
        <f t="shared" si="263"/>
        <v>29.3749999999994</v>
      </c>
      <c r="D1192">
        <f>EXP(-KTG1_dia*(C1192-T_opt__dia)^2)</f>
        <v>0.15090194861574127</v>
      </c>
      <c r="E1192">
        <f>EXP(-KTG2_dia*(T_opt__dia-C1192)^2)</f>
        <v>2.9333993929274577E-21</v>
      </c>
      <c r="F1192">
        <f>IF(C1192&lt;=T_opt__dia,D1192,E1192)</f>
        <v>2.9333993929274577E-21</v>
      </c>
      <c r="G1192">
        <f t="shared" si="264"/>
        <v>0</v>
      </c>
      <c r="AO1192">
        <f t="shared" si="268"/>
        <v>1189</v>
      </c>
      <c r="AP1192">
        <f t="shared" si="255"/>
        <v>29.699999999999381</v>
      </c>
      <c r="AQ1192">
        <f>EXP(-KTG1_nan*(AP1192-T_opt__nan)^2)</f>
        <v>0.68635520068893141</v>
      </c>
      <c r="AR1192">
        <f>EXP(-KTG2_nan*(T_opt__nan-AP1192)^2)</f>
        <v>0.32333058376781543</v>
      </c>
      <c r="AS1192">
        <f>IF(AP1192&lt;=T_opt__nan,AQ1192,AR1192)</f>
        <v>0.32333058376781543</v>
      </c>
      <c r="AT1192">
        <f t="shared" si="256"/>
        <v>0.32300000000000001</v>
      </c>
      <c r="BD1192">
        <f t="shared" si="257"/>
        <v>1189</v>
      </c>
      <c r="BE1192">
        <f t="shared" si="258"/>
        <v>29.699999999999381</v>
      </c>
      <c r="BF1192">
        <f>EXP(-KTG1_pic*(BE1192-T_opt_pic)^2)</f>
        <v>0.83563781117033709</v>
      </c>
      <c r="BG1192">
        <f>EXP(-KTG2_pic*(T_opt_pic-BE1192)^2)</f>
        <v>0.58351798798091636</v>
      </c>
      <c r="BH1192">
        <f>IF(BE1192&lt;=T_opt_pic,BF1192,BG1192)</f>
        <v>0.58351798798091636</v>
      </c>
      <c r="BI1192">
        <f t="shared" si="259"/>
        <v>0.58399999999999996</v>
      </c>
      <c r="BP1192">
        <f t="shared" si="260"/>
        <v>1189</v>
      </c>
      <c r="BQ1192">
        <f t="shared" si="261"/>
        <v>29.699999999999381</v>
      </c>
      <c r="BR1192">
        <f>EXP(-KTG1_bac*(BQ1192-T_opt_bac)^2)</f>
        <v>0.83563781117033709</v>
      </c>
      <c r="BS1192">
        <f>EXP(-KTG2_bac * (T_opt_bac - BQ1192)^2)</f>
        <v>0.58351798798091636</v>
      </c>
      <c r="BT1192">
        <f>IF(BQ1192&lt;=T_opt_bac,BR1192,BS1192)</f>
        <v>0.58351798798091636</v>
      </c>
      <c r="BU1192">
        <f t="shared" si="262"/>
        <v>0.58399999999999996</v>
      </c>
      <c r="BY1192"/>
      <c r="BZ1192" s="3">
        <f t="shared" si="267"/>
        <v>1172</v>
      </c>
      <c r="CA1192" s="3">
        <f>CA1191+(env_max2-env_min2)/1200</f>
        <v>29.274999999999405</v>
      </c>
      <c r="CB1192" s="3">
        <f t="shared" si="266"/>
        <v>1.9139999999999999</v>
      </c>
      <c r="CC1192" s="3">
        <f>ROUND((O_max_dia2-CA1192)/O_range_dia2 * CB1192, 3)</f>
        <v>-0.44800000000000001</v>
      </c>
      <c r="CD1192">
        <f>IF(CA1192&lt;=delt2,CB1192,CC1192)</f>
        <v>-0.44800000000000001</v>
      </c>
      <c r="CE1192">
        <f>IF(CA1192&gt;=O_max_dia2, 0, CD1192)</f>
        <v>0</v>
      </c>
      <c r="CG1192">
        <f>CE1192/$CF$21</f>
        <v>0</v>
      </c>
      <c r="EM1192"/>
      <c r="EN1192" s="3"/>
      <c r="EP1192"/>
      <c r="EQ1192" s="3"/>
    </row>
    <row r="1193" spans="2:147" x14ac:dyDescent="0.25">
      <c r="B1193">
        <f t="shared" si="265"/>
        <v>1177</v>
      </c>
      <c r="C1193" s="9">
        <f t="shared" si="263"/>
        <v>29.399999999999398</v>
      </c>
      <c r="D1193">
        <f>EXP(-KTG1_dia*(C1193-T_opt__dia)^2)</f>
        <v>0.14997599965316477</v>
      </c>
      <c r="E1193">
        <f>EXP(-KTG2_dia*(T_opt__dia-C1193)^2)</f>
        <v>2.5150355858090708E-21</v>
      </c>
      <c r="F1193">
        <f>IF(C1193&lt;=T_opt__dia,D1193,E1193)</f>
        <v>2.5150355858090708E-21</v>
      </c>
      <c r="G1193">
        <f t="shared" si="264"/>
        <v>0</v>
      </c>
      <c r="AO1193">
        <f t="shared" si="268"/>
        <v>1190</v>
      </c>
      <c r="AP1193">
        <f t="shared" si="255"/>
        <v>29.72499999999938</v>
      </c>
      <c r="AQ1193">
        <f>EXP(-KTG1_nan*(AP1193-T_opt__nan)^2)</f>
        <v>0.68502324978772766</v>
      </c>
      <c r="AR1193">
        <f>EXP(-KTG2_nan*(T_opt__nan-AP1193)^2)</f>
        <v>0.32145185425578776</v>
      </c>
      <c r="AS1193">
        <f>IF(AP1193&lt;=T_opt__nan,AQ1193,AR1193)</f>
        <v>0.32145185425578776</v>
      </c>
      <c r="AT1193">
        <f t="shared" si="256"/>
        <v>0.32100000000000001</v>
      </c>
      <c r="BD1193">
        <f t="shared" si="257"/>
        <v>1190</v>
      </c>
      <c r="BE1193">
        <f t="shared" si="258"/>
        <v>29.72499999999938</v>
      </c>
      <c r="BF1193">
        <f>EXP(-KTG1_pic*(BE1193-T_opt_pic)^2)</f>
        <v>0.83451672010959466</v>
      </c>
      <c r="BG1193">
        <f>EXP(-KTG2_pic*(T_opt_pic-BE1193)^2)</f>
        <v>0.58117259548879041</v>
      </c>
      <c r="BH1193">
        <f>IF(BE1193&lt;=T_opt_pic,BF1193,BG1193)</f>
        <v>0.58117259548879041</v>
      </c>
      <c r="BI1193">
        <f t="shared" si="259"/>
        <v>0.58099999999999996</v>
      </c>
      <c r="BP1193">
        <f t="shared" si="260"/>
        <v>1190</v>
      </c>
      <c r="BQ1193">
        <f t="shared" si="261"/>
        <v>29.72499999999938</v>
      </c>
      <c r="BR1193">
        <f>EXP(-KTG1_bac*(BQ1193-T_opt_bac)^2)</f>
        <v>0.83451672010959466</v>
      </c>
      <c r="BS1193">
        <f>EXP(-KTG2_bac * (T_opt_bac - BQ1193)^2)</f>
        <v>0.58117259548879041</v>
      </c>
      <c r="BT1193">
        <f>IF(BQ1193&lt;=T_opt_bac,BR1193,BS1193)</f>
        <v>0.58117259548879041</v>
      </c>
      <c r="BU1193">
        <f t="shared" si="262"/>
        <v>0.58099999999999996</v>
      </c>
      <c r="BY1193"/>
      <c r="BZ1193" s="3">
        <f t="shared" si="267"/>
        <v>1173</v>
      </c>
      <c r="CA1193" s="3">
        <f>CA1192+(env_max2-env_min2)/1200</f>
        <v>29.299999999999404</v>
      </c>
      <c r="CB1193" s="3">
        <f t="shared" si="266"/>
        <v>1.917</v>
      </c>
      <c r="CC1193" s="3">
        <f>ROUND((O_max_dia2-CA1193)/O_range_dia2 * CB1193, 3)</f>
        <v>-0.45200000000000001</v>
      </c>
      <c r="CD1193">
        <f>IF(CA1193&lt;=delt2,CB1193,CC1193)</f>
        <v>-0.45200000000000001</v>
      </c>
      <c r="CE1193">
        <f>IF(CA1193&gt;=O_max_dia2, 0, CD1193)</f>
        <v>0</v>
      </c>
      <c r="CG1193">
        <f>CE1193/$CF$21</f>
        <v>0</v>
      </c>
      <c r="EM1193"/>
      <c r="EN1193" s="3"/>
      <c r="EP1193"/>
      <c r="EQ1193" s="3"/>
    </row>
    <row r="1194" spans="2:147" x14ac:dyDescent="0.25">
      <c r="B1194">
        <f t="shared" si="265"/>
        <v>1178</v>
      </c>
      <c r="C1194" s="9">
        <f t="shared" si="263"/>
        <v>29.424999999999397</v>
      </c>
      <c r="D1194">
        <f>EXP(-KTG1_dia*(C1194-T_opt__dia)^2)</f>
        <v>0.1490542418531744</v>
      </c>
      <c r="E1194">
        <f>EXP(-KTG2_dia*(T_opt__dia-C1194)^2)</f>
        <v>2.1558001477009535E-21</v>
      </c>
      <c r="F1194">
        <f>IF(C1194&lt;=T_opt__dia,D1194,E1194)</f>
        <v>2.1558001477009535E-21</v>
      </c>
      <c r="G1194">
        <f t="shared" si="264"/>
        <v>0</v>
      </c>
      <c r="AO1194">
        <f t="shared" si="268"/>
        <v>1191</v>
      </c>
      <c r="AP1194">
        <f t="shared" si="255"/>
        <v>29.749999999999378</v>
      </c>
      <c r="AQ1194">
        <f>EXP(-KTG1_nan*(AP1194-T_opt__nan)^2)</f>
        <v>0.68369046522897414</v>
      </c>
      <c r="AR1194">
        <f>EXP(-KTG2_nan*(T_opt__nan-AP1194)^2)</f>
        <v>0.31957924747660499</v>
      </c>
      <c r="AS1194">
        <f>IF(AP1194&lt;=T_opt__nan,AQ1194,AR1194)</f>
        <v>0.31957924747660499</v>
      </c>
      <c r="AT1194">
        <f t="shared" si="256"/>
        <v>0.32</v>
      </c>
      <c r="BD1194">
        <f t="shared" si="257"/>
        <v>1191</v>
      </c>
      <c r="BE1194">
        <f t="shared" si="258"/>
        <v>29.749999999999378</v>
      </c>
      <c r="BF1194">
        <f>EXP(-KTG1_pic*(BE1194-T_opt_pic)^2)</f>
        <v>0.83339296612853053</v>
      </c>
      <c r="BG1194">
        <f>EXP(-KTG2_pic*(T_opt_pic-BE1194)^2)</f>
        <v>0.57882794758408562</v>
      </c>
      <c r="BH1194">
        <f>IF(BE1194&lt;=T_opt_pic,BF1194,BG1194)</f>
        <v>0.57882794758408562</v>
      </c>
      <c r="BI1194">
        <f t="shared" si="259"/>
        <v>0.57899999999999996</v>
      </c>
      <c r="BP1194">
        <f t="shared" si="260"/>
        <v>1191</v>
      </c>
      <c r="BQ1194">
        <f t="shared" si="261"/>
        <v>29.749999999999378</v>
      </c>
      <c r="BR1194">
        <f>EXP(-KTG1_bac*(BQ1194-T_opt_bac)^2)</f>
        <v>0.83339296612853053</v>
      </c>
      <c r="BS1194">
        <f>EXP(-KTG2_bac * (T_opt_bac - BQ1194)^2)</f>
        <v>0.57882794758408562</v>
      </c>
      <c r="BT1194">
        <f>IF(BQ1194&lt;=T_opt_bac,BR1194,BS1194)</f>
        <v>0.57882794758408562</v>
      </c>
      <c r="BU1194">
        <f t="shared" si="262"/>
        <v>0.57899999999999996</v>
      </c>
      <c r="BY1194"/>
      <c r="BZ1194" s="3">
        <f t="shared" si="267"/>
        <v>1174</v>
      </c>
      <c r="CA1194" s="3">
        <f>CA1193+(env_max2-env_min2)/1200</f>
        <v>29.324999999999402</v>
      </c>
      <c r="CB1194" s="3">
        <f t="shared" si="266"/>
        <v>1.921</v>
      </c>
      <c r="CC1194" s="3">
        <f>ROUND((O_max_dia2-CA1194)/O_range_dia2 * CB1194, 3)</f>
        <v>-0.45600000000000002</v>
      </c>
      <c r="CD1194">
        <f>IF(CA1194&lt;=delt2,CB1194,CC1194)</f>
        <v>-0.45600000000000002</v>
      </c>
      <c r="CE1194">
        <f>IF(CA1194&gt;=O_max_dia2, 0, CD1194)</f>
        <v>0</v>
      </c>
      <c r="CG1194">
        <f>CE1194/$CF$21</f>
        <v>0</v>
      </c>
      <c r="EM1194"/>
      <c r="EN1194" s="3"/>
      <c r="EP1194"/>
      <c r="EQ1194" s="3"/>
    </row>
    <row r="1195" spans="2:147" x14ac:dyDescent="0.25">
      <c r="B1195">
        <f t="shared" si="265"/>
        <v>1179</v>
      </c>
      <c r="C1195" s="9">
        <f t="shared" si="263"/>
        <v>29.449999999999395</v>
      </c>
      <c r="D1195">
        <f>EXP(-KTG1_dia*(C1195-T_opt__dia)^2)</f>
        <v>0.14813666783514917</v>
      </c>
      <c r="E1195">
        <f>EXP(-KTG2_dia*(T_opt__dia-C1195)^2)</f>
        <v>1.8474142392641416E-21</v>
      </c>
      <c r="F1195">
        <f>IF(C1195&lt;=T_opt__dia,D1195,E1195)</f>
        <v>1.8474142392641416E-21</v>
      </c>
      <c r="G1195">
        <f t="shared" si="264"/>
        <v>0</v>
      </c>
      <c r="AO1195">
        <f t="shared" si="268"/>
        <v>1192</v>
      </c>
      <c r="AP1195">
        <f t="shared" si="255"/>
        <v>29.774999999999377</v>
      </c>
      <c r="AQ1195">
        <f>EXP(-KTG1_nan*(AP1195-T_opt__nan)^2)</f>
        <v>0.68235686194948619</v>
      </c>
      <c r="AR1195">
        <f>EXP(-KTG2_nan*(T_opt__nan-AP1195)^2)</f>
        <v>0.31771278377664758</v>
      </c>
      <c r="AS1195">
        <f>IF(AP1195&lt;=T_opt__nan,AQ1195,AR1195)</f>
        <v>0.31771278377664758</v>
      </c>
      <c r="AT1195">
        <f t="shared" si="256"/>
        <v>0.318</v>
      </c>
      <c r="BD1195">
        <f t="shared" si="257"/>
        <v>1192</v>
      </c>
      <c r="BE1195">
        <f t="shared" si="258"/>
        <v>29.774999999999377</v>
      </c>
      <c r="BF1195">
        <f>EXP(-KTG1_pic*(BE1195-T_opt_pic)^2)</f>
        <v>0.83226656404295873</v>
      </c>
      <c r="BG1195">
        <f>EXP(-KTG2_pic*(T_opt_pic-BE1195)^2)</f>
        <v>0.5764841114599073</v>
      </c>
      <c r="BH1195">
        <f>IF(BE1195&lt;=T_opt_pic,BF1195,BG1195)</f>
        <v>0.5764841114599073</v>
      </c>
      <c r="BI1195">
        <f t="shared" si="259"/>
        <v>0.57599999999999996</v>
      </c>
      <c r="BP1195">
        <f t="shared" si="260"/>
        <v>1192</v>
      </c>
      <c r="BQ1195">
        <f t="shared" si="261"/>
        <v>29.774999999999377</v>
      </c>
      <c r="BR1195">
        <f>EXP(-KTG1_bac*(BQ1195-T_opt_bac)^2)</f>
        <v>0.83226656404295873</v>
      </c>
      <c r="BS1195">
        <f>EXP(-KTG2_bac * (T_opt_bac - BQ1195)^2)</f>
        <v>0.5764841114599073</v>
      </c>
      <c r="BT1195">
        <f>IF(BQ1195&lt;=T_opt_bac,BR1195,BS1195)</f>
        <v>0.5764841114599073</v>
      </c>
      <c r="BU1195">
        <f t="shared" si="262"/>
        <v>0.57599999999999996</v>
      </c>
      <c r="BY1195"/>
      <c r="BZ1195" s="3">
        <f t="shared" si="267"/>
        <v>1175</v>
      </c>
      <c r="CA1195" s="3">
        <f>CA1194+(env_max2-env_min2)/1200</f>
        <v>29.349999999999401</v>
      </c>
      <c r="CB1195" s="3">
        <f t="shared" si="266"/>
        <v>1.9239999999999999</v>
      </c>
      <c r="CC1195" s="3">
        <f>ROUND((O_max_dia2-CA1195)/O_range_dia2 * CB1195, 3)</f>
        <v>-0.46</v>
      </c>
      <c r="CD1195">
        <f>IF(CA1195&lt;=delt2,CB1195,CC1195)</f>
        <v>-0.46</v>
      </c>
      <c r="CE1195">
        <f>IF(CA1195&gt;=O_max_dia2, 0, CD1195)</f>
        <v>0</v>
      </c>
      <c r="CG1195">
        <f>CE1195/$CF$21</f>
        <v>0</v>
      </c>
      <c r="EM1195"/>
      <c r="EN1195" s="3"/>
      <c r="EP1195"/>
      <c r="EQ1195" s="3"/>
    </row>
    <row r="1196" spans="2:147" x14ac:dyDescent="0.25">
      <c r="B1196">
        <f t="shared" si="265"/>
        <v>1180</v>
      </c>
      <c r="C1196" s="9">
        <f t="shared" si="263"/>
        <v>29.474999999999394</v>
      </c>
      <c r="D1196">
        <f>EXP(-KTG1_dia*(C1196-T_opt__dia)^2)</f>
        <v>0.14722327013873987</v>
      </c>
      <c r="E1196">
        <f>EXP(-KTG2_dia*(T_opt__dia-C1196)^2)</f>
        <v>1.5827470124618559E-21</v>
      </c>
      <c r="F1196">
        <f>IF(C1196&lt;=T_opt__dia,D1196,E1196)</f>
        <v>1.5827470124618559E-21</v>
      </c>
      <c r="G1196">
        <f t="shared" si="264"/>
        <v>0</v>
      </c>
      <c r="AO1196">
        <f t="shared" si="268"/>
        <v>1193</v>
      </c>
      <c r="AP1196">
        <f t="shared" si="255"/>
        <v>29.799999999999375</v>
      </c>
      <c r="AQ1196">
        <f>EXP(-KTG1_nan*(AP1196-T_opt__nan)^2)</f>
        <v>0.68102245486924906</v>
      </c>
      <c r="AR1196">
        <f>EXP(-KTG2_nan*(T_opt__nan-AP1196)^2)</f>
        <v>0.31585248310798852</v>
      </c>
      <c r="AS1196">
        <f>IF(AP1196&lt;=T_opt__nan,AQ1196,AR1196)</f>
        <v>0.31585248310798852</v>
      </c>
      <c r="AT1196">
        <f t="shared" si="256"/>
        <v>0.316</v>
      </c>
      <c r="BD1196">
        <f t="shared" si="257"/>
        <v>1193</v>
      </c>
      <c r="BE1196">
        <f t="shared" si="258"/>
        <v>29.799999999999375</v>
      </c>
      <c r="BF1196">
        <f>EXP(-KTG1_pic*(BE1196-T_opt_pic)^2)</f>
        <v>0.8311375286884003</v>
      </c>
      <c r="BG1196">
        <f>EXP(-KTG2_pic*(T_opt_pic-BE1196)^2)</f>
        <v>0.57414115400132382</v>
      </c>
      <c r="BH1196">
        <f>IF(BE1196&lt;=T_opt_pic,BF1196,BG1196)</f>
        <v>0.57414115400132382</v>
      </c>
      <c r="BI1196">
        <f t="shared" si="259"/>
        <v>0.57399999999999995</v>
      </c>
      <c r="BP1196">
        <f t="shared" si="260"/>
        <v>1193</v>
      </c>
      <c r="BQ1196">
        <f t="shared" si="261"/>
        <v>29.799999999999375</v>
      </c>
      <c r="BR1196">
        <f>EXP(-KTG1_bac*(BQ1196-T_opt_bac)^2)</f>
        <v>0.8311375286884003</v>
      </c>
      <c r="BS1196">
        <f>EXP(-KTG2_bac * (T_opt_bac - BQ1196)^2)</f>
        <v>0.57414115400132382</v>
      </c>
      <c r="BT1196">
        <f>IF(BQ1196&lt;=T_opt_bac,BR1196,BS1196)</f>
        <v>0.57414115400132382</v>
      </c>
      <c r="BU1196">
        <f t="shared" si="262"/>
        <v>0.57399999999999995</v>
      </c>
      <c r="BY1196"/>
      <c r="BZ1196" s="3">
        <f t="shared" si="267"/>
        <v>1176</v>
      </c>
      <c r="CA1196" s="3">
        <f>CA1195+(env_max2-env_min2)/1200</f>
        <v>29.3749999999994</v>
      </c>
      <c r="CB1196" s="3">
        <f t="shared" si="266"/>
        <v>1.9279999999999999</v>
      </c>
      <c r="CC1196" s="3">
        <f>ROUND((O_max_dia2-CA1196)/O_range_dia2 * CB1196, 3)</f>
        <v>-0.46500000000000002</v>
      </c>
      <c r="CD1196">
        <f>IF(CA1196&lt;=delt2,CB1196,CC1196)</f>
        <v>-0.46500000000000002</v>
      </c>
      <c r="CE1196">
        <f>IF(CA1196&gt;=O_max_dia2, 0, CD1196)</f>
        <v>0</v>
      </c>
      <c r="CG1196">
        <f>CE1196/$CF$21</f>
        <v>0</v>
      </c>
      <c r="EM1196"/>
      <c r="EN1196" s="3"/>
      <c r="EP1196"/>
      <c r="EQ1196" s="3"/>
    </row>
    <row r="1197" spans="2:147" x14ac:dyDescent="0.25">
      <c r="B1197">
        <f t="shared" si="265"/>
        <v>1181</v>
      </c>
      <c r="C1197" s="9">
        <f t="shared" si="263"/>
        <v>29.499999999999392</v>
      </c>
      <c r="D1197">
        <f>EXP(-KTG1_dia*(C1197-T_opt__dia)^2)</f>
        <v>0.14631404122465749</v>
      </c>
      <c r="E1197">
        <f>EXP(-KTG2_dia*(T_opt__dia-C1197)^2)</f>
        <v>1.3556580102498567E-21</v>
      </c>
      <c r="F1197">
        <f>IF(C1197&lt;=T_opt__dia,D1197,E1197)</f>
        <v>1.3556580102498567E-21</v>
      </c>
      <c r="G1197">
        <f t="shared" si="264"/>
        <v>0</v>
      </c>
      <c r="AO1197">
        <f t="shared" si="268"/>
        <v>1194</v>
      </c>
      <c r="AP1197">
        <f t="shared" si="255"/>
        <v>29.824999999999374</v>
      </c>
      <c r="AQ1197">
        <f>EXP(-KTG1_nan*(AP1197-T_opt__nan)^2)</f>
        <v>0.67968725889115367</v>
      </c>
      <c r="AR1197">
        <f>EXP(-KTG2_nan*(T_opt__nan-AP1197)^2)</f>
        <v>0.31399836502950246</v>
      </c>
      <c r="AS1197">
        <f>IF(AP1197&lt;=T_opt__nan,AQ1197,AR1197)</f>
        <v>0.31399836502950246</v>
      </c>
      <c r="AT1197">
        <f t="shared" si="256"/>
        <v>0.314</v>
      </c>
      <c r="BD1197">
        <f t="shared" si="257"/>
        <v>1194</v>
      </c>
      <c r="BE1197">
        <f t="shared" si="258"/>
        <v>29.824999999999374</v>
      </c>
      <c r="BF1197">
        <f>EXP(-KTG1_pic*(BE1197-T_opt_pic)^2)</f>
        <v>0.83000587491975975</v>
      </c>
      <c r="BG1197">
        <f>EXP(-KTG2_pic*(T_opt_pic-BE1197)^2)</f>
        <v>0.57179914178260938</v>
      </c>
      <c r="BH1197">
        <f>IF(BE1197&lt;=T_opt_pic,BF1197,BG1197)</f>
        <v>0.57179914178260938</v>
      </c>
      <c r="BI1197">
        <f t="shared" si="259"/>
        <v>0.57199999999999995</v>
      </c>
      <c r="BP1197">
        <f t="shared" si="260"/>
        <v>1194</v>
      </c>
      <c r="BQ1197">
        <f t="shared" si="261"/>
        <v>29.824999999999374</v>
      </c>
      <c r="BR1197">
        <f>EXP(-KTG1_bac*(BQ1197-T_opt_bac)^2)</f>
        <v>0.83000587491975975</v>
      </c>
      <c r="BS1197">
        <f>EXP(-KTG2_bac * (T_opt_bac - BQ1197)^2)</f>
        <v>0.57179914178260938</v>
      </c>
      <c r="BT1197">
        <f>IF(BQ1197&lt;=T_opt_bac,BR1197,BS1197)</f>
        <v>0.57179914178260938</v>
      </c>
      <c r="BU1197">
        <f t="shared" si="262"/>
        <v>0.57199999999999995</v>
      </c>
      <c r="BY1197"/>
      <c r="BZ1197" s="3">
        <f t="shared" si="267"/>
        <v>1177</v>
      </c>
      <c r="CA1197" s="3">
        <f>CA1196+(env_max2-env_min2)/1200</f>
        <v>29.399999999999398</v>
      </c>
      <c r="CB1197" s="3">
        <f t="shared" si="266"/>
        <v>1.931</v>
      </c>
      <c r="CC1197" s="3">
        <f>ROUND((O_max_dia2-CA1197)/O_range_dia2 * CB1197, 3)</f>
        <v>-0.46899999999999997</v>
      </c>
      <c r="CD1197">
        <f>IF(CA1197&lt;=delt2,CB1197,CC1197)</f>
        <v>-0.46899999999999997</v>
      </c>
      <c r="CE1197">
        <f>IF(CA1197&gt;=O_max_dia2, 0, CD1197)</f>
        <v>0</v>
      </c>
      <c r="CG1197">
        <f>CE1197/$CF$21</f>
        <v>0</v>
      </c>
      <c r="EM1197"/>
      <c r="EN1197" s="3"/>
      <c r="EP1197"/>
      <c r="EQ1197" s="3"/>
    </row>
    <row r="1198" spans="2:147" x14ac:dyDescent="0.25">
      <c r="B1198">
        <f t="shared" si="265"/>
        <v>1182</v>
      </c>
      <c r="C1198" s="9">
        <f t="shared" si="263"/>
        <v>29.524999999999391</v>
      </c>
      <c r="D1198">
        <f>EXP(-KTG1_dia*(C1198-T_opt__dia)^2)</f>
        <v>0.14540897347546036</v>
      </c>
      <c r="E1198">
        <f>EXP(-KTG2_dia*(T_opt__dia-C1198)^2)</f>
        <v>1.160860978763274E-21</v>
      </c>
      <c r="F1198">
        <f>IF(C1198&lt;=T_opt__dia,D1198,E1198)</f>
        <v>1.160860978763274E-21</v>
      </c>
      <c r="G1198">
        <f t="shared" si="264"/>
        <v>0</v>
      </c>
      <c r="AO1198">
        <f t="shared" si="268"/>
        <v>1195</v>
      </c>
      <c r="AP1198">
        <f t="shared" si="255"/>
        <v>29.849999999999373</v>
      </c>
      <c r="AQ1198">
        <f>EXP(-KTG1_nan*(AP1198-T_opt__nan)^2)</f>
        <v>0.67835128890073138</v>
      </c>
      <c r="AR1198">
        <f>EXP(-KTG2_nan*(T_opt__nan-AP1198)^2)</f>
        <v>0.31215044870799769</v>
      </c>
      <c r="AS1198">
        <f>IF(AP1198&lt;=T_opt__nan,AQ1198,AR1198)</f>
        <v>0.31215044870799769</v>
      </c>
      <c r="AT1198">
        <f t="shared" si="256"/>
        <v>0.312</v>
      </c>
      <c r="BD1198">
        <f t="shared" si="257"/>
        <v>1195</v>
      </c>
      <c r="BE1198">
        <f t="shared" si="258"/>
        <v>29.849999999999373</v>
      </c>
      <c r="BF1198">
        <f>EXP(-KTG1_pic*(BE1198-T_opt_pic)^2)</f>
        <v>0.82887161761100248</v>
      </c>
      <c r="BG1198">
        <f>EXP(-KTG2_pic*(T_opt_pic-BE1198)^2)</f>
        <v>0.56945814106452086</v>
      </c>
      <c r="BH1198">
        <f>IF(BE1198&lt;=T_opt_pic,BF1198,BG1198)</f>
        <v>0.56945814106452086</v>
      </c>
      <c r="BI1198">
        <f t="shared" si="259"/>
        <v>0.56899999999999995</v>
      </c>
      <c r="BP1198">
        <f t="shared" si="260"/>
        <v>1195</v>
      </c>
      <c r="BQ1198">
        <f t="shared" si="261"/>
        <v>29.849999999999373</v>
      </c>
      <c r="BR1198">
        <f>EXP(-KTG1_bac*(BQ1198-T_opt_bac)^2)</f>
        <v>0.82887161761100248</v>
      </c>
      <c r="BS1198">
        <f>EXP(-KTG2_bac * (T_opt_bac - BQ1198)^2)</f>
        <v>0.56945814106452086</v>
      </c>
      <c r="BT1198">
        <f>IF(BQ1198&lt;=T_opt_bac,BR1198,BS1198)</f>
        <v>0.56945814106452086</v>
      </c>
      <c r="BU1198">
        <f t="shared" si="262"/>
        <v>0.56899999999999995</v>
      </c>
      <c r="BY1198"/>
      <c r="BZ1198" s="3">
        <f t="shared" si="267"/>
        <v>1178</v>
      </c>
      <c r="CA1198" s="3">
        <f>CA1197+(env_max2-env_min2)/1200</f>
        <v>29.424999999999397</v>
      </c>
      <c r="CB1198" s="3">
        <f t="shared" si="266"/>
        <v>1.9339999999999999</v>
      </c>
      <c r="CC1198" s="3">
        <f>ROUND((O_max_dia2-CA1198)/O_range_dia2 * CB1198, 3)</f>
        <v>-0.47299999999999998</v>
      </c>
      <c r="CD1198">
        <f>IF(CA1198&lt;=delt2,CB1198,CC1198)</f>
        <v>-0.47299999999999998</v>
      </c>
      <c r="CE1198">
        <f>IF(CA1198&gt;=O_max_dia2, 0, CD1198)</f>
        <v>0</v>
      </c>
      <c r="CG1198">
        <f>CE1198/$CF$21</f>
        <v>0</v>
      </c>
      <c r="EM1198"/>
      <c r="EN1198" s="3"/>
      <c r="EP1198"/>
      <c r="EQ1198" s="3"/>
    </row>
    <row r="1199" spans="2:147" x14ac:dyDescent="0.25">
      <c r="B1199">
        <f t="shared" si="265"/>
        <v>1183</v>
      </c>
      <c r="C1199" s="9">
        <f t="shared" si="263"/>
        <v>29.54999999999939</v>
      </c>
      <c r="D1199">
        <f>EXP(-KTG1_dia*(C1199-T_opt__dia)^2)</f>
        <v>0.14450805919634077</v>
      </c>
      <c r="E1199">
        <f>EXP(-KTG2_dia*(T_opt__dia-C1199)^2)</f>
        <v>9.9380621394540105E-22</v>
      </c>
      <c r="F1199">
        <f>IF(C1199&lt;=T_opt__dia,D1199,E1199)</f>
        <v>9.9380621394540105E-22</v>
      </c>
      <c r="G1199">
        <f t="shared" si="264"/>
        <v>0</v>
      </c>
      <c r="AO1199">
        <f t="shared" si="268"/>
        <v>1196</v>
      </c>
      <c r="AP1199">
        <f t="shared" si="255"/>
        <v>29.874999999999371</v>
      </c>
      <c r="AQ1199">
        <f>EXP(-KTG1_nan*(AP1199-T_opt__nan)^2)</f>
        <v>0.67701455976589131</v>
      </c>
      <c r="AR1199">
        <f>EXP(-KTG2_nan*(T_opt__nan-AP1199)^2)</f>
        <v>0.31030875291937193</v>
      </c>
      <c r="AS1199">
        <f>IF(AP1199&lt;=T_opt__nan,AQ1199,AR1199)</f>
        <v>0.31030875291937193</v>
      </c>
      <c r="AT1199">
        <f t="shared" si="256"/>
        <v>0.31</v>
      </c>
      <c r="BD1199">
        <f t="shared" si="257"/>
        <v>1196</v>
      </c>
      <c r="BE1199">
        <f t="shared" si="258"/>
        <v>29.874999999999371</v>
      </c>
      <c r="BF1199">
        <f>EXP(-KTG1_pic*(BE1199-T_opt_pic)^2)</f>
        <v>0.82773477165483067</v>
      </c>
      <c r="BG1199">
        <f>EXP(-KTG2_pic*(T_opt_pic-BE1199)^2)</f>
        <v>0.56711821779160898</v>
      </c>
      <c r="BH1199">
        <f>IF(BE1199&lt;=T_opt_pic,BF1199,BG1199)</f>
        <v>0.56711821779160898</v>
      </c>
      <c r="BI1199">
        <f t="shared" si="259"/>
        <v>0.56699999999999995</v>
      </c>
      <c r="BP1199">
        <f t="shared" si="260"/>
        <v>1196</v>
      </c>
      <c r="BQ1199">
        <f t="shared" si="261"/>
        <v>29.874999999999371</v>
      </c>
      <c r="BR1199">
        <f>EXP(-KTG1_bac*(BQ1199-T_opt_bac)^2)</f>
        <v>0.82773477165483067</v>
      </c>
      <c r="BS1199">
        <f>EXP(-KTG2_bac * (T_opt_bac - BQ1199)^2)</f>
        <v>0.56711821779160898</v>
      </c>
      <c r="BT1199">
        <f>IF(BQ1199&lt;=T_opt_bac,BR1199,BS1199)</f>
        <v>0.56711821779160898</v>
      </c>
      <c r="BU1199">
        <f t="shared" si="262"/>
        <v>0.56699999999999995</v>
      </c>
      <c r="BY1199"/>
      <c r="BZ1199" s="3">
        <f t="shared" si="267"/>
        <v>1179</v>
      </c>
      <c r="CA1199" s="3">
        <f>CA1198+(env_max2-env_min2)/1200</f>
        <v>29.449999999999395</v>
      </c>
      <c r="CB1199" s="3">
        <f t="shared" si="266"/>
        <v>1.9379999999999999</v>
      </c>
      <c r="CC1199" s="3">
        <f>ROUND((O_max_dia2-CA1199)/O_range_dia2 * CB1199, 3)</f>
        <v>-0.47799999999999998</v>
      </c>
      <c r="CD1199">
        <f>IF(CA1199&lt;=delt2,CB1199,CC1199)</f>
        <v>-0.47799999999999998</v>
      </c>
      <c r="CE1199">
        <f>IF(CA1199&gt;=O_max_dia2, 0, CD1199)</f>
        <v>0</v>
      </c>
      <c r="CG1199">
        <f>CE1199/$CF$21</f>
        <v>0</v>
      </c>
      <c r="EM1199"/>
      <c r="EN1199" s="3"/>
      <c r="EP1199"/>
      <c r="EQ1199" s="3"/>
    </row>
    <row r="1200" spans="2:147" x14ac:dyDescent="0.25">
      <c r="B1200">
        <f t="shared" si="265"/>
        <v>1184</v>
      </c>
      <c r="C1200" s="9">
        <f t="shared" si="263"/>
        <v>29.574999999999388</v>
      </c>
      <c r="D1200">
        <f>EXP(-KTG1_dia*(C1200-T_opt__dia)^2)</f>
        <v>0.14361129061591024</v>
      </c>
      <c r="E1200">
        <f>EXP(-KTG2_dia*(T_opt__dia-C1200)^2)</f>
        <v>8.5057894709512971E-22</v>
      </c>
      <c r="F1200">
        <f>IF(C1200&lt;=T_opt__dia,D1200,E1200)</f>
        <v>8.5057894709512971E-22</v>
      </c>
      <c r="G1200">
        <f t="shared" si="264"/>
        <v>0</v>
      </c>
      <c r="AO1200">
        <f t="shared" si="268"/>
        <v>1197</v>
      </c>
      <c r="AP1200">
        <f t="shared" si="255"/>
        <v>29.89999999999937</v>
      </c>
      <c r="AQ1200">
        <f>EXP(-KTG1_nan*(AP1200-T_opt__nan)^2)</f>
        <v>0.67567708633665746</v>
      </c>
      <c r="AR1200">
        <f>EXP(-KTG2_nan*(T_opt__nan-AP1200)^2)</f>
        <v>0.30847329604978829</v>
      </c>
      <c r="AS1200">
        <f>IF(AP1200&lt;=T_opt__nan,AQ1200,AR1200)</f>
        <v>0.30847329604978829</v>
      </c>
      <c r="AT1200">
        <f t="shared" si="256"/>
        <v>0.308</v>
      </c>
      <c r="BD1200">
        <f t="shared" si="257"/>
        <v>1197</v>
      </c>
      <c r="BE1200">
        <f t="shared" si="258"/>
        <v>29.89999999999937</v>
      </c>
      <c r="BF1200">
        <f>EXP(-KTG1_pic*(BE1200-T_opt_pic)^2)</f>
        <v>0.82659535196236078</v>
      </c>
      <c r="BG1200">
        <f>EXP(-KTG2_pic*(T_opt_pic-BE1200)^2)</f>
        <v>0.56477943758956461</v>
      </c>
      <c r="BH1200">
        <f>IF(BE1200&lt;=T_opt_pic,BF1200,BG1200)</f>
        <v>0.56477943758956461</v>
      </c>
      <c r="BI1200">
        <f t="shared" si="259"/>
        <v>0.56499999999999995</v>
      </c>
      <c r="BP1200">
        <f t="shared" si="260"/>
        <v>1197</v>
      </c>
      <c r="BQ1200">
        <f t="shared" si="261"/>
        <v>29.89999999999937</v>
      </c>
      <c r="BR1200">
        <f>EXP(-KTG1_bac*(BQ1200-T_opt_bac)^2)</f>
        <v>0.82659535196236078</v>
      </c>
      <c r="BS1200">
        <f>EXP(-KTG2_bac * (T_opt_bac - BQ1200)^2)</f>
        <v>0.56477943758956461</v>
      </c>
      <c r="BT1200">
        <f>IF(BQ1200&lt;=T_opt_bac,BR1200,BS1200)</f>
        <v>0.56477943758956461</v>
      </c>
      <c r="BU1200">
        <f t="shared" si="262"/>
        <v>0.56499999999999995</v>
      </c>
      <c r="BY1200"/>
      <c r="BZ1200" s="3">
        <f t="shared" si="267"/>
        <v>1180</v>
      </c>
      <c r="CA1200" s="3">
        <f>CA1199+(env_max2-env_min2)/1200</f>
        <v>29.474999999999394</v>
      </c>
      <c r="CB1200" s="3">
        <f t="shared" si="266"/>
        <v>1.9410000000000001</v>
      </c>
      <c r="CC1200" s="3">
        <f>ROUND((O_max_dia2-CA1200)/O_range_dia2 * CB1200, 3)</f>
        <v>-0.48199999999999998</v>
      </c>
      <c r="CD1200">
        <f>IF(CA1200&lt;=delt2,CB1200,CC1200)</f>
        <v>-0.48199999999999998</v>
      </c>
      <c r="CE1200">
        <f>IF(CA1200&gt;=O_max_dia2, 0, CD1200)</f>
        <v>0</v>
      </c>
      <c r="CG1200">
        <f>CE1200/$CF$21</f>
        <v>0</v>
      </c>
      <c r="EM1200"/>
      <c r="EN1200" s="3"/>
      <c r="EP1200"/>
      <c r="EQ1200" s="3"/>
    </row>
    <row r="1201" spans="2:85" x14ac:dyDescent="0.25">
      <c r="B1201">
        <f t="shared" si="265"/>
        <v>1185</v>
      </c>
      <c r="C1201" s="9">
        <f t="shared" si="263"/>
        <v>29.599999999999387</v>
      </c>
      <c r="D1201">
        <f>EXP(-KTG1_dia*(C1201-T_opt__dia)^2)</f>
        <v>0.14271865988698407</v>
      </c>
      <c r="E1201">
        <f>EXP(-KTG2_dia*(T_opt__dia-C1201)^2)</f>
        <v>7.2781160608832647E-22</v>
      </c>
      <c r="F1201">
        <f>IF(C1201&lt;=T_opt__dia,D1201,E1201)</f>
        <v>7.2781160608832647E-22</v>
      </c>
      <c r="G1201">
        <f t="shared" si="264"/>
        <v>0</v>
      </c>
      <c r="AO1201">
        <f t="shared" si="268"/>
        <v>1198</v>
      </c>
      <c r="AP1201">
        <f t="shared" si="255"/>
        <v>29.924999999999368</v>
      </c>
      <c r="AQ1201">
        <f>EXP(-KTG1_nan*(AP1201-T_opt__nan)^2)</f>
        <v>0.67433888344490722</v>
      </c>
      <c r="AR1201">
        <f>EXP(-KTG2_nan*(T_opt__nan-AP1201)^2)</f>
        <v>0.30664409609687626</v>
      </c>
      <c r="AS1201">
        <f>IF(AP1201&lt;=T_opt__nan,AQ1201,AR1201)</f>
        <v>0.30664409609687626</v>
      </c>
      <c r="AT1201">
        <f t="shared" si="256"/>
        <v>0.307</v>
      </c>
      <c r="BD1201">
        <f t="shared" si="257"/>
        <v>1198</v>
      </c>
      <c r="BE1201">
        <f t="shared" si="258"/>
        <v>29.924999999999368</v>
      </c>
      <c r="BF1201">
        <f>EXP(-KTG1_pic*(BE1201-T_opt_pic)^2)</f>
        <v>0.82545337346280012</v>
      </c>
      <c r="BG1201">
        <f>EXP(-KTG2_pic*(T_opt_pic-BE1201)^2)</f>
        <v>0.56244186576259925</v>
      </c>
      <c r="BH1201">
        <f>IF(BE1201&lt;=T_opt_pic,BF1201,BG1201)</f>
        <v>0.56244186576259925</v>
      </c>
      <c r="BI1201">
        <f t="shared" si="259"/>
        <v>0.56200000000000006</v>
      </c>
      <c r="BP1201">
        <f t="shared" si="260"/>
        <v>1198</v>
      </c>
      <c r="BQ1201">
        <f t="shared" si="261"/>
        <v>29.924999999999368</v>
      </c>
      <c r="BR1201">
        <f>EXP(-KTG1_bac*(BQ1201-T_opt_bac)^2)</f>
        <v>0.82545337346280012</v>
      </c>
      <c r="BS1201">
        <f>EXP(-KTG2_bac * (T_opt_bac - BQ1201)^2)</f>
        <v>0.56244186576259925</v>
      </c>
      <c r="BT1201">
        <f>IF(BQ1201&lt;=T_opt_bac,BR1201,BS1201)</f>
        <v>0.56244186576259925</v>
      </c>
      <c r="BU1201">
        <f t="shared" si="262"/>
        <v>0.56200000000000006</v>
      </c>
      <c r="BZ1201" s="3">
        <f>BZ1200+1</f>
        <v>1181</v>
      </c>
      <c r="CA1201" s="3">
        <f>CA1200+(env_max2-env_min2)/1200</f>
        <v>29.499999999999392</v>
      </c>
      <c r="CB1201" s="3">
        <f>ROUND(EXP(0.07*(CA1201-20)),3)</f>
        <v>1.944</v>
      </c>
      <c r="CC1201" s="3">
        <f>ROUND((O_max_dia2-CA1201)/O_range_dia2 * CB1201, 3)</f>
        <v>-0.48599999999999999</v>
      </c>
      <c r="CD1201">
        <f>IF(CA1201&lt;=delt2,CB1201,CC1201)</f>
        <v>-0.48599999999999999</v>
      </c>
      <c r="CE1201">
        <f>IF(CA1201&gt;=O_max_dia2, 0, CD1201)</f>
        <v>0</v>
      </c>
      <c r="CG1201">
        <f>CE1201/$CF$21</f>
        <v>0</v>
      </c>
    </row>
    <row r="1202" spans="2:85" x14ac:dyDescent="0.25">
      <c r="B1202">
        <f t="shared" si="265"/>
        <v>1186</v>
      </c>
      <c r="C1202" s="9">
        <f t="shared" si="263"/>
        <v>29.624999999999385</v>
      </c>
      <c r="D1202">
        <f>EXP(-KTG1_dia*(C1202-T_opt__dia)^2)</f>
        <v>0.14183015908736432</v>
      </c>
      <c r="E1202">
        <f>EXP(-KTG2_dia*(T_opt__dia-C1202)^2)</f>
        <v>6.2260807757354122E-22</v>
      </c>
      <c r="F1202">
        <f>IF(C1202&lt;=T_opt__dia,D1202,E1202)</f>
        <v>6.2260807757354122E-22</v>
      </c>
      <c r="G1202">
        <f t="shared" si="264"/>
        <v>0</v>
      </c>
      <c r="AO1202">
        <f t="shared" si="268"/>
        <v>1199</v>
      </c>
      <c r="AP1202">
        <f t="shared" si="255"/>
        <v>29.949999999999367</v>
      </c>
      <c r="AQ1202">
        <f>EXP(-KTG1_nan*(AP1202-T_opt__nan)^2)</f>
        <v>0.67299996590411115</v>
      </c>
      <c r="AR1202">
        <f>EXP(-KTG2_nan*(T_opt__nan-AP1202)^2)</f>
        <v>0.30482117067095188</v>
      </c>
      <c r="AS1202">
        <f>IF(AP1202&lt;=T_opt__nan,AQ1202,AR1202)</f>
        <v>0.30482117067095188</v>
      </c>
      <c r="AT1202">
        <f t="shared" si="256"/>
        <v>0.30499999999999999</v>
      </c>
      <c r="BD1202">
        <f t="shared" si="257"/>
        <v>1199</v>
      </c>
      <c r="BE1202">
        <f t="shared" si="258"/>
        <v>29.949999999999367</v>
      </c>
      <c r="BF1202">
        <f>EXP(-KTG1_pic*(BE1202-T_opt_pic)^2)</f>
        <v>0.82430885110312302</v>
      </c>
      <c r="BG1202">
        <f>EXP(-KTG2_pic*(T_opt_pic-BE1202)^2)</f>
        <v>0.56010556729086081</v>
      </c>
      <c r="BH1202">
        <f>IF(BE1202&lt;=T_opt_pic,BF1202,BG1202)</f>
        <v>0.56010556729086081</v>
      </c>
      <c r="BI1202">
        <f t="shared" si="259"/>
        <v>0.56000000000000005</v>
      </c>
      <c r="BP1202">
        <f t="shared" si="260"/>
        <v>1199</v>
      </c>
      <c r="BQ1202">
        <f t="shared" si="261"/>
        <v>29.949999999999367</v>
      </c>
      <c r="BR1202">
        <f>EXP(-KTG1_bac*(BQ1202-T_opt_bac)^2)</f>
        <v>0.82430885110312302</v>
      </c>
      <c r="BS1202">
        <f>EXP(-KTG2_bac * (T_opt_bac - BQ1202)^2)</f>
        <v>0.56010556729086081</v>
      </c>
      <c r="BT1202">
        <f>IF(BQ1202&lt;=T_opt_bac,BR1202,BS1202)</f>
        <v>0.56010556729086081</v>
      </c>
      <c r="BU1202">
        <f t="shared" si="262"/>
        <v>0.56000000000000005</v>
      </c>
      <c r="BZ1202" s="3">
        <f>BZ1201+1</f>
        <v>1182</v>
      </c>
      <c r="CA1202" s="3">
        <f>CA1201+(env_max2-env_min2)/1200</f>
        <v>29.524999999999391</v>
      </c>
      <c r="CB1202" s="3">
        <f>ROUND(EXP(0.07*(CA1202-20)),3)</f>
        <v>1.948</v>
      </c>
      <c r="CC1202" s="3">
        <f>ROUND((O_max_dia2-CA1202)/O_range_dia2 * CB1202, 3)</f>
        <v>-0.49</v>
      </c>
      <c r="CD1202">
        <f>IF(CA1202&lt;=delt2,CB1202,CC1202)</f>
        <v>-0.49</v>
      </c>
      <c r="CE1202">
        <f>IF(CA1202&gt;=O_max_dia2, 0, CD1202)</f>
        <v>0</v>
      </c>
      <c r="CG1202">
        <f>CE1202/$CF$21</f>
        <v>0</v>
      </c>
    </row>
    <row r="1203" spans="2:85" x14ac:dyDescent="0.25">
      <c r="B1203">
        <f t="shared" si="265"/>
        <v>1187</v>
      </c>
      <c r="C1203" s="9">
        <f t="shared" si="263"/>
        <v>29.649999999999384</v>
      </c>
      <c r="D1203">
        <f>EXP(-KTG1_dia*(C1203-T_opt__dia)^2)</f>
        <v>0.14094578022062224</v>
      </c>
      <c r="E1203">
        <f>EXP(-KTG2_dia*(T_opt__dia-C1203)^2)</f>
        <v>5.3247834594299165E-22</v>
      </c>
      <c r="F1203">
        <f>IF(C1203&lt;=T_opt__dia,D1203,E1203)</f>
        <v>5.3247834594299165E-22</v>
      </c>
      <c r="G1203">
        <f t="shared" si="264"/>
        <v>0</v>
      </c>
      <c r="AO1203">
        <f t="shared" si="268"/>
        <v>1200</v>
      </c>
      <c r="AP1203">
        <f t="shared" si="255"/>
        <v>29.974999999999365</v>
      </c>
      <c r="AQ1203">
        <f>EXP(-KTG1_nan*(AP1203-T_opt__nan)^2)</f>
        <v>0.67166034850907352</v>
      </c>
      <c r="AR1203">
        <f>EXP(-KTG2_nan*(T_opt__nan-AP1203)^2)</f>
        <v>0.30300453699626195</v>
      </c>
      <c r="AS1203">
        <f>IF(AP1203&lt;=T_opt__nan,AQ1203,AR1203)</f>
        <v>0.30300453699626195</v>
      </c>
      <c r="AT1203">
        <f t="shared" si="256"/>
        <v>0.30299999999999999</v>
      </c>
      <c r="BD1203">
        <f t="shared" si="257"/>
        <v>1200</v>
      </c>
      <c r="BE1203">
        <f t="shared" si="258"/>
        <v>29.974999999999365</v>
      </c>
      <c r="BF1203">
        <f>EXP(-KTG1_pic*(BE1203-T_opt_pic)^2)</f>
        <v>0.82316179984774829</v>
      </c>
      <c r="BG1203">
        <f>EXP(-KTG2_pic*(T_opt_pic-BE1203)^2)</f>
        <v>0.55777060682788437</v>
      </c>
      <c r="BH1203">
        <f>IF(BE1203&lt;=T_opt_pic,BF1203,BG1203)</f>
        <v>0.55777060682788437</v>
      </c>
      <c r="BI1203">
        <f t="shared" si="259"/>
        <v>0.55800000000000005</v>
      </c>
      <c r="BP1203">
        <f t="shared" si="260"/>
        <v>1200</v>
      </c>
      <c r="BQ1203">
        <f t="shared" si="261"/>
        <v>29.974999999999365</v>
      </c>
      <c r="BR1203">
        <f>EXP(-KTG1_bac*(BQ1203-T_opt_bac)^2)</f>
        <v>0.82316179984774829</v>
      </c>
      <c r="BS1203">
        <f>EXP(-KTG2_bac * (T_opt_bac - BQ1203)^2)</f>
        <v>0.55777060682788437</v>
      </c>
      <c r="BT1203">
        <f>IF(BQ1203&lt;=T_opt_bac,BR1203,BS1203)</f>
        <v>0.55777060682788437</v>
      </c>
      <c r="BU1203">
        <f t="shared" si="262"/>
        <v>0.55800000000000005</v>
      </c>
      <c r="BZ1203" s="3">
        <f>BZ1202+1</f>
        <v>1183</v>
      </c>
      <c r="CA1203" s="3">
        <f>CA1202+(env_max2-env_min2)/1200</f>
        <v>29.54999999999939</v>
      </c>
      <c r="CB1203" s="3">
        <f>ROUND(EXP(0.07*(CA1203-20)),3)</f>
        <v>1.9510000000000001</v>
      </c>
      <c r="CC1203" s="3">
        <f>ROUND((O_max_dia2-CA1203)/O_range_dia2 * CB1203, 3)</f>
        <v>-0.495</v>
      </c>
      <c r="CD1203">
        <f>IF(CA1203&lt;=delt2,CB1203,CC1203)</f>
        <v>-0.495</v>
      </c>
      <c r="CE1203">
        <f>IF(CA1203&gt;=O_max_dia2, 0, CD1203)</f>
        <v>0</v>
      </c>
      <c r="CG1203">
        <f>CE1203/$CF$21</f>
        <v>0</v>
      </c>
    </row>
    <row r="1204" spans="2:85" x14ac:dyDescent="0.25">
      <c r="B1204">
        <f t="shared" si="265"/>
        <v>1188</v>
      </c>
      <c r="C1204" s="9">
        <f t="shared" si="263"/>
        <v>29.674999999999383</v>
      </c>
      <c r="D1204">
        <f>EXP(-KTG1_dia*(C1204-T_opt__dia)^2)</f>
        <v>0.1400655152168791</v>
      </c>
      <c r="E1204">
        <f>EXP(-KTG2_dia*(T_opt__dia-C1204)^2)</f>
        <v>4.5528210229034681E-22</v>
      </c>
      <c r="F1204">
        <f>IF(C1204&lt;=T_opt__dia,D1204,E1204)</f>
        <v>4.5528210229034681E-22</v>
      </c>
      <c r="G1204">
        <f t="shared" si="264"/>
        <v>0</v>
      </c>
      <c r="BZ1204" s="3">
        <f>BZ1203+1</f>
        <v>1184</v>
      </c>
      <c r="CA1204" s="3">
        <f>CA1203+(env_max2-env_min2)/1200</f>
        <v>29.574999999999388</v>
      </c>
      <c r="CB1204" s="3">
        <f>ROUND(EXP(0.07*(CA1204-20)),3)</f>
        <v>1.9550000000000001</v>
      </c>
      <c r="CC1204" s="3">
        <f>ROUND((O_max_dia2-CA1204)/O_range_dia2 * CB1204, 3)</f>
        <v>-0.499</v>
      </c>
      <c r="CD1204">
        <f>IF(CA1204&lt;=delt2,CB1204,CC1204)</f>
        <v>-0.499</v>
      </c>
      <c r="CE1204">
        <f>IF(CA1204&gt;=O_max_dia2, 0, CD1204)</f>
        <v>0</v>
      </c>
      <c r="CG1204">
        <f>CE1204/$CF$21</f>
        <v>0</v>
      </c>
    </row>
    <row r="1205" spans="2:85" x14ac:dyDescent="0.25">
      <c r="B1205">
        <f t="shared" si="265"/>
        <v>1189</v>
      </c>
      <c r="C1205" s="9">
        <f t="shared" si="263"/>
        <v>29.699999999999381</v>
      </c>
      <c r="D1205">
        <f>EXP(-KTG1_dia*(C1205-T_opt__dia)^2)</f>
        <v>0.13918935593358597</v>
      </c>
      <c r="E1205">
        <f>EXP(-KTG2_dia*(T_opt__dia-C1205)^2)</f>
        <v>3.8918010520742172E-22</v>
      </c>
      <c r="F1205">
        <f>IF(C1205&lt;=T_opt__dia,D1205,E1205)</f>
        <v>3.8918010520742172E-22</v>
      </c>
      <c r="G1205">
        <f t="shared" si="264"/>
        <v>0</v>
      </c>
      <c r="BZ1205" s="3">
        <f>BZ1204+1</f>
        <v>1185</v>
      </c>
      <c r="CA1205" s="3">
        <f>CA1204+(env_max2-env_min2)/1200</f>
        <v>29.599999999999387</v>
      </c>
      <c r="CB1205" s="3">
        <f>ROUND(EXP(0.07*(CA1205-20)),3)</f>
        <v>1.958</v>
      </c>
      <c r="CC1205" s="3">
        <f>ROUND((O_max_dia2-CA1205)/O_range_dia2 * CB1205, 3)</f>
        <v>-0.503</v>
      </c>
      <c r="CD1205">
        <f>IF(CA1205&lt;=delt2,CB1205,CC1205)</f>
        <v>-0.503</v>
      </c>
      <c r="CE1205">
        <f>IF(CA1205&gt;=O_max_dia2, 0, CD1205)</f>
        <v>0</v>
      </c>
      <c r="CG1205">
        <f>CE1205/$CF$21</f>
        <v>0</v>
      </c>
    </row>
    <row r="1206" spans="2:85" x14ac:dyDescent="0.25">
      <c r="B1206">
        <f t="shared" si="265"/>
        <v>1190</v>
      </c>
      <c r="C1206" s="9">
        <f t="shared" si="263"/>
        <v>29.72499999999938</v>
      </c>
      <c r="D1206">
        <f>EXP(-KTG1_dia*(C1206-T_opt__dia)^2)</f>
        <v>0.13831729415630242</v>
      </c>
      <c r="E1206">
        <f>EXP(-KTG2_dia*(T_opt__dia-C1206)^2)</f>
        <v>3.3259223890353349E-22</v>
      </c>
      <c r="F1206">
        <f>IF(C1206&lt;=T_opt__dia,D1206,E1206)</f>
        <v>3.3259223890353349E-22</v>
      </c>
      <c r="G1206">
        <f t="shared" si="264"/>
        <v>0</v>
      </c>
      <c r="BZ1206" s="3">
        <f>BZ1205+1</f>
        <v>1186</v>
      </c>
      <c r="CA1206" s="3">
        <f>CA1205+(env_max2-env_min2)/1200</f>
        <v>29.624999999999385</v>
      </c>
      <c r="CB1206" s="3">
        <f>ROUND(EXP(0.07*(CA1206-20)),3)</f>
        <v>1.962</v>
      </c>
      <c r="CC1206" s="3">
        <f>ROUND((O_max_dia2-CA1206)/O_range_dia2 * CB1206, 3)</f>
        <v>-0.50800000000000001</v>
      </c>
      <c r="CD1206">
        <f>IF(CA1206&lt;=delt2,CB1206,CC1206)</f>
        <v>-0.50800000000000001</v>
      </c>
      <c r="CE1206">
        <f>IF(CA1206&gt;=O_max_dia2, 0, CD1206)</f>
        <v>0</v>
      </c>
      <c r="CG1206">
        <f>CE1206/$CF$21</f>
        <v>0</v>
      </c>
    </row>
    <row r="1207" spans="2:85" x14ac:dyDescent="0.25">
      <c r="B1207">
        <f t="shared" si="265"/>
        <v>1191</v>
      </c>
      <c r="C1207" s="9">
        <f t="shared" si="263"/>
        <v>29.749999999999378</v>
      </c>
      <c r="D1207">
        <f>EXP(-KTG1_dia*(C1207-T_opt__dia)^2)</f>
        <v>0.13744932159947348</v>
      </c>
      <c r="E1207">
        <f>EXP(-KTG2_dia*(T_opt__dia-C1207)^2)</f>
        <v>2.8416135603101003E-22</v>
      </c>
      <c r="F1207">
        <f>IF(C1207&lt;=T_opt__dia,D1207,E1207)</f>
        <v>2.8416135603101003E-22</v>
      </c>
      <c r="G1207">
        <f t="shared" si="264"/>
        <v>0</v>
      </c>
      <c r="BZ1207" s="3">
        <f>BZ1206+1</f>
        <v>1187</v>
      </c>
      <c r="CA1207" s="3">
        <f>CA1206+(env_max2-env_min2)/1200</f>
        <v>29.649999999999384</v>
      </c>
      <c r="CB1207" s="3">
        <f>ROUND(EXP(0.07*(CA1207-20)),3)</f>
        <v>1.9650000000000001</v>
      </c>
      <c r="CC1207" s="3">
        <f>ROUND((O_max_dia2-CA1207)/O_range_dia2 * CB1207, 3)</f>
        <v>-0.51200000000000001</v>
      </c>
      <c r="CD1207">
        <f>IF(CA1207&lt;=delt2,CB1207,CC1207)</f>
        <v>-0.51200000000000001</v>
      </c>
      <c r="CE1207">
        <f>IF(CA1207&gt;=O_max_dia2, 0, CD1207)</f>
        <v>0</v>
      </c>
      <c r="CG1207">
        <f>CE1207/$CF$21</f>
        <v>0</v>
      </c>
    </row>
    <row r="1208" spans="2:85" x14ac:dyDescent="0.25">
      <c r="B1208">
        <f t="shared" si="265"/>
        <v>1192</v>
      </c>
      <c r="C1208" s="9">
        <f t="shared" si="263"/>
        <v>29.774999999999377</v>
      </c>
      <c r="D1208">
        <f>EXP(-KTG1_dia*(C1208-T_opt__dia)^2)</f>
        <v>0.13658542990720587</v>
      </c>
      <c r="E1208">
        <f>EXP(-KTG2_dia*(T_opt__dia-C1208)^2)</f>
        <v>2.4272211562004234E-22</v>
      </c>
      <c r="F1208">
        <f>IF(C1208&lt;=T_opt__dia,D1208,E1208)</f>
        <v>2.4272211562004234E-22</v>
      </c>
      <c r="G1208">
        <f t="shared" si="264"/>
        <v>0</v>
      </c>
      <c r="BZ1208" s="3">
        <f>BZ1207+1</f>
        <v>1188</v>
      </c>
      <c r="CA1208" s="3">
        <f>CA1207+(env_max2-env_min2)/1200</f>
        <v>29.674999999999383</v>
      </c>
      <c r="CB1208" s="3">
        <f>ROUND(EXP(0.07*(CA1208-20)),3)</f>
        <v>1.968</v>
      </c>
      <c r="CC1208" s="3">
        <f>ROUND((O_max_dia2-CA1208)/O_range_dia2 * CB1208, 3)</f>
        <v>-0.51700000000000002</v>
      </c>
      <c r="CD1208">
        <f>IF(CA1208&lt;=delt2,CB1208,CC1208)</f>
        <v>-0.51700000000000002</v>
      </c>
      <c r="CE1208">
        <f>IF(CA1208&gt;=O_max_dia2, 0, CD1208)</f>
        <v>0</v>
      </c>
      <c r="CG1208">
        <f>CE1208/$CF$21</f>
        <v>0</v>
      </c>
    </row>
    <row r="1209" spans="2:85" x14ac:dyDescent="0.25">
      <c r="B1209">
        <f t="shared" si="265"/>
        <v>1193</v>
      </c>
      <c r="C1209" s="9">
        <f t="shared" si="263"/>
        <v>29.799999999999375</v>
      </c>
      <c r="D1209">
        <f>EXP(-KTG1_dia*(C1209-T_opt__dia)^2)</f>
        <v>0.13572561065404234</v>
      </c>
      <c r="E1209">
        <f>EXP(-KTG2_dia*(T_opt__dia-C1209)^2)</f>
        <v>2.0727413314848718E-22</v>
      </c>
      <c r="F1209">
        <f>IF(C1209&lt;=T_opt__dia,D1209,E1209)</f>
        <v>2.0727413314848718E-22</v>
      </c>
      <c r="G1209">
        <f t="shared" si="264"/>
        <v>0</v>
      </c>
      <c r="BZ1209" s="3">
        <f>BZ1208+1</f>
        <v>1189</v>
      </c>
      <c r="CA1209" s="3">
        <f>CA1208+(env_max2-env_min2)/1200</f>
        <v>29.699999999999381</v>
      </c>
      <c r="CB1209" s="3">
        <f>ROUND(EXP(0.07*(CA1209-20)),3)</f>
        <v>1.972</v>
      </c>
      <c r="CC1209" s="3">
        <f>ROUND((O_max_dia2-CA1209)/O_range_dia2 * CB1209, 3)</f>
        <v>-0.52100000000000002</v>
      </c>
      <c r="CD1209">
        <f>IF(CA1209&lt;=delt2,CB1209,CC1209)</f>
        <v>-0.52100000000000002</v>
      </c>
      <c r="CE1209">
        <f>IF(CA1209&gt;=O_max_dia2, 0, CD1209)</f>
        <v>0</v>
      </c>
      <c r="CG1209">
        <f>CE1209/$CF$21</f>
        <v>0</v>
      </c>
    </row>
    <row r="1210" spans="2:85" x14ac:dyDescent="0.25">
      <c r="B1210">
        <f t="shared" si="265"/>
        <v>1194</v>
      </c>
      <c r="C1210" s="9">
        <f t="shared" si="263"/>
        <v>29.824999999999374</v>
      </c>
      <c r="D1210">
        <f>EXP(-KTG1_dia*(C1210-T_opt__dia)^2)</f>
        <v>0.13486985534573506</v>
      </c>
      <c r="E1210">
        <f>EXP(-KTG2_dia*(T_opt__dia-C1210)^2)</f>
        <v>1.7695885215747633E-22</v>
      </c>
      <c r="F1210">
        <f>IF(C1210&lt;=T_opt__dia,D1210,E1210)</f>
        <v>1.7695885215747633E-22</v>
      </c>
      <c r="G1210">
        <f t="shared" si="264"/>
        <v>0</v>
      </c>
      <c r="BZ1210" s="3">
        <f>BZ1209+1</f>
        <v>1190</v>
      </c>
      <c r="CA1210" s="3">
        <f>CA1209+(env_max2-env_min2)/1200</f>
        <v>29.72499999999938</v>
      </c>
      <c r="CB1210" s="3">
        <f>ROUND(EXP(0.07*(CA1210-20)),3)</f>
        <v>1.9750000000000001</v>
      </c>
      <c r="CC1210" s="3">
        <f>ROUND((O_max_dia2-CA1210)/O_range_dia2 * CB1210, 3)</f>
        <v>-0.52500000000000002</v>
      </c>
      <c r="CD1210">
        <f>IF(CA1210&lt;=delt2,CB1210,CC1210)</f>
        <v>-0.52500000000000002</v>
      </c>
      <c r="CE1210">
        <f>IF(CA1210&gt;=O_max_dia2, 0, CD1210)</f>
        <v>0</v>
      </c>
      <c r="CG1210">
        <f>CE1210/$CF$21</f>
        <v>0</v>
      </c>
    </row>
    <row r="1211" spans="2:85" x14ac:dyDescent="0.25">
      <c r="B1211">
        <f t="shared" si="265"/>
        <v>1195</v>
      </c>
      <c r="C1211" s="9">
        <f t="shared" si="263"/>
        <v>29.849999999999373</v>
      </c>
      <c r="D1211">
        <f>EXP(-KTG1_dia*(C1211-T_opt__dia)^2)</f>
        <v>0.13401815542001719</v>
      </c>
      <c r="E1211">
        <f>EXP(-KTG2_dia*(T_opt__dia-C1211)^2)</f>
        <v>1.5103962685068578E-22</v>
      </c>
      <c r="F1211">
        <f>IF(C1211&lt;=T_opt__dia,D1211,E1211)</f>
        <v>1.5103962685068578E-22</v>
      </c>
      <c r="G1211">
        <f t="shared" si="264"/>
        <v>0</v>
      </c>
      <c r="BZ1211" s="3">
        <f>BZ1210+1</f>
        <v>1191</v>
      </c>
      <c r="CA1211" s="3">
        <f>CA1210+(env_max2-env_min2)/1200</f>
        <v>29.749999999999378</v>
      </c>
      <c r="CB1211" s="3">
        <f>ROUND(EXP(0.07*(CA1211-20)),3)</f>
        <v>1.9790000000000001</v>
      </c>
      <c r="CC1211" s="3">
        <f>ROUND((O_max_dia2-CA1211)/O_range_dia2 * CB1211, 3)</f>
        <v>-0.53</v>
      </c>
      <c r="CD1211">
        <f>IF(CA1211&lt;=delt2,CB1211,CC1211)</f>
        <v>-0.53</v>
      </c>
      <c r="CE1211">
        <f>IF(CA1211&gt;=O_max_dia2, 0, CD1211)</f>
        <v>0</v>
      </c>
      <c r="CG1211">
        <f>CE1211/$CF$21</f>
        <v>0</v>
      </c>
    </row>
    <row r="1212" spans="2:85" x14ac:dyDescent="0.25">
      <c r="B1212">
        <f t="shared" si="265"/>
        <v>1196</v>
      </c>
      <c r="C1212" s="9">
        <f t="shared" si="263"/>
        <v>29.874999999999371</v>
      </c>
      <c r="D1212">
        <f>EXP(-KTG1_dia*(C1212-T_opt__dia)^2)</f>
        <v>0.13317050224737306</v>
      </c>
      <c r="E1212">
        <f>EXP(-KTG2_dia*(T_opt__dia-C1212)^2)</f>
        <v>1.2888457441803577E-22</v>
      </c>
      <c r="F1212">
        <f>IF(C1212&lt;=T_opt__dia,D1212,E1212)</f>
        <v>1.2888457441803577E-22</v>
      </c>
      <c r="G1212">
        <f t="shared" si="264"/>
        <v>0</v>
      </c>
      <c r="BZ1212" s="3">
        <f>BZ1211+1</f>
        <v>1192</v>
      </c>
      <c r="CA1212" s="3">
        <f>CA1211+(env_max2-env_min2)/1200</f>
        <v>29.774999999999377</v>
      </c>
      <c r="CB1212" s="3">
        <f>ROUND(EXP(0.07*(CA1212-20)),3)</f>
        <v>1.982</v>
      </c>
      <c r="CC1212" s="3">
        <f>ROUND((O_max_dia2-CA1212)/O_range_dia2 * CB1212, 3)</f>
        <v>-0.53400000000000003</v>
      </c>
      <c r="CD1212">
        <f>IF(CA1212&lt;=delt2,CB1212,CC1212)</f>
        <v>-0.53400000000000003</v>
      </c>
      <c r="CE1212">
        <f>IF(CA1212&gt;=O_max_dia2, 0, CD1212)</f>
        <v>0</v>
      </c>
      <c r="CG1212">
        <f>CE1212/$CF$21</f>
        <v>0</v>
      </c>
    </row>
    <row r="1213" spans="2:85" x14ac:dyDescent="0.25">
      <c r="B1213">
        <f t="shared" si="265"/>
        <v>1197</v>
      </c>
      <c r="C1213" s="9">
        <f t="shared" si="263"/>
        <v>29.89999999999937</v>
      </c>
      <c r="D1213">
        <f>EXP(-KTG1_dia*(C1213-T_opt__dia)^2)</f>
        <v>0.13232688713180726</v>
      </c>
      <c r="E1213">
        <f>EXP(-KTG2_dia*(T_opt__dia-C1213)^2)</f>
        <v>1.0995181582388718E-22</v>
      </c>
      <c r="F1213">
        <f>IF(C1213&lt;=T_opt__dia,D1213,E1213)</f>
        <v>1.0995181582388718E-22</v>
      </c>
      <c r="G1213">
        <f t="shared" si="264"/>
        <v>0</v>
      </c>
      <c r="BZ1213" s="3">
        <f>BZ1212+1</f>
        <v>1193</v>
      </c>
      <c r="CA1213" s="3">
        <f>CA1212+(env_max2-env_min2)/1200</f>
        <v>29.799999999999375</v>
      </c>
      <c r="CB1213" s="3">
        <f>ROUND(EXP(0.07*(CA1213-20)),3)</f>
        <v>1.986</v>
      </c>
      <c r="CC1213" s="3">
        <f>ROUND((O_max_dia2-CA1213)/O_range_dia2 * CB1213, 3)</f>
        <v>-0.53900000000000003</v>
      </c>
      <c r="CD1213">
        <f>IF(CA1213&lt;=delt2,CB1213,CC1213)</f>
        <v>-0.53900000000000003</v>
      </c>
      <c r="CE1213">
        <f>IF(CA1213&gt;=O_max_dia2, 0, CD1213)</f>
        <v>0</v>
      </c>
      <c r="CG1213">
        <f>CE1213/$CF$21</f>
        <v>0</v>
      </c>
    </row>
    <row r="1214" spans="2:85" x14ac:dyDescent="0.25">
      <c r="B1214">
        <f t="shared" si="265"/>
        <v>1198</v>
      </c>
      <c r="C1214" s="9">
        <f t="shared" si="263"/>
        <v>29.924999999999368</v>
      </c>
      <c r="D1214">
        <f>EXP(-KTG1_dia*(C1214-T_opt__dia)^2)</f>
        <v>0.13148730131161171</v>
      </c>
      <c r="E1214">
        <f>EXP(-KTG2_dia*(T_opt__dia-C1214)^2)</f>
        <v>9.3776775730194142E-23</v>
      </c>
      <c r="F1214">
        <f>IF(C1214&lt;=T_opt__dia,D1214,E1214)</f>
        <v>9.3776775730194142E-23</v>
      </c>
      <c r="G1214">
        <f t="shared" si="264"/>
        <v>0</v>
      </c>
      <c r="BZ1214" s="3">
        <f>BZ1213+1</f>
        <v>1194</v>
      </c>
      <c r="CA1214" s="3">
        <f>CA1213+(env_max2-env_min2)/1200</f>
        <v>29.824999999999374</v>
      </c>
      <c r="CB1214" s="3">
        <f>ROUND(EXP(0.07*(CA1214-20)),3)</f>
        <v>1.9890000000000001</v>
      </c>
      <c r="CC1214" s="3">
        <f>ROUND((O_max_dia2-CA1214)/O_range_dia2 * CB1214, 3)</f>
        <v>-0.54300000000000004</v>
      </c>
      <c r="CD1214">
        <f>IF(CA1214&lt;=delt2,CB1214,CC1214)</f>
        <v>-0.54300000000000004</v>
      </c>
      <c r="CE1214">
        <f>IF(CA1214&gt;=O_max_dia2, 0, CD1214)</f>
        <v>0</v>
      </c>
      <c r="CG1214">
        <f>CE1214/$CF$21</f>
        <v>0</v>
      </c>
    </row>
    <row r="1215" spans="2:85" x14ac:dyDescent="0.25">
      <c r="B1215">
        <f t="shared" si="265"/>
        <v>1199</v>
      </c>
      <c r="C1215" s="9">
        <f t="shared" si="263"/>
        <v>29.949999999999367</v>
      </c>
      <c r="D1215">
        <f>EXP(-KTG1_dia*(C1215-T_opt__dia)^2)</f>
        <v>0.13065173596013102</v>
      </c>
      <c r="E1215">
        <f>EXP(-KTG2_dia*(T_opt__dia-C1215)^2)</f>
        <v>7.9961257159308298E-23</v>
      </c>
      <c r="F1215">
        <f>IF(C1215&lt;=T_opt__dia,D1215,E1215)</f>
        <v>7.9961257159308298E-23</v>
      </c>
      <c r="G1215">
        <f t="shared" si="264"/>
        <v>0</v>
      </c>
      <c r="BZ1215" s="3">
        <f>BZ1214+1</f>
        <v>1195</v>
      </c>
      <c r="CA1215" s="3">
        <f>CA1214+(env_max2-env_min2)/1200</f>
        <v>29.849999999999373</v>
      </c>
      <c r="CB1215" s="3">
        <f>ROUND(EXP(0.07*(CA1215-20)),3)</f>
        <v>1.9930000000000001</v>
      </c>
      <c r="CC1215" s="3">
        <f>ROUND((O_max_dia2-CA1215)/O_range_dia2 * CB1215, 3)</f>
        <v>-0.54800000000000004</v>
      </c>
      <c r="CD1215">
        <f>IF(CA1215&lt;=delt2,CB1215,CC1215)</f>
        <v>-0.54800000000000004</v>
      </c>
      <c r="CE1215">
        <f>IF(CA1215&gt;=O_max_dia2, 0, CD1215)</f>
        <v>0</v>
      </c>
      <c r="CG1215">
        <f>CE1215/$CF$21</f>
        <v>0</v>
      </c>
    </row>
    <row r="1216" spans="2:85" x14ac:dyDescent="0.25">
      <c r="B1216">
        <f t="shared" si="265"/>
        <v>1200</v>
      </c>
      <c r="C1216" s="9">
        <f t="shared" si="263"/>
        <v>29.974999999999365</v>
      </c>
      <c r="D1216">
        <f>EXP(-KTG1_dia*(C1216-T_opt__dia)^2)</f>
        <v>0.12982018218652694</v>
      </c>
      <c r="E1216">
        <f>EXP(-KTG2_dia*(T_opt__dia-C1216)^2)</f>
        <v>6.8164045371063915E-23</v>
      </c>
      <c r="F1216">
        <f>IF(C1216&lt;=T_opt__dia,D1216,E1216)</f>
        <v>6.8164045371063915E-23</v>
      </c>
      <c r="G1216">
        <f t="shared" si="264"/>
        <v>0</v>
      </c>
      <c r="BZ1216" s="3">
        <f>BZ1215+1</f>
        <v>1196</v>
      </c>
      <c r="CA1216" s="3">
        <f>CA1215+(env_max2-env_min2)/1200</f>
        <v>29.874999999999371</v>
      </c>
      <c r="CB1216" s="3">
        <f>ROUND(EXP(0.07*(CA1216-20)),3)</f>
        <v>1.996</v>
      </c>
      <c r="CC1216" s="3">
        <f>ROUND((O_max_dia2-CA1216)/O_range_dia2 * CB1216, 3)</f>
        <v>-0.55200000000000005</v>
      </c>
      <c r="CD1216">
        <f>IF(CA1216&lt;=delt2,CB1216,CC1216)</f>
        <v>-0.55200000000000005</v>
      </c>
      <c r="CE1216">
        <f>IF(CA1216&gt;=O_max_dia2, 0, CD1216)</f>
        <v>0</v>
      </c>
      <c r="CG1216">
        <f>CE1216/$CF$21</f>
        <v>0</v>
      </c>
    </row>
    <row r="1217" spans="78:85" x14ac:dyDescent="0.25">
      <c r="BZ1217" s="3">
        <f>BZ1216+1</f>
        <v>1197</v>
      </c>
      <c r="CA1217" s="3">
        <f>CA1216+(env_max2-env_min2)/1200</f>
        <v>29.89999999999937</v>
      </c>
      <c r="CB1217" s="3">
        <f>ROUND(EXP(0.07*(CA1217-20)),3)</f>
        <v>2</v>
      </c>
      <c r="CC1217" s="3">
        <f>ROUND((O_max_dia2-CA1217)/O_range_dia2 * CB1217, 3)</f>
        <v>-0.55700000000000005</v>
      </c>
      <c r="CD1217">
        <f>IF(CA1217&lt;=delt2,CB1217,CC1217)</f>
        <v>-0.55700000000000005</v>
      </c>
      <c r="CE1217">
        <f>IF(CA1217&gt;=O_max_dia2, 0, CD1217)</f>
        <v>0</v>
      </c>
      <c r="CG1217">
        <f>CE1217/$CF$21</f>
        <v>0</v>
      </c>
    </row>
    <row r="1218" spans="78:85" x14ac:dyDescent="0.25">
      <c r="BZ1218" s="3">
        <f>BZ1217+1</f>
        <v>1198</v>
      </c>
      <c r="CA1218" s="3">
        <f>CA1217+(env_max2-env_min2)/1200</f>
        <v>29.924999999999368</v>
      </c>
      <c r="CB1218" s="3">
        <f>ROUND(EXP(0.07*(CA1218-20)),3)</f>
        <v>2.0030000000000001</v>
      </c>
      <c r="CC1218" s="3">
        <f>ROUND((O_max_dia2-CA1218)/O_range_dia2 * CB1218, 3)</f>
        <v>-0.56200000000000006</v>
      </c>
      <c r="CD1218">
        <f>IF(CA1218&lt;=delt2,CB1218,CC1218)</f>
        <v>-0.56200000000000006</v>
      </c>
      <c r="CE1218">
        <f>IF(CA1218&gt;=O_max_dia2, 0, CD1218)</f>
        <v>0</v>
      </c>
      <c r="CG1218">
        <f>CE1218/$CF$21</f>
        <v>0</v>
      </c>
    </row>
    <row r="1219" spans="78:85" x14ac:dyDescent="0.25">
      <c r="BZ1219" s="3">
        <f>BZ1218+1</f>
        <v>1199</v>
      </c>
      <c r="CA1219" s="3">
        <f>CA1218+(env_max2-env_min2)/1200</f>
        <v>29.949999999999367</v>
      </c>
      <c r="CB1219" s="3">
        <f>ROUND(EXP(0.07*(CA1219-20)),3)</f>
        <v>2.0070000000000001</v>
      </c>
      <c r="CC1219" s="3">
        <f>ROUND((O_max_dia2-CA1219)/O_range_dia2 * CB1219, 3)</f>
        <v>-0.56599999999999995</v>
      </c>
      <c r="CD1219">
        <f>IF(CA1219&lt;=delt2,CB1219,CC1219)</f>
        <v>-0.56599999999999995</v>
      </c>
      <c r="CE1219">
        <f>IF(CA1219&gt;=O_max_dia2, 0, CD1219)</f>
        <v>0</v>
      </c>
      <c r="CG1219">
        <f>CE1219/$CF$21</f>
        <v>0</v>
      </c>
    </row>
    <row r="1220" spans="78:85" x14ac:dyDescent="0.25">
      <c r="BZ1220" s="3">
        <f>BZ1219+1</f>
        <v>1200</v>
      </c>
      <c r="CA1220" s="3">
        <f>CA1219+(env_max2-env_min2)/1200</f>
        <v>29.974999999999365</v>
      </c>
      <c r="CB1220" s="3">
        <f>ROUND(EXP(0.07*(CA1220-20)),3)</f>
        <v>2.0099999999999998</v>
      </c>
      <c r="CC1220" s="3">
        <f>ROUND((O_max_dia2-CA1220)/O_range_dia2 * CB1220, 3)</f>
        <v>-0.57099999999999995</v>
      </c>
      <c r="CD1220">
        <f>IF(CA1220&lt;=delt2,CB1220,CC1220)</f>
        <v>-0.57099999999999995</v>
      </c>
      <c r="CE1220">
        <f>IF(CA1220&gt;=O_max_dia2, 0, CD1220)</f>
        <v>0</v>
      </c>
      <c r="CG1220">
        <f>CE1220/$CF$21</f>
        <v>0</v>
      </c>
    </row>
  </sheetData>
  <hyperlinks>
    <hyperlink ref="BY3" r:id="rId1" display="https://doi.org/10.1029/2019jc015766" xr:uid="{AB60E8D9-D47F-44ED-A0AD-2747B814BF5F}"/>
    <hyperlink ref="BY5" r:id="rId2" display="https://doi.org/10.1029/2024JC021036" xr:uid="{D7B2E9C8-FF86-42EE-A71C-A7C2B0543DAE}"/>
    <hyperlink ref="B2" r:id="rId3" display="https://doi.org/10.3389/fmars.2021.787604" xr:uid="{C110D052-1CB4-41F9-8FE9-32C0CD908A01}"/>
    <hyperlink ref="K5" r:id="rId4" xr:uid="{9C8484D5-35A8-4261-8B94-C41F117D21BC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3762-7A6A-49DC-B781-A3D71F9E0154}">
  <dimension ref="A1:K1201"/>
  <sheetViews>
    <sheetView zoomScaleNormal="100" workbookViewId="0">
      <selection activeCell="B10" sqref="B10"/>
    </sheetView>
  </sheetViews>
  <sheetFormatPr defaultRowHeight="15" x14ac:dyDescent="0.25"/>
  <cols>
    <col min="1" max="1" width="23.28515625" customWidth="1"/>
    <col min="2" max="2" width="20.5703125" customWidth="1"/>
    <col min="3" max="3" width="39.85546875" customWidth="1"/>
    <col min="5" max="5" width="8.7109375" style="1"/>
    <col min="11" max="11" width="19.85546875" customWidth="1"/>
  </cols>
  <sheetData>
    <row r="1" spans="1:11" x14ac:dyDescent="0.25">
      <c r="A1" t="s">
        <v>0</v>
      </c>
      <c r="D1" t="s">
        <v>4</v>
      </c>
      <c r="E1" s="1" t="s">
        <v>7</v>
      </c>
      <c r="F1" t="s">
        <v>11</v>
      </c>
      <c r="G1" t="s">
        <v>16</v>
      </c>
      <c r="H1" t="s">
        <v>10</v>
      </c>
      <c r="I1" t="s">
        <v>12</v>
      </c>
      <c r="J1" t="s">
        <v>13</v>
      </c>
      <c r="K1" t="s">
        <v>18</v>
      </c>
    </row>
    <row r="2" spans="1:11" x14ac:dyDescent="0.25">
      <c r="A2" t="s">
        <v>1</v>
      </c>
      <c r="D2">
        <v>0</v>
      </c>
      <c r="E2" s="1">
        <f t="shared" ref="E2:E65" si="0">PAR_max/1200*D2</f>
        <v>0</v>
      </c>
      <c r="F2">
        <f t="shared" ref="F2:F65" si="1">init_slope*D2+init_intercp</f>
        <v>0.1</v>
      </c>
      <c r="G2">
        <f t="shared" ref="G2:G65" si="2">IF(AND(F2&lt;flat_init_y, E2&lt;flat_end_x),F2,0)</f>
        <v>0.1</v>
      </c>
      <c r="H2">
        <f t="shared" ref="H2:H65" si="3">IF(AND(F2&gt;=flat_init_y,E2&lt;flat_end_x),flat_init_y,0)</f>
        <v>0</v>
      </c>
      <c r="I2">
        <f t="shared" ref="I2:I65" si="4">IF(E2&gt;=flat_end_x,flat_init_y+end_slope2*(E2-flat_end_x),0)</f>
        <v>0</v>
      </c>
      <c r="J2">
        <f>SUM(G2:I2)</f>
        <v>0.1</v>
      </c>
      <c r="K2">
        <f t="shared" ref="K2:K65" si="5">IF(J2&lt;min_response,min_response,J2)</f>
        <v>0.1</v>
      </c>
    </row>
    <row r="3" spans="1:11" x14ac:dyDescent="0.25">
      <c r="A3" t="s">
        <v>2</v>
      </c>
      <c r="D3">
        <f>D2+1</f>
        <v>1</v>
      </c>
      <c r="E3" s="1">
        <f t="shared" si="0"/>
        <v>0.05</v>
      </c>
      <c r="F3">
        <f t="shared" si="1"/>
        <v>0.11</v>
      </c>
      <c r="G3">
        <f t="shared" si="2"/>
        <v>0.11</v>
      </c>
      <c r="H3">
        <f t="shared" si="3"/>
        <v>0</v>
      </c>
      <c r="I3">
        <f t="shared" si="4"/>
        <v>0</v>
      </c>
      <c r="J3">
        <f t="shared" ref="J3:J66" si="6">SUM(G3:I3)</f>
        <v>0.11</v>
      </c>
      <c r="K3">
        <f t="shared" si="5"/>
        <v>0.11</v>
      </c>
    </row>
    <row r="4" spans="1:11" x14ac:dyDescent="0.25">
      <c r="A4" t="s">
        <v>3</v>
      </c>
      <c r="D4">
        <f t="shared" ref="D4:D67" si="7">D3+1</f>
        <v>2</v>
      </c>
      <c r="E4" s="1">
        <f t="shared" si="0"/>
        <v>0.1</v>
      </c>
      <c r="F4">
        <f t="shared" si="1"/>
        <v>0.12000000000000001</v>
      </c>
      <c r="G4">
        <f t="shared" si="2"/>
        <v>0.12000000000000001</v>
      </c>
      <c r="H4">
        <f t="shared" si="3"/>
        <v>0</v>
      </c>
      <c r="I4">
        <f t="shared" si="4"/>
        <v>0</v>
      </c>
      <c r="J4">
        <f t="shared" si="6"/>
        <v>0.12000000000000001</v>
      </c>
      <c r="K4">
        <f t="shared" si="5"/>
        <v>0.12000000000000001</v>
      </c>
    </row>
    <row r="5" spans="1:11" x14ac:dyDescent="0.25">
      <c r="D5">
        <f t="shared" si="7"/>
        <v>3</v>
      </c>
      <c r="E5" s="1">
        <f t="shared" si="0"/>
        <v>0.15000000000000002</v>
      </c>
      <c r="F5">
        <f t="shared" si="1"/>
        <v>0.13</v>
      </c>
      <c r="G5">
        <f t="shared" si="2"/>
        <v>0.13</v>
      </c>
      <c r="H5">
        <f t="shared" si="3"/>
        <v>0</v>
      </c>
      <c r="I5">
        <f t="shared" si="4"/>
        <v>0</v>
      </c>
      <c r="J5">
        <f t="shared" si="6"/>
        <v>0.13</v>
      </c>
      <c r="K5">
        <f t="shared" si="5"/>
        <v>0.13</v>
      </c>
    </row>
    <row r="6" spans="1:11" x14ac:dyDescent="0.25">
      <c r="A6" t="s">
        <v>20</v>
      </c>
      <c r="B6">
        <v>100</v>
      </c>
      <c r="C6" t="s">
        <v>22</v>
      </c>
      <c r="D6">
        <f t="shared" si="7"/>
        <v>4</v>
      </c>
      <c r="E6" s="1">
        <f t="shared" si="0"/>
        <v>0.2</v>
      </c>
      <c r="F6">
        <f t="shared" si="1"/>
        <v>0.14000000000000001</v>
      </c>
      <c r="G6">
        <f t="shared" si="2"/>
        <v>0.14000000000000001</v>
      </c>
      <c r="H6">
        <f t="shared" si="3"/>
        <v>0</v>
      </c>
      <c r="I6">
        <f t="shared" si="4"/>
        <v>0</v>
      </c>
      <c r="J6">
        <f t="shared" si="6"/>
        <v>0.14000000000000001</v>
      </c>
      <c r="K6">
        <f t="shared" si="5"/>
        <v>0.14000000000000001</v>
      </c>
    </row>
    <row r="7" spans="1:11" x14ac:dyDescent="0.25">
      <c r="A7" t="s">
        <v>21</v>
      </c>
      <c r="B7">
        <v>4</v>
      </c>
      <c r="C7" t="s">
        <v>23</v>
      </c>
      <c r="D7">
        <f t="shared" si="7"/>
        <v>5</v>
      </c>
      <c r="E7" s="1">
        <f t="shared" si="0"/>
        <v>0.25</v>
      </c>
      <c r="F7">
        <f t="shared" si="1"/>
        <v>0.15000000000000002</v>
      </c>
      <c r="G7">
        <f t="shared" si="2"/>
        <v>0.15000000000000002</v>
      </c>
      <c r="H7">
        <f t="shared" si="3"/>
        <v>0</v>
      </c>
      <c r="I7">
        <f t="shared" si="4"/>
        <v>0</v>
      </c>
      <c r="J7">
        <f t="shared" si="6"/>
        <v>0.15000000000000002</v>
      </c>
      <c r="K7">
        <f t="shared" si="5"/>
        <v>0.15000000000000002</v>
      </c>
    </row>
    <row r="8" spans="1:11" x14ac:dyDescent="0.25">
      <c r="D8">
        <f t="shared" si="7"/>
        <v>6</v>
      </c>
      <c r="E8" s="1">
        <f t="shared" si="0"/>
        <v>0.30000000000000004</v>
      </c>
      <c r="F8">
        <f t="shared" si="1"/>
        <v>0.16</v>
      </c>
      <c r="G8">
        <f t="shared" si="2"/>
        <v>0.16</v>
      </c>
      <c r="H8">
        <f t="shared" si="3"/>
        <v>0</v>
      </c>
      <c r="I8">
        <f t="shared" si="4"/>
        <v>0</v>
      </c>
      <c r="J8">
        <f t="shared" si="6"/>
        <v>0.16</v>
      </c>
      <c r="K8">
        <f t="shared" si="5"/>
        <v>0.16</v>
      </c>
    </row>
    <row r="9" spans="1:11" x14ac:dyDescent="0.25">
      <c r="D9">
        <f t="shared" si="7"/>
        <v>7</v>
      </c>
      <c r="E9" s="1">
        <f t="shared" si="0"/>
        <v>0.35000000000000003</v>
      </c>
      <c r="F9">
        <f t="shared" si="1"/>
        <v>0.17</v>
      </c>
      <c r="G9">
        <f t="shared" si="2"/>
        <v>0.17</v>
      </c>
      <c r="H9">
        <f t="shared" si="3"/>
        <v>0</v>
      </c>
      <c r="I9">
        <f t="shared" si="4"/>
        <v>0</v>
      </c>
      <c r="J9">
        <f t="shared" si="6"/>
        <v>0.17</v>
      </c>
      <c r="K9">
        <f t="shared" si="5"/>
        <v>0.17</v>
      </c>
    </row>
    <row r="10" spans="1:11" x14ac:dyDescent="0.25">
      <c r="A10" t="s">
        <v>5</v>
      </c>
      <c r="B10">
        <v>0.01</v>
      </c>
      <c r="D10">
        <f t="shared" si="7"/>
        <v>8</v>
      </c>
      <c r="E10" s="1">
        <f t="shared" si="0"/>
        <v>0.4</v>
      </c>
      <c r="F10">
        <f t="shared" si="1"/>
        <v>0.18</v>
      </c>
      <c r="G10">
        <f t="shared" si="2"/>
        <v>0.18</v>
      </c>
      <c r="H10">
        <f t="shared" si="3"/>
        <v>0</v>
      </c>
      <c r="I10">
        <f t="shared" si="4"/>
        <v>0</v>
      </c>
      <c r="J10">
        <f t="shared" si="6"/>
        <v>0.18</v>
      </c>
      <c r="K10">
        <f t="shared" si="5"/>
        <v>0.18</v>
      </c>
    </row>
    <row r="11" spans="1:11" x14ac:dyDescent="0.25">
      <c r="A11" t="s">
        <v>6</v>
      </c>
      <c r="B11">
        <v>0.1</v>
      </c>
      <c r="D11">
        <f t="shared" si="7"/>
        <v>9</v>
      </c>
      <c r="E11" s="1">
        <f t="shared" si="0"/>
        <v>0.45</v>
      </c>
      <c r="F11">
        <f t="shared" si="1"/>
        <v>0.19</v>
      </c>
      <c r="G11">
        <f t="shared" si="2"/>
        <v>0.19</v>
      </c>
      <c r="H11">
        <f t="shared" si="3"/>
        <v>0</v>
      </c>
      <c r="I11">
        <f t="shared" si="4"/>
        <v>0</v>
      </c>
      <c r="J11">
        <f t="shared" si="6"/>
        <v>0.19</v>
      </c>
      <c r="K11">
        <f t="shared" si="5"/>
        <v>0.19</v>
      </c>
    </row>
    <row r="12" spans="1:11" x14ac:dyDescent="0.25">
      <c r="D12">
        <f t="shared" si="7"/>
        <v>10</v>
      </c>
      <c r="E12" s="1">
        <f t="shared" si="0"/>
        <v>0.5</v>
      </c>
      <c r="F12">
        <f t="shared" si="1"/>
        <v>0.2</v>
      </c>
      <c r="G12">
        <f t="shared" si="2"/>
        <v>0.2</v>
      </c>
      <c r="H12">
        <f t="shared" si="3"/>
        <v>0</v>
      </c>
      <c r="I12">
        <f t="shared" si="4"/>
        <v>0</v>
      </c>
      <c r="J12">
        <f t="shared" si="6"/>
        <v>0.2</v>
      </c>
      <c r="K12">
        <f t="shared" si="5"/>
        <v>0.2</v>
      </c>
    </row>
    <row r="13" spans="1:11" x14ac:dyDescent="0.25">
      <c r="D13">
        <f t="shared" si="7"/>
        <v>11</v>
      </c>
      <c r="E13" s="1">
        <f t="shared" si="0"/>
        <v>0.55000000000000004</v>
      </c>
      <c r="F13">
        <f t="shared" si="1"/>
        <v>0.21000000000000002</v>
      </c>
      <c r="G13">
        <f t="shared" si="2"/>
        <v>0.21000000000000002</v>
      </c>
      <c r="H13">
        <f t="shared" si="3"/>
        <v>0</v>
      </c>
      <c r="I13">
        <f t="shared" si="4"/>
        <v>0</v>
      </c>
      <c r="J13">
        <f t="shared" si="6"/>
        <v>0.21000000000000002</v>
      </c>
      <c r="K13">
        <f t="shared" si="5"/>
        <v>0.21000000000000002</v>
      </c>
    </row>
    <row r="14" spans="1:11" x14ac:dyDescent="0.25">
      <c r="D14">
        <f t="shared" si="7"/>
        <v>12</v>
      </c>
      <c r="E14" s="1">
        <f t="shared" si="0"/>
        <v>0.60000000000000009</v>
      </c>
      <c r="F14">
        <f t="shared" si="1"/>
        <v>0.22</v>
      </c>
      <c r="G14">
        <f t="shared" si="2"/>
        <v>0.22</v>
      </c>
      <c r="H14">
        <f t="shared" si="3"/>
        <v>0</v>
      </c>
      <c r="I14">
        <f t="shared" si="4"/>
        <v>0</v>
      </c>
      <c r="J14">
        <f t="shared" si="6"/>
        <v>0.22</v>
      </c>
      <c r="K14">
        <f t="shared" si="5"/>
        <v>0.22</v>
      </c>
    </row>
    <row r="15" spans="1:11" x14ac:dyDescent="0.25">
      <c r="D15">
        <f t="shared" si="7"/>
        <v>13</v>
      </c>
      <c r="E15" s="1">
        <f t="shared" si="0"/>
        <v>0.65</v>
      </c>
      <c r="F15">
        <f t="shared" si="1"/>
        <v>0.23</v>
      </c>
      <c r="G15">
        <f t="shared" si="2"/>
        <v>0.23</v>
      </c>
      <c r="H15">
        <f t="shared" si="3"/>
        <v>0</v>
      </c>
      <c r="I15">
        <f t="shared" si="4"/>
        <v>0</v>
      </c>
      <c r="J15">
        <f t="shared" si="6"/>
        <v>0.23</v>
      </c>
      <c r="K15">
        <f t="shared" si="5"/>
        <v>0.23</v>
      </c>
    </row>
    <row r="16" spans="1:11" x14ac:dyDescent="0.25">
      <c r="A16" t="s">
        <v>14</v>
      </c>
      <c r="B16">
        <f>u_max_relbase_dia</f>
        <v>4</v>
      </c>
      <c r="D16">
        <f t="shared" si="7"/>
        <v>14</v>
      </c>
      <c r="E16" s="1">
        <f t="shared" si="0"/>
        <v>0.70000000000000007</v>
      </c>
      <c r="F16">
        <f t="shared" si="1"/>
        <v>0.24000000000000002</v>
      </c>
      <c r="G16">
        <f t="shared" si="2"/>
        <v>0.24000000000000002</v>
      </c>
      <c r="H16">
        <f t="shared" si="3"/>
        <v>0</v>
      </c>
      <c r="I16">
        <f t="shared" si="4"/>
        <v>0</v>
      </c>
      <c r="J16">
        <f t="shared" si="6"/>
        <v>0.24000000000000002</v>
      </c>
      <c r="K16">
        <f t="shared" si="5"/>
        <v>0.24000000000000002</v>
      </c>
    </row>
    <row r="17" spans="1:11" x14ac:dyDescent="0.25">
      <c r="A17" t="s">
        <v>15</v>
      </c>
      <c r="B17">
        <v>23</v>
      </c>
      <c r="D17">
        <f t="shared" si="7"/>
        <v>15</v>
      </c>
      <c r="E17" s="1">
        <f t="shared" si="0"/>
        <v>0.75</v>
      </c>
      <c r="F17">
        <f t="shared" si="1"/>
        <v>0.25</v>
      </c>
      <c r="G17">
        <f t="shared" si="2"/>
        <v>0.25</v>
      </c>
      <c r="H17">
        <f t="shared" si="3"/>
        <v>0</v>
      </c>
      <c r="I17">
        <f t="shared" si="4"/>
        <v>0</v>
      </c>
      <c r="J17">
        <f t="shared" si="6"/>
        <v>0.25</v>
      </c>
      <c r="K17">
        <f t="shared" si="5"/>
        <v>0.25</v>
      </c>
    </row>
    <row r="18" spans="1:11" x14ac:dyDescent="0.25">
      <c r="D18">
        <f t="shared" si="7"/>
        <v>16</v>
      </c>
      <c r="E18" s="1">
        <f t="shared" si="0"/>
        <v>0.8</v>
      </c>
      <c r="F18">
        <f t="shared" si="1"/>
        <v>0.26</v>
      </c>
      <c r="G18">
        <f t="shared" si="2"/>
        <v>0.26</v>
      </c>
      <c r="H18">
        <f t="shared" si="3"/>
        <v>0</v>
      </c>
      <c r="I18">
        <f t="shared" si="4"/>
        <v>0</v>
      </c>
      <c r="J18">
        <f t="shared" si="6"/>
        <v>0.26</v>
      </c>
      <c r="K18">
        <f t="shared" si="5"/>
        <v>0.26</v>
      </c>
    </row>
    <row r="19" spans="1:11" x14ac:dyDescent="0.25">
      <c r="A19" t="s">
        <v>17</v>
      </c>
      <c r="B19">
        <v>-0.1</v>
      </c>
      <c r="D19">
        <f t="shared" si="7"/>
        <v>17</v>
      </c>
      <c r="E19" s="1">
        <f t="shared" si="0"/>
        <v>0.85000000000000009</v>
      </c>
      <c r="F19">
        <f t="shared" si="1"/>
        <v>0.27</v>
      </c>
      <c r="G19">
        <f t="shared" si="2"/>
        <v>0.27</v>
      </c>
      <c r="H19">
        <f t="shared" si="3"/>
        <v>0</v>
      </c>
      <c r="I19">
        <f t="shared" si="4"/>
        <v>0</v>
      </c>
      <c r="J19">
        <f t="shared" si="6"/>
        <v>0.27</v>
      </c>
      <c r="K19">
        <f t="shared" si="5"/>
        <v>0.27</v>
      </c>
    </row>
    <row r="20" spans="1:11" x14ac:dyDescent="0.25">
      <c r="D20">
        <f t="shared" si="7"/>
        <v>18</v>
      </c>
      <c r="E20" s="1">
        <f t="shared" si="0"/>
        <v>0.9</v>
      </c>
      <c r="F20">
        <f t="shared" si="1"/>
        <v>0.28000000000000003</v>
      </c>
      <c r="G20">
        <f t="shared" si="2"/>
        <v>0.28000000000000003</v>
      </c>
      <c r="H20">
        <f t="shared" si="3"/>
        <v>0</v>
      </c>
      <c r="I20">
        <f t="shared" si="4"/>
        <v>0</v>
      </c>
      <c r="J20">
        <f t="shared" si="6"/>
        <v>0.28000000000000003</v>
      </c>
      <c r="K20">
        <f t="shared" si="5"/>
        <v>0.28000000000000003</v>
      </c>
    </row>
    <row r="21" spans="1:11" x14ac:dyDescent="0.25">
      <c r="A21" t="s">
        <v>19</v>
      </c>
      <c r="B21">
        <v>0.1</v>
      </c>
      <c r="D21">
        <f t="shared" si="7"/>
        <v>19</v>
      </c>
      <c r="E21" s="1">
        <f t="shared" si="0"/>
        <v>0.95000000000000007</v>
      </c>
      <c r="F21">
        <f t="shared" si="1"/>
        <v>0.29000000000000004</v>
      </c>
      <c r="G21">
        <f t="shared" si="2"/>
        <v>0.29000000000000004</v>
      </c>
      <c r="H21">
        <f t="shared" si="3"/>
        <v>0</v>
      </c>
      <c r="I21">
        <f t="shared" si="4"/>
        <v>0</v>
      </c>
      <c r="J21">
        <f t="shared" si="6"/>
        <v>0.29000000000000004</v>
      </c>
      <c r="K21">
        <f t="shared" si="5"/>
        <v>0.29000000000000004</v>
      </c>
    </row>
    <row r="22" spans="1:11" x14ac:dyDescent="0.25">
      <c r="D22">
        <f t="shared" si="7"/>
        <v>20</v>
      </c>
      <c r="E22" s="1">
        <f t="shared" si="0"/>
        <v>1</v>
      </c>
      <c r="F22">
        <f t="shared" si="1"/>
        <v>0.30000000000000004</v>
      </c>
      <c r="G22">
        <f t="shared" si="2"/>
        <v>0.30000000000000004</v>
      </c>
      <c r="H22">
        <f t="shared" si="3"/>
        <v>0</v>
      </c>
      <c r="I22">
        <f t="shared" si="4"/>
        <v>0</v>
      </c>
      <c r="J22">
        <f t="shared" si="6"/>
        <v>0.30000000000000004</v>
      </c>
      <c r="K22">
        <f t="shared" si="5"/>
        <v>0.30000000000000004</v>
      </c>
    </row>
    <row r="23" spans="1:11" x14ac:dyDescent="0.25">
      <c r="D23">
        <f t="shared" si="7"/>
        <v>21</v>
      </c>
      <c r="E23" s="1">
        <f t="shared" si="0"/>
        <v>1.05</v>
      </c>
      <c r="F23">
        <f t="shared" si="1"/>
        <v>0.31</v>
      </c>
      <c r="G23">
        <f t="shared" si="2"/>
        <v>0.31</v>
      </c>
      <c r="H23">
        <f t="shared" si="3"/>
        <v>0</v>
      </c>
      <c r="I23">
        <f t="shared" si="4"/>
        <v>0</v>
      </c>
      <c r="J23">
        <f t="shared" si="6"/>
        <v>0.31</v>
      </c>
      <c r="K23">
        <f t="shared" si="5"/>
        <v>0.31</v>
      </c>
    </row>
    <row r="24" spans="1:11" x14ac:dyDescent="0.25">
      <c r="D24">
        <f t="shared" si="7"/>
        <v>22</v>
      </c>
      <c r="E24" s="1">
        <f t="shared" si="0"/>
        <v>1.1000000000000001</v>
      </c>
      <c r="F24">
        <f t="shared" si="1"/>
        <v>0.32</v>
      </c>
      <c r="G24">
        <f t="shared" si="2"/>
        <v>0.32</v>
      </c>
      <c r="H24">
        <f t="shared" si="3"/>
        <v>0</v>
      </c>
      <c r="I24">
        <f t="shared" si="4"/>
        <v>0</v>
      </c>
      <c r="J24">
        <f t="shared" si="6"/>
        <v>0.32</v>
      </c>
      <c r="K24">
        <f t="shared" si="5"/>
        <v>0.32</v>
      </c>
    </row>
    <row r="25" spans="1:11" x14ac:dyDescent="0.25">
      <c r="D25">
        <f t="shared" si="7"/>
        <v>23</v>
      </c>
      <c r="E25" s="1">
        <f t="shared" si="0"/>
        <v>1.1500000000000001</v>
      </c>
      <c r="F25">
        <f t="shared" si="1"/>
        <v>0.33</v>
      </c>
      <c r="G25">
        <f t="shared" si="2"/>
        <v>0.33</v>
      </c>
      <c r="H25">
        <f t="shared" si="3"/>
        <v>0</v>
      </c>
      <c r="I25">
        <f t="shared" si="4"/>
        <v>0</v>
      </c>
      <c r="J25">
        <f t="shared" si="6"/>
        <v>0.33</v>
      </c>
      <c r="K25">
        <f t="shared" si="5"/>
        <v>0.33</v>
      </c>
    </row>
    <row r="26" spans="1:11" x14ac:dyDescent="0.25">
      <c r="D26">
        <f t="shared" si="7"/>
        <v>24</v>
      </c>
      <c r="E26" s="1">
        <f t="shared" si="0"/>
        <v>1.2000000000000002</v>
      </c>
      <c r="F26">
        <f t="shared" si="1"/>
        <v>0.33999999999999997</v>
      </c>
      <c r="G26">
        <f t="shared" si="2"/>
        <v>0.33999999999999997</v>
      </c>
      <c r="H26">
        <f t="shared" si="3"/>
        <v>0</v>
      </c>
      <c r="I26">
        <f t="shared" si="4"/>
        <v>0</v>
      </c>
      <c r="J26">
        <f t="shared" si="6"/>
        <v>0.33999999999999997</v>
      </c>
      <c r="K26">
        <f t="shared" si="5"/>
        <v>0.33999999999999997</v>
      </c>
    </row>
    <row r="27" spans="1:11" x14ac:dyDescent="0.25">
      <c r="D27">
        <f t="shared" si="7"/>
        <v>25</v>
      </c>
      <c r="E27" s="1">
        <f t="shared" si="0"/>
        <v>1.25</v>
      </c>
      <c r="F27">
        <f t="shared" si="1"/>
        <v>0.35</v>
      </c>
      <c r="G27">
        <f t="shared" si="2"/>
        <v>0.35</v>
      </c>
      <c r="H27">
        <f t="shared" si="3"/>
        <v>0</v>
      </c>
      <c r="I27">
        <f t="shared" si="4"/>
        <v>0</v>
      </c>
      <c r="J27">
        <f t="shared" si="6"/>
        <v>0.35</v>
      </c>
      <c r="K27">
        <f t="shared" si="5"/>
        <v>0.35</v>
      </c>
    </row>
    <row r="28" spans="1:11" x14ac:dyDescent="0.25">
      <c r="D28">
        <f t="shared" si="7"/>
        <v>26</v>
      </c>
      <c r="E28" s="1">
        <f t="shared" si="0"/>
        <v>1.3</v>
      </c>
      <c r="F28">
        <f t="shared" si="1"/>
        <v>0.36</v>
      </c>
      <c r="G28">
        <f t="shared" si="2"/>
        <v>0.36</v>
      </c>
      <c r="H28">
        <f t="shared" si="3"/>
        <v>0</v>
      </c>
      <c r="I28">
        <f t="shared" si="4"/>
        <v>0</v>
      </c>
      <c r="J28">
        <f t="shared" si="6"/>
        <v>0.36</v>
      </c>
      <c r="K28">
        <f t="shared" si="5"/>
        <v>0.36</v>
      </c>
    </row>
    <row r="29" spans="1:11" x14ac:dyDescent="0.25">
      <c r="D29">
        <f t="shared" si="7"/>
        <v>27</v>
      </c>
      <c r="E29" s="1">
        <f t="shared" si="0"/>
        <v>1.35</v>
      </c>
      <c r="F29">
        <f t="shared" si="1"/>
        <v>0.37</v>
      </c>
      <c r="G29">
        <f t="shared" si="2"/>
        <v>0.37</v>
      </c>
      <c r="H29">
        <f t="shared" si="3"/>
        <v>0</v>
      </c>
      <c r="I29">
        <f t="shared" si="4"/>
        <v>0</v>
      </c>
      <c r="J29">
        <f t="shared" si="6"/>
        <v>0.37</v>
      </c>
      <c r="K29">
        <f t="shared" si="5"/>
        <v>0.37</v>
      </c>
    </row>
    <row r="30" spans="1:11" x14ac:dyDescent="0.25">
      <c r="D30">
        <f t="shared" si="7"/>
        <v>28</v>
      </c>
      <c r="E30" s="1">
        <f t="shared" si="0"/>
        <v>1.4000000000000001</v>
      </c>
      <c r="F30">
        <f t="shared" si="1"/>
        <v>0.38</v>
      </c>
      <c r="G30">
        <f t="shared" si="2"/>
        <v>0.38</v>
      </c>
      <c r="H30">
        <f t="shared" si="3"/>
        <v>0</v>
      </c>
      <c r="I30">
        <f t="shared" si="4"/>
        <v>0</v>
      </c>
      <c r="J30">
        <f t="shared" si="6"/>
        <v>0.38</v>
      </c>
      <c r="K30">
        <f t="shared" si="5"/>
        <v>0.38</v>
      </c>
    </row>
    <row r="31" spans="1:11" x14ac:dyDescent="0.25">
      <c r="D31">
        <f t="shared" si="7"/>
        <v>29</v>
      </c>
      <c r="E31" s="1">
        <f t="shared" si="0"/>
        <v>1.4500000000000002</v>
      </c>
      <c r="F31">
        <f t="shared" si="1"/>
        <v>0.39</v>
      </c>
      <c r="G31">
        <f t="shared" si="2"/>
        <v>0.39</v>
      </c>
      <c r="H31">
        <f t="shared" si="3"/>
        <v>0</v>
      </c>
      <c r="I31">
        <f t="shared" si="4"/>
        <v>0</v>
      </c>
      <c r="J31">
        <f t="shared" si="6"/>
        <v>0.39</v>
      </c>
      <c r="K31">
        <f t="shared" si="5"/>
        <v>0.39</v>
      </c>
    </row>
    <row r="32" spans="1:11" x14ac:dyDescent="0.25">
      <c r="D32">
        <f t="shared" si="7"/>
        <v>30</v>
      </c>
      <c r="E32" s="1">
        <f t="shared" si="0"/>
        <v>1.5</v>
      </c>
      <c r="F32">
        <f t="shared" si="1"/>
        <v>0.4</v>
      </c>
      <c r="G32">
        <f t="shared" si="2"/>
        <v>0.4</v>
      </c>
      <c r="H32">
        <f t="shared" si="3"/>
        <v>0</v>
      </c>
      <c r="I32">
        <f t="shared" si="4"/>
        <v>0</v>
      </c>
      <c r="J32">
        <f t="shared" si="6"/>
        <v>0.4</v>
      </c>
      <c r="K32">
        <f t="shared" si="5"/>
        <v>0.4</v>
      </c>
    </row>
    <row r="33" spans="4:11" x14ac:dyDescent="0.25">
      <c r="D33">
        <f t="shared" si="7"/>
        <v>31</v>
      </c>
      <c r="E33" s="1">
        <f t="shared" si="0"/>
        <v>1.55</v>
      </c>
      <c r="F33">
        <f t="shared" si="1"/>
        <v>0.41000000000000003</v>
      </c>
      <c r="G33">
        <f t="shared" si="2"/>
        <v>0.41000000000000003</v>
      </c>
      <c r="H33">
        <f t="shared" si="3"/>
        <v>0</v>
      </c>
      <c r="I33">
        <f t="shared" si="4"/>
        <v>0</v>
      </c>
      <c r="J33">
        <f t="shared" si="6"/>
        <v>0.41000000000000003</v>
      </c>
      <c r="K33">
        <f t="shared" si="5"/>
        <v>0.41000000000000003</v>
      </c>
    </row>
    <row r="34" spans="4:11" x14ac:dyDescent="0.25">
      <c r="D34">
        <f t="shared" si="7"/>
        <v>32</v>
      </c>
      <c r="E34" s="1">
        <f t="shared" si="0"/>
        <v>1.6</v>
      </c>
      <c r="F34">
        <f t="shared" si="1"/>
        <v>0.42000000000000004</v>
      </c>
      <c r="G34">
        <f t="shared" si="2"/>
        <v>0.42000000000000004</v>
      </c>
      <c r="H34">
        <f t="shared" si="3"/>
        <v>0</v>
      </c>
      <c r="I34">
        <f t="shared" si="4"/>
        <v>0</v>
      </c>
      <c r="J34">
        <f t="shared" si="6"/>
        <v>0.42000000000000004</v>
      </c>
      <c r="K34">
        <f t="shared" si="5"/>
        <v>0.42000000000000004</v>
      </c>
    </row>
    <row r="35" spans="4:11" x14ac:dyDescent="0.25">
      <c r="D35">
        <f t="shared" si="7"/>
        <v>33</v>
      </c>
      <c r="E35" s="1">
        <f t="shared" si="0"/>
        <v>1.6500000000000001</v>
      </c>
      <c r="F35">
        <f t="shared" si="1"/>
        <v>0.43000000000000005</v>
      </c>
      <c r="G35">
        <f t="shared" si="2"/>
        <v>0.43000000000000005</v>
      </c>
      <c r="H35">
        <f t="shared" si="3"/>
        <v>0</v>
      </c>
      <c r="I35">
        <f t="shared" si="4"/>
        <v>0</v>
      </c>
      <c r="J35">
        <f t="shared" si="6"/>
        <v>0.43000000000000005</v>
      </c>
      <c r="K35">
        <f t="shared" si="5"/>
        <v>0.43000000000000005</v>
      </c>
    </row>
    <row r="36" spans="4:11" x14ac:dyDescent="0.25">
      <c r="D36">
        <f t="shared" si="7"/>
        <v>34</v>
      </c>
      <c r="E36" s="1">
        <f t="shared" si="0"/>
        <v>1.7000000000000002</v>
      </c>
      <c r="F36">
        <f t="shared" si="1"/>
        <v>0.44000000000000006</v>
      </c>
      <c r="G36">
        <f t="shared" si="2"/>
        <v>0.44000000000000006</v>
      </c>
      <c r="H36">
        <f t="shared" si="3"/>
        <v>0</v>
      </c>
      <c r="I36">
        <f t="shared" si="4"/>
        <v>0</v>
      </c>
      <c r="J36">
        <f t="shared" si="6"/>
        <v>0.44000000000000006</v>
      </c>
      <c r="K36">
        <f t="shared" si="5"/>
        <v>0.44000000000000006</v>
      </c>
    </row>
    <row r="37" spans="4:11" x14ac:dyDescent="0.25">
      <c r="D37">
        <f t="shared" si="7"/>
        <v>35</v>
      </c>
      <c r="E37" s="1">
        <f t="shared" si="0"/>
        <v>1.75</v>
      </c>
      <c r="F37">
        <f t="shared" si="1"/>
        <v>0.45000000000000007</v>
      </c>
      <c r="G37">
        <f t="shared" si="2"/>
        <v>0.45000000000000007</v>
      </c>
      <c r="H37">
        <f t="shared" si="3"/>
        <v>0</v>
      </c>
      <c r="I37">
        <f t="shared" si="4"/>
        <v>0</v>
      </c>
      <c r="J37">
        <f t="shared" si="6"/>
        <v>0.45000000000000007</v>
      </c>
      <c r="K37">
        <f t="shared" si="5"/>
        <v>0.45000000000000007</v>
      </c>
    </row>
    <row r="38" spans="4:11" x14ac:dyDescent="0.25">
      <c r="D38">
        <f t="shared" si="7"/>
        <v>36</v>
      </c>
      <c r="E38" s="1">
        <f t="shared" si="0"/>
        <v>1.8</v>
      </c>
      <c r="F38">
        <f t="shared" si="1"/>
        <v>0.45999999999999996</v>
      </c>
      <c r="G38">
        <f t="shared" si="2"/>
        <v>0.45999999999999996</v>
      </c>
      <c r="H38">
        <f t="shared" si="3"/>
        <v>0</v>
      </c>
      <c r="I38">
        <f t="shared" si="4"/>
        <v>0</v>
      </c>
      <c r="J38">
        <f t="shared" si="6"/>
        <v>0.45999999999999996</v>
      </c>
      <c r="K38">
        <f t="shared" si="5"/>
        <v>0.45999999999999996</v>
      </c>
    </row>
    <row r="39" spans="4:11" x14ac:dyDescent="0.25">
      <c r="D39">
        <f t="shared" si="7"/>
        <v>37</v>
      </c>
      <c r="E39" s="1">
        <f t="shared" si="0"/>
        <v>1.85</v>
      </c>
      <c r="F39">
        <f t="shared" si="1"/>
        <v>0.47</v>
      </c>
      <c r="G39">
        <f t="shared" si="2"/>
        <v>0.47</v>
      </c>
      <c r="H39">
        <f t="shared" si="3"/>
        <v>0</v>
      </c>
      <c r="I39">
        <f t="shared" si="4"/>
        <v>0</v>
      </c>
      <c r="J39">
        <f t="shared" si="6"/>
        <v>0.47</v>
      </c>
      <c r="K39">
        <f t="shared" si="5"/>
        <v>0.47</v>
      </c>
    </row>
    <row r="40" spans="4:11" x14ac:dyDescent="0.25">
      <c r="D40">
        <f t="shared" si="7"/>
        <v>38</v>
      </c>
      <c r="E40" s="1">
        <f t="shared" si="0"/>
        <v>1.9000000000000001</v>
      </c>
      <c r="F40">
        <f t="shared" si="1"/>
        <v>0.48</v>
      </c>
      <c r="G40">
        <f t="shared" si="2"/>
        <v>0.48</v>
      </c>
      <c r="H40">
        <f t="shared" si="3"/>
        <v>0</v>
      </c>
      <c r="I40">
        <f t="shared" si="4"/>
        <v>0</v>
      </c>
      <c r="J40">
        <f t="shared" si="6"/>
        <v>0.48</v>
      </c>
      <c r="K40">
        <f t="shared" si="5"/>
        <v>0.48</v>
      </c>
    </row>
    <row r="41" spans="4:11" x14ac:dyDescent="0.25">
      <c r="D41">
        <f t="shared" si="7"/>
        <v>39</v>
      </c>
      <c r="E41" s="1">
        <f t="shared" si="0"/>
        <v>1.9500000000000002</v>
      </c>
      <c r="F41">
        <f t="shared" si="1"/>
        <v>0.49</v>
      </c>
      <c r="G41">
        <f t="shared" si="2"/>
        <v>0.49</v>
      </c>
      <c r="H41">
        <f t="shared" si="3"/>
        <v>0</v>
      </c>
      <c r="I41">
        <f t="shared" si="4"/>
        <v>0</v>
      </c>
      <c r="J41">
        <f t="shared" si="6"/>
        <v>0.49</v>
      </c>
      <c r="K41">
        <f t="shared" si="5"/>
        <v>0.49</v>
      </c>
    </row>
    <row r="42" spans="4:11" x14ac:dyDescent="0.25">
      <c r="D42">
        <f t="shared" si="7"/>
        <v>40</v>
      </c>
      <c r="E42" s="1">
        <f t="shared" si="0"/>
        <v>2</v>
      </c>
      <c r="F42">
        <f t="shared" si="1"/>
        <v>0.5</v>
      </c>
      <c r="G42">
        <f t="shared" si="2"/>
        <v>0.5</v>
      </c>
      <c r="H42">
        <f t="shared" si="3"/>
        <v>0</v>
      </c>
      <c r="I42">
        <f t="shared" si="4"/>
        <v>0</v>
      </c>
      <c r="J42">
        <f t="shared" si="6"/>
        <v>0.5</v>
      </c>
      <c r="K42">
        <f t="shared" si="5"/>
        <v>0.5</v>
      </c>
    </row>
    <row r="43" spans="4:11" x14ac:dyDescent="0.25">
      <c r="D43">
        <f t="shared" si="7"/>
        <v>41</v>
      </c>
      <c r="E43" s="1">
        <f t="shared" si="0"/>
        <v>2.0500000000000003</v>
      </c>
      <c r="F43">
        <f t="shared" si="1"/>
        <v>0.51</v>
      </c>
      <c r="G43">
        <f t="shared" si="2"/>
        <v>0.51</v>
      </c>
      <c r="H43">
        <f t="shared" si="3"/>
        <v>0</v>
      </c>
      <c r="I43">
        <f t="shared" si="4"/>
        <v>0</v>
      </c>
      <c r="J43">
        <f t="shared" si="6"/>
        <v>0.51</v>
      </c>
      <c r="K43">
        <f t="shared" si="5"/>
        <v>0.51</v>
      </c>
    </row>
    <row r="44" spans="4:11" x14ac:dyDescent="0.25">
      <c r="D44">
        <f t="shared" si="7"/>
        <v>42</v>
      </c>
      <c r="E44" s="1">
        <f t="shared" si="0"/>
        <v>2.1</v>
      </c>
      <c r="F44">
        <f t="shared" si="1"/>
        <v>0.52</v>
      </c>
      <c r="G44">
        <f t="shared" si="2"/>
        <v>0.52</v>
      </c>
      <c r="H44">
        <f t="shared" si="3"/>
        <v>0</v>
      </c>
      <c r="I44">
        <f t="shared" si="4"/>
        <v>0</v>
      </c>
      <c r="J44">
        <f t="shared" si="6"/>
        <v>0.52</v>
      </c>
      <c r="K44">
        <f t="shared" si="5"/>
        <v>0.52</v>
      </c>
    </row>
    <row r="45" spans="4:11" x14ac:dyDescent="0.25">
      <c r="D45">
        <f t="shared" si="7"/>
        <v>43</v>
      </c>
      <c r="E45" s="1">
        <f t="shared" si="0"/>
        <v>2.15</v>
      </c>
      <c r="F45">
        <f t="shared" si="1"/>
        <v>0.53</v>
      </c>
      <c r="G45">
        <f t="shared" si="2"/>
        <v>0.53</v>
      </c>
      <c r="H45">
        <f t="shared" si="3"/>
        <v>0</v>
      </c>
      <c r="I45">
        <f t="shared" si="4"/>
        <v>0</v>
      </c>
      <c r="J45">
        <f t="shared" si="6"/>
        <v>0.53</v>
      </c>
      <c r="K45">
        <f t="shared" si="5"/>
        <v>0.53</v>
      </c>
    </row>
    <row r="46" spans="4:11" x14ac:dyDescent="0.25">
      <c r="D46">
        <f t="shared" si="7"/>
        <v>44</v>
      </c>
      <c r="E46" s="1">
        <f t="shared" si="0"/>
        <v>2.2000000000000002</v>
      </c>
      <c r="F46">
        <f t="shared" si="1"/>
        <v>0.54</v>
      </c>
      <c r="G46">
        <f t="shared" si="2"/>
        <v>0.54</v>
      </c>
      <c r="H46">
        <f t="shared" si="3"/>
        <v>0</v>
      </c>
      <c r="I46">
        <f t="shared" si="4"/>
        <v>0</v>
      </c>
      <c r="J46">
        <f t="shared" si="6"/>
        <v>0.54</v>
      </c>
      <c r="K46">
        <f t="shared" si="5"/>
        <v>0.54</v>
      </c>
    </row>
    <row r="47" spans="4:11" x14ac:dyDescent="0.25">
      <c r="D47">
        <f t="shared" si="7"/>
        <v>45</v>
      </c>
      <c r="E47" s="1">
        <f t="shared" si="0"/>
        <v>2.25</v>
      </c>
      <c r="F47">
        <f t="shared" si="1"/>
        <v>0.55000000000000004</v>
      </c>
      <c r="G47">
        <f t="shared" si="2"/>
        <v>0.55000000000000004</v>
      </c>
      <c r="H47">
        <f t="shared" si="3"/>
        <v>0</v>
      </c>
      <c r="I47">
        <f t="shared" si="4"/>
        <v>0</v>
      </c>
      <c r="J47">
        <f t="shared" si="6"/>
        <v>0.55000000000000004</v>
      </c>
      <c r="K47">
        <f t="shared" si="5"/>
        <v>0.55000000000000004</v>
      </c>
    </row>
    <row r="48" spans="4:11" x14ac:dyDescent="0.25">
      <c r="D48">
        <f t="shared" si="7"/>
        <v>46</v>
      </c>
      <c r="E48" s="1">
        <f t="shared" si="0"/>
        <v>2.3000000000000003</v>
      </c>
      <c r="F48">
        <f t="shared" si="1"/>
        <v>0.56000000000000005</v>
      </c>
      <c r="G48">
        <f t="shared" si="2"/>
        <v>0.56000000000000005</v>
      </c>
      <c r="H48">
        <f t="shared" si="3"/>
        <v>0</v>
      </c>
      <c r="I48">
        <f t="shared" si="4"/>
        <v>0</v>
      </c>
      <c r="J48">
        <f t="shared" si="6"/>
        <v>0.56000000000000005</v>
      </c>
      <c r="K48">
        <f t="shared" si="5"/>
        <v>0.56000000000000005</v>
      </c>
    </row>
    <row r="49" spans="4:11" x14ac:dyDescent="0.25">
      <c r="D49">
        <f t="shared" si="7"/>
        <v>47</v>
      </c>
      <c r="E49" s="1">
        <f t="shared" si="0"/>
        <v>2.35</v>
      </c>
      <c r="F49">
        <f t="shared" si="1"/>
        <v>0.57000000000000006</v>
      </c>
      <c r="G49">
        <f t="shared" si="2"/>
        <v>0.57000000000000006</v>
      </c>
      <c r="H49">
        <f t="shared" si="3"/>
        <v>0</v>
      </c>
      <c r="I49">
        <f t="shared" si="4"/>
        <v>0</v>
      </c>
      <c r="J49">
        <f t="shared" si="6"/>
        <v>0.57000000000000006</v>
      </c>
      <c r="K49">
        <f t="shared" si="5"/>
        <v>0.57000000000000006</v>
      </c>
    </row>
    <row r="50" spans="4:11" x14ac:dyDescent="0.25">
      <c r="D50">
        <f t="shared" si="7"/>
        <v>48</v>
      </c>
      <c r="E50" s="1">
        <f t="shared" si="0"/>
        <v>2.4000000000000004</v>
      </c>
      <c r="F50">
        <f t="shared" si="1"/>
        <v>0.57999999999999996</v>
      </c>
      <c r="G50">
        <f t="shared" si="2"/>
        <v>0.57999999999999996</v>
      </c>
      <c r="H50">
        <f t="shared" si="3"/>
        <v>0</v>
      </c>
      <c r="I50">
        <f t="shared" si="4"/>
        <v>0</v>
      </c>
      <c r="J50">
        <f t="shared" si="6"/>
        <v>0.57999999999999996</v>
      </c>
      <c r="K50">
        <f t="shared" si="5"/>
        <v>0.57999999999999996</v>
      </c>
    </row>
    <row r="51" spans="4:11" x14ac:dyDescent="0.25">
      <c r="D51">
        <f t="shared" si="7"/>
        <v>49</v>
      </c>
      <c r="E51" s="1">
        <f t="shared" si="0"/>
        <v>2.4500000000000002</v>
      </c>
      <c r="F51">
        <f t="shared" si="1"/>
        <v>0.59</v>
      </c>
      <c r="G51">
        <f t="shared" si="2"/>
        <v>0.59</v>
      </c>
      <c r="H51">
        <f t="shared" si="3"/>
        <v>0</v>
      </c>
      <c r="I51">
        <f t="shared" si="4"/>
        <v>0</v>
      </c>
      <c r="J51">
        <f t="shared" si="6"/>
        <v>0.59</v>
      </c>
      <c r="K51">
        <f t="shared" si="5"/>
        <v>0.59</v>
      </c>
    </row>
    <row r="52" spans="4:11" x14ac:dyDescent="0.25">
      <c r="D52">
        <f t="shared" si="7"/>
        <v>50</v>
      </c>
      <c r="E52" s="1">
        <f t="shared" si="0"/>
        <v>2.5</v>
      </c>
      <c r="F52">
        <f t="shared" si="1"/>
        <v>0.6</v>
      </c>
      <c r="G52">
        <f t="shared" si="2"/>
        <v>0.6</v>
      </c>
      <c r="H52">
        <f t="shared" si="3"/>
        <v>0</v>
      </c>
      <c r="I52">
        <f t="shared" si="4"/>
        <v>0</v>
      </c>
      <c r="J52">
        <f t="shared" si="6"/>
        <v>0.6</v>
      </c>
      <c r="K52">
        <f t="shared" si="5"/>
        <v>0.6</v>
      </c>
    </row>
    <row r="53" spans="4:11" x14ac:dyDescent="0.25">
      <c r="D53">
        <f t="shared" si="7"/>
        <v>51</v>
      </c>
      <c r="E53" s="1">
        <f t="shared" si="0"/>
        <v>2.5500000000000003</v>
      </c>
      <c r="F53">
        <f t="shared" si="1"/>
        <v>0.61</v>
      </c>
      <c r="G53">
        <f t="shared" si="2"/>
        <v>0.61</v>
      </c>
      <c r="H53">
        <f t="shared" si="3"/>
        <v>0</v>
      </c>
      <c r="I53">
        <f t="shared" si="4"/>
        <v>0</v>
      </c>
      <c r="J53">
        <f t="shared" si="6"/>
        <v>0.61</v>
      </c>
      <c r="K53">
        <f t="shared" si="5"/>
        <v>0.61</v>
      </c>
    </row>
    <row r="54" spans="4:11" x14ac:dyDescent="0.25">
      <c r="D54">
        <f t="shared" si="7"/>
        <v>52</v>
      </c>
      <c r="E54" s="1">
        <f t="shared" si="0"/>
        <v>2.6</v>
      </c>
      <c r="F54">
        <f t="shared" si="1"/>
        <v>0.62</v>
      </c>
      <c r="G54">
        <f t="shared" si="2"/>
        <v>0.62</v>
      </c>
      <c r="H54">
        <f t="shared" si="3"/>
        <v>0</v>
      </c>
      <c r="I54">
        <f t="shared" si="4"/>
        <v>0</v>
      </c>
      <c r="J54">
        <f t="shared" si="6"/>
        <v>0.62</v>
      </c>
      <c r="K54">
        <f t="shared" si="5"/>
        <v>0.62</v>
      </c>
    </row>
    <row r="55" spans="4:11" x14ac:dyDescent="0.25">
      <c r="D55">
        <f t="shared" si="7"/>
        <v>53</v>
      </c>
      <c r="E55" s="1">
        <f t="shared" si="0"/>
        <v>2.6500000000000004</v>
      </c>
      <c r="F55">
        <f t="shared" si="1"/>
        <v>0.63</v>
      </c>
      <c r="G55">
        <f t="shared" si="2"/>
        <v>0.63</v>
      </c>
      <c r="H55">
        <f t="shared" si="3"/>
        <v>0</v>
      </c>
      <c r="I55">
        <f t="shared" si="4"/>
        <v>0</v>
      </c>
      <c r="J55">
        <f t="shared" si="6"/>
        <v>0.63</v>
      </c>
      <c r="K55">
        <f t="shared" si="5"/>
        <v>0.63</v>
      </c>
    </row>
    <row r="56" spans="4:11" x14ac:dyDescent="0.25">
      <c r="D56">
        <f t="shared" si="7"/>
        <v>54</v>
      </c>
      <c r="E56" s="1">
        <f t="shared" si="0"/>
        <v>2.7</v>
      </c>
      <c r="F56">
        <f t="shared" si="1"/>
        <v>0.64</v>
      </c>
      <c r="G56">
        <f t="shared" si="2"/>
        <v>0.64</v>
      </c>
      <c r="H56">
        <f t="shared" si="3"/>
        <v>0</v>
      </c>
      <c r="I56">
        <f t="shared" si="4"/>
        <v>0</v>
      </c>
      <c r="J56">
        <f t="shared" si="6"/>
        <v>0.64</v>
      </c>
      <c r="K56">
        <f t="shared" si="5"/>
        <v>0.64</v>
      </c>
    </row>
    <row r="57" spans="4:11" x14ac:dyDescent="0.25">
      <c r="D57">
        <f t="shared" si="7"/>
        <v>55</v>
      </c>
      <c r="E57" s="1">
        <f t="shared" si="0"/>
        <v>2.75</v>
      </c>
      <c r="F57">
        <f t="shared" si="1"/>
        <v>0.65</v>
      </c>
      <c r="G57">
        <f t="shared" si="2"/>
        <v>0.65</v>
      </c>
      <c r="H57">
        <f t="shared" si="3"/>
        <v>0</v>
      </c>
      <c r="I57">
        <f t="shared" si="4"/>
        <v>0</v>
      </c>
      <c r="J57">
        <f t="shared" si="6"/>
        <v>0.65</v>
      </c>
      <c r="K57">
        <f t="shared" si="5"/>
        <v>0.65</v>
      </c>
    </row>
    <row r="58" spans="4:11" x14ac:dyDescent="0.25">
      <c r="D58">
        <f t="shared" si="7"/>
        <v>56</v>
      </c>
      <c r="E58" s="1">
        <f t="shared" si="0"/>
        <v>2.8000000000000003</v>
      </c>
      <c r="F58">
        <f t="shared" si="1"/>
        <v>0.66</v>
      </c>
      <c r="G58">
        <f t="shared" si="2"/>
        <v>0.66</v>
      </c>
      <c r="H58">
        <f t="shared" si="3"/>
        <v>0</v>
      </c>
      <c r="I58">
        <f t="shared" si="4"/>
        <v>0</v>
      </c>
      <c r="J58">
        <f t="shared" si="6"/>
        <v>0.66</v>
      </c>
      <c r="K58">
        <f t="shared" si="5"/>
        <v>0.66</v>
      </c>
    </row>
    <row r="59" spans="4:11" x14ac:dyDescent="0.25">
      <c r="D59">
        <f t="shared" si="7"/>
        <v>57</v>
      </c>
      <c r="E59" s="1">
        <f t="shared" si="0"/>
        <v>2.85</v>
      </c>
      <c r="F59">
        <f t="shared" si="1"/>
        <v>0.67</v>
      </c>
      <c r="G59">
        <f t="shared" si="2"/>
        <v>0.67</v>
      </c>
      <c r="H59">
        <f t="shared" si="3"/>
        <v>0</v>
      </c>
      <c r="I59">
        <f t="shared" si="4"/>
        <v>0</v>
      </c>
      <c r="J59">
        <f t="shared" si="6"/>
        <v>0.67</v>
      </c>
      <c r="K59">
        <f t="shared" si="5"/>
        <v>0.67</v>
      </c>
    </row>
    <row r="60" spans="4:11" x14ac:dyDescent="0.25">
      <c r="D60">
        <f t="shared" si="7"/>
        <v>58</v>
      </c>
      <c r="E60" s="1">
        <f t="shared" si="0"/>
        <v>2.9000000000000004</v>
      </c>
      <c r="F60">
        <f t="shared" si="1"/>
        <v>0.67999999999999994</v>
      </c>
      <c r="G60">
        <f t="shared" si="2"/>
        <v>0.67999999999999994</v>
      </c>
      <c r="H60">
        <f t="shared" si="3"/>
        <v>0</v>
      </c>
      <c r="I60">
        <f t="shared" si="4"/>
        <v>0</v>
      </c>
      <c r="J60">
        <f t="shared" si="6"/>
        <v>0.67999999999999994</v>
      </c>
      <c r="K60">
        <f t="shared" si="5"/>
        <v>0.67999999999999994</v>
      </c>
    </row>
    <row r="61" spans="4:11" x14ac:dyDescent="0.25">
      <c r="D61">
        <f t="shared" si="7"/>
        <v>59</v>
      </c>
      <c r="E61" s="1">
        <f t="shared" si="0"/>
        <v>2.95</v>
      </c>
      <c r="F61">
        <f t="shared" si="1"/>
        <v>0.69</v>
      </c>
      <c r="G61">
        <f t="shared" si="2"/>
        <v>0.69</v>
      </c>
      <c r="H61">
        <f t="shared" si="3"/>
        <v>0</v>
      </c>
      <c r="I61">
        <f t="shared" si="4"/>
        <v>0</v>
      </c>
      <c r="J61">
        <f t="shared" si="6"/>
        <v>0.69</v>
      </c>
      <c r="K61">
        <f t="shared" si="5"/>
        <v>0.69</v>
      </c>
    </row>
    <row r="62" spans="4:11" x14ac:dyDescent="0.25">
      <c r="D62">
        <f t="shared" si="7"/>
        <v>60</v>
      </c>
      <c r="E62" s="1">
        <f t="shared" si="0"/>
        <v>3</v>
      </c>
      <c r="F62">
        <f t="shared" si="1"/>
        <v>0.7</v>
      </c>
      <c r="G62">
        <f t="shared" si="2"/>
        <v>0.7</v>
      </c>
      <c r="H62">
        <f t="shared" si="3"/>
        <v>0</v>
      </c>
      <c r="I62">
        <f t="shared" si="4"/>
        <v>0</v>
      </c>
      <c r="J62">
        <f t="shared" si="6"/>
        <v>0.7</v>
      </c>
      <c r="K62">
        <f t="shared" si="5"/>
        <v>0.7</v>
      </c>
    </row>
    <row r="63" spans="4:11" x14ac:dyDescent="0.25">
      <c r="D63">
        <f t="shared" si="7"/>
        <v>61</v>
      </c>
      <c r="E63" s="1">
        <f t="shared" si="0"/>
        <v>3.0500000000000003</v>
      </c>
      <c r="F63">
        <f t="shared" si="1"/>
        <v>0.71</v>
      </c>
      <c r="G63">
        <f t="shared" si="2"/>
        <v>0.71</v>
      </c>
      <c r="H63">
        <f t="shared" si="3"/>
        <v>0</v>
      </c>
      <c r="I63">
        <f t="shared" si="4"/>
        <v>0</v>
      </c>
      <c r="J63">
        <f t="shared" si="6"/>
        <v>0.71</v>
      </c>
      <c r="K63">
        <f t="shared" si="5"/>
        <v>0.71</v>
      </c>
    </row>
    <row r="64" spans="4:11" x14ac:dyDescent="0.25">
      <c r="D64">
        <f t="shared" si="7"/>
        <v>62</v>
      </c>
      <c r="E64" s="1">
        <f t="shared" si="0"/>
        <v>3.1</v>
      </c>
      <c r="F64">
        <f t="shared" si="1"/>
        <v>0.72</v>
      </c>
      <c r="G64">
        <f t="shared" si="2"/>
        <v>0.72</v>
      </c>
      <c r="H64">
        <f t="shared" si="3"/>
        <v>0</v>
      </c>
      <c r="I64">
        <f t="shared" si="4"/>
        <v>0</v>
      </c>
      <c r="J64">
        <f t="shared" si="6"/>
        <v>0.72</v>
      </c>
      <c r="K64">
        <f t="shared" si="5"/>
        <v>0.72</v>
      </c>
    </row>
    <row r="65" spans="4:11" x14ac:dyDescent="0.25">
      <c r="D65">
        <f t="shared" si="7"/>
        <v>63</v>
      </c>
      <c r="E65" s="1">
        <f t="shared" si="0"/>
        <v>3.1500000000000004</v>
      </c>
      <c r="F65">
        <f t="shared" si="1"/>
        <v>0.73</v>
      </c>
      <c r="G65">
        <f t="shared" si="2"/>
        <v>0.73</v>
      </c>
      <c r="H65">
        <f t="shared" si="3"/>
        <v>0</v>
      </c>
      <c r="I65">
        <f t="shared" si="4"/>
        <v>0</v>
      </c>
      <c r="J65">
        <f t="shared" si="6"/>
        <v>0.73</v>
      </c>
      <c r="K65">
        <f t="shared" si="5"/>
        <v>0.73</v>
      </c>
    </row>
    <row r="66" spans="4:11" x14ac:dyDescent="0.25">
      <c r="D66">
        <f t="shared" si="7"/>
        <v>64</v>
      </c>
      <c r="E66" s="1">
        <f t="shared" ref="E66:E129" si="8">PAR_max/1200*D66</f>
        <v>3.2</v>
      </c>
      <c r="F66">
        <f t="shared" ref="F66:F129" si="9">init_slope*D66+init_intercp</f>
        <v>0.74</v>
      </c>
      <c r="G66">
        <f t="shared" ref="G66:G129" si="10">IF(AND(F66&lt;flat_init_y, E66&lt;flat_end_x),F66,0)</f>
        <v>0.74</v>
      </c>
      <c r="H66">
        <f t="shared" ref="H66:H129" si="11">IF(AND(F66&gt;=flat_init_y,E66&lt;flat_end_x),flat_init_y,0)</f>
        <v>0</v>
      </c>
      <c r="I66">
        <f t="shared" ref="I66:I129" si="12">IF(E66&gt;=flat_end_x,flat_init_y+end_slope2*(E66-flat_end_x),0)</f>
        <v>0</v>
      </c>
      <c r="J66">
        <f t="shared" si="6"/>
        <v>0.74</v>
      </c>
      <c r="K66">
        <f t="shared" ref="K66:K129" si="13">IF(J66&lt;min_response,min_response,J66)</f>
        <v>0.74</v>
      </c>
    </row>
    <row r="67" spans="4:11" x14ac:dyDescent="0.25">
      <c r="D67">
        <f t="shared" si="7"/>
        <v>65</v>
      </c>
      <c r="E67" s="1">
        <f t="shared" si="8"/>
        <v>3.25</v>
      </c>
      <c r="F67">
        <f t="shared" si="9"/>
        <v>0.75</v>
      </c>
      <c r="G67">
        <f t="shared" si="10"/>
        <v>0.75</v>
      </c>
      <c r="H67">
        <f t="shared" si="11"/>
        <v>0</v>
      </c>
      <c r="I67">
        <f t="shared" si="12"/>
        <v>0</v>
      </c>
      <c r="J67">
        <f t="shared" ref="J67:J130" si="14">SUM(G67:I67)</f>
        <v>0.75</v>
      </c>
      <c r="K67">
        <f t="shared" si="13"/>
        <v>0.75</v>
      </c>
    </row>
    <row r="68" spans="4:11" x14ac:dyDescent="0.25">
      <c r="D68">
        <f t="shared" ref="D68:D131" si="15">D67+1</f>
        <v>66</v>
      </c>
      <c r="E68" s="1">
        <f t="shared" si="8"/>
        <v>3.3000000000000003</v>
      </c>
      <c r="F68">
        <f t="shared" si="9"/>
        <v>0.76</v>
      </c>
      <c r="G68">
        <f t="shared" si="10"/>
        <v>0.76</v>
      </c>
      <c r="H68">
        <f t="shared" si="11"/>
        <v>0</v>
      </c>
      <c r="I68">
        <f t="shared" si="12"/>
        <v>0</v>
      </c>
      <c r="J68">
        <f t="shared" si="14"/>
        <v>0.76</v>
      </c>
      <c r="K68">
        <f t="shared" si="13"/>
        <v>0.76</v>
      </c>
    </row>
    <row r="69" spans="4:11" x14ac:dyDescent="0.25">
      <c r="D69">
        <f t="shared" si="15"/>
        <v>67</v>
      </c>
      <c r="E69" s="1">
        <f t="shared" si="8"/>
        <v>3.35</v>
      </c>
      <c r="F69">
        <f t="shared" si="9"/>
        <v>0.77</v>
      </c>
      <c r="G69">
        <f t="shared" si="10"/>
        <v>0.77</v>
      </c>
      <c r="H69">
        <f t="shared" si="11"/>
        <v>0</v>
      </c>
      <c r="I69">
        <f t="shared" si="12"/>
        <v>0</v>
      </c>
      <c r="J69">
        <f t="shared" si="14"/>
        <v>0.77</v>
      </c>
      <c r="K69">
        <f t="shared" si="13"/>
        <v>0.77</v>
      </c>
    </row>
    <row r="70" spans="4:11" x14ac:dyDescent="0.25">
      <c r="D70">
        <f t="shared" si="15"/>
        <v>68</v>
      </c>
      <c r="E70" s="1">
        <f t="shared" si="8"/>
        <v>3.4000000000000004</v>
      </c>
      <c r="F70">
        <f t="shared" si="9"/>
        <v>0.78</v>
      </c>
      <c r="G70">
        <f t="shared" si="10"/>
        <v>0.78</v>
      </c>
      <c r="H70">
        <f t="shared" si="11"/>
        <v>0</v>
      </c>
      <c r="I70">
        <f t="shared" si="12"/>
        <v>0</v>
      </c>
      <c r="J70">
        <f t="shared" si="14"/>
        <v>0.78</v>
      </c>
      <c r="K70">
        <f t="shared" si="13"/>
        <v>0.78</v>
      </c>
    </row>
    <row r="71" spans="4:11" x14ac:dyDescent="0.25">
      <c r="D71">
        <f t="shared" si="15"/>
        <v>69</v>
      </c>
      <c r="E71" s="1">
        <f t="shared" si="8"/>
        <v>3.45</v>
      </c>
      <c r="F71">
        <f t="shared" si="9"/>
        <v>0.79</v>
      </c>
      <c r="G71">
        <f t="shared" si="10"/>
        <v>0.79</v>
      </c>
      <c r="H71">
        <f t="shared" si="11"/>
        <v>0</v>
      </c>
      <c r="I71">
        <f t="shared" si="12"/>
        <v>0</v>
      </c>
      <c r="J71">
        <f t="shared" si="14"/>
        <v>0.79</v>
      </c>
      <c r="K71">
        <f t="shared" si="13"/>
        <v>0.79</v>
      </c>
    </row>
    <row r="72" spans="4:11" x14ac:dyDescent="0.25">
      <c r="D72">
        <f t="shared" si="15"/>
        <v>70</v>
      </c>
      <c r="E72" s="1">
        <f t="shared" si="8"/>
        <v>3.5</v>
      </c>
      <c r="F72">
        <f t="shared" si="9"/>
        <v>0.8</v>
      </c>
      <c r="G72">
        <f t="shared" si="10"/>
        <v>0.8</v>
      </c>
      <c r="H72">
        <f t="shared" si="11"/>
        <v>0</v>
      </c>
      <c r="I72">
        <f t="shared" si="12"/>
        <v>0</v>
      </c>
      <c r="J72">
        <f t="shared" si="14"/>
        <v>0.8</v>
      </c>
      <c r="K72">
        <f t="shared" si="13"/>
        <v>0.8</v>
      </c>
    </row>
    <row r="73" spans="4:11" x14ac:dyDescent="0.25">
      <c r="D73">
        <f t="shared" si="15"/>
        <v>71</v>
      </c>
      <c r="E73" s="1">
        <f t="shared" si="8"/>
        <v>3.5500000000000003</v>
      </c>
      <c r="F73">
        <f t="shared" si="9"/>
        <v>0.80999999999999994</v>
      </c>
      <c r="G73">
        <f t="shared" si="10"/>
        <v>0.80999999999999994</v>
      </c>
      <c r="H73">
        <f t="shared" si="11"/>
        <v>0</v>
      </c>
      <c r="I73">
        <f t="shared" si="12"/>
        <v>0</v>
      </c>
      <c r="J73">
        <f t="shared" si="14"/>
        <v>0.80999999999999994</v>
      </c>
      <c r="K73">
        <f t="shared" si="13"/>
        <v>0.80999999999999994</v>
      </c>
    </row>
    <row r="74" spans="4:11" x14ac:dyDescent="0.25">
      <c r="D74">
        <f t="shared" si="15"/>
        <v>72</v>
      </c>
      <c r="E74" s="1">
        <f t="shared" si="8"/>
        <v>3.6</v>
      </c>
      <c r="F74">
        <f t="shared" si="9"/>
        <v>0.82</v>
      </c>
      <c r="G74">
        <f t="shared" si="10"/>
        <v>0.82</v>
      </c>
      <c r="H74">
        <f t="shared" si="11"/>
        <v>0</v>
      </c>
      <c r="I74">
        <f t="shared" si="12"/>
        <v>0</v>
      </c>
      <c r="J74">
        <f t="shared" si="14"/>
        <v>0.82</v>
      </c>
      <c r="K74">
        <f t="shared" si="13"/>
        <v>0.82</v>
      </c>
    </row>
    <row r="75" spans="4:11" x14ac:dyDescent="0.25">
      <c r="D75">
        <f t="shared" si="15"/>
        <v>73</v>
      </c>
      <c r="E75" s="1">
        <f t="shared" si="8"/>
        <v>3.6500000000000004</v>
      </c>
      <c r="F75">
        <f t="shared" si="9"/>
        <v>0.83</v>
      </c>
      <c r="G75">
        <f t="shared" si="10"/>
        <v>0.83</v>
      </c>
      <c r="H75">
        <f t="shared" si="11"/>
        <v>0</v>
      </c>
      <c r="I75">
        <f t="shared" si="12"/>
        <v>0</v>
      </c>
      <c r="J75">
        <f t="shared" si="14"/>
        <v>0.83</v>
      </c>
      <c r="K75">
        <f t="shared" si="13"/>
        <v>0.83</v>
      </c>
    </row>
    <row r="76" spans="4:11" x14ac:dyDescent="0.25">
      <c r="D76">
        <f t="shared" si="15"/>
        <v>74</v>
      </c>
      <c r="E76" s="1">
        <f t="shared" si="8"/>
        <v>3.7</v>
      </c>
      <c r="F76">
        <f t="shared" si="9"/>
        <v>0.84</v>
      </c>
      <c r="G76">
        <f t="shared" si="10"/>
        <v>0.84</v>
      </c>
      <c r="H76">
        <f t="shared" si="11"/>
        <v>0</v>
      </c>
      <c r="I76">
        <f t="shared" si="12"/>
        <v>0</v>
      </c>
      <c r="J76">
        <f t="shared" si="14"/>
        <v>0.84</v>
      </c>
      <c r="K76">
        <f t="shared" si="13"/>
        <v>0.84</v>
      </c>
    </row>
    <row r="77" spans="4:11" x14ac:dyDescent="0.25">
      <c r="D77">
        <f t="shared" si="15"/>
        <v>75</v>
      </c>
      <c r="E77" s="1">
        <f t="shared" si="8"/>
        <v>3.75</v>
      </c>
      <c r="F77">
        <f t="shared" si="9"/>
        <v>0.85</v>
      </c>
      <c r="G77">
        <f t="shared" si="10"/>
        <v>0.85</v>
      </c>
      <c r="H77">
        <f t="shared" si="11"/>
        <v>0</v>
      </c>
      <c r="I77">
        <f t="shared" si="12"/>
        <v>0</v>
      </c>
      <c r="J77">
        <f t="shared" si="14"/>
        <v>0.85</v>
      </c>
      <c r="K77">
        <f t="shared" si="13"/>
        <v>0.85</v>
      </c>
    </row>
    <row r="78" spans="4:11" x14ac:dyDescent="0.25">
      <c r="D78">
        <f t="shared" si="15"/>
        <v>76</v>
      </c>
      <c r="E78" s="1">
        <f t="shared" si="8"/>
        <v>3.8000000000000003</v>
      </c>
      <c r="F78">
        <f t="shared" si="9"/>
        <v>0.86</v>
      </c>
      <c r="G78">
        <f t="shared" si="10"/>
        <v>0.86</v>
      </c>
      <c r="H78">
        <f t="shared" si="11"/>
        <v>0</v>
      </c>
      <c r="I78">
        <f t="shared" si="12"/>
        <v>0</v>
      </c>
      <c r="J78">
        <f t="shared" si="14"/>
        <v>0.86</v>
      </c>
      <c r="K78">
        <f t="shared" si="13"/>
        <v>0.86</v>
      </c>
    </row>
    <row r="79" spans="4:11" x14ac:dyDescent="0.25">
      <c r="D79">
        <f t="shared" si="15"/>
        <v>77</v>
      </c>
      <c r="E79" s="1">
        <f t="shared" si="8"/>
        <v>3.85</v>
      </c>
      <c r="F79">
        <f t="shared" si="9"/>
        <v>0.87</v>
      </c>
      <c r="G79">
        <f t="shared" si="10"/>
        <v>0.87</v>
      </c>
      <c r="H79">
        <f t="shared" si="11"/>
        <v>0</v>
      </c>
      <c r="I79">
        <f t="shared" si="12"/>
        <v>0</v>
      </c>
      <c r="J79">
        <f t="shared" si="14"/>
        <v>0.87</v>
      </c>
      <c r="K79">
        <f t="shared" si="13"/>
        <v>0.87</v>
      </c>
    </row>
    <row r="80" spans="4:11" x14ac:dyDescent="0.25">
      <c r="D80">
        <f t="shared" si="15"/>
        <v>78</v>
      </c>
      <c r="E80" s="1">
        <f t="shared" si="8"/>
        <v>3.9000000000000004</v>
      </c>
      <c r="F80">
        <f t="shared" si="9"/>
        <v>0.88</v>
      </c>
      <c r="G80">
        <f t="shared" si="10"/>
        <v>0.88</v>
      </c>
      <c r="H80">
        <f t="shared" si="11"/>
        <v>0</v>
      </c>
      <c r="I80">
        <f t="shared" si="12"/>
        <v>0</v>
      </c>
      <c r="J80">
        <f t="shared" si="14"/>
        <v>0.88</v>
      </c>
      <c r="K80">
        <f t="shared" si="13"/>
        <v>0.88</v>
      </c>
    </row>
    <row r="81" spans="4:11" x14ac:dyDescent="0.25">
      <c r="D81">
        <f t="shared" si="15"/>
        <v>79</v>
      </c>
      <c r="E81" s="1">
        <f t="shared" si="8"/>
        <v>3.95</v>
      </c>
      <c r="F81">
        <f t="shared" si="9"/>
        <v>0.89</v>
      </c>
      <c r="G81">
        <f t="shared" si="10"/>
        <v>0.89</v>
      </c>
      <c r="H81">
        <f t="shared" si="11"/>
        <v>0</v>
      </c>
      <c r="I81">
        <f t="shared" si="12"/>
        <v>0</v>
      </c>
      <c r="J81">
        <f t="shared" si="14"/>
        <v>0.89</v>
      </c>
      <c r="K81">
        <f t="shared" si="13"/>
        <v>0.89</v>
      </c>
    </row>
    <row r="82" spans="4:11" x14ac:dyDescent="0.25">
      <c r="D82">
        <f t="shared" si="15"/>
        <v>80</v>
      </c>
      <c r="E82" s="1">
        <f t="shared" si="8"/>
        <v>4</v>
      </c>
      <c r="F82">
        <f t="shared" si="9"/>
        <v>0.9</v>
      </c>
      <c r="G82">
        <f t="shared" si="10"/>
        <v>0.9</v>
      </c>
      <c r="H82">
        <f t="shared" si="11"/>
        <v>0</v>
      </c>
      <c r="I82">
        <f t="shared" si="12"/>
        <v>0</v>
      </c>
      <c r="J82">
        <f t="shared" si="14"/>
        <v>0.9</v>
      </c>
      <c r="K82">
        <f t="shared" si="13"/>
        <v>0.9</v>
      </c>
    </row>
    <row r="83" spans="4:11" x14ac:dyDescent="0.25">
      <c r="D83">
        <f t="shared" si="15"/>
        <v>81</v>
      </c>
      <c r="E83" s="1">
        <f t="shared" si="8"/>
        <v>4.05</v>
      </c>
      <c r="F83">
        <f t="shared" si="9"/>
        <v>0.91</v>
      </c>
      <c r="G83">
        <f t="shared" si="10"/>
        <v>0.91</v>
      </c>
      <c r="H83">
        <f t="shared" si="11"/>
        <v>0</v>
      </c>
      <c r="I83">
        <f t="shared" si="12"/>
        <v>0</v>
      </c>
      <c r="J83">
        <f t="shared" si="14"/>
        <v>0.91</v>
      </c>
      <c r="K83">
        <f t="shared" si="13"/>
        <v>0.91</v>
      </c>
    </row>
    <row r="84" spans="4:11" x14ac:dyDescent="0.25">
      <c r="D84">
        <f t="shared" si="15"/>
        <v>82</v>
      </c>
      <c r="E84" s="1">
        <f t="shared" si="8"/>
        <v>4.1000000000000005</v>
      </c>
      <c r="F84">
        <f t="shared" si="9"/>
        <v>0.92</v>
      </c>
      <c r="G84">
        <f t="shared" si="10"/>
        <v>0.92</v>
      </c>
      <c r="H84">
        <f t="shared" si="11"/>
        <v>0</v>
      </c>
      <c r="I84">
        <f t="shared" si="12"/>
        <v>0</v>
      </c>
      <c r="J84">
        <f t="shared" si="14"/>
        <v>0.92</v>
      </c>
      <c r="K84">
        <f t="shared" si="13"/>
        <v>0.92</v>
      </c>
    </row>
    <row r="85" spans="4:11" x14ac:dyDescent="0.25">
      <c r="D85">
        <f t="shared" si="15"/>
        <v>83</v>
      </c>
      <c r="E85" s="1">
        <f t="shared" si="8"/>
        <v>4.1500000000000004</v>
      </c>
      <c r="F85">
        <f t="shared" si="9"/>
        <v>0.93</v>
      </c>
      <c r="G85">
        <f t="shared" si="10"/>
        <v>0.93</v>
      </c>
      <c r="H85">
        <f t="shared" si="11"/>
        <v>0</v>
      </c>
      <c r="I85">
        <f t="shared" si="12"/>
        <v>0</v>
      </c>
      <c r="J85">
        <f t="shared" si="14"/>
        <v>0.93</v>
      </c>
      <c r="K85">
        <f t="shared" si="13"/>
        <v>0.93</v>
      </c>
    </row>
    <row r="86" spans="4:11" x14ac:dyDescent="0.25">
      <c r="D86">
        <f t="shared" si="15"/>
        <v>84</v>
      </c>
      <c r="E86" s="1">
        <f t="shared" si="8"/>
        <v>4.2</v>
      </c>
      <c r="F86">
        <f t="shared" si="9"/>
        <v>0.94</v>
      </c>
      <c r="G86">
        <f t="shared" si="10"/>
        <v>0.94</v>
      </c>
      <c r="H86">
        <f t="shared" si="11"/>
        <v>0</v>
      </c>
      <c r="I86">
        <f t="shared" si="12"/>
        <v>0</v>
      </c>
      <c r="J86">
        <f t="shared" si="14"/>
        <v>0.94</v>
      </c>
      <c r="K86">
        <f t="shared" si="13"/>
        <v>0.94</v>
      </c>
    </row>
    <row r="87" spans="4:11" x14ac:dyDescent="0.25">
      <c r="D87">
        <f t="shared" si="15"/>
        <v>85</v>
      </c>
      <c r="E87" s="1">
        <f t="shared" si="8"/>
        <v>4.25</v>
      </c>
      <c r="F87">
        <f t="shared" si="9"/>
        <v>0.95</v>
      </c>
      <c r="G87">
        <f t="shared" si="10"/>
        <v>0.95</v>
      </c>
      <c r="H87">
        <f t="shared" si="11"/>
        <v>0</v>
      </c>
      <c r="I87">
        <f t="shared" si="12"/>
        <v>0</v>
      </c>
      <c r="J87">
        <f t="shared" si="14"/>
        <v>0.95</v>
      </c>
      <c r="K87">
        <f t="shared" si="13"/>
        <v>0.95</v>
      </c>
    </row>
    <row r="88" spans="4:11" x14ac:dyDescent="0.25">
      <c r="D88">
        <f t="shared" si="15"/>
        <v>86</v>
      </c>
      <c r="E88" s="1">
        <f t="shared" si="8"/>
        <v>4.3</v>
      </c>
      <c r="F88">
        <f t="shared" si="9"/>
        <v>0.96</v>
      </c>
      <c r="G88">
        <f t="shared" si="10"/>
        <v>0.96</v>
      </c>
      <c r="H88">
        <f t="shared" si="11"/>
        <v>0</v>
      </c>
      <c r="I88">
        <f t="shared" si="12"/>
        <v>0</v>
      </c>
      <c r="J88">
        <f t="shared" si="14"/>
        <v>0.96</v>
      </c>
      <c r="K88">
        <f t="shared" si="13"/>
        <v>0.96</v>
      </c>
    </row>
    <row r="89" spans="4:11" x14ac:dyDescent="0.25">
      <c r="D89">
        <f t="shared" si="15"/>
        <v>87</v>
      </c>
      <c r="E89" s="1">
        <f t="shared" si="8"/>
        <v>4.3500000000000005</v>
      </c>
      <c r="F89">
        <f t="shared" si="9"/>
        <v>0.97</v>
      </c>
      <c r="G89">
        <f t="shared" si="10"/>
        <v>0.97</v>
      </c>
      <c r="H89">
        <f t="shared" si="11"/>
        <v>0</v>
      </c>
      <c r="I89">
        <f t="shared" si="12"/>
        <v>0</v>
      </c>
      <c r="J89">
        <f t="shared" si="14"/>
        <v>0.97</v>
      </c>
      <c r="K89">
        <f t="shared" si="13"/>
        <v>0.97</v>
      </c>
    </row>
    <row r="90" spans="4:11" x14ac:dyDescent="0.25">
      <c r="D90">
        <f t="shared" si="15"/>
        <v>88</v>
      </c>
      <c r="E90" s="1">
        <f t="shared" si="8"/>
        <v>4.4000000000000004</v>
      </c>
      <c r="F90">
        <f t="shared" si="9"/>
        <v>0.98</v>
      </c>
      <c r="G90">
        <f t="shared" si="10"/>
        <v>0.98</v>
      </c>
      <c r="H90">
        <f t="shared" si="11"/>
        <v>0</v>
      </c>
      <c r="I90">
        <f t="shared" si="12"/>
        <v>0</v>
      </c>
      <c r="J90">
        <f t="shared" si="14"/>
        <v>0.98</v>
      </c>
      <c r="K90">
        <f t="shared" si="13"/>
        <v>0.98</v>
      </c>
    </row>
    <row r="91" spans="4:11" x14ac:dyDescent="0.25">
      <c r="D91">
        <f t="shared" si="15"/>
        <v>89</v>
      </c>
      <c r="E91" s="1">
        <f t="shared" si="8"/>
        <v>4.45</v>
      </c>
      <c r="F91">
        <f t="shared" si="9"/>
        <v>0.99</v>
      </c>
      <c r="G91">
        <f t="shared" si="10"/>
        <v>0.99</v>
      </c>
      <c r="H91">
        <f t="shared" si="11"/>
        <v>0</v>
      </c>
      <c r="I91">
        <f t="shared" si="12"/>
        <v>0</v>
      </c>
      <c r="J91">
        <f t="shared" si="14"/>
        <v>0.99</v>
      </c>
      <c r="K91">
        <f t="shared" si="13"/>
        <v>0.99</v>
      </c>
    </row>
    <row r="92" spans="4:11" x14ac:dyDescent="0.25">
      <c r="D92">
        <f t="shared" si="15"/>
        <v>90</v>
      </c>
      <c r="E92" s="1">
        <f t="shared" si="8"/>
        <v>4.5</v>
      </c>
      <c r="F92">
        <f t="shared" si="9"/>
        <v>1</v>
      </c>
      <c r="G92">
        <f t="shared" si="10"/>
        <v>1</v>
      </c>
      <c r="H92">
        <f t="shared" si="11"/>
        <v>0</v>
      </c>
      <c r="I92">
        <f t="shared" si="12"/>
        <v>0</v>
      </c>
      <c r="J92">
        <f t="shared" si="14"/>
        <v>1</v>
      </c>
      <c r="K92">
        <f t="shared" si="13"/>
        <v>1</v>
      </c>
    </row>
    <row r="93" spans="4:11" x14ac:dyDescent="0.25">
      <c r="D93">
        <f t="shared" si="15"/>
        <v>91</v>
      </c>
      <c r="E93" s="1">
        <f t="shared" si="8"/>
        <v>4.55</v>
      </c>
      <c r="F93">
        <f t="shared" si="9"/>
        <v>1.01</v>
      </c>
      <c r="G93">
        <f t="shared" si="10"/>
        <v>1.01</v>
      </c>
      <c r="H93">
        <f t="shared" si="11"/>
        <v>0</v>
      </c>
      <c r="I93">
        <f t="shared" si="12"/>
        <v>0</v>
      </c>
      <c r="J93">
        <f t="shared" si="14"/>
        <v>1.01</v>
      </c>
      <c r="K93">
        <f t="shared" si="13"/>
        <v>1.01</v>
      </c>
    </row>
    <row r="94" spans="4:11" x14ac:dyDescent="0.25">
      <c r="D94">
        <f t="shared" si="15"/>
        <v>92</v>
      </c>
      <c r="E94" s="1">
        <f t="shared" si="8"/>
        <v>4.6000000000000005</v>
      </c>
      <c r="F94">
        <f t="shared" si="9"/>
        <v>1.02</v>
      </c>
      <c r="G94">
        <f t="shared" si="10"/>
        <v>1.02</v>
      </c>
      <c r="H94">
        <f t="shared" si="11"/>
        <v>0</v>
      </c>
      <c r="I94">
        <f t="shared" si="12"/>
        <v>0</v>
      </c>
      <c r="J94">
        <f t="shared" si="14"/>
        <v>1.02</v>
      </c>
      <c r="K94">
        <f t="shared" si="13"/>
        <v>1.02</v>
      </c>
    </row>
    <row r="95" spans="4:11" x14ac:dyDescent="0.25">
      <c r="D95">
        <f t="shared" si="15"/>
        <v>93</v>
      </c>
      <c r="E95" s="1">
        <f t="shared" si="8"/>
        <v>4.6500000000000004</v>
      </c>
      <c r="F95">
        <f t="shared" si="9"/>
        <v>1.03</v>
      </c>
      <c r="G95">
        <f t="shared" si="10"/>
        <v>1.03</v>
      </c>
      <c r="H95">
        <f t="shared" si="11"/>
        <v>0</v>
      </c>
      <c r="I95">
        <f t="shared" si="12"/>
        <v>0</v>
      </c>
      <c r="J95">
        <f t="shared" si="14"/>
        <v>1.03</v>
      </c>
      <c r="K95">
        <f t="shared" si="13"/>
        <v>1.03</v>
      </c>
    </row>
    <row r="96" spans="4:11" x14ac:dyDescent="0.25">
      <c r="D96">
        <f t="shared" si="15"/>
        <v>94</v>
      </c>
      <c r="E96" s="1">
        <f t="shared" si="8"/>
        <v>4.7</v>
      </c>
      <c r="F96">
        <f t="shared" si="9"/>
        <v>1.04</v>
      </c>
      <c r="G96">
        <f t="shared" si="10"/>
        <v>1.04</v>
      </c>
      <c r="H96">
        <f t="shared" si="11"/>
        <v>0</v>
      </c>
      <c r="I96">
        <f t="shared" si="12"/>
        <v>0</v>
      </c>
      <c r="J96">
        <f t="shared" si="14"/>
        <v>1.04</v>
      </c>
      <c r="K96">
        <f t="shared" si="13"/>
        <v>1.04</v>
      </c>
    </row>
    <row r="97" spans="4:11" x14ac:dyDescent="0.25">
      <c r="D97">
        <f t="shared" si="15"/>
        <v>95</v>
      </c>
      <c r="E97" s="1">
        <f t="shared" si="8"/>
        <v>4.75</v>
      </c>
      <c r="F97">
        <f t="shared" si="9"/>
        <v>1.05</v>
      </c>
      <c r="G97">
        <f t="shared" si="10"/>
        <v>1.05</v>
      </c>
      <c r="H97">
        <f t="shared" si="11"/>
        <v>0</v>
      </c>
      <c r="I97">
        <f t="shared" si="12"/>
        <v>0</v>
      </c>
      <c r="J97">
        <f t="shared" si="14"/>
        <v>1.05</v>
      </c>
      <c r="K97">
        <f t="shared" si="13"/>
        <v>1.05</v>
      </c>
    </row>
    <row r="98" spans="4:11" x14ac:dyDescent="0.25">
      <c r="D98">
        <f t="shared" si="15"/>
        <v>96</v>
      </c>
      <c r="E98" s="1">
        <f t="shared" si="8"/>
        <v>4.8000000000000007</v>
      </c>
      <c r="F98">
        <f t="shared" si="9"/>
        <v>1.06</v>
      </c>
      <c r="G98">
        <f t="shared" si="10"/>
        <v>1.06</v>
      </c>
      <c r="H98">
        <f t="shared" si="11"/>
        <v>0</v>
      </c>
      <c r="I98">
        <f t="shared" si="12"/>
        <v>0</v>
      </c>
      <c r="J98">
        <f t="shared" si="14"/>
        <v>1.06</v>
      </c>
      <c r="K98">
        <f t="shared" si="13"/>
        <v>1.06</v>
      </c>
    </row>
    <row r="99" spans="4:11" x14ac:dyDescent="0.25">
      <c r="D99">
        <f t="shared" si="15"/>
        <v>97</v>
      </c>
      <c r="E99" s="1">
        <f t="shared" si="8"/>
        <v>4.8500000000000005</v>
      </c>
      <c r="F99">
        <f t="shared" si="9"/>
        <v>1.07</v>
      </c>
      <c r="G99">
        <f t="shared" si="10"/>
        <v>1.07</v>
      </c>
      <c r="H99">
        <f t="shared" si="11"/>
        <v>0</v>
      </c>
      <c r="I99">
        <f t="shared" si="12"/>
        <v>0</v>
      </c>
      <c r="J99">
        <f t="shared" si="14"/>
        <v>1.07</v>
      </c>
      <c r="K99">
        <f t="shared" si="13"/>
        <v>1.07</v>
      </c>
    </row>
    <row r="100" spans="4:11" x14ac:dyDescent="0.25">
      <c r="D100">
        <f t="shared" si="15"/>
        <v>98</v>
      </c>
      <c r="E100" s="1">
        <f t="shared" si="8"/>
        <v>4.9000000000000004</v>
      </c>
      <c r="F100">
        <f t="shared" si="9"/>
        <v>1.08</v>
      </c>
      <c r="G100">
        <f t="shared" si="10"/>
        <v>1.08</v>
      </c>
      <c r="H100">
        <f t="shared" si="11"/>
        <v>0</v>
      </c>
      <c r="I100">
        <f t="shared" si="12"/>
        <v>0</v>
      </c>
      <c r="J100">
        <f t="shared" si="14"/>
        <v>1.08</v>
      </c>
      <c r="K100">
        <f t="shared" si="13"/>
        <v>1.08</v>
      </c>
    </row>
    <row r="101" spans="4:11" x14ac:dyDescent="0.25">
      <c r="D101">
        <f t="shared" si="15"/>
        <v>99</v>
      </c>
      <c r="E101" s="1">
        <f t="shared" si="8"/>
        <v>4.95</v>
      </c>
      <c r="F101">
        <f t="shared" si="9"/>
        <v>1.0900000000000001</v>
      </c>
      <c r="G101">
        <f t="shared" si="10"/>
        <v>1.0900000000000001</v>
      </c>
      <c r="H101">
        <f t="shared" si="11"/>
        <v>0</v>
      </c>
      <c r="I101">
        <f t="shared" si="12"/>
        <v>0</v>
      </c>
      <c r="J101">
        <f t="shared" si="14"/>
        <v>1.0900000000000001</v>
      </c>
      <c r="K101">
        <f t="shared" si="13"/>
        <v>1.0900000000000001</v>
      </c>
    </row>
    <row r="102" spans="4:11" x14ac:dyDescent="0.25">
      <c r="D102">
        <f t="shared" si="15"/>
        <v>100</v>
      </c>
      <c r="E102" s="1">
        <f t="shared" si="8"/>
        <v>5</v>
      </c>
      <c r="F102">
        <f t="shared" si="9"/>
        <v>1.1000000000000001</v>
      </c>
      <c r="G102">
        <f t="shared" si="10"/>
        <v>1.1000000000000001</v>
      </c>
      <c r="H102">
        <f t="shared" si="11"/>
        <v>0</v>
      </c>
      <c r="I102">
        <f t="shared" si="12"/>
        <v>0</v>
      </c>
      <c r="J102">
        <f t="shared" si="14"/>
        <v>1.1000000000000001</v>
      </c>
      <c r="K102">
        <f t="shared" si="13"/>
        <v>1.1000000000000001</v>
      </c>
    </row>
    <row r="103" spans="4:11" x14ac:dyDescent="0.25">
      <c r="D103">
        <f t="shared" si="15"/>
        <v>101</v>
      </c>
      <c r="E103" s="1">
        <f t="shared" si="8"/>
        <v>5.0500000000000007</v>
      </c>
      <c r="F103">
        <f t="shared" si="9"/>
        <v>1.1100000000000001</v>
      </c>
      <c r="G103">
        <f t="shared" si="10"/>
        <v>1.1100000000000001</v>
      </c>
      <c r="H103">
        <f t="shared" si="11"/>
        <v>0</v>
      </c>
      <c r="I103">
        <f t="shared" si="12"/>
        <v>0</v>
      </c>
      <c r="J103">
        <f t="shared" si="14"/>
        <v>1.1100000000000001</v>
      </c>
      <c r="K103">
        <f t="shared" si="13"/>
        <v>1.1100000000000001</v>
      </c>
    </row>
    <row r="104" spans="4:11" x14ac:dyDescent="0.25">
      <c r="D104">
        <f t="shared" si="15"/>
        <v>102</v>
      </c>
      <c r="E104" s="1">
        <f t="shared" si="8"/>
        <v>5.1000000000000005</v>
      </c>
      <c r="F104">
        <f t="shared" si="9"/>
        <v>1.1200000000000001</v>
      </c>
      <c r="G104">
        <f t="shared" si="10"/>
        <v>1.1200000000000001</v>
      </c>
      <c r="H104">
        <f t="shared" si="11"/>
        <v>0</v>
      </c>
      <c r="I104">
        <f t="shared" si="12"/>
        <v>0</v>
      </c>
      <c r="J104">
        <f t="shared" si="14"/>
        <v>1.1200000000000001</v>
      </c>
      <c r="K104">
        <f t="shared" si="13"/>
        <v>1.1200000000000001</v>
      </c>
    </row>
    <row r="105" spans="4:11" x14ac:dyDescent="0.25">
      <c r="D105">
        <f t="shared" si="15"/>
        <v>103</v>
      </c>
      <c r="E105" s="1">
        <f t="shared" si="8"/>
        <v>5.15</v>
      </c>
      <c r="F105">
        <f t="shared" si="9"/>
        <v>1.1300000000000001</v>
      </c>
      <c r="G105">
        <f t="shared" si="10"/>
        <v>1.1300000000000001</v>
      </c>
      <c r="H105">
        <f t="shared" si="11"/>
        <v>0</v>
      </c>
      <c r="I105">
        <f t="shared" si="12"/>
        <v>0</v>
      </c>
      <c r="J105">
        <f t="shared" si="14"/>
        <v>1.1300000000000001</v>
      </c>
      <c r="K105">
        <f t="shared" si="13"/>
        <v>1.1300000000000001</v>
      </c>
    </row>
    <row r="106" spans="4:11" x14ac:dyDescent="0.25">
      <c r="D106">
        <f t="shared" si="15"/>
        <v>104</v>
      </c>
      <c r="E106" s="1">
        <f t="shared" si="8"/>
        <v>5.2</v>
      </c>
      <c r="F106">
        <f t="shared" si="9"/>
        <v>1.1400000000000001</v>
      </c>
      <c r="G106">
        <f t="shared" si="10"/>
        <v>1.1400000000000001</v>
      </c>
      <c r="H106">
        <f t="shared" si="11"/>
        <v>0</v>
      </c>
      <c r="I106">
        <f t="shared" si="12"/>
        <v>0</v>
      </c>
      <c r="J106">
        <f t="shared" si="14"/>
        <v>1.1400000000000001</v>
      </c>
      <c r="K106">
        <f t="shared" si="13"/>
        <v>1.1400000000000001</v>
      </c>
    </row>
    <row r="107" spans="4:11" x14ac:dyDescent="0.25">
      <c r="D107">
        <f t="shared" si="15"/>
        <v>105</v>
      </c>
      <c r="E107" s="1">
        <f t="shared" si="8"/>
        <v>5.25</v>
      </c>
      <c r="F107">
        <f t="shared" si="9"/>
        <v>1.1500000000000001</v>
      </c>
      <c r="G107">
        <f t="shared" si="10"/>
        <v>1.1500000000000001</v>
      </c>
      <c r="H107">
        <f t="shared" si="11"/>
        <v>0</v>
      </c>
      <c r="I107">
        <f t="shared" si="12"/>
        <v>0</v>
      </c>
      <c r="J107">
        <f t="shared" si="14"/>
        <v>1.1500000000000001</v>
      </c>
      <c r="K107">
        <f t="shared" si="13"/>
        <v>1.1500000000000001</v>
      </c>
    </row>
    <row r="108" spans="4:11" x14ac:dyDescent="0.25">
      <c r="D108">
        <f t="shared" si="15"/>
        <v>106</v>
      </c>
      <c r="E108" s="1">
        <f t="shared" si="8"/>
        <v>5.3000000000000007</v>
      </c>
      <c r="F108">
        <f t="shared" si="9"/>
        <v>1.1600000000000001</v>
      </c>
      <c r="G108">
        <f t="shared" si="10"/>
        <v>1.1600000000000001</v>
      </c>
      <c r="H108">
        <f t="shared" si="11"/>
        <v>0</v>
      </c>
      <c r="I108">
        <f t="shared" si="12"/>
        <v>0</v>
      </c>
      <c r="J108">
        <f t="shared" si="14"/>
        <v>1.1600000000000001</v>
      </c>
      <c r="K108">
        <f t="shared" si="13"/>
        <v>1.1600000000000001</v>
      </c>
    </row>
    <row r="109" spans="4:11" x14ac:dyDescent="0.25">
      <c r="D109">
        <f t="shared" si="15"/>
        <v>107</v>
      </c>
      <c r="E109" s="1">
        <f t="shared" si="8"/>
        <v>5.3500000000000005</v>
      </c>
      <c r="F109">
        <f t="shared" si="9"/>
        <v>1.1700000000000002</v>
      </c>
      <c r="G109">
        <f t="shared" si="10"/>
        <v>1.1700000000000002</v>
      </c>
      <c r="H109">
        <f t="shared" si="11"/>
        <v>0</v>
      </c>
      <c r="I109">
        <f t="shared" si="12"/>
        <v>0</v>
      </c>
      <c r="J109">
        <f t="shared" si="14"/>
        <v>1.1700000000000002</v>
      </c>
      <c r="K109">
        <f t="shared" si="13"/>
        <v>1.1700000000000002</v>
      </c>
    </row>
    <row r="110" spans="4:11" x14ac:dyDescent="0.25">
      <c r="D110">
        <f t="shared" si="15"/>
        <v>108</v>
      </c>
      <c r="E110" s="1">
        <f t="shared" si="8"/>
        <v>5.4</v>
      </c>
      <c r="F110">
        <f t="shared" si="9"/>
        <v>1.1800000000000002</v>
      </c>
      <c r="G110">
        <f t="shared" si="10"/>
        <v>1.1800000000000002</v>
      </c>
      <c r="H110">
        <f t="shared" si="11"/>
        <v>0</v>
      </c>
      <c r="I110">
        <f t="shared" si="12"/>
        <v>0</v>
      </c>
      <c r="J110">
        <f t="shared" si="14"/>
        <v>1.1800000000000002</v>
      </c>
      <c r="K110">
        <f t="shared" si="13"/>
        <v>1.1800000000000002</v>
      </c>
    </row>
    <row r="111" spans="4:11" x14ac:dyDescent="0.25">
      <c r="D111">
        <f t="shared" si="15"/>
        <v>109</v>
      </c>
      <c r="E111" s="1">
        <f t="shared" si="8"/>
        <v>5.45</v>
      </c>
      <c r="F111">
        <f t="shared" si="9"/>
        <v>1.1900000000000002</v>
      </c>
      <c r="G111">
        <f t="shared" si="10"/>
        <v>1.1900000000000002</v>
      </c>
      <c r="H111">
        <f t="shared" si="11"/>
        <v>0</v>
      </c>
      <c r="I111">
        <f t="shared" si="12"/>
        <v>0</v>
      </c>
      <c r="J111">
        <f t="shared" si="14"/>
        <v>1.1900000000000002</v>
      </c>
      <c r="K111">
        <f t="shared" si="13"/>
        <v>1.1900000000000002</v>
      </c>
    </row>
    <row r="112" spans="4:11" x14ac:dyDescent="0.25">
      <c r="D112">
        <f t="shared" si="15"/>
        <v>110</v>
      </c>
      <c r="E112" s="1">
        <f t="shared" si="8"/>
        <v>5.5</v>
      </c>
      <c r="F112">
        <f t="shared" si="9"/>
        <v>1.2000000000000002</v>
      </c>
      <c r="G112">
        <f t="shared" si="10"/>
        <v>1.2000000000000002</v>
      </c>
      <c r="H112">
        <f t="shared" si="11"/>
        <v>0</v>
      </c>
      <c r="I112">
        <f t="shared" si="12"/>
        <v>0</v>
      </c>
      <c r="J112">
        <f t="shared" si="14"/>
        <v>1.2000000000000002</v>
      </c>
      <c r="K112">
        <f t="shared" si="13"/>
        <v>1.2000000000000002</v>
      </c>
    </row>
    <row r="113" spans="4:11" x14ac:dyDescent="0.25">
      <c r="D113">
        <f t="shared" si="15"/>
        <v>111</v>
      </c>
      <c r="E113" s="1">
        <f t="shared" si="8"/>
        <v>5.5500000000000007</v>
      </c>
      <c r="F113">
        <f t="shared" si="9"/>
        <v>1.2100000000000002</v>
      </c>
      <c r="G113">
        <f t="shared" si="10"/>
        <v>1.2100000000000002</v>
      </c>
      <c r="H113">
        <f t="shared" si="11"/>
        <v>0</v>
      </c>
      <c r="I113">
        <f t="shared" si="12"/>
        <v>0</v>
      </c>
      <c r="J113">
        <f t="shared" si="14"/>
        <v>1.2100000000000002</v>
      </c>
      <c r="K113">
        <f t="shared" si="13"/>
        <v>1.2100000000000002</v>
      </c>
    </row>
    <row r="114" spans="4:11" x14ac:dyDescent="0.25">
      <c r="D114">
        <f t="shared" si="15"/>
        <v>112</v>
      </c>
      <c r="E114" s="1">
        <f t="shared" si="8"/>
        <v>5.6000000000000005</v>
      </c>
      <c r="F114">
        <f t="shared" si="9"/>
        <v>1.2200000000000002</v>
      </c>
      <c r="G114">
        <f t="shared" si="10"/>
        <v>1.2200000000000002</v>
      </c>
      <c r="H114">
        <f t="shared" si="11"/>
        <v>0</v>
      </c>
      <c r="I114">
        <f t="shared" si="12"/>
        <v>0</v>
      </c>
      <c r="J114">
        <f t="shared" si="14"/>
        <v>1.2200000000000002</v>
      </c>
      <c r="K114">
        <f t="shared" si="13"/>
        <v>1.2200000000000002</v>
      </c>
    </row>
    <row r="115" spans="4:11" x14ac:dyDescent="0.25">
      <c r="D115">
        <f t="shared" si="15"/>
        <v>113</v>
      </c>
      <c r="E115" s="1">
        <f t="shared" si="8"/>
        <v>5.65</v>
      </c>
      <c r="F115">
        <f t="shared" si="9"/>
        <v>1.2300000000000002</v>
      </c>
      <c r="G115">
        <f t="shared" si="10"/>
        <v>1.2300000000000002</v>
      </c>
      <c r="H115">
        <f t="shared" si="11"/>
        <v>0</v>
      </c>
      <c r="I115">
        <f t="shared" si="12"/>
        <v>0</v>
      </c>
      <c r="J115">
        <f t="shared" si="14"/>
        <v>1.2300000000000002</v>
      </c>
      <c r="K115">
        <f t="shared" si="13"/>
        <v>1.2300000000000002</v>
      </c>
    </row>
    <row r="116" spans="4:11" x14ac:dyDescent="0.25">
      <c r="D116">
        <f t="shared" si="15"/>
        <v>114</v>
      </c>
      <c r="E116" s="1">
        <f t="shared" si="8"/>
        <v>5.7</v>
      </c>
      <c r="F116">
        <f t="shared" si="9"/>
        <v>1.2400000000000002</v>
      </c>
      <c r="G116">
        <f t="shared" si="10"/>
        <v>1.2400000000000002</v>
      </c>
      <c r="H116">
        <f t="shared" si="11"/>
        <v>0</v>
      </c>
      <c r="I116">
        <f t="shared" si="12"/>
        <v>0</v>
      </c>
      <c r="J116">
        <f t="shared" si="14"/>
        <v>1.2400000000000002</v>
      </c>
      <c r="K116">
        <f t="shared" si="13"/>
        <v>1.2400000000000002</v>
      </c>
    </row>
    <row r="117" spans="4:11" x14ac:dyDescent="0.25">
      <c r="D117">
        <f t="shared" si="15"/>
        <v>115</v>
      </c>
      <c r="E117" s="1">
        <f t="shared" si="8"/>
        <v>5.75</v>
      </c>
      <c r="F117">
        <f t="shared" si="9"/>
        <v>1.2500000000000002</v>
      </c>
      <c r="G117">
        <f t="shared" si="10"/>
        <v>1.2500000000000002</v>
      </c>
      <c r="H117">
        <f t="shared" si="11"/>
        <v>0</v>
      </c>
      <c r="I117">
        <f t="shared" si="12"/>
        <v>0</v>
      </c>
      <c r="J117">
        <f t="shared" si="14"/>
        <v>1.2500000000000002</v>
      </c>
      <c r="K117">
        <f t="shared" si="13"/>
        <v>1.2500000000000002</v>
      </c>
    </row>
    <row r="118" spans="4:11" x14ac:dyDescent="0.25">
      <c r="D118">
        <f t="shared" si="15"/>
        <v>116</v>
      </c>
      <c r="E118" s="1">
        <f t="shared" si="8"/>
        <v>5.8000000000000007</v>
      </c>
      <c r="F118">
        <f t="shared" si="9"/>
        <v>1.26</v>
      </c>
      <c r="G118">
        <f t="shared" si="10"/>
        <v>1.26</v>
      </c>
      <c r="H118">
        <f t="shared" si="11"/>
        <v>0</v>
      </c>
      <c r="I118">
        <f t="shared" si="12"/>
        <v>0</v>
      </c>
      <c r="J118">
        <f t="shared" si="14"/>
        <v>1.26</v>
      </c>
      <c r="K118">
        <f t="shared" si="13"/>
        <v>1.26</v>
      </c>
    </row>
    <row r="119" spans="4:11" x14ac:dyDescent="0.25">
      <c r="D119">
        <f t="shared" si="15"/>
        <v>117</v>
      </c>
      <c r="E119" s="1">
        <f t="shared" si="8"/>
        <v>5.8500000000000005</v>
      </c>
      <c r="F119">
        <f t="shared" si="9"/>
        <v>1.27</v>
      </c>
      <c r="G119">
        <f t="shared" si="10"/>
        <v>1.27</v>
      </c>
      <c r="H119">
        <f t="shared" si="11"/>
        <v>0</v>
      </c>
      <c r="I119">
        <f t="shared" si="12"/>
        <v>0</v>
      </c>
      <c r="J119">
        <f t="shared" si="14"/>
        <v>1.27</v>
      </c>
      <c r="K119">
        <f t="shared" si="13"/>
        <v>1.27</v>
      </c>
    </row>
    <row r="120" spans="4:11" x14ac:dyDescent="0.25">
      <c r="D120">
        <f t="shared" si="15"/>
        <v>118</v>
      </c>
      <c r="E120" s="1">
        <f t="shared" si="8"/>
        <v>5.9</v>
      </c>
      <c r="F120">
        <f t="shared" si="9"/>
        <v>1.28</v>
      </c>
      <c r="G120">
        <f t="shared" si="10"/>
        <v>1.28</v>
      </c>
      <c r="H120">
        <f t="shared" si="11"/>
        <v>0</v>
      </c>
      <c r="I120">
        <f t="shared" si="12"/>
        <v>0</v>
      </c>
      <c r="J120">
        <f t="shared" si="14"/>
        <v>1.28</v>
      </c>
      <c r="K120">
        <f t="shared" si="13"/>
        <v>1.28</v>
      </c>
    </row>
    <row r="121" spans="4:11" x14ac:dyDescent="0.25">
      <c r="D121">
        <f t="shared" si="15"/>
        <v>119</v>
      </c>
      <c r="E121" s="1">
        <f t="shared" si="8"/>
        <v>5.95</v>
      </c>
      <c r="F121">
        <f t="shared" si="9"/>
        <v>1.29</v>
      </c>
      <c r="G121">
        <f t="shared" si="10"/>
        <v>1.29</v>
      </c>
      <c r="H121">
        <f t="shared" si="11"/>
        <v>0</v>
      </c>
      <c r="I121">
        <f t="shared" si="12"/>
        <v>0</v>
      </c>
      <c r="J121">
        <f t="shared" si="14"/>
        <v>1.29</v>
      </c>
      <c r="K121">
        <f t="shared" si="13"/>
        <v>1.29</v>
      </c>
    </row>
    <row r="122" spans="4:11" x14ac:dyDescent="0.25">
      <c r="D122">
        <f t="shared" si="15"/>
        <v>120</v>
      </c>
      <c r="E122" s="1">
        <f t="shared" si="8"/>
        <v>6</v>
      </c>
      <c r="F122">
        <f t="shared" si="9"/>
        <v>1.3</v>
      </c>
      <c r="G122">
        <f t="shared" si="10"/>
        <v>1.3</v>
      </c>
      <c r="H122">
        <f t="shared" si="11"/>
        <v>0</v>
      </c>
      <c r="I122">
        <f t="shared" si="12"/>
        <v>0</v>
      </c>
      <c r="J122">
        <f t="shared" si="14"/>
        <v>1.3</v>
      </c>
      <c r="K122">
        <f t="shared" si="13"/>
        <v>1.3</v>
      </c>
    </row>
    <row r="123" spans="4:11" x14ac:dyDescent="0.25">
      <c r="D123">
        <f t="shared" si="15"/>
        <v>121</v>
      </c>
      <c r="E123" s="1">
        <f t="shared" si="8"/>
        <v>6.0500000000000007</v>
      </c>
      <c r="F123">
        <f t="shared" si="9"/>
        <v>1.31</v>
      </c>
      <c r="G123">
        <f t="shared" si="10"/>
        <v>1.31</v>
      </c>
      <c r="H123">
        <f t="shared" si="11"/>
        <v>0</v>
      </c>
      <c r="I123">
        <f t="shared" si="12"/>
        <v>0</v>
      </c>
      <c r="J123">
        <f t="shared" si="14"/>
        <v>1.31</v>
      </c>
      <c r="K123">
        <f t="shared" si="13"/>
        <v>1.31</v>
      </c>
    </row>
    <row r="124" spans="4:11" x14ac:dyDescent="0.25">
      <c r="D124">
        <f t="shared" si="15"/>
        <v>122</v>
      </c>
      <c r="E124" s="1">
        <f t="shared" si="8"/>
        <v>6.1000000000000005</v>
      </c>
      <c r="F124">
        <f t="shared" si="9"/>
        <v>1.32</v>
      </c>
      <c r="G124">
        <f t="shared" si="10"/>
        <v>1.32</v>
      </c>
      <c r="H124">
        <f t="shared" si="11"/>
        <v>0</v>
      </c>
      <c r="I124">
        <f t="shared" si="12"/>
        <v>0</v>
      </c>
      <c r="J124">
        <f t="shared" si="14"/>
        <v>1.32</v>
      </c>
      <c r="K124">
        <f t="shared" si="13"/>
        <v>1.32</v>
      </c>
    </row>
    <row r="125" spans="4:11" x14ac:dyDescent="0.25">
      <c r="D125">
        <f t="shared" si="15"/>
        <v>123</v>
      </c>
      <c r="E125" s="1">
        <f t="shared" si="8"/>
        <v>6.15</v>
      </c>
      <c r="F125">
        <f t="shared" si="9"/>
        <v>1.33</v>
      </c>
      <c r="G125">
        <f t="shared" si="10"/>
        <v>1.33</v>
      </c>
      <c r="H125">
        <f t="shared" si="11"/>
        <v>0</v>
      </c>
      <c r="I125">
        <f t="shared" si="12"/>
        <v>0</v>
      </c>
      <c r="J125">
        <f t="shared" si="14"/>
        <v>1.33</v>
      </c>
      <c r="K125">
        <f t="shared" si="13"/>
        <v>1.33</v>
      </c>
    </row>
    <row r="126" spans="4:11" x14ac:dyDescent="0.25">
      <c r="D126">
        <f t="shared" si="15"/>
        <v>124</v>
      </c>
      <c r="E126" s="1">
        <f t="shared" si="8"/>
        <v>6.2</v>
      </c>
      <c r="F126">
        <f t="shared" si="9"/>
        <v>1.34</v>
      </c>
      <c r="G126">
        <f t="shared" si="10"/>
        <v>1.34</v>
      </c>
      <c r="H126">
        <f t="shared" si="11"/>
        <v>0</v>
      </c>
      <c r="I126">
        <f t="shared" si="12"/>
        <v>0</v>
      </c>
      <c r="J126">
        <f t="shared" si="14"/>
        <v>1.34</v>
      </c>
      <c r="K126">
        <f t="shared" si="13"/>
        <v>1.34</v>
      </c>
    </row>
    <row r="127" spans="4:11" x14ac:dyDescent="0.25">
      <c r="D127">
        <f t="shared" si="15"/>
        <v>125</v>
      </c>
      <c r="E127" s="1">
        <f t="shared" si="8"/>
        <v>6.25</v>
      </c>
      <c r="F127">
        <f t="shared" si="9"/>
        <v>1.35</v>
      </c>
      <c r="G127">
        <f t="shared" si="10"/>
        <v>1.35</v>
      </c>
      <c r="H127">
        <f t="shared" si="11"/>
        <v>0</v>
      </c>
      <c r="I127">
        <f t="shared" si="12"/>
        <v>0</v>
      </c>
      <c r="J127">
        <f t="shared" si="14"/>
        <v>1.35</v>
      </c>
      <c r="K127">
        <f t="shared" si="13"/>
        <v>1.35</v>
      </c>
    </row>
    <row r="128" spans="4:11" x14ac:dyDescent="0.25">
      <c r="D128">
        <f t="shared" si="15"/>
        <v>126</v>
      </c>
      <c r="E128" s="1">
        <f t="shared" si="8"/>
        <v>6.3000000000000007</v>
      </c>
      <c r="F128">
        <f t="shared" si="9"/>
        <v>1.36</v>
      </c>
      <c r="G128">
        <f t="shared" si="10"/>
        <v>1.36</v>
      </c>
      <c r="H128">
        <f t="shared" si="11"/>
        <v>0</v>
      </c>
      <c r="I128">
        <f t="shared" si="12"/>
        <v>0</v>
      </c>
      <c r="J128">
        <f t="shared" si="14"/>
        <v>1.36</v>
      </c>
      <c r="K128">
        <f t="shared" si="13"/>
        <v>1.36</v>
      </c>
    </row>
    <row r="129" spans="4:11" x14ac:dyDescent="0.25">
      <c r="D129">
        <f t="shared" si="15"/>
        <v>127</v>
      </c>
      <c r="E129" s="1">
        <f t="shared" si="8"/>
        <v>6.3500000000000005</v>
      </c>
      <c r="F129">
        <f t="shared" si="9"/>
        <v>1.37</v>
      </c>
      <c r="G129">
        <f t="shared" si="10"/>
        <v>1.37</v>
      </c>
      <c r="H129">
        <f t="shared" si="11"/>
        <v>0</v>
      </c>
      <c r="I129">
        <f t="shared" si="12"/>
        <v>0</v>
      </c>
      <c r="J129">
        <f t="shared" si="14"/>
        <v>1.37</v>
      </c>
      <c r="K129">
        <f t="shared" si="13"/>
        <v>1.37</v>
      </c>
    </row>
    <row r="130" spans="4:11" x14ac:dyDescent="0.25">
      <c r="D130">
        <f t="shared" si="15"/>
        <v>128</v>
      </c>
      <c r="E130" s="1">
        <f t="shared" ref="E130:E193" si="16">PAR_max/1200*D130</f>
        <v>6.4</v>
      </c>
      <c r="F130">
        <f t="shared" ref="F130:F193" si="17">init_slope*D130+init_intercp</f>
        <v>1.3800000000000001</v>
      </c>
      <c r="G130">
        <f t="shared" ref="G130:G193" si="18">IF(AND(F130&lt;flat_init_y, E130&lt;flat_end_x),F130,0)</f>
        <v>1.3800000000000001</v>
      </c>
      <c r="H130">
        <f t="shared" ref="H130:H193" si="19">IF(AND(F130&gt;=flat_init_y,E130&lt;flat_end_x),flat_init_y,0)</f>
        <v>0</v>
      </c>
      <c r="I130">
        <f t="shared" ref="I130:I193" si="20">IF(E130&gt;=flat_end_x,flat_init_y+end_slope2*(E130-flat_end_x),0)</f>
        <v>0</v>
      </c>
      <c r="J130">
        <f t="shared" si="14"/>
        <v>1.3800000000000001</v>
      </c>
      <c r="K130">
        <f t="shared" ref="K130:K193" si="21">IF(J130&lt;min_response,min_response,J130)</f>
        <v>1.3800000000000001</v>
      </c>
    </row>
    <row r="131" spans="4:11" x14ac:dyDescent="0.25">
      <c r="D131">
        <f t="shared" si="15"/>
        <v>129</v>
      </c>
      <c r="E131" s="1">
        <f t="shared" si="16"/>
        <v>6.45</v>
      </c>
      <c r="F131">
        <f t="shared" si="17"/>
        <v>1.3900000000000001</v>
      </c>
      <c r="G131">
        <f t="shared" si="18"/>
        <v>1.3900000000000001</v>
      </c>
      <c r="H131">
        <f t="shared" si="19"/>
        <v>0</v>
      </c>
      <c r="I131">
        <f t="shared" si="20"/>
        <v>0</v>
      </c>
      <c r="J131">
        <f t="shared" ref="J131:J194" si="22">SUM(G131:I131)</f>
        <v>1.3900000000000001</v>
      </c>
      <c r="K131">
        <f t="shared" si="21"/>
        <v>1.3900000000000001</v>
      </c>
    </row>
    <row r="132" spans="4:11" x14ac:dyDescent="0.25">
      <c r="D132">
        <f t="shared" ref="D132:D195" si="23">D131+1</f>
        <v>130</v>
      </c>
      <c r="E132" s="1">
        <f t="shared" si="16"/>
        <v>6.5</v>
      </c>
      <c r="F132">
        <f t="shared" si="17"/>
        <v>1.4000000000000001</v>
      </c>
      <c r="G132">
        <f t="shared" si="18"/>
        <v>1.4000000000000001</v>
      </c>
      <c r="H132">
        <f t="shared" si="19"/>
        <v>0</v>
      </c>
      <c r="I132">
        <f t="shared" si="20"/>
        <v>0</v>
      </c>
      <c r="J132">
        <f t="shared" si="22"/>
        <v>1.4000000000000001</v>
      </c>
      <c r="K132">
        <f t="shared" si="21"/>
        <v>1.4000000000000001</v>
      </c>
    </row>
    <row r="133" spans="4:11" x14ac:dyDescent="0.25">
      <c r="D133">
        <f t="shared" si="23"/>
        <v>131</v>
      </c>
      <c r="E133" s="1">
        <f t="shared" si="16"/>
        <v>6.5500000000000007</v>
      </c>
      <c r="F133">
        <f t="shared" si="17"/>
        <v>1.4100000000000001</v>
      </c>
      <c r="G133">
        <f t="shared" si="18"/>
        <v>1.4100000000000001</v>
      </c>
      <c r="H133">
        <f t="shared" si="19"/>
        <v>0</v>
      </c>
      <c r="I133">
        <f t="shared" si="20"/>
        <v>0</v>
      </c>
      <c r="J133">
        <f t="shared" si="22"/>
        <v>1.4100000000000001</v>
      </c>
      <c r="K133">
        <f t="shared" si="21"/>
        <v>1.4100000000000001</v>
      </c>
    </row>
    <row r="134" spans="4:11" x14ac:dyDescent="0.25">
      <c r="D134">
        <f t="shared" si="23"/>
        <v>132</v>
      </c>
      <c r="E134" s="1">
        <f t="shared" si="16"/>
        <v>6.6000000000000005</v>
      </c>
      <c r="F134">
        <f t="shared" si="17"/>
        <v>1.4200000000000002</v>
      </c>
      <c r="G134">
        <f t="shared" si="18"/>
        <v>1.4200000000000002</v>
      </c>
      <c r="H134">
        <f t="shared" si="19"/>
        <v>0</v>
      </c>
      <c r="I134">
        <f t="shared" si="20"/>
        <v>0</v>
      </c>
      <c r="J134">
        <f t="shared" si="22"/>
        <v>1.4200000000000002</v>
      </c>
      <c r="K134">
        <f t="shared" si="21"/>
        <v>1.4200000000000002</v>
      </c>
    </row>
    <row r="135" spans="4:11" x14ac:dyDescent="0.25">
      <c r="D135">
        <f t="shared" si="23"/>
        <v>133</v>
      </c>
      <c r="E135" s="1">
        <f t="shared" si="16"/>
        <v>6.65</v>
      </c>
      <c r="F135">
        <f t="shared" si="17"/>
        <v>1.4300000000000002</v>
      </c>
      <c r="G135">
        <f t="shared" si="18"/>
        <v>1.4300000000000002</v>
      </c>
      <c r="H135">
        <f t="shared" si="19"/>
        <v>0</v>
      </c>
      <c r="I135">
        <f t="shared" si="20"/>
        <v>0</v>
      </c>
      <c r="J135">
        <f t="shared" si="22"/>
        <v>1.4300000000000002</v>
      </c>
      <c r="K135">
        <f t="shared" si="21"/>
        <v>1.4300000000000002</v>
      </c>
    </row>
    <row r="136" spans="4:11" x14ac:dyDescent="0.25">
      <c r="D136">
        <f t="shared" si="23"/>
        <v>134</v>
      </c>
      <c r="E136" s="1">
        <f t="shared" si="16"/>
        <v>6.7</v>
      </c>
      <c r="F136">
        <f t="shared" si="17"/>
        <v>1.4400000000000002</v>
      </c>
      <c r="G136">
        <f t="shared" si="18"/>
        <v>1.4400000000000002</v>
      </c>
      <c r="H136">
        <f t="shared" si="19"/>
        <v>0</v>
      </c>
      <c r="I136">
        <f t="shared" si="20"/>
        <v>0</v>
      </c>
      <c r="J136">
        <f t="shared" si="22"/>
        <v>1.4400000000000002</v>
      </c>
      <c r="K136">
        <f t="shared" si="21"/>
        <v>1.4400000000000002</v>
      </c>
    </row>
    <row r="137" spans="4:11" x14ac:dyDescent="0.25">
      <c r="D137">
        <f t="shared" si="23"/>
        <v>135</v>
      </c>
      <c r="E137" s="1">
        <f t="shared" si="16"/>
        <v>6.75</v>
      </c>
      <c r="F137">
        <f t="shared" si="17"/>
        <v>1.4500000000000002</v>
      </c>
      <c r="G137">
        <f t="shared" si="18"/>
        <v>1.4500000000000002</v>
      </c>
      <c r="H137">
        <f t="shared" si="19"/>
        <v>0</v>
      </c>
      <c r="I137">
        <f t="shared" si="20"/>
        <v>0</v>
      </c>
      <c r="J137">
        <f t="shared" si="22"/>
        <v>1.4500000000000002</v>
      </c>
      <c r="K137">
        <f t="shared" si="21"/>
        <v>1.4500000000000002</v>
      </c>
    </row>
    <row r="138" spans="4:11" x14ac:dyDescent="0.25">
      <c r="D138">
        <f t="shared" si="23"/>
        <v>136</v>
      </c>
      <c r="E138" s="1">
        <f t="shared" si="16"/>
        <v>6.8000000000000007</v>
      </c>
      <c r="F138">
        <f t="shared" si="17"/>
        <v>1.4600000000000002</v>
      </c>
      <c r="G138">
        <f t="shared" si="18"/>
        <v>1.4600000000000002</v>
      </c>
      <c r="H138">
        <f t="shared" si="19"/>
        <v>0</v>
      </c>
      <c r="I138">
        <f t="shared" si="20"/>
        <v>0</v>
      </c>
      <c r="J138">
        <f t="shared" si="22"/>
        <v>1.4600000000000002</v>
      </c>
      <c r="K138">
        <f t="shared" si="21"/>
        <v>1.4600000000000002</v>
      </c>
    </row>
    <row r="139" spans="4:11" x14ac:dyDescent="0.25">
      <c r="D139">
        <f t="shared" si="23"/>
        <v>137</v>
      </c>
      <c r="E139" s="1">
        <f t="shared" si="16"/>
        <v>6.8500000000000005</v>
      </c>
      <c r="F139">
        <f t="shared" si="17"/>
        <v>1.4700000000000002</v>
      </c>
      <c r="G139">
        <f t="shared" si="18"/>
        <v>1.4700000000000002</v>
      </c>
      <c r="H139">
        <f t="shared" si="19"/>
        <v>0</v>
      </c>
      <c r="I139">
        <f t="shared" si="20"/>
        <v>0</v>
      </c>
      <c r="J139">
        <f t="shared" si="22"/>
        <v>1.4700000000000002</v>
      </c>
      <c r="K139">
        <f t="shared" si="21"/>
        <v>1.4700000000000002</v>
      </c>
    </row>
    <row r="140" spans="4:11" x14ac:dyDescent="0.25">
      <c r="D140">
        <f t="shared" si="23"/>
        <v>138</v>
      </c>
      <c r="E140" s="1">
        <f t="shared" si="16"/>
        <v>6.9</v>
      </c>
      <c r="F140">
        <f t="shared" si="17"/>
        <v>1.4800000000000002</v>
      </c>
      <c r="G140">
        <f t="shared" si="18"/>
        <v>1.4800000000000002</v>
      </c>
      <c r="H140">
        <f t="shared" si="19"/>
        <v>0</v>
      </c>
      <c r="I140">
        <f t="shared" si="20"/>
        <v>0</v>
      </c>
      <c r="J140">
        <f t="shared" si="22"/>
        <v>1.4800000000000002</v>
      </c>
      <c r="K140">
        <f t="shared" si="21"/>
        <v>1.4800000000000002</v>
      </c>
    </row>
    <row r="141" spans="4:11" x14ac:dyDescent="0.25">
      <c r="D141">
        <f t="shared" si="23"/>
        <v>139</v>
      </c>
      <c r="E141" s="1">
        <f t="shared" si="16"/>
        <v>6.95</v>
      </c>
      <c r="F141">
        <f t="shared" si="17"/>
        <v>1.4900000000000002</v>
      </c>
      <c r="G141">
        <f t="shared" si="18"/>
        <v>1.4900000000000002</v>
      </c>
      <c r="H141">
        <f t="shared" si="19"/>
        <v>0</v>
      </c>
      <c r="I141">
        <f t="shared" si="20"/>
        <v>0</v>
      </c>
      <c r="J141">
        <f t="shared" si="22"/>
        <v>1.4900000000000002</v>
      </c>
      <c r="K141">
        <f t="shared" si="21"/>
        <v>1.4900000000000002</v>
      </c>
    </row>
    <row r="142" spans="4:11" x14ac:dyDescent="0.25">
      <c r="D142">
        <f t="shared" si="23"/>
        <v>140</v>
      </c>
      <c r="E142" s="1">
        <f t="shared" si="16"/>
        <v>7</v>
      </c>
      <c r="F142">
        <f t="shared" si="17"/>
        <v>1.5000000000000002</v>
      </c>
      <c r="G142">
        <f t="shared" si="18"/>
        <v>1.5000000000000002</v>
      </c>
      <c r="H142">
        <f t="shared" si="19"/>
        <v>0</v>
      </c>
      <c r="I142">
        <f t="shared" si="20"/>
        <v>0</v>
      </c>
      <c r="J142">
        <f t="shared" si="22"/>
        <v>1.5000000000000002</v>
      </c>
      <c r="K142">
        <f t="shared" si="21"/>
        <v>1.5000000000000002</v>
      </c>
    </row>
    <row r="143" spans="4:11" x14ac:dyDescent="0.25">
      <c r="D143">
        <f t="shared" si="23"/>
        <v>141</v>
      </c>
      <c r="E143" s="1">
        <f t="shared" si="16"/>
        <v>7.0500000000000007</v>
      </c>
      <c r="F143">
        <f t="shared" si="17"/>
        <v>1.51</v>
      </c>
      <c r="G143">
        <f t="shared" si="18"/>
        <v>1.51</v>
      </c>
      <c r="H143">
        <f t="shared" si="19"/>
        <v>0</v>
      </c>
      <c r="I143">
        <f t="shared" si="20"/>
        <v>0</v>
      </c>
      <c r="J143">
        <f t="shared" si="22"/>
        <v>1.51</v>
      </c>
      <c r="K143">
        <f t="shared" si="21"/>
        <v>1.51</v>
      </c>
    </row>
    <row r="144" spans="4:11" x14ac:dyDescent="0.25">
      <c r="D144">
        <f t="shared" si="23"/>
        <v>142</v>
      </c>
      <c r="E144" s="1">
        <f t="shared" si="16"/>
        <v>7.1000000000000005</v>
      </c>
      <c r="F144">
        <f t="shared" si="17"/>
        <v>1.52</v>
      </c>
      <c r="G144">
        <f t="shared" si="18"/>
        <v>1.52</v>
      </c>
      <c r="H144">
        <f t="shared" si="19"/>
        <v>0</v>
      </c>
      <c r="I144">
        <f t="shared" si="20"/>
        <v>0</v>
      </c>
      <c r="J144">
        <f t="shared" si="22"/>
        <v>1.52</v>
      </c>
      <c r="K144">
        <f t="shared" si="21"/>
        <v>1.52</v>
      </c>
    </row>
    <row r="145" spans="4:11" x14ac:dyDescent="0.25">
      <c r="D145">
        <f t="shared" si="23"/>
        <v>143</v>
      </c>
      <c r="E145" s="1">
        <f t="shared" si="16"/>
        <v>7.15</v>
      </c>
      <c r="F145">
        <f t="shared" si="17"/>
        <v>1.53</v>
      </c>
      <c r="G145">
        <f t="shared" si="18"/>
        <v>1.53</v>
      </c>
      <c r="H145">
        <f t="shared" si="19"/>
        <v>0</v>
      </c>
      <c r="I145">
        <f t="shared" si="20"/>
        <v>0</v>
      </c>
      <c r="J145">
        <f t="shared" si="22"/>
        <v>1.53</v>
      </c>
      <c r="K145">
        <f t="shared" si="21"/>
        <v>1.53</v>
      </c>
    </row>
    <row r="146" spans="4:11" x14ac:dyDescent="0.25">
      <c r="D146">
        <f t="shared" si="23"/>
        <v>144</v>
      </c>
      <c r="E146" s="1">
        <f t="shared" si="16"/>
        <v>7.2</v>
      </c>
      <c r="F146">
        <f t="shared" si="17"/>
        <v>1.54</v>
      </c>
      <c r="G146">
        <f t="shared" si="18"/>
        <v>1.54</v>
      </c>
      <c r="H146">
        <f t="shared" si="19"/>
        <v>0</v>
      </c>
      <c r="I146">
        <f t="shared" si="20"/>
        <v>0</v>
      </c>
      <c r="J146">
        <f t="shared" si="22"/>
        <v>1.54</v>
      </c>
      <c r="K146">
        <f t="shared" si="21"/>
        <v>1.54</v>
      </c>
    </row>
    <row r="147" spans="4:11" x14ac:dyDescent="0.25">
      <c r="D147">
        <f t="shared" si="23"/>
        <v>145</v>
      </c>
      <c r="E147" s="1">
        <f t="shared" si="16"/>
        <v>7.25</v>
      </c>
      <c r="F147">
        <f t="shared" si="17"/>
        <v>1.55</v>
      </c>
      <c r="G147">
        <f t="shared" si="18"/>
        <v>1.55</v>
      </c>
      <c r="H147">
        <f t="shared" si="19"/>
        <v>0</v>
      </c>
      <c r="I147">
        <f t="shared" si="20"/>
        <v>0</v>
      </c>
      <c r="J147">
        <f t="shared" si="22"/>
        <v>1.55</v>
      </c>
      <c r="K147">
        <f t="shared" si="21"/>
        <v>1.55</v>
      </c>
    </row>
    <row r="148" spans="4:11" x14ac:dyDescent="0.25">
      <c r="D148">
        <f t="shared" si="23"/>
        <v>146</v>
      </c>
      <c r="E148" s="1">
        <f t="shared" si="16"/>
        <v>7.3000000000000007</v>
      </c>
      <c r="F148">
        <f t="shared" si="17"/>
        <v>1.56</v>
      </c>
      <c r="G148">
        <f t="shared" si="18"/>
        <v>1.56</v>
      </c>
      <c r="H148">
        <f t="shared" si="19"/>
        <v>0</v>
      </c>
      <c r="I148">
        <f t="shared" si="20"/>
        <v>0</v>
      </c>
      <c r="J148">
        <f t="shared" si="22"/>
        <v>1.56</v>
      </c>
      <c r="K148">
        <f t="shared" si="21"/>
        <v>1.56</v>
      </c>
    </row>
    <row r="149" spans="4:11" x14ac:dyDescent="0.25">
      <c r="D149">
        <f t="shared" si="23"/>
        <v>147</v>
      </c>
      <c r="E149" s="1">
        <f t="shared" si="16"/>
        <v>7.3500000000000005</v>
      </c>
      <c r="F149">
        <f t="shared" si="17"/>
        <v>1.57</v>
      </c>
      <c r="G149">
        <f t="shared" si="18"/>
        <v>1.57</v>
      </c>
      <c r="H149">
        <f t="shared" si="19"/>
        <v>0</v>
      </c>
      <c r="I149">
        <f t="shared" si="20"/>
        <v>0</v>
      </c>
      <c r="J149">
        <f t="shared" si="22"/>
        <v>1.57</v>
      </c>
      <c r="K149">
        <f t="shared" si="21"/>
        <v>1.57</v>
      </c>
    </row>
    <row r="150" spans="4:11" x14ac:dyDescent="0.25">
      <c r="D150">
        <f t="shared" si="23"/>
        <v>148</v>
      </c>
      <c r="E150" s="1">
        <f t="shared" si="16"/>
        <v>7.4</v>
      </c>
      <c r="F150">
        <f t="shared" si="17"/>
        <v>1.58</v>
      </c>
      <c r="G150">
        <f t="shared" si="18"/>
        <v>1.58</v>
      </c>
      <c r="H150">
        <f t="shared" si="19"/>
        <v>0</v>
      </c>
      <c r="I150">
        <f t="shared" si="20"/>
        <v>0</v>
      </c>
      <c r="J150">
        <f t="shared" si="22"/>
        <v>1.58</v>
      </c>
      <c r="K150">
        <f t="shared" si="21"/>
        <v>1.58</v>
      </c>
    </row>
    <row r="151" spans="4:11" x14ac:dyDescent="0.25">
      <c r="D151">
        <f t="shared" si="23"/>
        <v>149</v>
      </c>
      <c r="E151" s="1">
        <f t="shared" si="16"/>
        <v>7.45</v>
      </c>
      <c r="F151">
        <f t="shared" si="17"/>
        <v>1.59</v>
      </c>
      <c r="G151">
        <f t="shared" si="18"/>
        <v>1.59</v>
      </c>
      <c r="H151">
        <f t="shared" si="19"/>
        <v>0</v>
      </c>
      <c r="I151">
        <f t="shared" si="20"/>
        <v>0</v>
      </c>
      <c r="J151">
        <f t="shared" si="22"/>
        <v>1.59</v>
      </c>
      <c r="K151">
        <f t="shared" si="21"/>
        <v>1.59</v>
      </c>
    </row>
    <row r="152" spans="4:11" x14ac:dyDescent="0.25">
      <c r="D152">
        <f t="shared" si="23"/>
        <v>150</v>
      </c>
      <c r="E152" s="1">
        <f t="shared" si="16"/>
        <v>7.5</v>
      </c>
      <c r="F152">
        <f t="shared" si="17"/>
        <v>1.6</v>
      </c>
      <c r="G152">
        <f t="shared" si="18"/>
        <v>1.6</v>
      </c>
      <c r="H152">
        <f t="shared" si="19"/>
        <v>0</v>
      </c>
      <c r="I152">
        <f t="shared" si="20"/>
        <v>0</v>
      </c>
      <c r="J152">
        <f t="shared" si="22"/>
        <v>1.6</v>
      </c>
      <c r="K152">
        <f t="shared" si="21"/>
        <v>1.6</v>
      </c>
    </row>
    <row r="153" spans="4:11" x14ac:dyDescent="0.25">
      <c r="D153">
        <f t="shared" si="23"/>
        <v>151</v>
      </c>
      <c r="E153" s="1">
        <f t="shared" si="16"/>
        <v>7.5500000000000007</v>
      </c>
      <c r="F153">
        <f t="shared" si="17"/>
        <v>1.61</v>
      </c>
      <c r="G153">
        <f t="shared" si="18"/>
        <v>1.61</v>
      </c>
      <c r="H153">
        <f t="shared" si="19"/>
        <v>0</v>
      </c>
      <c r="I153">
        <f t="shared" si="20"/>
        <v>0</v>
      </c>
      <c r="J153">
        <f t="shared" si="22"/>
        <v>1.61</v>
      </c>
      <c r="K153">
        <f t="shared" si="21"/>
        <v>1.61</v>
      </c>
    </row>
    <row r="154" spans="4:11" x14ac:dyDescent="0.25">
      <c r="D154">
        <f t="shared" si="23"/>
        <v>152</v>
      </c>
      <c r="E154" s="1">
        <f t="shared" si="16"/>
        <v>7.6000000000000005</v>
      </c>
      <c r="F154">
        <f t="shared" si="17"/>
        <v>1.62</v>
      </c>
      <c r="G154">
        <f t="shared" si="18"/>
        <v>1.62</v>
      </c>
      <c r="H154">
        <f t="shared" si="19"/>
        <v>0</v>
      </c>
      <c r="I154">
        <f t="shared" si="20"/>
        <v>0</v>
      </c>
      <c r="J154">
        <f t="shared" si="22"/>
        <v>1.62</v>
      </c>
      <c r="K154">
        <f t="shared" si="21"/>
        <v>1.62</v>
      </c>
    </row>
    <row r="155" spans="4:11" x14ac:dyDescent="0.25">
      <c r="D155">
        <f t="shared" si="23"/>
        <v>153</v>
      </c>
      <c r="E155" s="1">
        <f t="shared" si="16"/>
        <v>7.65</v>
      </c>
      <c r="F155">
        <f t="shared" si="17"/>
        <v>1.6300000000000001</v>
      </c>
      <c r="G155">
        <f t="shared" si="18"/>
        <v>1.6300000000000001</v>
      </c>
      <c r="H155">
        <f t="shared" si="19"/>
        <v>0</v>
      </c>
      <c r="I155">
        <f t="shared" si="20"/>
        <v>0</v>
      </c>
      <c r="J155">
        <f t="shared" si="22"/>
        <v>1.6300000000000001</v>
      </c>
      <c r="K155">
        <f t="shared" si="21"/>
        <v>1.6300000000000001</v>
      </c>
    </row>
    <row r="156" spans="4:11" x14ac:dyDescent="0.25">
      <c r="D156">
        <f t="shared" si="23"/>
        <v>154</v>
      </c>
      <c r="E156" s="1">
        <f t="shared" si="16"/>
        <v>7.7</v>
      </c>
      <c r="F156">
        <f t="shared" si="17"/>
        <v>1.6400000000000001</v>
      </c>
      <c r="G156">
        <f t="shared" si="18"/>
        <v>1.6400000000000001</v>
      </c>
      <c r="H156">
        <f t="shared" si="19"/>
        <v>0</v>
      </c>
      <c r="I156">
        <f t="shared" si="20"/>
        <v>0</v>
      </c>
      <c r="J156">
        <f t="shared" si="22"/>
        <v>1.6400000000000001</v>
      </c>
      <c r="K156">
        <f t="shared" si="21"/>
        <v>1.6400000000000001</v>
      </c>
    </row>
    <row r="157" spans="4:11" x14ac:dyDescent="0.25">
      <c r="D157">
        <f t="shared" si="23"/>
        <v>155</v>
      </c>
      <c r="E157" s="1">
        <f t="shared" si="16"/>
        <v>7.75</v>
      </c>
      <c r="F157">
        <f t="shared" si="17"/>
        <v>1.6500000000000001</v>
      </c>
      <c r="G157">
        <f t="shared" si="18"/>
        <v>1.6500000000000001</v>
      </c>
      <c r="H157">
        <f t="shared" si="19"/>
        <v>0</v>
      </c>
      <c r="I157">
        <f t="shared" si="20"/>
        <v>0</v>
      </c>
      <c r="J157">
        <f t="shared" si="22"/>
        <v>1.6500000000000001</v>
      </c>
      <c r="K157">
        <f t="shared" si="21"/>
        <v>1.6500000000000001</v>
      </c>
    </row>
    <row r="158" spans="4:11" x14ac:dyDescent="0.25">
      <c r="D158">
        <f t="shared" si="23"/>
        <v>156</v>
      </c>
      <c r="E158" s="1">
        <f t="shared" si="16"/>
        <v>7.8000000000000007</v>
      </c>
      <c r="F158">
        <f t="shared" si="17"/>
        <v>1.6600000000000001</v>
      </c>
      <c r="G158">
        <f t="shared" si="18"/>
        <v>1.6600000000000001</v>
      </c>
      <c r="H158">
        <f t="shared" si="19"/>
        <v>0</v>
      </c>
      <c r="I158">
        <f t="shared" si="20"/>
        <v>0</v>
      </c>
      <c r="J158">
        <f t="shared" si="22"/>
        <v>1.6600000000000001</v>
      </c>
      <c r="K158">
        <f t="shared" si="21"/>
        <v>1.6600000000000001</v>
      </c>
    </row>
    <row r="159" spans="4:11" x14ac:dyDescent="0.25">
      <c r="D159">
        <f t="shared" si="23"/>
        <v>157</v>
      </c>
      <c r="E159" s="1">
        <f t="shared" si="16"/>
        <v>7.8500000000000005</v>
      </c>
      <c r="F159">
        <f t="shared" si="17"/>
        <v>1.6700000000000002</v>
      </c>
      <c r="G159">
        <f t="shared" si="18"/>
        <v>1.6700000000000002</v>
      </c>
      <c r="H159">
        <f t="shared" si="19"/>
        <v>0</v>
      </c>
      <c r="I159">
        <f t="shared" si="20"/>
        <v>0</v>
      </c>
      <c r="J159">
        <f t="shared" si="22"/>
        <v>1.6700000000000002</v>
      </c>
      <c r="K159">
        <f t="shared" si="21"/>
        <v>1.6700000000000002</v>
      </c>
    </row>
    <row r="160" spans="4:11" x14ac:dyDescent="0.25">
      <c r="D160">
        <f t="shared" si="23"/>
        <v>158</v>
      </c>
      <c r="E160" s="1">
        <f t="shared" si="16"/>
        <v>7.9</v>
      </c>
      <c r="F160">
        <f t="shared" si="17"/>
        <v>1.6800000000000002</v>
      </c>
      <c r="G160">
        <f t="shared" si="18"/>
        <v>1.6800000000000002</v>
      </c>
      <c r="H160">
        <f t="shared" si="19"/>
        <v>0</v>
      </c>
      <c r="I160">
        <f t="shared" si="20"/>
        <v>0</v>
      </c>
      <c r="J160">
        <f t="shared" si="22"/>
        <v>1.6800000000000002</v>
      </c>
      <c r="K160">
        <f t="shared" si="21"/>
        <v>1.6800000000000002</v>
      </c>
    </row>
    <row r="161" spans="4:11" x14ac:dyDescent="0.25">
      <c r="D161">
        <f t="shared" si="23"/>
        <v>159</v>
      </c>
      <c r="E161" s="1">
        <f t="shared" si="16"/>
        <v>7.95</v>
      </c>
      <c r="F161">
        <f t="shared" si="17"/>
        <v>1.6900000000000002</v>
      </c>
      <c r="G161">
        <f t="shared" si="18"/>
        <v>1.6900000000000002</v>
      </c>
      <c r="H161">
        <f t="shared" si="19"/>
        <v>0</v>
      </c>
      <c r="I161">
        <f t="shared" si="20"/>
        <v>0</v>
      </c>
      <c r="J161">
        <f t="shared" si="22"/>
        <v>1.6900000000000002</v>
      </c>
      <c r="K161">
        <f t="shared" si="21"/>
        <v>1.6900000000000002</v>
      </c>
    </row>
    <row r="162" spans="4:11" x14ac:dyDescent="0.25">
      <c r="D162">
        <f t="shared" si="23"/>
        <v>160</v>
      </c>
      <c r="E162" s="1">
        <f t="shared" si="16"/>
        <v>8</v>
      </c>
      <c r="F162">
        <f t="shared" si="17"/>
        <v>1.7000000000000002</v>
      </c>
      <c r="G162">
        <f t="shared" si="18"/>
        <v>1.7000000000000002</v>
      </c>
      <c r="H162">
        <f t="shared" si="19"/>
        <v>0</v>
      </c>
      <c r="I162">
        <f t="shared" si="20"/>
        <v>0</v>
      </c>
      <c r="J162">
        <f t="shared" si="22"/>
        <v>1.7000000000000002</v>
      </c>
      <c r="K162">
        <f t="shared" si="21"/>
        <v>1.7000000000000002</v>
      </c>
    </row>
    <row r="163" spans="4:11" x14ac:dyDescent="0.25">
      <c r="D163">
        <f t="shared" si="23"/>
        <v>161</v>
      </c>
      <c r="E163" s="1">
        <f t="shared" si="16"/>
        <v>8.0500000000000007</v>
      </c>
      <c r="F163">
        <f t="shared" si="17"/>
        <v>1.7100000000000002</v>
      </c>
      <c r="G163">
        <f t="shared" si="18"/>
        <v>1.7100000000000002</v>
      </c>
      <c r="H163">
        <f t="shared" si="19"/>
        <v>0</v>
      </c>
      <c r="I163">
        <f t="shared" si="20"/>
        <v>0</v>
      </c>
      <c r="J163">
        <f t="shared" si="22"/>
        <v>1.7100000000000002</v>
      </c>
      <c r="K163">
        <f t="shared" si="21"/>
        <v>1.7100000000000002</v>
      </c>
    </row>
    <row r="164" spans="4:11" x14ac:dyDescent="0.25">
      <c r="D164">
        <f t="shared" si="23"/>
        <v>162</v>
      </c>
      <c r="E164" s="1">
        <f t="shared" si="16"/>
        <v>8.1</v>
      </c>
      <c r="F164">
        <f t="shared" si="17"/>
        <v>1.7200000000000002</v>
      </c>
      <c r="G164">
        <f t="shared" si="18"/>
        <v>1.7200000000000002</v>
      </c>
      <c r="H164">
        <f t="shared" si="19"/>
        <v>0</v>
      </c>
      <c r="I164">
        <f t="shared" si="20"/>
        <v>0</v>
      </c>
      <c r="J164">
        <f t="shared" si="22"/>
        <v>1.7200000000000002</v>
      </c>
      <c r="K164">
        <f t="shared" si="21"/>
        <v>1.7200000000000002</v>
      </c>
    </row>
    <row r="165" spans="4:11" x14ac:dyDescent="0.25">
      <c r="D165">
        <f t="shared" si="23"/>
        <v>163</v>
      </c>
      <c r="E165" s="1">
        <f t="shared" si="16"/>
        <v>8.15</v>
      </c>
      <c r="F165">
        <f t="shared" si="17"/>
        <v>1.7300000000000002</v>
      </c>
      <c r="G165">
        <f t="shared" si="18"/>
        <v>1.7300000000000002</v>
      </c>
      <c r="H165">
        <f t="shared" si="19"/>
        <v>0</v>
      </c>
      <c r="I165">
        <f t="shared" si="20"/>
        <v>0</v>
      </c>
      <c r="J165">
        <f t="shared" si="22"/>
        <v>1.7300000000000002</v>
      </c>
      <c r="K165">
        <f t="shared" si="21"/>
        <v>1.7300000000000002</v>
      </c>
    </row>
    <row r="166" spans="4:11" x14ac:dyDescent="0.25">
      <c r="D166">
        <f t="shared" si="23"/>
        <v>164</v>
      </c>
      <c r="E166" s="1">
        <f t="shared" si="16"/>
        <v>8.2000000000000011</v>
      </c>
      <c r="F166">
        <f t="shared" si="17"/>
        <v>1.7400000000000002</v>
      </c>
      <c r="G166">
        <f t="shared" si="18"/>
        <v>1.7400000000000002</v>
      </c>
      <c r="H166">
        <f t="shared" si="19"/>
        <v>0</v>
      </c>
      <c r="I166">
        <f t="shared" si="20"/>
        <v>0</v>
      </c>
      <c r="J166">
        <f t="shared" si="22"/>
        <v>1.7400000000000002</v>
      </c>
      <c r="K166">
        <f t="shared" si="21"/>
        <v>1.7400000000000002</v>
      </c>
    </row>
    <row r="167" spans="4:11" x14ac:dyDescent="0.25">
      <c r="D167">
        <f t="shared" si="23"/>
        <v>165</v>
      </c>
      <c r="E167" s="1">
        <f t="shared" si="16"/>
        <v>8.25</v>
      </c>
      <c r="F167">
        <f t="shared" si="17"/>
        <v>1.7500000000000002</v>
      </c>
      <c r="G167">
        <f t="shared" si="18"/>
        <v>1.7500000000000002</v>
      </c>
      <c r="H167">
        <f t="shared" si="19"/>
        <v>0</v>
      </c>
      <c r="I167">
        <f t="shared" si="20"/>
        <v>0</v>
      </c>
      <c r="J167">
        <f t="shared" si="22"/>
        <v>1.7500000000000002</v>
      </c>
      <c r="K167">
        <f t="shared" si="21"/>
        <v>1.7500000000000002</v>
      </c>
    </row>
    <row r="168" spans="4:11" x14ac:dyDescent="0.25">
      <c r="D168">
        <f t="shared" si="23"/>
        <v>166</v>
      </c>
      <c r="E168" s="1">
        <f t="shared" si="16"/>
        <v>8.3000000000000007</v>
      </c>
      <c r="F168">
        <f t="shared" si="17"/>
        <v>1.7600000000000002</v>
      </c>
      <c r="G168">
        <f t="shared" si="18"/>
        <v>1.7600000000000002</v>
      </c>
      <c r="H168">
        <f t="shared" si="19"/>
        <v>0</v>
      </c>
      <c r="I168">
        <f t="shared" si="20"/>
        <v>0</v>
      </c>
      <c r="J168">
        <f t="shared" si="22"/>
        <v>1.7600000000000002</v>
      </c>
      <c r="K168">
        <f t="shared" si="21"/>
        <v>1.7600000000000002</v>
      </c>
    </row>
    <row r="169" spans="4:11" x14ac:dyDescent="0.25">
      <c r="D169">
        <f t="shared" si="23"/>
        <v>167</v>
      </c>
      <c r="E169" s="1">
        <f t="shared" si="16"/>
        <v>8.35</v>
      </c>
      <c r="F169">
        <f t="shared" si="17"/>
        <v>1.77</v>
      </c>
      <c r="G169">
        <f t="shared" si="18"/>
        <v>1.77</v>
      </c>
      <c r="H169">
        <f t="shared" si="19"/>
        <v>0</v>
      </c>
      <c r="I169">
        <f t="shared" si="20"/>
        <v>0</v>
      </c>
      <c r="J169">
        <f t="shared" si="22"/>
        <v>1.77</v>
      </c>
      <c r="K169">
        <f t="shared" si="21"/>
        <v>1.77</v>
      </c>
    </row>
    <row r="170" spans="4:11" x14ac:dyDescent="0.25">
      <c r="D170">
        <f t="shared" si="23"/>
        <v>168</v>
      </c>
      <c r="E170" s="1">
        <f t="shared" si="16"/>
        <v>8.4</v>
      </c>
      <c r="F170">
        <f t="shared" si="17"/>
        <v>1.78</v>
      </c>
      <c r="G170">
        <f t="shared" si="18"/>
        <v>1.78</v>
      </c>
      <c r="H170">
        <f t="shared" si="19"/>
        <v>0</v>
      </c>
      <c r="I170">
        <f t="shared" si="20"/>
        <v>0</v>
      </c>
      <c r="J170">
        <f t="shared" si="22"/>
        <v>1.78</v>
      </c>
      <c r="K170">
        <f t="shared" si="21"/>
        <v>1.78</v>
      </c>
    </row>
    <row r="171" spans="4:11" x14ac:dyDescent="0.25">
      <c r="D171">
        <f t="shared" si="23"/>
        <v>169</v>
      </c>
      <c r="E171" s="1">
        <f t="shared" si="16"/>
        <v>8.4500000000000011</v>
      </c>
      <c r="F171">
        <f t="shared" si="17"/>
        <v>1.79</v>
      </c>
      <c r="G171">
        <f t="shared" si="18"/>
        <v>1.79</v>
      </c>
      <c r="H171">
        <f t="shared" si="19"/>
        <v>0</v>
      </c>
      <c r="I171">
        <f t="shared" si="20"/>
        <v>0</v>
      </c>
      <c r="J171">
        <f t="shared" si="22"/>
        <v>1.79</v>
      </c>
      <c r="K171">
        <f t="shared" si="21"/>
        <v>1.79</v>
      </c>
    </row>
    <row r="172" spans="4:11" x14ac:dyDescent="0.25">
      <c r="D172">
        <f t="shared" si="23"/>
        <v>170</v>
      </c>
      <c r="E172" s="1">
        <f t="shared" si="16"/>
        <v>8.5</v>
      </c>
      <c r="F172">
        <f t="shared" si="17"/>
        <v>1.8</v>
      </c>
      <c r="G172">
        <f t="shared" si="18"/>
        <v>1.8</v>
      </c>
      <c r="H172">
        <f t="shared" si="19"/>
        <v>0</v>
      </c>
      <c r="I172">
        <f t="shared" si="20"/>
        <v>0</v>
      </c>
      <c r="J172">
        <f t="shared" si="22"/>
        <v>1.8</v>
      </c>
      <c r="K172">
        <f t="shared" si="21"/>
        <v>1.8</v>
      </c>
    </row>
    <row r="173" spans="4:11" x14ac:dyDescent="0.25">
      <c r="D173">
        <f t="shared" si="23"/>
        <v>171</v>
      </c>
      <c r="E173" s="1">
        <f t="shared" si="16"/>
        <v>8.5500000000000007</v>
      </c>
      <c r="F173">
        <f t="shared" si="17"/>
        <v>1.81</v>
      </c>
      <c r="G173">
        <f t="shared" si="18"/>
        <v>1.81</v>
      </c>
      <c r="H173">
        <f t="shared" si="19"/>
        <v>0</v>
      </c>
      <c r="I173">
        <f t="shared" si="20"/>
        <v>0</v>
      </c>
      <c r="J173">
        <f t="shared" si="22"/>
        <v>1.81</v>
      </c>
      <c r="K173">
        <f t="shared" si="21"/>
        <v>1.81</v>
      </c>
    </row>
    <row r="174" spans="4:11" x14ac:dyDescent="0.25">
      <c r="D174">
        <f t="shared" si="23"/>
        <v>172</v>
      </c>
      <c r="E174" s="1">
        <f t="shared" si="16"/>
        <v>8.6</v>
      </c>
      <c r="F174">
        <f t="shared" si="17"/>
        <v>1.82</v>
      </c>
      <c r="G174">
        <f t="shared" si="18"/>
        <v>1.82</v>
      </c>
      <c r="H174">
        <f t="shared" si="19"/>
        <v>0</v>
      </c>
      <c r="I174">
        <f t="shared" si="20"/>
        <v>0</v>
      </c>
      <c r="J174">
        <f t="shared" si="22"/>
        <v>1.82</v>
      </c>
      <c r="K174">
        <f t="shared" si="21"/>
        <v>1.82</v>
      </c>
    </row>
    <row r="175" spans="4:11" x14ac:dyDescent="0.25">
      <c r="D175">
        <f t="shared" si="23"/>
        <v>173</v>
      </c>
      <c r="E175" s="1">
        <f t="shared" si="16"/>
        <v>8.65</v>
      </c>
      <c r="F175">
        <f t="shared" si="17"/>
        <v>1.83</v>
      </c>
      <c r="G175">
        <f t="shared" si="18"/>
        <v>1.83</v>
      </c>
      <c r="H175">
        <f t="shared" si="19"/>
        <v>0</v>
      </c>
      <c r="I175">
        <f t="shared" si="20"/>
        <v>0</v>
      </c>
      <c r="J175">
        <f t="shared" si="22"/>
        <v>1.83</v>
      </c>
      <c r="K175">
        <f t="shared" si="21"/>
        <v>1.83</v>
      </c>
    </row>
    <row r="176" spans="4:11" x14ac:dyDescent="0.25">
      <c r="D176">
        <f t="shared" si="23"/>
        <v>174</v>
      </c>
      <c r="E176" s="1">
        <f t="shared" si="16"/>
        <v>8.7000000000000011</v>
      </c>
      <c r="F176">
        <f t="shared" si="17"/>
        <v>1.84</v>
      </c>
      <c r="G176">
        <f t="shared" si="18"/>
        <v>1.84</v>
      </c>
      <c r="H176">
        <f t="shared" si="19"/>
        <v>0</v>
      </c>
      <c r="I176">
        <f t="shared" si="20"/>
        <v>0</v>
      </c>
      <c r="J176">
        <f t="shared" si="22"/>
        <v>1.84</v>
      </c>
      <c r="K176">
        <f t="shared" si="21"/>
        <v>1.84</v>
      </c>
    </row>
    <row r="177" spans="4:11" x14ac:dyDescent="0.25">
      <c r="D177">
        <f t="shared" si="23"/>
        <v>175</v>
      </c>
      <c r="E177" s="1">
        <f t="shared" si="16"/>
        <v>8.75</v>
      </c>
      <c r="F177">
        <f t="shared" si="17"/>
        <v>1.85</v>
      </c>
      <c r="G177">
        <f t="shared" si="18"/>
        <v>1.85</v>
      </c>
      <c r="H177">
        <f t="shared" si="19"/>
        <v>0</v>
      </c>
      <c r="I177">
        <f t="shared" si="20"/>
        <v>0</v>
      </c>
      <c r="J177">
        <f t="shared" si="22"/>
        <v>1.85</v>
      </c>
      <c r="K177">
        <f t="shared" si="21"/>
        <v>1.85</v>
      </c>
    </row>
    <row r="178" spans="4:11" x14ac:dyDescent="0.25">
      <c r="D178">
        <f t="shared" si="23"/>
        <v>176</v>
      </c>
      <c r="E178" s="1">
        <f t="shared" si="16"/>
        <v>8.8000000000000007</v>
      </c>
      <c r="F178">
        <f t="shared" si="17"/>
        <v>1.86</v>
      </c>
      <c r="G178">
        <f t="shared" si="18"/>
        <v>1.86</v>
      </c>
      <c r="H178">
        <f t="shared" si="19"/>
        <v>0</v>
      </c>
      <c r="I178">
        <f t="shared" si="20"/>
        <v>0</v>
      </c>
      <c r="J178">
        <f t="shared" si="22"/>
        <v>1.86</v>
      </c>
      <c r="K178">
        <f t="shared" si="21"/>
        <v>1.86</v>
      </c>
    </row>
    <row r="179" spans="4:11" x14ac:dyDescent="0.25">
      <c r="D179">
        <f t="shared" si="23"/>
        <v>177</v>
      </c>
      <c r="E179" s="1">
        <f t="shared" si="16"/>
        <v>8.85</v>
      </c>
      <c r="F179">
        <f t="shared" si="17"/>
        <v>1.87</v>
      </c>
      <c r="G179">
        <f t="shared" si="18"/>
        <v>1.87</v>
      </c>
      <c r="H179">
        <f t="shared" si="19"/>
        <v>0</v>
      </c>
      <c r="I179">
        <f t="shared" si="20"/>
        <v>0</v>
      </c>
      <c r="J179">
        <f t="shared" si="22"/>
        <v>1.87</v>
      </c>
      <c r="K179">
        <f t="shared" si="21"/>
        <v>1.87</v>
      </c>
    </row>
    <row r="180" spans="4:11" x14ac:dyDescent="0.25">
      <c r="D180">
        <f t="shared" si="23"/>
        <v>178</v>
      </c>
      <c r="E180" s="1">
        <f t="shared" si="16"/>
        <v>8.9</v>
      </c>
      <c r="F180">
        <f t="shared" si="17"/>
        <v>1.8800000000000001</v>
      </c>
      <c r="G180">
        <f t="shared" si="18"/>
        <v>1.8800000000000001</v>
      </c>
      <c r="H180">
        <f t="shared" si="19"/>
        <v>0</v>
      </c>
      <c r="I180">
        <f t="shared" si="20"/>
        <v>0</v>
      </c>
      <c r="J180">
        <f t="shared" si="22"/>
        <v>1.8800000000000001</v>
      </c>
      <c r="K180">
        <f t="shared" si="21"/>
        <v>1.8800000000000001</v>
      </c>
    </row>
    <row r="181" spans="4:11" x14ac:dyDescent="0.25">
      <c r="D181">
        <f t="shared" si="23"/>
        <v>179</v>
      </c>
      <c r="E181" s="1">
        <f t="shared" si="16"/>
        <v>8.9500000000000011</v>
      </c>
      <c r="F181">
        <f t="shared" si="17"/>
        <v>1.8900000000000001</v>
      </c>
      <c r="G181">
        <f t="shared" si="18"/>
        <v>1.8900000000000001</v>
      </c>
      <c r="H181">
        <f t="shared" si="19"/>
        <v>0</v>
      </c>
      <c r="I181">
        <f t="shared" si="20"/>
        <v>0</v>
      </c>
      <c r="J181">
        <f t="shared" si="22"/>
        <v>1.8900000000000001</v>
      </c>
      <c r="K181">
        <f t="shared" si="21"/>
        <v>1.8900000000000001</v>
      </c>
    </row>
    <row r="182" spans="4:11" x14ac:dyDescent="0.25">
      <c r="D182">
        <f t="shared" si="23"/>
        <v>180</v>
      </c>
      <c r="E182" s="1">
        <f t="shared" si="16"/>
        <v>9</v>
      </c>
      <c r="F182">
        <f t="shared" si="17"/>
        <v>1.9000000000000001</v>
      </c>
      <c r="G182">
        <f t="shared" si="18"/>
        <v>1.9000000000000001</v>
      </c>
      <c r="H182">
        <f t="shared" si="19"/>
        <v>0</v>
      </c>
      <c r="I182">
        <f t="shared" si="20"/>
        <v>0</v>
      </c>
      <c r="J182">
        <f t="shared" si="22"/>
        <v>1.9000000000000001</v>
      </c>
      <c r="K182">
        <f t="shared" si="21"/>
        <v>1.9000000000000001</v>
      </c>
    </row>
    <row r="183" spans="4:11" x14ac:dyDescent="0.25">
      <c r="D183">
        <f t="shared" si="23"/>
        <v>181</v>
      </c>
      <c r="E183" s="1">
        <f t="shared" si="16"/>
        <v>9.0500000000000007</v>
      </c>
      <c r="F183">
        <f t="shared" si="17"/>
        <v>1.9100000000000001</v>
      </c>
      <c r="G183">
        <f t="shared" si="18"/>
        <v>1.9100000000000001</v>
      </c>
      <c r="H183">
        <f t="shared" si="19"/>
        <v>0</v>
      </c>
      <c r="I183">
        <f t="shared" si="20"/>
        <v>0</v>
      </c>
      <c r="J183">
        <f t="shared" si="22"/>
        <v>1.9100000000000001</v>
      </c>
      <c r="K183">
        <f t="shared" si="21"/>
        <v>1.9100000000000001</v>
      </c>
    </row>
    <row r="184" spans="4:11" x14ac:dyDescent="0.25">
      <c r="D184">
        <f t="shared" si="23"/>
        <v>182</v>
      </c>
      <c r="E184" s="1">
        <f t="shared" si="16"/>
        <v>9.1</v>
      </c>
      <c r="F184">
        <f t="shared" si="17"/>
        <v>1.9200000000000002</v>
      </c>
      <c r="G184">
        <f t="shared" si="18"/>
        <v>1.9200000000000002</v>
      </c>
      <c r="H184">
        <f t="shared" si="19"/>
        <v>0</v>
      </c>
      <c r="I184">
        <f t="shared" si="20"/>
        <v>0</v>
      </c>
      <c r="J184">
        <f t="shared" si="22"/>
        <v>1.9200000000000002</v>
      </c>
      <c r="K184">
        <f t="shared" si="21"/>
        <v>1.9200000000000002</v>
      </c>
    </row>
    <row r="185" spans="4:11" x14ac:dyDescent="0.25">
      <c r="D185">
        <f t="shared" si="23"/>
        <v>183</v>
      </c>
      <c r="E185" s="1">
        <f t="shared" si="16"/>
        <v>9.15</v>
      </c>
      <c r="F185">
        <f t="shared" si="17"/>
        <v>1.9300000000000002</v>
      </c>
      <c r="G185">
        <f t="shared" si="18"/>
        <v>1.9300000000000002</v>
      </c>
      <c r="H185">
        <f t="shared" si="19"/>
        <v>0</v>
      </c>
      <c r="I185">
        <f t="shared" si="20"/>
        <v>0</v>
      </c>
      <c r="J185">
        <f t="shared" si="22"/>
        <v>1.9300000000000002</v>
      </c>
      <c r="K185">
        <f t="shared" si="21"/>
        <v>1.9300000000000002</v>
      </c>
    </row>
    <row r="186" spans="4:11" x14ac:dyDescent="0.25">
      <c r="D186">
        <f t="shared" si="23"/>
        <v>184</v>
      </c>
      <c r="E186" s="1">
        <f t="shared" si="16"/>
        <v>9.2000000000000011</v>
      </c>
      <c r="F186">
        <f t="shared" si="17"/>
        <v>1.9400000000000002</v>
      </c>
      <c r="G186">
        <f t="shared" si="18"/>
        <v>1.9400000000000002</v>
      </c>
      <c r="H186">
        <f t="shared" si="19"/>
        <v>0</v>
      </c>
      <c r="I186">
        <f t="shared" si="20"/>
        <v>0</v>
      </c>
      <c r="J186">
        <f t="shared" si="22"/>
        <v>1.9400000000000002</v>
      </c>
      <c r="K186">
        <f t="shared" si="21"/>
        <v>1.9400000000000002</v>
      </c>
    </row>
    <row r="187" spans="4:11" x14ac:dyDescent="0.25">
      <c r="D187">
        <f t="shared" si="23"/>
        <v>185</v>
      </c>
      <c r="E187" s="1">
        <f t="shared" si="16"/>
        <v>9.25</v>
      </c>
      <c r="F187">
        <f t="shared" si="17"/>
        <v>1.9500000000000002</v>
      </c>
      <c r="G187">
        <f t="shared" si="18"/>
        <v>1.9500000000000002</v>
      </c>
      <c r="H187">
        <f t="shared" si="19"/>
        <v>0</v>
      </c>
      <c r="I187">
        <f t="shared" si="20"/>
        <v>0</v>
      </c>
      <c r="J187">
        <f t="shared" si="22"/>
        <v>1.9500000000000002</v>
      </c>
      <c r="K187">
        <f t="shared" si="21"/>
        <v>1.9500000000000002</v>
      </c>
    </row>
    <row r="188" spans="4:11" x14ac:dyDescent="0.25">
      <c r="D188">
        <f t="shared" si="23"/>
        <v>186</v>
      </c>
      <c r="E188" s="1">
        <f t="shared" si="16"/>
        <v>9.3000000000000007</v>
      </c>
      <c r="F188">
        <f t="shared" si="17"/>
        <v>1.9600000000000002</v>
      </c>
      <c r="G188">
        <f t="shared" si="18"/>
        <v>1.9600000000000002</v>
      </c>
      <c r="H188">
        <f t="shared" si="19"/>
        <v>0</v>
      </c>
      <c r="I188">
        <f t="shared" si="20"/>
        <v>0</v>
      </c>
      <c r="J188">
        <f t="shared" si="22"/>
        <v>1.9600000000000002</v>
      </c>
      <c r="K188">
        <f t="shared" si="21"/>
        <v>1.9600000000000002</v>
      </c>
    </row>
    <row r="189" spans="4:11" x14ac:dyDescent="0.25">
      <c r="D189">
        <f t="shared" si="23"/>
        <v>187</v>
      </c>
      <c r="E189" s="1">
        <f t="shared" si="16"/>
        <v>9.35</v>
      </c>
      <c r="F189">
        <f t="shared" si="17"/>
        <v>1.9700000000000002</v>
      </c>
      <c r="G189">
        <f t="shared" si="18"/>
        <v>1.9700000000000002</v>
      </c>
      <c r="H189">
        <f t="shared" si="19"/>
        <v>0</v>
      </c>
      <c r="I189">
        <f t="shared" si="20"/>
        <v>0</v>
      </c>
      <c r="J189">
        <f t="shared" si="22"/>
        <v>1.9700000000000002</v>
      </c>
      <c r="K189">
        <f t="shared" si="21"/>
        <v>1.9700000000000002</v>
      </c>
    </row>
    <row r="190" spans="4:11" x14ac:dyDescent="0.25">
      <c r="D190">
        <f t="shared" si="23"/>
        <v>188</v>
      </c>
      <c r="E190" s="1">
        <f t="shared" si="16"/>
        <v>9.4</v>
      </c>
      <c r="F190">
        <f t="shared" si="17"/>
        <v>1.9800000000000002</v>
      </c>
      <c r="G190">
        <f t="shared" si="18"/>
        <v>1.9800000000000002</v>
      </c>
      <c r="H190">
        <f t="shared" si="19"/>
        <v>0</v>
      </c>
      <c r="I190">
        <f t="shared" si="20"/>
        <v>0</v>
      </c>
      <c r="J190">
        <f t="shared" si="22"/>
        <v>1.9800000000000002</v>
      </c>
      <c r="K190">
        <f t="shared" si="21"/>
        <v>1.9800000000000002</v>
      </c>
    </row>
    <row r="191" spans="4:11" x14ac:dyDescent="0.25">
      <c r="D191">
        <f t="shared" si="23"/>
        <v>189</v>
      </c>
      <c r="E191" s="1">
        <f t="shared" si="16"/>
        <v>9.4500000000000011</v>
      </c>
      <c r="F191">
        <f t="shared" si="17"/>
        <v>1.9900000000000002</v>
      </c>
      <c r="G191">
        <f t="shared" si="18"/>
        <v>1.9900000000000002</v>
      </c>
      <c r="H191">
        <f t="shared" si="19"/>
        <v>0</v>
      </c>
      <c r="I191">
        <f t="shared" si="20"/>
        <v>0</v>
      </c>
      <c r="J191">
        <f t="shared" si="22"/>
        <v>1.9900000000000002</v>
      </c>
      <c r="K191">
        <f t="shared" si="21"/>
        <v>1.9900000000000002</v>
      </c>
    </row>
    <row r="192" spans="4:11" x14ac:dyDescent="0.25">
      <c r="D192">
        <f t="shared" si="23"/>
        <v>190</v>
      </c>
      <c r="E192" s="1">
        <f t="shared" si="16"/>
        <v>9.5</v>
      </c>
      <c r="F192">
        <f t="shared" si="17"/>
        <v>2</v>
      </c>
      <c r="G192">
        <f t="shared" si="18"/>
        <v>2</v>
      </c>
      <c r="H192">
        <f t="shared" si="19"/>
        <v>0</v>
      </c>
      <c r="I192">
        <f t="shared" si="20"/>
        <v>0</v>
      </c>
      <c r="J192">
        <f t="shared" si="22"/>
        <v>2</v>
      </c>
      <c r="K192">
        <f t="shared" si="21"/>
        <v>2</v>
      </c>
    </row>
    <row r="193" spans="4:11" x14ac:dyDescent="0.25">
      <c r="D193">
        <f t="shared" si="23"/>
        <v>191</v>
      </c>
      <c r="E193" s="1">
        <f t="shared" si="16"/>
        <v>9.5500000000000007</v>
      </c>
      <c r="F193">
        <f t="shared" si="17"/>
        <v>2.0100000000000002</v>
      </c>
      <c r="G193">
        <f t="shared" si="18"/>
        <v>2.0100000000000002</v>
      </c>
      <c r="H193">
        <f t="shared" si="19"/>
        <v>0</v>
      </c>
      <c r="I193">
        <f t="shared" si="20"/>
        <v>0</v>
      </c>
      <c r="J193">
        <f t="shared" si="22"/>
        <v>2.0100000000000002</v>
      </c>
      <c r="K193">
        <f t="shared" si="21"/>
        <v>2.0100000000000002</v>
      </c>
    </row>
    <row r="194" spans="4:11" x14ac:dyDescent="0.25">
      <c r="D194">
        <f t="shared" si="23"/>
        <v>192</v>
      </c>
      <c r="E194" s="1">
        <f t="shared" ref="E194:E257" si="24">PAR_max/1200*D194</f>
        <v>9.6000000000000014</v>
      </c>
      <c r="F194">
        <f t="shared" ref="F194:F257" si="25">init_slope*D194+init_intercp</f>
        <v>2.02</v>
      </c>
      <c r="G194">
        <f t="shared" ref="G194:G257" si="26">IF(AND(F194&lt;flat_init_y, E194&lt;flat_end_x),F194,0)</f>
        <v>2.02</v>
      </c>
      <c r="H194">
        <f t="shared" ref="H194:H257" si="27">IF(AND(F194&gt;=flat_init_y,E194&lt;flat_end_x),flat_init_y,0)</f>
        <v>0</v>
      </c>
      <c r="I194">
        <f t="shared" ref="I194:I257" si="28">IF(E194&gt;=flat_end_x,flat_init_y+end_slope2*(E194-flat_end_x),0)</f>
        <v>0</v>
      </c>
      <c r="J194">
        <f t="shared" si="22"/>
        <v>2.02</v>
      </c>
      <c r="K194">
        <f t="shared" ref="K194:K257" si="29">IF(J194&lt;min_response,min_response,J194)</f>
        <v>2.02</v>
      </c>
    </row>
    <row r="195" spans="4:11" x14ac:dyDescent="0.25">
      <c r="D195">
        <f t="shared" si="23"/>
        <v>193</v>
      </c>
      <c r="E195" s="1">
        <f t="shared" si="24"/>
        <v>9.65</v>
      </c>
      <c r="F195">
        <f t="shared" si="25"/>
        <v>2.0299999999999998</v>
      </c>
      <c r="G195">
        <f t="shared" si="26"/>
        <v>2.0299999999999998</v>
      </c>
      <c r="H195">
        <f t="shared" si="27"/>
        <v>0</v>
      </c>
      <c r="I195">
        <f t="shared" si="28"/>
        <v>0</v>
      </c>
      <c r="J195">
        <f t="shared" ref="J195:J258" si="30">SUM(G195:I195)</f>
        <v>2.0299999999999998</v>
      </c>
      <c r="K195">
        <f t="shared" si="29"/>
        <v>2.0299999999999998</v>
      </c>
    </row>
    <row r="196" spans="4:11" x14ac:dyDescent="0.25">
      <c r="D196">
        <f t="shared" ref="D196:D259" si="31">D195+1</f>
        <v>194</v>
      </c>
      <c r="E196" s="1">
        <f t="shared" si="24"/>
        <v>9.7000000000000011</v>
      </c>
      <c r="F196">
        <f t="shared" si="25"/>
        <v>2.04</v>
      </c>
      <c r="G196">
        <f t="shared" si="26"/>
        <v>2.04</v>
      </c>
      <c r="H196">
        <f t="shared" si="27"/>
        <v>0</v>
      </c>
      <c r="I196">
        <f t="shared" si="28"/>
        <v>0</v>
      </c>
      <c r="J196">
        <f t="shared" si="30"/>
        <v>2.04</v>
      </c>
      <c r="K196">
        <f t="shared" si="29"/>
        <v>2.04</v>
      </c>
    </row>
    <row r="197" spans="4:11" x14ac:dyDescent="0.25">
      <c r="D197">
        <f t="shared" si="31"/>
        <v>195</v>
      </c>
      <c r="E197" s="1">
        <f t="shared" si="24"/>
        <v>9.75</v>
      </c>
      <c r="F197">
        <f t="shared" si="25"/>
        <v>2.0499999999999998</v>
      </c>
      <c r="G197">
        <f t="shared" si="26"/>
        <v>2.0499999999999998</v>
      </c>
      <c r="H197">
        <f t="shared" si="27"/>
        <v>0</v>
      </c>
      <c r="I197">
        <f t="shared" si="28"/>
        <v>0</v>
      </c>
      <c r="J197">
        <f t="shared" si="30"/>
        <v>2.0499999999999998</v>
      </c>
      <c r="K197">
        <f t="shared" si="29"/>
        <v>2.0499999999999998</v>
      </c>
    </row>
    <row r="198" spans="4:11" x14ac:dyDescent="0.25">
      <c r="D198">
        <f t="shared" si="31"/>
        <v>196</v>
      </c>
      <c r="E198" s="1">
        <f t="shared" si="24"/>
        <v>9.8000000000000007</v>
      </c>
      <c r="F198">
        <f t="shared" si="25"/>
        <v>2.06</v>
      </c>
      <c r="G198">
        <f t="shared" si="26"/>
        <v>2.06</v>
      </c>
      <c r="H198">
        <f t="shared" si="27"/>
        <v>0</v>
      </c>
      <c r="I198">
        <f t="shared" si="28"/>
        <v>0</v>
      </c>
      <c r="J198">
        <f t="shared" si="30"/>
        <v>2.06</v>
      </c>
      <c r="K198">
        <f t="shared" si="29"/>
        <v>2.06</v>
      </c>
    </row>
    <row r="199" spans="4:11" x14ac:dyDescent="0.25">
      <c r="D199">
        <f t="shared" si="31"/>
        <v>197</v>
      </c>
      <c r="E199" s="1">
        <f t="shared" si="24"/>
        <v>9.8500000000000014</v>
      </c>
      <c r="F199">
        <f t="shared" si="25"/>
        <v>2.0699999999999998</v>
      </c>
      <c r="G199">
        <f t="shared" si="26"/>
        <v>2.0699999999999998</v>
      </c>
      <c r="H199">
        <f t="shared" si="27"/>
        <v>0</v>
      </c>
      <c r="I199">
        <f t="shared" si="28"/>
        <v>0</v>
      </c>
      <c r="J199">
        <f t="shared" si="30"/>
        <v>2.0699999999999998</v>
      </c>
      <c r="K199">
        <f t="shared" si="29"/>
        <v>2.0699999999999998</v>
      </c>
    </row>
    <row r="200" spans="4:11" x14ac:dyDescent="0.25">
      <c r="D200">
        <f t="shared" si="31"/>
        <v>198</v>
      </c>
      <c r="E200" s="1">
        <f t="shared" si="24"/>
        <v>9.9</v>
      </c>
      <c r="F200">
        <f t="shared" si="25"/>
        <v>2.08</v>
      </c>
      <c r="G200">
        <f t="shared" si="26"/>
        <v>2.08</v>
      </c>
      <c r="H200">
        <f t="shared" si="27"/>
        <v>0</v>
      </c>
      <c r="I200">
        <f t="shared" si="28"/>
        <v>0</v>
      </c>
      <c r="J200">
        <f t="shared" si="30"/>
        <v>2.08</v>
      </c>
      <c r="K200">
        <f t="shared" si="29"/>
        <v>2.08</v>
      </c>
    </row>
    <row r="201" spans="4:11" x14ac:dyDescent="0.25">
      <c r="D201">
        <f t="shared" si="31"/>
        <v>199</v>
      </c>
      <c r="E201" s="1">
        <f t="shared" si="24"/>
        <v>9.9500000000000011</v>
      </c>
      <c r="F201">
        <f t="shared" si="25"/>
        <v>2.09</v>
      </c>
      <c r="G201">
        <f t="shared" si="26"/>
        <v>2.09</v>
      </c>
      <c r="H201">
        <f t="shared" si="27"/>
        <v>0</v>
      </c>
      <c r="I201">
        <f t="shared" si="28"/>
        <v>0</v>
      </c>
      <c r="J201">
        <f t="shared" si="30"/>
        <v>2.09</v>
      </c>
      <c r="K201">
        <f t="shared" si="29"/>
        <v>2.09</v>
      </c>
    </row>
    <row r="202" spans="4:11" x14ac:dyDescent="0.25">
      <c r="D202">
        <f t="shared" si="31"/>
        <v>200</v>
      </c>
      <c r="E202" s="1">
        <f t="shared" si="24"/>
        <v>10</v>
      </c>
      <c r="F202">
        <f t="shared" si="25"/>
        <v>2.1</v>
      </c>
      <c r="G202">
        <f t="shared" si="26"/>
        <v>2.1</v>
      </c>
      <c r="H202">
        <f t="shared" si="27"/>
        <v>0</v>
      </c>
      <c r="I202">
        <f t="shared" si="28"/>
        <v>0</v>
      </c>
      <c r="J202">
        <f t="shared" si="30"/>
        <v>2.1</v>
      </c>
      <c r="K202">
        <f t="shared" si="29"/>
        <v>2.1</v>
      </c>
    </row>
    <row r="203" spans="4:11" x14ac:dyDescent="0.25">
      <c r="D203">
        <f t="shared" si="31"/>
        <v>201</v>
      </c>
      <c r="E203" s="1">
        <f t="shared" si="24"/>
        <v>10.050000000000001</v>
      </c>
      <c r="F203">
        <f t="shared" si="25"/>
        <v>2.1100000000000003</v>
      </c>
      <c r="G203">
        <f t="shared" si="26"/>
        <v>2.1100000000000003</v>
      </c>
      <c r="H203">
        <f t="shared" si="27"/>
        <v>0</v>
      </c>
      <c r="I203">
        <f t="shared" si="28"/>
        <v>0</v>
      </c>
      <c r="J203">
        <f t="shared" si="30"/>
        <v>2.1100000000000003</v>
      </c>
      <c r="K203">
        <f t="shared" si="29"/>
        <v>2.1100000000000003</v>
      </c>
    </row>
    <row r="204" spans="4:11" x14ac:dyDescent="0.25">
      <c r="D204">
        <f t="shared" si="31"/>
        <v>202</v>
      </c>
      <c r="E204" s="1">
        <f t="shared" si="24"/>
        <v>10.100000000000001</v>
      </c>
      <c r="F204">
        <f t="shared" si="25"/>
        <v>2.12</v>
      </c>
      <c r="G204">
        <f t="shared" si="26"/>
        <v>2.12</v>
      </c>
      <c r="H204">
        <f t="shared" si="27"/>
        <v>0</v>
      </c>
      <c r="I204">
        <f t="shared" si="28"/>
        <v>0</v>
      </c>
      <c r="J204">
        <f t="shared" si="30"/>
        <v>2.12</v>
      </c>
      <c r="K204">
        <f t="shared" si="29"/>
        <v>2.12</v>
      </c>
    </row>
    <row r="205" spans="4:11" x14ac:dyDescent="0.25">
      <c r="D205">
        <f t="shared" si="31"/>
        <v>203</v>
      </c>
      <c r="E205" s="1">
        <f t="shared" si="24"/>
        <v>10.15</v>
      </c>
      <c r="F205">
        <f t="shared" si="25"/>
        <v>2.1300000000000003</v>
      </c>
      <c r="G205">
        <f t="shared" si="26"/>
        <v>2.1300000000000003</v>
      </c>
      <c r="H205">
        <f t="shared" si="27"/>
        <v>0</v>
      </c>
      <c r="I205">
        <f t="shared" si="28"/>
        <v>0</v>
      </c>
      <c r="J205">
        <f t="shared" si="30"/>
        <v>2.1300000000000003</v>
      </c>
      <c r="K205">
        <f t="shared" si="29"/>
        <v>2.1300000000000003</v>
      </c>
    </row>
    <row r="206" spans="4:11" x14ac:dyDescent="0.25">
      <c r="D206">
        <f t="shared" si="31"/>
        <v>204</v>
      </c>
      <c r="E206" s="1">
        <f t="shared" si="24"/>
        <v>10.200000000000001</v>
      </c>
      <c r="F206">
        <f t="shared" si="25"/>
        <v>2.14</v>
      </c>
      <c r="G206">
        <f t="shared" si="26"/>
        <v>2.14</v>
      </c>
      <c r="H206">
        <f t="shared" si="27"/>
        <v>0</v>
      </c>
      <c r="I206">
        <f t="shared" si="28"/>
        <v>0</v>
      </c>
      <c r="J206">
        <f t="shared" si="30"/>
        <v>2.14</v>
      </c>
      <c r="K206">
        <f t="shared" si="29"/>
        <v>2.14</v>
      </c>
    </row>
    <row r="207" spans="4:11" x14ac:dyDescent="0.25">
      <c r="D207">
        <f t="shared" si="31"/>
        <v>205</v>
      </c>
      <c r="E207" s="1">
        <f t="shared" si="24"/>
        <v>10.25</v>
      </c>
      <c r="F207">
        <f t="shared" si="25"/>
        <v>2.15</v>
      </c>
      <c r="G207">
        <f t="shared" si="26"/>
        <v>2.15</v>
      </c>
      <c r="H207">
        <f t="shared" si="27"/>
        <v>0</v>
      </c>
      <c r="I207">
        <f t="shared" si="28"/>
        <v>0</v>
      </c>
      <c r="J207">
        <f t="shared" si="30"/>
        <v>2.15</v>
      </c>
      <c r="K207">
        <f t="shared" si="29"/>
        <v>2.15</v>
      </c>
    </row>
    <row r="208" spans="4:11" x14ac:dyDescent="0.25">
      <c r="D208">
        <f t="shared" si="31"/>
        <v>206</v>
      </c>
      <c r="E208" s="1">
        <f t="shared" si="24"/>
        <v>10.3</v>
      </c>
      <c r="F208">
        <f t="shared" si="25"/>
        <v>2.16</v>
      </c>
      <c r="G208">
        <f t="shared" si="26"/>
        <v>2.16</v>
      </c>
      <c r="H208">
        <f t="shared" si="27"/>
        <v>0</v>
      </c>
      <c r="I208">
        <f t="shared" si="28"/>
        <v>0</v>
      </c>
      <c r="J208">
        <f t="shared" si="30"/>
        <v>2.16</v>
      </c>
      <c r="K208">
        <f t="shared" si="29"/>
        <v>2.16</v>
      </c>
    </row>
    <row r="209" spans="4:11" x14ac:dyDescent="0.25">
      <c r="D209">
        <f t="shared" si="31"/>
        <v>207</v>
      </c>
      <c r="E209" s="1">
        <f t="shared" si="24"/>
        <v>10.350000000000001</v>
      </c>
      <c r="F209">
        <f t="shared" si="25"/>
        <v>2.17</v>
      </c>
      <c r="G209">
        <f t="shared" si="26"/>
        <v>2.17</v>
      </c>
      <c r="H209">
        <f t="shared" si="27"/>
        <v>0</v>
      </c>
      <c r="I209">
        <f t="shared" si="28"/>
        <v>0</v>
      </c>
      <c r="J209">
        <f t="shared" si="30"/>
        <v>2.17</v>
      </c>
      <c r="K209">
        <f t="shared" si="29"/>
        <v>2.17</v>
      </c>
    </row>
    <row r="210" spans="4:11" x14ac:dyDescent="0.25">
      <c r="D210">
        <f t="shared" si="31"/>
        <v>208</v>
      </c>
      <c r="E210" s="1">
        <f t="shared" si="24"/>
        <v>10.4</v>
      </c>
      <c r="F210">
        <f t="shared" si="25"/>
        <v>2.1800000000000002</v>
      </c>
      <c r="G210">
        <f t="shared" si="26"/>
        <v>2.1800000000000002</v>
      </c>
      <c r="H210">
        <f t="shared" si="27"/>
        <v>0</v>
      </c>
      <c r="I210">
        <f t="shared" si="28"/>
        <v>0</v>
      </c>
      <c r="J210">
        <f t="shared" si="30"/>
        <v>2.1800000000000002</v>
      </c>
      <c r="K210">
        <f t="shared" si="29"/>
        <v>2.1800000000000002</v>
      </c>
    </row>
    <row r="211" spans="4:11" x14ac:dyDescent="0.25">
      <c r="D211">
        <f t="shared" si="31"/>
        <v>209</v>
      </c>
      <c r="E211" s="1">
        <f t="shared" si="24"/>
        <v>10.450000000000001</v>
      </c>
      <c r="F211">
        <f t="shared" si="25"/>
        <v>2.19</v>
      </c>
      <c r="G211">
        <f t="shared" si="26"/>
        <v>2.19</v>
      </c>
      <c r="H211">
        <f t="shared" si="27"/>
        <v>0</v>
      </c>
      <c r="I211">
        <f t="shared" si="28"/>
        <v>0</v>
      </c>
      <c r="J211">
        <f t="shared" si="30"/>
        <v>2.19</v>
      </c>
      <c r="K211">
        <f t="shared" si="29"/>
        <v>2.19</v>
      </c>
    </row>
    <row r="212" spans="4:11" x14ac:dyDescent="0.25">
      <c r="D212">
        <f t="shared" si="31"/>
        <v>210</v>
      </c>
      <c r="E212" s="1">
        <f t="shared" si="24"/>
        <v>10.5</v>
      </c>
      <c r="F212">
        <f t="shared" si="25"/>
        <v>2.2000000000000002</v>
      </c>
      <c r="G212">
        <f t="shared" si="26"/>
        <v>2.2000000000000002</v>
      </c>
      <c r="H212">
        <f t="shared" si="27"/>
        <v>0</v>
      </c>
      <c r="I212">
        <f t="shared" si="28"/>
        <v>0</v>
      </c>
      <c r="J212">
        <f t="shared" si="30"/>
        <v>2.2000000000000002</v>
      </c>
      <c r="K212">
        <f t="shared" si="29"/>
        <v>2.2000000000000002</v>
      </c>
    </row>
    <row r="213" spans="4:11" x14ac:dyDescent="0.25">
      <c r="D213">
        <f t="shared" si="31"/>
        <v>211</v>
      </c>
      <c r="E213" s="1">
        <f t="shared" si="24"/>
        <v>10.55</v>
      </c>
      <c r="F213">
        <f t="shared" si="25"/>
        <v>2.21</v>
      </c>
      <c r="G213">
        <f t="shared" si="26"/>
        <v>2.21</v>
      </c>
      <c r="H213">
        <f t="shared" si="27"/>
        <v>0</v>
      </c>
      <c r="I213">
        <f t="shared" si="28"/>
        <v>0</v>
      </c>
      <c r="J213">
        <f t="shared" si="30"/>
        <v>2.21</v>
      </c>
      <c r="K213">
        <f t="shared" si="29"/>
        <v>2.21</v>
      </c>
    </row>
    <row r="214" spans="4:11" x14ac:dyDescent="0.25">
      <c r="D214">
        <f t="shared" si="31"/>
        <v>212</v>
      </c>
      <c r="E214" s="1">
        <f t="shared" si="24"/>
        <v>10.600000000000001</v>
      </c>
      <c r="F214">
        <f t="shared" si="25"/>
        <v>2.2200000000000002</v>
      </c>
      <c r="G214">
        <f t="shared" si="26"/>
        <v>2.2200000000000002</v>
      </c>
      <c r="H214">
        <f t="shared" si="27"/>
        <v>0</v>
      </c>
      <c r="I214">
        <f t="shared" si="28"/>
        <v>0</v>
      </c>
      <c r="J214">
        <f t="shared" si="30"/>
        <v>2.2200000000000002</v>
      </c>
      <c r="K214">
        <f t="shared" si="29"/>
        <v>2.2200000000000002</v>
      </c>
    </row>
    <row r="215" spans="4:11" x14ac:dyDescent="0.25">
      <c r="D215">
        <f t="shared" si="31"/>
        <v>213</v>
      </c>
      <c r="E215" s="1">
        <f t="shared" si="24"/>
        <v>10.65</v>
      </c>
      <c r="F215">
        <f t="shared" si="25"/>
        <v>2.23</v>
      </c>
      <c r="G215">
        <f t="shared" si="26"/>
        <v>2.23</v>
      </c>
      <c r="H215">
        <f t="shared" si="27"/>
        <v>0</v>
      </c>
      <c r="I215">
        <f t="shared" si="28"/>
        <v>0</v>
      </c>
      <c r="J215">
        <f t="shared" si="30"/>
        <v>2.23</v>
      </c>
      <c r="K215">
        <f t="shared" si="29"/>
        <v>2.23</v>
      </c>
    </row>
    <row r="216" spans="4:11" x14ac:dyDescent="0.25">
      <c r="D216">
        <f t="shared" si="31"/>
        <v>214</v>
      </c>
      <c r="E216" s="1">
        <f t="shared" si="24"/>
        <v>10.700000000000001</v>
      </c>
      <c r="F216">
        <f t="shared" si="25"/>
        <v>2.2400000000000002</v>
      </c>
      <c r="G216">
        <f t="shared" si="26"/>
        <v>2.2400000000000002</v>
      </c>
      <c r="H216">
        <f t="shared" si="27"/>
        <v>0</v>
      </c>
      <c r="I216">
        <f t="shared" si="28"/>
        <v>0</v>
      </c>
      <c r="J216">
        <f t="shared" si="30"/>
        <v>2.2400000000000002</v>
      </c>
      <c r="K216">
        <f t="shared" si="29"/>
        <v>2.2400000000000002</v>
      </c>
    </row>
    <row r="217" spans="4:11" x14ac:dyDescent="0.25">
      <c r="D217">
        <f t="shared" si="31"/>
        <v>215</v>
      </c>
      <c r="E217" s="1">
        <f t="shared" si="24"/>
        <v>10.75</v>
      </c>
      <c r="F217">
        <f t="shared" si="25"/>
        <v>2.25</v>
      </c>
      <c r="G217">
        <f t="shared" si="26"/>
        <v>2.25</v>
      </c>
      <c r="H217">
        <f t="shared" si="27"/>
        <v>0</v>
      </c>
      <c r="I217">
        <f t="shared" si="28"/>
        <v>0</v>
      </c>
      <c r="J217">
        <f t="shared" si="30"/>
        <v>2.25</v>
      </c>
      <c r="K217">
        <f t="shared" si="29"/>
        <v>2.25</v>
      </c>
    </row>
    <row r="218" spans="4:11" x14ac:dyDescent="0.25">
      <c r="D218">
        <f t="shared" si="31"/>
        <v>216</v>
      </c>
      <c r="E218" s="1">
        <f t="shared" si="24"/>
        <v>10.8</v>
      </c>
      <c r="F218">
        <f t="shared" si="25"/>
        <v>2.2600000000000002</v>
      </c>
      <c r="G218">
        <f t="shared" si="26"/>
        <v>2.2600000000000002</v>
      </c>
      <c r="H218">
        <f t="shared" si="27"/>
        <v>0</v>
      </c>
      <c r="I218">
        <f t="shared" si="28"/>
        <v>0</v>
      </c>
      <c r="J218">
        <f t="shared" si="30"/>
        <v>2.2600000000000002</v>
      </c>
      <c r="K218">
        <f t="shared" si="29"/>
        <v>2.2600000000000002</v>
      </c>
    </row>
    <row r="219" spans="4:11" x14ac:dyDescent="0.25">
      <c r="D219">
        <f t="shared" si="31"/>
        <v>217</v>
      </c>
      <c r="E219" s="1">
        <f t="shared" si="24"/>
        <v>10.850000000000001</v>
      </c>
      <c r="F219">
        <f t="shared" si="25"/>
        <v>2.27</v>
      </c>
      <c r="G219">
        <f t="shared" si="26"/>
        <v>2.27</v>
      </c>
      <c r="H219">
        <f t="shared" si="27"/>
        <v>0</v>
      </c>
      <c r="I219">
        <f t="shared" si="28"/>
        <v>0</v>
      </c>
      <c r="J219">
        <f t="shared" si="30"/>
        <v>2.27</v>
      </c>
      <c r="K219">
        <f t="shared" si="29"/>
        <v>2.27</v>
      </c>
    </row>
    <row r="220" spans="4:11" x14ac:dyDescent="0.25">
      <c r="D220">
        <f t="shared" si="31"/>
        <v>218</v>
      </c>
      <c r="E220" s="1">
        <f t="shared" si="24"/>
        <v>10.9</v>
      </c>
      <c r="F220">
        <f t="shared" si="25"/>
        <v>2.2800000000000002</v>
      </c>
      <c r="G220">
        <f t="shared" si="26"/>
        <v>2.2800000000000002</v>
      </c>
      <c r="H220">
        <f t="shared" si="27"/>
        <v>0</v>
      </c>
      <c r="I220">
        <f t="shared" si="28"/>
        <v>0</v>
      </c>
      <c r="J220">
        <f t="shared" si="30"/>
        <v>2.2800000000000002</v>
      </c>
      <c r="K220">
        <f t="shared" si="29"/>
        <v>2.2800000000000002</v>
      </c>
    </row>
    <row r="221" spans="4:11" x14ac:dyDescent="0.25">
      <c r="D221">
        <f t="shared" si="31"/>
        <v>219</v>
      </c>
      <c r="E221" s="1">
        <f t="shared" si="24"/>
        <v>10.950000000000001</v>
      </c>
      <c r="F221">
        <f t="shared" si="25"/>
        <v>2.29</v>
      </c>
      <c r="G221">
        <f t="shared" si="26"/>
        <v>2.29</v>
      </c>
      <c r="H221">
        <f t="shared" si="27"/>
        <v>0</v>
      </c>
      <c r="I221">
        <f t="shared" si="28"/>
        <v>0</v>
      </c>
      <c r="J221">
        <f t="shared" si="30"/>
        <v>2.29</v>
      </c>
      <c r="K221">
        <f t="shared" si="29"/>
        <v>2.29</v>
      </c>
    </row>
    <row r="222" spans="4:11" x14ac:dyDescent="0.25">
      <c r="D222">
        <f t="shared" si="31"/>
        <v>220</v>
      </c>
      <c r="E222" s="1">
        <f t="shared" si="24"/>
        <v>11</v>
      </c>
      <c r="F222">
        <f t="shared" si="25"/>
        <v>2.3000000000000003</v>
      </c>
      <c r="G222">
        <f t="shared" si="26"/>
        <v>2.3000000000000003</v>
      </c>
      <c r="H222">
        <f t="shared" si="27"/>
        <v>0</v>
      </c>
      <c r="I222">
        <f t="shared" si="28"/>
        <v>0</v>
      </c>
      <c r="J222">
        <f t="shared" si="30"/>
        <v>2.3000000000000003</v>
      </c>
      <c r="K222">
        <f t="shared" si="29"/>
        <v>2.3000000000000003</v>
      </c>
    </row>
    <row r="223" spans="4:11" x14ac:dyDescent="0.25">
      <c r="D223">
        <f t="shared" si="31"/>
        <v>221</v>
      </c>
      <c r="E223" s="1">
        <f t="shared" si="24"/>
        <v>11.05</v>
      </c>
      <c r="F223">
        <f t="shared" si="25"/>
        <v>2.31</v>
      </c>
      <c r="G223">
        <f t="shared" si="26"/>
        <v>2.31</v>
      </c>
      <c r="H223">
        <f t="shared" si="27"/>
        <v>0</v>
      </c>
      <c r="I223">
        <f t="shared" si="28"/>
        <v>0</v>
      </c>
      <c r="J223">
        <f t="shared" si="30"/>
        <v>2.31</v>
      </c>
      <c r="K223">
        <f t="shared" si="29"/>
        <v>2.31</v>
      </c>
    </row>
    <row r="224" spans="4:11" x14ac:dyDescent="0.25">
      <c r="D224">
        <f t="shared" si="31"/>
        <v>222</v>
      </c>
      <c r="E224" s="1">
        <f t="shared" si="24"/>
        <v>11.100000000000001</v>
      </c>
      <c r="F224">
        <f t="shared" si="25"/>
        <v>2.3200000000000003</v>
      </c>
      <c r="G224">
        <f t="shared" si="26"/>
        <v>2.3200000000000003</v>
      </c>
      <c r="H224">
        <f t="shared" si="27"/>
        <v>0</v>
      </c>
      <c r="I224">
        <f t="shared" si="28"/>
        <v>0</v>
      </c>
      <c r="J224">
        <f t="shared" si="30"/>
        <v>2.3200000000000003</v>
      </c>
      <c r="K224">
        <f t="shared" si="29"/>
        <v>2.3200000000000003</v>
      </c>
    </row>
    <row r="225" spans="4:11" x14ac:dyDescent="0.25">
      <c r="D225">
        <f t="shared" si="31"/>
        <v>223</v>
      </c>
      <c r="E225" s="1">
        <f t="shared" si="24"/>
        <v>11.15</v>
      </c>
      <c r="F225">
        <f t="shared" si="25"/>
        <v>2.33</v>
      </c>
      <c r="G225">
        <f t="shared" si="26"/>
        <v>2.33</v>
      </c>
      <c r="H225">
        <f t="shared" si="27"/>
        <v>0</v>
      </c>
      <c r="I225">
        <f t="shared" si="28"/>
        <v>0</v>
      </c>
      <c r="J225">
        <f t="shared" si="30"/>
        <v>2.33</v>
      </c>
      <c r="K225">
        <f t="shared" si="29"/>
        <v>2.33</v>
      </c>
    </row>
    <row r="226" spans="4:11" x14ac:dyDescent="0.25">
      <c r="D226">
        <f t="shared" si="31"/>
        <v>224</v>
      </c>
      <c r="E226" s="1">
        <f t="shared" si="24"/>
        <v>11.200000000000001</v>
      </c>
      <c r="F226">
        <f t="shared" si="25"/>
        <v>2.3400000000000003</v>
      </c>
      <c r="G226">
        <f t="shared" si="26"/>
        <v>2.3400000000000003</v>
      </c>
      <c r="H226">
        <f t="shared" si="27"/>
        <v>0</v>
      </c>
      <c r="I226">
        <f t="shared" si="28"/>
        <v>0</v>
      </c>
      <c r="J226">
        <f t="shared" si="30"/>
        <v>2.3400000000000003</v>
      </c>
      <c r="K226">
        <f t="shared" si="29"/>
        <v>2.3400000000000003</v>
      </c>
    </row>
    <row r="227" spans="4:11" x14ac:dyDescent="0.25">
      <c r="D227">
        <f t="shared" si="31"/>
        <v>225</v>
      </c>
      <c r="E227" s="1">
        <f t="shared" si="24"/>
        <v>11.25</v>
      </c>
      <c r="F227">
        <f t="shared" si="25"/>
        <v>2.35</v>
      </c>
      <c r="G227">
        <f t="shared" si="26"/>
        <v>2.35</v>
      </c>
      <c r="H227">
        <f t="shared" si="27"/>
        <v>0</v>
      </c>
      <c r="I227">
        <f t="shared" si="28"/>
        <v>0</v>
      </c>
      <c r="J227">
        <f t="shared" si="30"/>
        <v>2.35</v>
      </c>
      <c r="K227">
        <f t="shared" si="29"/>
        <v>2.35</v>
      </c>
    </row>
    <row r="228" spans="4:11" x14ac:dyDescent="0.25">
      <c r="D228">
        <f t="shared" si="31"/>
        <v>226</v>
      </c>
      <c r="E228" s="1">
        <f t="shared" si="24"/>
        <v>11.3</v>
      </c>
      <c r="F228">
        <f t="shared" si="25"/>
        <v>2.3600000000000003</v>
      </c>
      <c r="G228">
        <f t="shared" si="26"/>
        <v>2.3600000000000003</v>
      </c>
      <c r="H228">
        <f t="shared" si="27"/>
        <v>0</v>
      </c>
      <c r="I228">
        <f t="shared" si="28"/>
        <v>0</v>
      </c>
      <c r="J228">
        <f t="shared" si="30"/>
        <v>2.3600000000000003</v>
      </c>
      <c r="K228">
        <f t="shared" si="29"/>
        <v>2.3600000000000003</v>
      </c>
    </row>
    <row r="229" spans="4:11" x14ac:dyDescent="0.25">
      <c r="D229">
        <f t="shared" si="31"/>
        <v>227</v>
      </c>
      <c r="E229" s="1">
        <f t="shared" si="24"/>
        <v>11.350000000000001</v>
      </c>
      <c r="F229">
        <f t="shared" si="25"/>
        <v>2.37</v>
      </c>
      <c r="G229">
        <f t="shared" si="26"/>
        <v>2.37</v>
      </c>
      <c r="H229">
        <f t="shared" si="27"/>
        <v>0</v>
      </c>
      <c r="I229">
        <f t="shared" si="28"/>
        <v>0</v>
      </c>
      <c r="J229">
        <f t="shared" si="30"/>
        <v>2.37</v>
      </c>
      <c r="K229">
        <f t="shared" si="29"/>
        <v>2.37</v>
      </c>
    </row>
    <row r="230" spans="4:11" x14ac:dyDescent="0.25">
      <c r="D230">
        <f t="shared" si="31"/>
        <v>228</v>
      </c>
      <c r="E230" s="1">
        <f t="shared" si="24"/>
        <v>11.4</v>
      </c>
      <c r="F230">
        <f t="shared" si="25"/>
        <v>2.3800000000000003</v>
      </c>
      <c r="G230">
        <f t="shared" si="26"/>
        <v>2.3800000000000003</v>
      </c>
      <c r="H230">
        <f t="shared" si="27"/>
        <v>0</v>
      </c>
      <c r="I230">
        <f t="shared" si="28"/>
        <v>0</v>
      </c>
      <c r="J230">
        <f t="shared" si="30"/>
        <v>2.3800000000000003</v>
      </c>
      <c r="K230">
        <f t="shared" si="29"/>
        <v>2.3800000000000003</v>
      </c>
    </row>
    <row r="231" spans="4:11" x14ac:dyDescent="0.25">
      <c r="D231">
        <f t="shared" si="31"/>
        <v>229</v>
      </c>
      <c r="E231" s="1">
        <f t="shared" si="24"/>
        <v>11.450000000000001</v>
      </c>
      <c r="F231">
        <f t="shared" si="25"/>
        <v>2.39</v>
      </c>
      <c r="G231">
        <f t="shared" si="26"/>
        <v>2.39</v>
      </c>
      <c r="H231">
        <f t="shared" si="27"/>
        <v>0</v>
      </c>
      <c r="I231">
        <f t="shared" si="28"/>
        <v>0</v>
      </c>
      <c r="J231">
        <f t="shared" si="30"/>
        <v>2.39</v>
      </c>
      <c r="K231">
        <f t="shared" si="29"/>
        <v>2.39</v>
      </c>
    </row>
    <row r="232" spans="4:11" x14ac:dyDescent="0.25">
      <c r="D232">
        <f t="shared" si="31"/>
        <v>230</v>
      </c>
      <c r="E232" s="1">
        <f t="shared" si="24"/>
        <v>11.5</v>
      </c>
      <c r="F232">
        <f t="shared" si="25"/>
        <v>2.4000000000000004</v>
      </c>
      <c r="G232">
        <f t="shared" si="26"/>
        <v>2.4000000000000004</v>
      </c>
      <c r="H232">
        <f t="shared" si="27"/>
        <v>0</v>
      </c>
      <c r="I232">
        <f t="shared" si="28"/>
        <v>0</v>
      </c>
      <c r="J232">
        <f t="shared" si="30"/>
        <v>2.4000000000000004</v>
      </c>
      <c r="K232">
        <f t="shared" si="29"/>
        <v>2.4000000000000004</v>
      </c>
    </row>
    <row r="233" spans="4:11" x14ac:dyDescent="0.25">
      <c r="D233">
        <f t="shared" si="31"/>
        <v>231</v>
      </c>
      <c r="E233" s="1">
        <f t="shared" si="24"/>
        <v>11.55</v>
      </c>
      <c r="F233">
        <f t="shared" si="25"/>
        <v>2.41</v>
      </c>
      <c r="G233">
        <f t="shared" si="26"/>
        <v>2.41</v>
      </c>
      <c r="H233">
        <f t="shared" si="27"/>
        <v>0</v>
      </c>
      <c r="I233">
        <f t="shared" si="28"/>
        <v>0</v>
      </c>
      <c r="J233">
        <f t="shared" si="30"/>
        <v>2.41</v>
      </c>
      <c r="K233">
        <f t="shared" si="29"/>
        <v>2.41</v>
      </c>
    </row>
    <row r="234" spans="4:11" x14ac:dyDescent="0.25">
      <c r="D234">
        <f t="shared" si="31"/>
        <v>232</v>
      </c>
      <c r="E234" s="1">
        <f t="shared" si="24"/>
        <v>11.600000000000001</v>
      </c>
      <c r="F234">
        <f t="shared" si="25"/>
        <v>2.42</v>
      </c>
      <c r="G234">
        <f t="shared" si="26"/>
        <v>2.42</v>
      </c>
      <c r="H234">
        <f t="shared" si="27"/>
        <v>0</v>
      </c>
      <c r="I234">
        <f t="shared" si="28"/>
        <v>0</v>
      </c>
      <c r="J234">
        <f t="shared" si="30"/>
        <v>2.42</v>
      </c>
      <c r="K234">
        <f t="shared" si="29"/>
        <v>2.42</v>
      </c>
    </row>
    <row r="235" spans="4:11" x14ac:dyDescent="0.25">
      <c r="D235">
        <f t="shared" si="31"/>
        <v>233</v>
      </c>
      <c r="E235" s="1">
        <f t="shared" si="24"/>
        <v>11.65</v>
      </c>
      <c r="F235">
        <f t="shared" si="25"/>
        <v>2.4300000000000002</v>
      </c>
      <c r="G235">
        <f t="shared" si="26"/>
        <v>2.4300000000000002</v>
      </c>
      <c r="H235">
        <f t="shared" si="27"/>
        <v>0</v>
      </c>
      <c r="I235">
        <f t="shared" si="28"/>
        <v>0</v>
      </c>
      <c r="J235">
        <f t="shared" si="30"/>
        <v>2.4300000000000002</v>
      </c>
      <c r="K235">
        <f t="shared" si="29"/>
        <v>2.4300000000000002</v>
      </c>
    </row>
    <row r="236" spans="4:11" x14ac:dyDescent="0.25">
      <c r="D236">
        <f t="shared" si="31"/>
        <v>234</v>
      </c>
      <c r="E236" s="1">
        <f t="shared" si="24"/>
        <v>11.700000000000001</v>
      </c>
      <c r="F236">
        <f t="shared" si="25"/>
        <v>2.44</v>
      </c>
      <c r="G236">
        <f t="shared" si="26"/>
        <v>2.44</v>
      </c>
      <c r="H236">
        <f t="shared" si="27"/>
        <v>0</v>
      </c>
      <c r="I236">
        <f t="shared" si="28"/>
        <v>0</v>
      </c>
      <c r="J236">
        <f t="shared" si="30"/>
        <v>2.44</v>
      </c>
      <c r="K236">
        <f t="shared" si="29"/>
        <v>2.44</v>
      </c>
    </row>
    <row r="237" spans="4:11" x14ac:dyDescent="0.25">
      <c r="D237">
        <f t="shared" si="31"/>
        <v>235</v>
      </c>
      <c r="E237" s="1">
        <f t="shared" si="24"/>
        <v>11.75</v>
      </c>
      <c r="F237">
        <f t="shared" si="25"/>
        <v>2.4500000000000002</v>
      </c>
      <c r="G237">
        <f t="shared" si="26"/>
        <v>2.4500000000000002</v>
      </c>
      <c r="H237">
        <f t="shared" si="27"/>
        <v>0</v>
      </c>
      <c r="I237">
        <f t="shared" si="28"/>
        <v>0</v>
      </c>
      <c r="J237">
        <f t="shared" si="30"/>
        <v>2.4500000000000002</v>
      </c>
      <c r="K237">
        <f t="shared" si="29"/>
        <v>2.4500000000000002</v>
      </c>
    </row>
    <row r="238" spans="4:11" x14ac:dyDescent="0.25">
      <c r="D238">
        <f t="shared" si="31"/>
        <v>236</v>
      </c>
      <c r="E238" s="1">
        <f t="shared" si="24"/>
        <v>11.8</v>
      </c>
      <c r="F238">
        <f t="shared" si="25"/>
        <v>2.46</v>
      </c>
      <c r="G238">
        <f t="shared" si="26"/>
        <v>2.46</v>
      </c>
      <c r="H238">
        <f t="shared" si="27"/>
        <v>0</v>
      </c>
      <c r="I238">
        <f t="shared" si="28"/>
        <v>0</v>
      </c>
      <c r="J238">
        <f t="shared" si="30"/>
        <v>2.46</v>
      </c>
      <c r="K238">
        <f t="shared" si="29"/>
        <v>2.46</v>
      </c>
    </row>
    <row r="239" spans="4:11" x14ac:dyDescent="0.25">
      <c r="D239">
        <f t="shared" si="31"/>
        <v>237</v>
      </c>
      <c r="E239" s="1">
        <f t="shared" si="24"/>
        <v>11.850000000000001</v>
      </c>
      <c r="F239">
        <f t="shared" si="25"/>
        <v>2.4700000000000002</v>
      </c>
      <c r="G239">
        <f t="shared" si="26"/>
        <v>2.4700000000000002</v>
      </c>
      <c r="H239">
        <f t="shared" si="27"/>
        <v>0</v>
      </c>
      <c r="I239">
        <f t="shared" si="28"/>
        <v>0</v>
      </c>
      <c r="J239">
        <f t="shared" si="30"/>
        <v>2.4700000000000002</v>
      </c>
      <c r="K239">
        <f t="shared" si="29"/>
        <v>2.4700000000000002</v>
      </c>
    </row>
    <row r="240" spans="4:11" x14ac:dyDescent="0.25">
      <c r="D240">
        <f t="shared" si="31"/>
        <v>238</v>
      </c>
      <c r="E240" s="1">
        <f t="shared" si="24"/>
        <v>11.9</v>
      </c>
      <c r="F240">
        <f t="shared" si="25"/>
        <v>2.48</v>
      </c>
      <c r="G240">
        <f t="shared" si="26"/>
        <v>2.48</v>
      </c>
      <c r="H240">
        <f t="shared" si="27"/>
        <v>0</v>
      </c>
      <c r="I240">
        <f t="shared" si="28"/>
        <v>0</v>
      </c>
      <c r="J240">
        <f t="shared" si="30"/>
        <v>2.48</v>
      </c>
      <c r="K240">
        <f t="shared" si="29"/>
        <v>2.48</v>
      </c>
    </row>
    <row r="241" spans="4:11" x14ac:dyDescent="0.25">
      <c r="D241">
        <f t="shared" si="31"/>
        <v>239</v>
      </c>
      <c r="E241" s="1">
        <f t="shared" si="24"/>
        <v>11.950000000000001</v>
      </c>
      <c r="F241">
        <f t="shared" si="25"/>
        <v>2.4900000000000002</v>
      </c>
      <c r="G241">
        <f t="shared" si="26"/>
        <v>2.4900000000000002</v>
      </c>
      <c r="H241">
        <f t="shared" si="27"/>
        <v>0</v>
      </c>
      <c r="I241">
        <f t="shared" si="28"/>
        <v>0</v>
      </c>
      <c r="J241">
        <f t="shared" si="30"/>
        <v>2.4900000000000002</v>
      </c>
      <c r="K241">
        <f t="shared" si="29"/>
        <v>2.4900000000000002</v>
      </c>
    </row>
    <row r="242" spans="4:11" x14ac:dyDescent="0.25">
      <c r="D242">
        <f t="shared" si="31"/>
        <v>240</v>
      </c>
      <c r="E242" s="1">
        <f t="shared" si="24"/>
        <v>12</v>
      </c>
      <c r="F242">
        <f t="shared" si="25"/>
        <v>2.5</v>
      </c>
      <c r="G242">
        <f t="shared" si="26"/>
        <v>2.5</v>
      </c>
      <c r="H242">
        <f t="shared" si="27"/>
        <v>0</v>
      </c>
      <c r="I242">
        <f t="shared" si="28"/>
        <v>0</v>
      </c>
      <c r="J242">
        <f t="shared" si="30"/>
        <v>2.5</v>
      </c>
      <c r="K242">
        <f t="shared" si="29"/>
        <v>2.5</v>
      </c>
    </row>
    <row r="243" spans="4:11" x14ac:dyDescent="0.25">
      <c r="D243">
        <f t="shared" si="31"/>
        <v>241</v>
      </c>
      <c r="E243" s="1">
        <f t="shared" si="24"/>
        <v>12.05</v>
      </c>
      <c r="F243">
        <f t="shared" si="25"/>
        <v>2.5100000000000002</v>
      </c>
      <c r="G243">
        <f t="shared" si="26"/>
        <v>2.5100000000000002</v>
      </c>
      <c r="H243">
        <f t="shared" si="27"/>
        <v>0</v>
      </c>
      <c r="I243">
        <f t="shared" si="28"/>
        <v>0</v>
      </c>
      <c r="J243">
        <f t="shared" si="30"/>
        <v>2.5100000000000002</v>
      </c>
      <c r="K243">
        <f t="shared" si="29"/>
        <v>2.5100000000000002</v>
      </c>
    </row>
    <row r="244" spans="4:11" x14ac:dyDescent="0.25">
      <c r="D244">
        <f t="shared" si="31"/>
        <v>242</v>
      </c>
      <c r="E244" s="1">
        <f t="shared" si="24"/>
        <v>12.100000000000001</v>
      </c>
      <c r="F244">
        <f t="shared" si="25"/>
        <v>2.52</v>
      </c>
      <c r="G244">
        <f t="shared" si="26"/>
        <v>2.52</v>
      </c>
      <c r="H244">
        <f t="shared" si="27"/>
        <v>0</v>
      </c>
      <c r="I244">
        <f t="shared" si="28"/>
        <v>0</v>
      </c>
      <c r="J244">
        <f t="shared" si="30"/>
        <v>2.52</v>
      </c>
      <c r="K244">
        <f t="shared" si="29"/>
        <v>2.52</v>
      </c>
    </row>
    <row r="245" spans="4:11" x14ac:dyDescent="0.25">
      <c r="D245">
        <f t="shared" si="31"/>
        <v>243</v>
      </c>
      <c r="E245" s="1">
        <f t="shared" si="24"/>
        <v>12.15</v>
      </c>
      <c r="F245">
        <f t="shared" si="25"/>
        <v>2.5300000000000002</v>
      </c>
      <c r="G245">
        <f t="shared" si="26"/>
        <v>2.5300000000000002</v>
      </c>
      <c r="H245">
        <f t="shared" si="27"/>
        <v>0</v>
      </c>
      <c r="I245">
        <f t="shared" si="28"/>
        <v>0</v>
      </c>
      <c r="J245">
        <f t="shared" si="30"/>
        <v>2.5300000000000002</v>
      </c>
      <c r="K245">
        <f t="shared" si="29"/>
        <v>2.5300000000000002</v>
      </c>
    </row>
    <row r="246" spans="4:11" x14ac:dyDescent="0.25">
      <c r="D246">
        <f t="shared" si="31"/>
        <v>244</v>
      </c>
      <c r="E246" s="1">
        <f t="shared" si="24"/>
        <v>12.200000000000001</v>
      </c>
      <c r="F246">
        <f t="shared" si="25"/>
        <v>2.54</v>
      </c>
      <c r="G246">
        <f t="shared" si="26"/>
        <v>2.54</v>
      </c>
      <c r="H246">
        <f t="shared" si="27"/>
        <v>0</v>
      </c>
      <c r="I246">
        <f t="shared" si="28"/>
        <v>0</v>
      </c>
      <c r="J246">
        <f t="shared" si="30"/>
        <v>2.54</v>
      </c>
      <c r="K246">
        <f t="shared" si="29"/>
        <v>2.54</v>
      </c>
    </row>
    <row r="247" spans="4:11" x14ac:dyDescent="0.25">
      <c r="D247">
        <f t="shared" si="31"/>
        <v>245</v>
      </c>
      <c r="E247" s="1">
        <f t="shared" si="24"/>
        <v>12.25</v>
      </c>
      <c r="F247">
        <f t="shared" si="25"/>
        <v>2.5500000000000003</v>
      </c>
      <c r="G247">
        <f t="shared" si="26"/>
        <v>2.5500000000000003</v>
      </c>
      <c r="H247">
        <f t="shared" si="27"/>
        <v>0</v>
      </c>
      <c r="I247">
        <f t="shared" si="28"/>
        <v>0</v>
      </c>
      <c r="J247">
        <f t="shared" si="30"/>
        <v>2.5500000000000003</v>
      </c>
      <c r="K247">
        <f t="shared" si="29"/>
        <v>2.5500000000000003</v>
      </c>
    </row>
    <row r="248" spans="4:11" x14ac:dyDescent="0.25">
      <c r="D248">
        <f t="shared" si="31"/>
        <v>246</v>
      </c>
      <c r="E248" s="1">
        <f t="shared" si="24"/>
        <v>12.3</v>
      </c>
      <c r="F248">
        <f t="shared" si="25"/>
        <v>2.56</v>
      </c>
      <c r="G248">
        <f t="shared" si="26"/>
        <v>2.56</v>
      </c>
      <c r="H248">
        <f t="shared" si="27"/>
        <v>0</v>
      </c>
      <c r="I248">
        <f t="shared" si="28"/>
        <v>0</v>
      </c>
      <c r="J248">
        <f t="shared" si="30"/>
        <v>2.56</v>
      </c>
      <c r="K248">
        <f t="shared" si="29"/>
        <v>2.56</v>
      </c>
    </row>
    <row r="249" spans="4:11" x14ac:dyDescent="0.25">
      <c r="D249">
        <f t="shared" si="31"/>
        <v>247</v>
      </c>
      <c r="E249" s="1">
        <f t="shared" si="24"/>
        <v>12.350000000000001</v>
      </c>
      <c r="F249">
        <f t="shared" si="25"/>
        <v>2.5700000000000003</v>
      </c>
      <c r="G249">
        <f t="shared" si="26"/>
        <v>2.5700000000000003</v>
      </c>
      <c r="H249">
        <f t="shared" si="27"/>
        <v>0</v>
      </c>
      <c r="I249">
        <f t="shared" si="28"/>
        <v>0</v>
      </c>
      <c r="J249">
        <f t="shared" si="30"/>
        <v>2.5700000000000003</v>
      </c>
      <c r="K249">
        <f t="shared" si="29"/>
        <v>2.5700000000000003</v>
      </c>
    </row>
    <row r="250" spans="4:11" x14ac:dyDescent="0.25">
      <c r="D250">
        <f t="shared" si="31"/>
        <v>248</v>
      </c>
      <c r="E250" s="1">
        <f t="shared" si="24"/>
        <v>12.4</v>
      </c>
      <c r="F250">
        <f t="shared" si="25"/>
        <v>2.58</v>
      </c>
      <c r="G250">
        <f t="shared" si="26"/>
        <v>2.58</v>
      </c>
      <c r="H250">
        <f t="shared" si="27"/>
        <v>0</v>
      </c>
      <c r="I250">
        <f t="shared" si="28"/>
        <v>0</v>
      </c>
      <c r="J250">
        <f t="shared" si="30"/>
        <v>2.58</v>
      </c>
      <c r="K250">
        <f t="shared" si="29"/>
        <v>2.58</v>
      </c>
    </row>
    <row r="251" spans="4:11" x14ac:dyDescent="0.25">
      <c r="D251">
        <f t="shared" si="31"/>
        <v>249</v>
      </c>
      <c r="E251" s="1">
        <f t="shared" si="24"/>
        <v>12.450000000000001</v>
      </c>
      <c r="F251">
        <f t="shared" si="25"/>
        <v>2.5900000000000003</v>
      </c>
      <c r="G251">
        <f t="shared" si="26"/>
        <v>2.5900000000000003</v>
      </c>
      <c r="H251">
        <f t="shared" si="27"/>
        <v>0</v>
      </c>
      <c r="I251">
        <f t="shared" si="28"/>
        <v>0</v>
      </c>
      <c r="J251">
        <f t="shared" si="30"/>
        <v>2.5900000000000003</v>
      </c>
      <c r="K251">
        <f t="shared" si="29"/>
        <v>2.5900000000000003</v>
      </c>
    </row>
    <row r="252" spans="4:11" x14ac:dyDescent="0.25">
      <c r="D252">
        <f t="shared" si="31"/>
        <v>250</v>
      </c>
      <c r="E252" s="1">
        <f t="shared" si="24"/>
        <v>12.5</v>
      </c>
      <c r="F252">
        <f t="shared" si="25"/>
        <v>2.6</v>
      </c>
      <c r="G252">
        <f t="shared" si="26"/>
        <v>2.6</v>
      </c>
      <c r="H252">
        <f t="shared" si="27"/>
        <v>0</v>
      </c>
      <c r="I252">
        <f t="shared" si="28"/>
        <v>0</v>
      </c>
      <c r="J252">
        <f t="shared" si="30"/>
        <v>2.6</v>
      </c>
      <c r="K252">
        <f t="shared" si="29"/>
        <v>2.6</v>
      </c>
    </row>
    <row r="253" spans="4:11" x14ac:dyDescent="0.25">
      <c r="D253">
        <f t="shared" si="31"/>
        <v>251</v>
      </c>
      <c r="E253" s="1">
        <f t="shared" si="24"/>
        <v>12.55</v>
      </c>
      <c r="F253">
        <f t="shared" si="25"/>
        <v>2.6100000000000003</v>
      </c>
      <c r="G253">
        <f t="shared" si="26"/>
        <v>2.6100000000000003</v>
      </c>
      <c r="H253">
        <f t="shared" si="27"/>
        <v>0</v>
      </c>
      <c r="I253">
        <f t="shared" si="28"/>
        <v>0</v>
      </c>
      <c r="J253">
        <f t="shared" si="30"/>
        <v>2.6100000000000003</v>
      </c>
      <c r="K253">
        <f t="shared" si="29"/>
        <v>2.6100000000000003</v>
      </c>
    </row>
    <row r="254" spans="4:11" x14ac:dyDescent="0.25">
      <c r="D254">
        <f t="shared" si="31"/>
        <v>252</v>
      </c>
      <c r="E254" s="1">
        <f t="shared" si="24"/>
        <v>12.600000000000001</v>
      </c>
      <c r="F254">
        <f t="shared" si="25"/>
        <v>2.62</v>
      </c>
      <c r="G254">
        <f t="shared" si="26"/>
        <v>2.62</v>
      </c>
      <c r="H254">
        <f t="shared" si="27"/>
        <v>0</v>
      </c>
      <c r="I254">
        <f t="shared" si="28"/>
        <v>0</v>
      </c>
      <c r="J254">
        <f t="shared" si="30"/>
        <v>2.62</v>
      </c>
      <c r="K254">
        <f t="shared" si="29"/>
        <v>2.62</v>
      </c>
    </row>
    <row r="255" spans="4:11" x14ac:dyDescent="0.25">
      <c r="D255">
        <f t="shared" si="31"/>
        <v>253</v>
      </c>
      <c r="E255" s="1">
        <f t="shared" si="24"/>
        <v>12.65</v>
      </c>
      <c r="F255">
        <f t="shared" si="25"/>
        <v>2.6300000000000003</v>
      </c>
      <c r="G255">
        <f t="shared" si="26"/>
        <v>2.6300000000000003</v>
      </c>
      <c r="H255">
        <f t="shared" si="27"/>
        <v>0</v>
      </c>
      <c r="I255">
        <f t="shared" si="28"/>
        <v>0</v>
      </c>
      <c r="J255">
        <f t="shared" si="30"/>
        <v>2.6300000000000003</v>
      </c>
      <c r="K255">
        <f t="shared" si="29"/>
        <v>2.6300000000000003</v>
      </c>
    </row>
    <row r="256" spans="4:11" x14ac:dyDescent="0.25">
      <c r="D256">
        <f t="shared" si="31"/>
        <v>254</v>
      </c>
      <c r="E256" s="1">
        <f t="shared" si="24"/>
        <v>12.700000000000001</v>
      </c>
      <c r="F256">
        <f t="shared" si="25"/>
        <v>2.64</v>
      </c>
      <c r="G256">
        <f t="shared" si="26"/>
        <v>2.64</v>
      </c>
      <c r="H256">
        <f t="shared" si="27"/>
        <v>0</v>
      </c>
      <c r="I256">
        <f t="shared" si="28"/>
        <v>0</v>
      </c>
      <c r="J256">
        <f t="shared" si="30"/>
        <v>2.64</v>
      </c>
      <c r="K256">
        <f t="shared" si="29"/>
        <v>2.64</v>
      </c>
    </row>
    <row r="257" spans="4:11" x14ac:dyDescent="0.25">
      <c r="D257">
        <f t="shared" si="31"/>
        <v>255</v>
      </c>
      <c r="E257" s="1">
        <f t="shared" si="24"/>
        <v>12.75</v>
      </c>
      <c r="F257">
        <f t="shared" si="25"/>
        <v>2.6500000000000004</v>
      </c>
      <c r="G257">
        <f t="shared" si="26"/>
        <v>2.6500000000000004</v>
      </c>
      <c r="H257">
        <f t="shared" si="27"/>
        <v>0</v>
      </c>
      <c r="I257">
        <f t="shared" si="28"/>
        <v>0</v>
      </c>
      <c r="J257">
        <f t="shared" si="30"/>
        <v>2.6500000000000004</v>
      </c>
      <c r="K257">
        <f t="shared" si="29"/>
        <v>2.6500000000000004</v>
      </c>
    </row>
    <row r="258" spans="4:11" x14ac:dyDescent="0.25">
      <c r="D258">
        <f t="shared" si="31"/>
        <v>256</v>
      </c>
      <c r="E258" s="1">
        <f t="shared" ref="E258:E321" si="32">PAR_max/1200*D258</f>
        <v>12.8</v>
      </c>
      <c r="F258">
        <f t="shared" ref="F258:F321" si="33">init_slope*D258+init_intercp</f>
        <v>2.66</v>
      </c>
      <c r="G258">
        <f t="shared" ref="G258:G321" si="34">IF(AND(F258&lt;flat_init_y, E258&lt;flat_end_x),F258,0)</f>
        <v>2.66</v>
      </c>
      <c r="H258">
        <f t="shared" ref="H258:H321" si="35">IF(AND(F258&gt;=flat_init_y,E258&lt;flat_end_x),flat_init_y,0)</f>
        <v>0</v>
      </c>
      <c r="I258">
        <f t="shared" ref="I258:I321" si="36">IF(E258&gt;=flat_end_x,flat_init_y+end_slope2*(E258-flat_end_x),0)</f>
        <v>0</v>
      </c>
      <c r="J258">
        <f t="shared" si="30"/>
        <v>2.66</v>
      </c>
      <c r="K258">
        <f t="shared" ref="K258:K321" si="37">IF(J258&lt;min_response,min_response,J258)</f>
        <v>2.66</v>
      </c>
    </row>
    <row r="259" spans="4:11" x14ac:dyDescent="0.25">
      <c r="D259">
        <f t="shared" si="31"/>
        <v>257</v>
      </c>
      <c r="E259" s="1">
        <f t="shared" si="32"/>
        <v>12.850000000000001</v>
      </c>
      <c r="F259">
        <f t="shared" si="33"/>
        <v>2.67</v>
      </c>
      <c r="G259">
        <f t="shared" si="34"/>
        <v>2.67</v>
      </c>
      <c r="H259">
        <f t="shared" si="35"/>
        <v>0</v>
      </c>
      <c r="I259">
        <f t="shared" si="36"/>
        <v>0</v>
      </c>
      <c r="J259">
        <f t="shared" ref="J259:J322" si="38">SUM(G259:I259)</f>
        <v>2.67</v>
      </c>
      <c r="K259">
        <f t="shared" si="37"/>
        <v>2.67</v>
      </c>
    </row>
    <row r="260" spans="4:11" x14ac:dyDescent="0.25">
      <c r="D260">
        <f t="shared" ref="D260:D323" si="39">D259+1</f>
        <v>258</v>
      </c>
      <c r="E260" s="1">
        <f t="shared" si="32"/>
        <v>12.9</v>
      </c>
      <c r="F260">
        <f t="shared" si="33"/>
        <v>2.68</v>
      </c>
      <c r="G260">
        <f t="shared" si="34"/>
        <v>2.68</v>
      </c>
      <c r="H260">
        <f t="shared" si="35"/>
        <v>0</v>
      </c>
      <c r="I260">
        <f t="shared" si="36"/>
        <v>0</v>
      </c>
      <c r="J260">
        <f t="shared" si="38"/>
        <v>2.68</v>
      </c>
      <c r="K260">
        <f t="shared" si="37"/>
        <v>2.68</v>
      </c>
    </row>
    <row r="261" spans="4:11" x14ac:dyDescent="0.25">
      <c r="D261">
        <f t="shared" si="39"/>
        <v>259</v>
      </c>
      <c r="E261" s="1">
        <f t="shared" si="32"/>
        <v>12.950000000000001</v>
      </c>
      <c r="F261">
        <f t="shared" si="33"/>
        <v>2.69</v>
      </c>
      <c r="G261">
        <f t="shared" si="34"/>
        <v>2.69</v>
      </c>
      <c r="H261">
        <f t="shared" si="35"/>
        <v>0</v>
      </c>
      <c r="I261">
        <f t="shared" si="36"/>
        <v>0</v>
      </c>
      <c r="J261">
        <f t="shared" si="38"/>
        <v>2.69</v>
      </c>
      <c r="K261">
        <f t="shared" si="37"/>
        <v>2.69</v>
      </c>
    </row>
    <row r="262" spans="4:11" x14ac:dyDescent="0.25">
      <c r="D262">
        <f t="shared" si="39"/>
        <v>260</v>
      </c>
      <c r="E262" s="1">
        <f t="shared" si="32"/>
        <v>13</v>
      </c>
      <c r="F262">
        <f t="shared" si="33"/>
        <v>2.7</v>
      </c>
      <c r="G262">
        <f t="shared" si="34"/>
        <v>2.7</v>
      </c>
      <c r="H262">
        <f t="shared" si="35"/>
        <v>0</v>
      </c>
      <c r="I262">
        <f t="shared" si="36"/>
        <v>0</v>
      </c>
      <c r="J262">
        <f t="shared" si="38"/>
        <v>2.7</v>
      </c>
      <c r="K262">
        <f t="shared" si="37"/>
        <v>2.7</v>
      </c>
    </row>
    <row r="263" spans="4:11" x14ac:dyDescent="0.25">
      <c r="D263">
        <f t="shared" si="39"/>
        <v>261</v>
      </c>
      <c r="E263" s="1">
        <f t="shared" si="32"/>
        <v>13.05</v>
      </c>
      <c r="F263">
        <f t="shared" si="33"/>
        <v>2.71</v>
      </c>
      <c r="G263">
        <f t="shared" si="34"/>
        <v>2.71</v>
      </c>
      <c r="H263">
        <f t="shared" si="35"/>
        <v>0</v>
      </c>
      <c r="I263">
        <f t="shared" si="36"/>
        <v>0</v>
      </c>
      <c r="J263">
        <f t="shared" si="38"/>
        <v>2.71</v>
      </c>
      <c r="K263">
        <f t="shared" si="37"/>
        <v>2.71</v>
      </c>
    </row>
    <row r="264" spans="4:11" x14ac:dyDescent="0.25">
      <c r="D264">
        <f t="shared" si="39"/>
        <v>262</v>
      </c>
      <c r="E264" s="1">
        <f t="shared" si="32"/>
        <v>13.100000000000001</v>
      </c>
      <c r="F264">
        <f t="shared" si="33"/>
        <v>2.72</v>
      </c>
      <c r="G264">
        <f t="shared" si="34"/>
        <v>2.72</v>
      </c>
      <c r="H264">
        <f t="shared" si="35"/>
        <v>0</v>
      </c>
      <c r="I264">
        <f t="shared" si="36"/>
        <v>0</v>
      </c>
      <c r="J264">
        <f t="shared" si="38"/>
        <v>2.72</v>
      </c>
      <c r="K264">
        <f t="shared" si="37"/>
        <v>2.72</v>
      </c>
    </row>
    <row r="265" spans="4:11" x14ac:dyDescent="0.25">
      <c r="D265">
        <f t="shared" si="39"/>
        <v>263</v>
      </c>
      <c r="E265" s="1">
        <f t="shared" si="32"/>
        <v>13.15</v>
      </c>
      <c r="F265">
        <f t="shared" si="33"/>
        <v>2.73</v>
      </c>
      <c r="G265">
        <f t="shared" si="34"/>
        <v>2.73</v>
      </c>
      <c r="H265">
        <f t="shared" si="35"/>
        <v>0</v>
      </c>
      <c r="I265">
        <f t="shared" si="36"/>
        <v>0</v>
      </c>
      <c r="J265">
        <f t="shared" si="38"/>
        <v>2.73</v>
      </c>
      <c r="K265">
        <f t="shared" si="37"/>
        <v>2.73</v>
      </c>
    </row>
    <row r="266" spans="4:11" x14ac:dyDescent="0.25">
      <c r="D266">
        <f t="shared" si="39"/>
        <v>264</v>
      </c>
      <c r="E266" s="1">
        <f t="shared" si="32"/>
        <v>13.200000000000001</v>
      </c>
      <c r="F266">
        <f t="shared" si="33"/>
        <v>2.74</v>
      </c>
      <c r="G266">
        <f t="shared" si="34"/>
        <v>2.74</v>
      </c>
      <c r="H266">
        <f t="shared" si="35"/>
        <v>0</v>
      </c>
      <c r="I266">
        <f t="shared" si="36"/>
        <v>0</v>
      </c>
      <c r="J266">
        <f t="shared" si="38"/>
        <v>2.74</v>
      </c>
      <c r="K266">
        <f t="shared" si="37"/>
        <v>2.74</v>
      </c>
    </row>
    <row r="267" spans="4:11" x14ac:dyDescent="0.25">
      <c r="D267">
        <f t="shared" si="39"/>
        <v>265</v>
      </c>
      <c r="E267" s="1">
        <f t="shared" si="32"/>
        <v>13.25</v>
      </c>
      <c r="F267">
        <f t="shared" si="33"/>
        <v>2.75</v>
      </c>
      <c r="G267">
        <f t="shared" si="34"/>
        <v>2.75</v>
      </c>
      <c r="H267">
        <f t="shared" si="35"/>
        <v>0</v>
      </c>
      <c r="I267">
        <f t="shared" si="36"/>
        <v>0</v>
      </c>
      <c r="J267">
        <f t="shared" si="38"/>
        <v>2.75</v>
      </c>
      <c r="K267">
        <f t="shared" si="37"/>
        <v>2.75</v>
      </c>
    </row>
    <row r="268" spans="4:11" x14ac:dyDescent="0.25">
      <c r="D268">
        <f t="shared" si="39"/>
        <v>266</v>
      </c>
      <c r="E268" s="1">
        <f t="shared" si="32"/>
        <v>13.3</v>
      </c>
      <c r="F268">
        <f t="shared" si="33"/>
        <v>2.7600000000000002</v>
      </c>
      <c r="G268">
        <f t="shared" si="34"/>
        <v>2.7600000000000002</v>
      </c>
      <c r="H268">
        <f t="shared" si="35"/>
        <v>0</v>
      </c>
      <c r="I268">
        <f t="shared" si="36"/>
        <v>0</v>
      </c>
      <c r="J268">
        <f t="shared" si="38"/>
        <v>2.7600000000000002</v>
      </c>
      <c r="K268">
        <f t="shared" si="37"/>
        <v>2.7600000000000002</v>
      </c>
    </row>
    <row r="269" spans="4:11" x14ac:dyDescent="0.25">
      <c r="D269">
        <f t="shared" si="39"/>
        <v>267</v>
      </c>
      <c r="E269" s="1">
        <f t="shared" si="32"/>
        <v>13.350000000000001</v>
      </c>
      <c r="F269">
        <f t="shared" si="33"/>
        <v>2.77</v>
      </c>
      <c r="G269">
        <f t="shared" si="34"/>
        <v>2.77</v>
      </c>
      <c r="H269">
        <f t="shared" si="35"/>
        <v>0</v>
      </c>
      <c r="I269">
        <f t="shared" si="36"/>
        <v>0</v>
      </c>
      <c r="J269">
        <f t="shared" si="38"/>
        <v>2.77</v>
      </c>
      <c r="K269">
        <f t="shared" si="37"/>
        <v>2.77</v>
      </c>
    </row>
    <row r="270" spans="4:11" x14ac:dyDescent="0.25">
      <c r="D270">
        <f t="shared" si="39"/>
        <v>268</v>
      </c>
      <c r="E270" s="1">
        <f t="shared" si="32"/>
        <v>13.4</v>
      </c>
      <c r="F270">
        <f t="shared" si="33"/>
        <v>2.7800000000000002</v>
      </c>
      <c r="G270">
        <f t="shared" si="34"/>
        <v>2.7800000000000002</v>
      </c>
      <c r="H270">
        <f t="shared" si="35"/>
        <v>0</v>
      </c>
      <c r="I270">
        <f t="shared" si="36"/>
        <v>0</v>
      </c>
      <c r="J270">
        <f t="shared" si="38"/>
        <v>2.7800000000000002</v>
      </c>
      <c r="K270">
        <f t="shared" si="37"/>
        <v>2.7800000000000002</v>
      </c>
    </row>
    <row r="271" spans="4:11" x14ac:dyDescent="0.25">
      <c r="D271">
        <f t="shared" si="39"/>
        <v>269</v>
      </c>
      <c r="E271" s="1">
        <f t="shared" si="32"/>
        <v>13.450000000000001</v>
      </c>
      <c r="F271">
        <f t="shared" si="33"/>
        <v>2.79</v>
      </c>
      <c r="G271">
        <f t="shared" si="34"/>
        <v>2.79</v>
      </c>
      <c r="H271">
        <f t="shared" si="35"/>
        <v>0</v>
      </c>
      <c r="I271">
        <f t="shared" si="36"/>
        <v>0</v>
      </c>
      <c r="J271">
        <f t="shared" si="38"/>
        <v>2.79</v>
      </c>
      <c r="K271">
        <f t="shared" si="37"/>
        <v>2.79</v>
      </c>
    </row>
    <row r="272" spans="4:11" x14ac:dyDescent="0.25">
      <c r="D272">
        <f t="shared" si="39"/>
        <v>270</v>
      </c>
      <c r="E272" s="1">
        <f t="shared" si="32"/>
        <v>13.5</v>
      </c>
      <c r="F272">
        <f t="shared" si="33"/>
        <v>2.8000000000000003</v>
      </c>
      <c r="G272">
        <f t="shared" si="34"/>
        <v>2.8000000000000003</v>
      </c>
      <c r="H272">
        <f t="shared" si="35"/>
        <v>0</v>
      </c>
      <c r="I272">
        <f t="shared" si="36"/>
        <v>0</v>
      </c>
      <c r="J272">
        <f t="shared" si="38"/>
        <v>2.8000000000000003</v>
      </c>
      <c r="K272">
        <f t="shared" si="37"/>
        <v>2.8000000000000003</v>
      </c>
    </row>
    <row r="273" spans="4:11" x14ac:dyDescent="0.25">
      <c r="D273">
        <f t="shared" si="39"/>
        <v>271</v>
      </c>
      <c r="E273" s="1">
        <f t="shared" si="32"/>
        <v>13.55</v>
      </c>
      <c r="F273">
        <f t="shared" si="33"/>
        <v>2.81</v>
      </c>
      <c r="G273">
        <f t="shared" si="34"/>
        <v>2.81</v>
      </c>
      <c r="H273">
        <f t="shared" si="35"/>
        <v>0</v>
      </c>
      <c r="I273">
        <f t="shared" si="36"/>
        <v>0</v>
      </c>
      <c r="J273">
        <f t="shared" si="38"/>
        <v>2.81</v>
      </c>
      <c r="K273">
        <f t="shared" si="37"/>
        <v>2.81</v>
      </c>
    </row>
    <row r="274" spans="4:11" x14ac:dyDescent="0.25">
      <c r="D274">
        <f t="shared" si="39"/>
        <v>272</v>
      </c>
      <c r="E274" s="1">
        <f t="shared" si="32"/>
        <v>13.600000000000001</v>
      </c>
      <c r="F274">
        <f t="shared" si="33"/>
        <v>2.8200000000000003</v>
      </c>
      <c r="G274">
        <f t="shared" si="34"/>
        <v>2.8200000000000003</v>
      </c>
      <c r="H274">
        <f t="shared" si="35"/>
        <v>0</v>
      </c>
      <c r="I274">
        <f t="shared" si="36"/>
        <v>0</v>
      </c>
      <c r="J274">
        <f t="shared" si="38"/>
        <v>2.8200000000000003</v>
      </c>
      <c r="K274">
        <f t="shared" si="37"/>
        <v>2.8200000000000003</v>
      </c>
    </row>
    <row r="275" spans="4:11" x14ac:dyDescent="0.25">
      <c r="D275">
        <f t="shared" si="39"/>
        <v>273</v>
      </c>
      <c r="E275" s="1">
        <f t="shared" si="32"/>
        <v>13.65</v>
      </c>
      <c r="F275">
        <f t="shared" si="33"/>
        <v>2.83</v>
      </c>
      <c r="G275">
        <f t="shared" si="34"/>
        <v>2.83</v>
      </c>
      <c r="H275">
        <f t="shared" si="35"/>
        <v>0</v>
      </c>
      <c r="I275">
        <f t="shared" si="36"/>
        <v>0</v>
      </c>
      <c r="J275">
        <f t="shared" si="38"/>
        <v>2.83</v>
      </c>
      <c r="K275">
        <f t="shared" si="37"/>
        <v>2.83</v>
      </c>
    </row>
    <row r="276" spans="4:11" x14ac:dyDescent="0.25">
      <c r="D276">
        <f t="shared" si="39"/>
        <v>274</v>
      </c>
      <c r="E276" s="1">
        <f t="shared" si="32"/>
        <v>13.700000000000001</v>
      </c>
      <c r="F276">
        <f t="shared" si="33"/>
        <v>2.8400000000000003</v>
      </c>
      <c r="G276">
        <f t="shared" si="34"/>
        <v>2.8400000000000003</v>
      </c>
      <c r="H276">
        <f t="shared" si="35"/>
        <v>0</v>
      </c>
      <c r="I276">
        <f t="shared" si="36"/>
        <v>0</v>
      </c>
      <c r="J276">
        <f t="shared" si="38"/>
        <v>2.8400000000000003</v>
      </c>
      <c r="K276">
        <f t="shared" si="37"/>
        <v>2.8400000000000003</v>
      </c>
    </row>
    <row r="277" spans="4:11" x14ac:dyDescent="0.25">
      <c r="D277">
        <f t="shared" si="39"/>
        <v>275</v>
      </c>
      <c r="E277" s="1">
        <f t="shared" si="32"/>
        <v>13.75</v>
      </c>
      <c r="F277">
        <f t="shared" si="33"/>
        <v>2.85</v>
      </c>
      <c r="G277">
        <f t="shared" si="34"/>
        <v>2.85</v>
      </c>
      <c r="H277">
        <f t="shared" si="35"/>
        <v>0</v>
      </c>
      <c r="I277">
        <f t="shared" si="36"/>
        <v>0</v>
      </c>
      <c r="J277">
        <f t="shared" si="38"/>
        <v>2.85</v>
      </c>
      <c r="K277">
        <f t="shared" si="37"/>
        <v>2.85</v>
      </c>
    </row>
    <row r="278" spans="4:11" x14ac:dyDescent="0.25">
      <c r="D278">
        <f t="shared" si="39"/>
        <v>276</v>
      </c>
      <c r="E278" s="1">
        <f t="shared" si="32"/>
        <v>13.8</v>
      </c>
      <c r="F278">
        <f t="shared" si="33"/>
        <v>2.8600000000000003</v>
      </c>
      <c r="G278">
        <f t="shared" si="34"/>
        <v>2.8600000000000003</v>
      </c>
      <c r="H278">
        <f t="shared" si="35"/>
        <v>0</v>
      </c>
      <c r="I278">
        <f t="shared" si="36"/>
        <v>0</v>
      </c>
      <c r="J278">
        <f t="shared" si="38"/>
        <v>2.8600000000000003</v>
      </c>
      <c r="K278">
        <f t="shared" si="37"/>
        <v>2.8600000000000003</v>
      </c>
    </row>
    <row r="279" spans="4:11" x14ac:dyDescent="0.25">
      <c r="D279">
        <f t="shared" si="39"/>
        <v>277</v>
      </c>
      <c r="E279" s="1">
        <f t="shared" si="32"/>
        <v>13.850000000000001</v>
      </c>
      <c r="F279">
        <f t="shared" si="33"/>
        <v>2.87</v>
      </c>
      <c r="G279">
        <f t="shared" si="34"/>
        <v>2.87</v>
      </c>
      <c r="H279">
        <f t="shared" si="35"/>
        <v>0</v>
      </c>
      <c r="I279">
        <f t="shared" si="36"/>
        <v>0</v>
      </c>
      <c r="J279">
        <f t="shared" si="38"/>
        <v>2.87</v>
      </c>
      <c r="K279">
        <f t="shared" si="37"/>
        <v>2.87</v>
      </c>
    </row>
    <row r="280" spans="4:11" x14ac:dyDescent="0.25">
      <c r="D280">
        <f t="shared" si="39"/>
        <v>278</v>
      </c>
      <c r="E280" s="1">
        <f t="shared" si="32"/>
        <v>13.9</v>
      </c>
      <c r="F280">
        <f t="shared" si="33"/>
        <v>2.8800000000000003</v>
      </c>
      <c r="G280">
        <f t="shared" si="34"/>
        <v>2.8800000000000003</v>
      </c>
      <c r="H280">
        <f t="shared" si="35"/>
        <v>0</v>
      </c>
      <c r="I280">
        <f t="shared" si="36"/>
        <v>0</v>
      </c>
      <c r="J280">
        <f t="shared" si="38"/>
        <v>2.8800000000000003</v>
      </c>
      <c r="K280">
        <f t="shared" si="37"/>
        <v>2.8800000000000003</v>
      </c>
    </row>
    <row r="281" spans="4:11" x14ac:dyDescent="0.25">
      <c r="D281">
        <f t="shared" si="39"/>
        <v>279</v>
      </c>
      <c r="E281" s="1">
        <f t="shared" si="32"/>
        <v>13.950000000000001</v>
      </c>
      <c r="F281">
        <f t="shared" si="33"/>
        <v>2.89</v>
      </c>
      <c r="G281">
        <f t="shared" si="34"/>
        <v>2.89</v>
      </c>
      <c r="H281">
        <f t="shared" si="35"/>
        <v>0</v>
      </c>
      <c r="I281">
        <f t="shared" si="36"/>
        <v>0</v>
      </c>
      <c r="J281">
        <f t="shared" si="38"/>
        <v>2.89</v>
      </c>
      <c r="K281">
        <f t="shared" si="37"/>
        <v>2.89</v>
      </c>
    </row>
    <row r="282" spans="4:11" x14ac:dyDescent="0.25">
      <c r="D282">
        <f t="shared" si="39"/>
        <v>280</v>
      </c>
      <c r="E282" s="1">
        <f t="shared" si="32"/>
        <v>14</v>
      </c>
      <c r="F282">
        <f t="shared" si="33"/>
        <v>2.9000000000000004</v>
      </c>
      <c r="G282">
        <f t="shared" si="34"/>
        <v>2.9000000000000004</v>
      </c>
      <c r="H282">
        <f t="shared" si="35"/>
        <v>0</v>
      </c>
      <c r="I282">
        <f t="shared" si="36"/>
        <v>0</v>
      </c>
      <c r="J282">
        <f t="shared" si="38"/>
        <v>2.9000000000000004</v>
      </c>
      <c r="K282">
        <f t="shared" si="37"/>
        <v>2.9000000000000004</v>
      </c>
    </row>
    <row r="283" spans="4:11" x14ac:dyDescent="0.25">
      <c r="D283">
        <f t="shared" si="39"/>
        <v>281</v>
      </c>
      <c r="E283" s="1">
        <f t="shared" si="32"/>
        <v>14.05</v>
      </c>
      <c r="F283">
        <f t="shared" si="33"/>
        <v>2.91</v>
      </c>
      <c r="G283">
        <f t="shared" si="34"/>
        <v>2.91</v>
      </c>
      <c r="H283">
        <f t="shared" si="35"/>
        <v>0</v>
      </c>
      <c r="I283">
        <f t="shared" si="36"/>
        <v>0</v>
      </c>
      <c r="J283">
        <f t="shared" si="38"/>
        <v>2.91</v>
      </c>
      <c r="K283">
        <f t="shared" si="37"/>
        <v>2.91</v>
      </c>
    </row>
    <row r="284" spans="4:11" x14ac:dyDescent="0.25">
      <c r="D284">
        <f t="shared" si="39"/>
        <v>282</v>
      </c>
      <c r="E284" s="1">
        <f t="shared" si="32"/>
        <v>14.100000000000001</v>
      </c>
      <c r="F284">
        <f t="shared" si="33"/>
        <v>2.92</v>
      </c>
      <c r="G284">
        <f t="shared" si="34"/>
        <v>2.92</v>
      </c>
      <c r="H284">
        <f t="shared" si="35"/>
        <v>0</v>
      </c>
      <c r="I284">
        <f t="shared" si="36"/>
        <v>0</v>
      </c>
      <c r="J284">
        <f t="shared" si="38"/>
        <v>2.92</v>
      </c>
      <c r="K284">
        <f t="shared" si="37"/>
        <v>2.92</v>
      </c>
    </row>
    <row r="285" spans="4:11" x14ac:dyDescent="0.25">
      <c r="D285">
        <f t="shared" si="39"/>
        <v>283</v>
      </c>
      <c r="E285" s="1">
        <f t="shared" si="32"/>
        <v>14.15</v>
      </c>
      <c r="F285">
        <f t="shared" si="33"/>
        <v>2.93</v>
      </c>
      <c r="G285">
        <f t="shared" si="34"/>
        <v>2.93</v>
      </c>
      <c r="H285">
        <f t="shared" si="35"/>
        <v>0</v>
      </c>
      <c r="I285">
        <f t="shared" si="36"/>
        <v>0</v>
      </c>
      <c r="J285">
        <f t="shared" si="38"/>
        <v>2.93</v>
      </c>
      <c r="K285">
        <f t="shared" si="37"/>
        <v>2.93</v>
      </c>
    </row>
    <row r="286" spans="4:11" x14ac:dyDescent="0.25">
      <c r="D286">
        <f t="shared" si="39"/>
        <v>284</v>
      </c>
      <c r="E286" s="1">
        <f t="shared" si="32"/>
        <v>14.200000000000001</v>
      </c>
      <c r="F286">
        <f t="shared" si="33"/>
        <v>2.94</v>
      </c>
      <c r="G286">
        <f t="shared" si="34"/>
        <v>2.94</v>
      </c>
      <c r="H286">
        <f t="shared" si="35"/>
        <v>0</v>
      </c>
      <c r="I286">
        <f t="shared" si="36"/>
        <v>0</v>
      </c>
      <c r="J286">
        <f t="shared" si="38"/>
        <v>2.94</v>
      </c>
      <c r="K286">
        <f t="shared" si="37"/>
        <v>2.94</v>
      </c>
    </row>
    <row r="287" spans="4:11" x14ac:dyDescent="0.25">
      <c r="D287">
        <f t="shared" si="39"/>
        <v>285</v>
      </c>
      <c r="E287" s="1">
        <f t="shared" si="32"/>
        <v>14.25</v>
      </c>
      <c r="F287">
        <f t="shared" si="33"/>
        <v>2.95</v>
      </c>
      <c r="G287">
        <f t="shared" si="34"/>
        <v>2.95</v>
      </c>
      <c r="H287">
        <f t="shared" si="35"/>
        <v>0</v>
      </c>
      <c r="I287">
        <f t="shared" si="36"/>
        <v>0</v>
      </c>
      <c r="J287">
        <f t="shared" si="38"/>
        <v>2.95</v>
      </c>
      <c r="K287">
        <f t="shared" si="37"/>
        <v>2.95</v>
      </c>
    </row>
    <row r="288" spans="4:11" x14ac:dyDescent="0.25">
      <c r="D288">
        <f t="shared" si="39"/>
        <v>286</v>
      </c>
      <c r="E288" s="1">
        <f t="shared" si="32"/>
        <v>14.3</v>
      </c>
      <c r="F288">
        <f t="shared" si="33"/>
        <v>2.96</v>
      </c>
      <c r="G288">
        <f t="shared" si="34"/>
        <v>2.96</v>
      </c>
      <c r="H288">
        <f t="shared" si="35"/>
        <v>0</v>
      </c>
      <c r="I288">
        <f t="shared" si="36"/>
        <v>0</v>
      </c>
      <c r="J288">
        <f t="shared" si="38"/>
        <v>2.96</v>
      </c>
      <c r="K288">
        <f t="shared" si="37"/>
        <v>2.96</v>
      </c>
    </row>
    <row r="289" spans="4:11" x14ac:dyDescent="0.25">
      <c r="D289">
        <f t="shared" si="39"/>
        <v>287</v>
      </c>
      <c r="E289" s="1">
        <f t="shared" si="32"/>
        <v>14.350000000000001</v>
      </c>
      <c r="F289">
        <f t="shared" si="33"/>
        <v>2.97</v>
      </c>
      <c r="G289">
        <f t="shared" si="34"/>
        <v>2.97</v>
      </c>
      <c r="H289">
        <f t="shared" si="35"/>
        <v>0</v>
      </c>
      <c r="I289">
        <f t="shared" si="36"/>
        <v>0</v>
      </c>
      <c r="J289">
        <f t="shared" si="38"/>
        <v>2.97</v>
      </c>
      <c r="K289">
        <f t="shared" si="37"/>
        <v>2.97</v>
      </c>
    </row>
    <row r="290" spans="4:11" x14ac:dyDescent="0.25">
      <c r="D290">
        <f t="shared" si="39"/>
        <v>288</v>
      </c>
      <c r="E290" s="1">
        <f t="shared" si="32"/>
        <v>14.4</v>
      </c>
      <c r="F290">
        <f t="shared" si="33"/>
        <v>2.98</v>
      </c>
      <c r="G290">
        <f t="shared" si="34"/>
        <v>2.98</v>
      </c>
      <c r="H290">
        <f t="shared" si="35"/>
        <v>0</v>
      </c>
      <c r="I290">
        <f t="shared" si="36"/>
        <v>0</v>
      </c>
      <c r="J290">
        <f t="shared" si="38"/>
        <v>2.98</v>
      </c>
      <c r="K290">
        <f t="shared" si="37"/>
        <v>2.98</v>
      </c>
    </row>
    <row r="291" spans="4:11" x14ac:dyDescent="0.25">
      <c r="D291">
        <f t="shared" si="39"/>
        <v>289</v>
      </c>
      <c r="E291" s="1">
        <f t="shared" si="32"/>
        <v>14.450000000000001</v>
      </c>
      <c r="F291">
        <f t="shared" si="33"/>
        <v>2.99</v>
      </c>
      <c r="G291">
        <f t="shared" si="34"/>
        <v>2.99</v>
      </c>
      <c r="H291">
        <f t="shared" si="35"/>
        <v>0</v>
      </c>
      <c r="I291">
        <f t="shared" si="36"/>
        <v>0</v>
      </c>
      <c r="J291">
        <f t="shared" si="38"/>
        <v>2.99</v>
      </c>
      <c r="K291">
        <f t="shared" si="37"/>
        <v>2.99</v>
      </c>
    </row>
    <row r="292" spans="4:11" x14ac:dyDescent="0.25">
      <c r="D292">
        <f t="shared" si="39"/>
        <v>290</v>
      </c>
      <c r="E292" s="1">
        <f t="shared" si="32"/>
        <v>14.5</v>
      </c>
      <c r="F292">
        <f t="shared" si="33"/>
        <v>3</v>
      </c>
      <c r="G292">
        <f t="shared" si="34"/>
        <v>3</v>
      </c>
      <c r="H292">
        <f t="shared" si="35"/>
        <v>0</v>
      </c>
      <c r="I292">
        <f t="shared" si="36"/>
        <v>0</v>
      </c>
      <c r="J292">
        <f t="shared" si="38"/>
        <v>3</v>
      </c>
      <c r="K292">
        <f t="shared" si="37"/>
        <v>3</v>
      </c>
    </row>
    <row r="293" spans="4:11" x14ac:dyDescent="0.25">
      <c r="D293">
        <f t="shared" si="39"/>
        <v>291</v>
      </c>
      <c r="E293" s="1">
        <f t="shared" si="32"/>
        <v>14.55</v>
      </c>
      <c r="F293">
        <f t="shared" si="33"/>
        <v>3.0100000000000002</v>
      </c>
      <c r="G293">
        <f t="shared" si="34"/>
        <v>3.0100000000000002</v>
      </c>
      <c r="H293">
        <f t="shared" si="35"/>
        <v>0</v>
      </c>
      <c r="I293">
        <f t="shared" si="36"/>
        <v>0</v>
      </c>
      <c r="J293">
        <f t="shared" si="38"/>
        <v>3.0100000000000002</v>
      </c>
      <c r="K293">
        <f t="shared" si="37"/>
        <v>3.0100000000000002</v>
      </c>
    </row>
    <row r="294" spans="4:11" x14ac:dyDescent="0.25">
      <c r="D294">
        <f t="shared" si="39"/>
        <v>292</v>
      </c>
      <c r="E294" s="1">
        <f t="shared" si="32"/>
        <v>14.600000000000001</v>
      </c>
      <c r="F294">
        <f t="shared" si="33"/>
        <v>3.02</v>
      </c>
      <c r="G294">
        <f t="shared" si="34"/>
        <v>3.02</v>
      </c>
      <c r="H294">
        <f t="shared" si="35"/>
        <v>0</v>
      </c>
      <c r="I294">
        <f t="shared" si="36"/>
        <v>0</v>
      </c>
      <c r="J294">
        <f t="shared" si="38"/>
        <v>3.02</v>
      </c>
      <c r="K294">
        <f t="shared" si="37"/>
        <v>3.02</v>
      </c>
    </row>
    <row r="295" spans="4:11" x14ac:dyDescent="0.25">
      <c r="D295">
        <f t="shared" si="39"/>
        <v>293</v>
      </c>
      <c r="E295" s="1">
        <f t="shared" si="32"/>
        <v>14.65</v>
      </c>
      <c r="F295">
        <f t="shared" si="33"/>
        <v>3.0300000000000002</v>
      </c>
      <c r="G295">
        <f t="shared" si="34"/>
        <v>3.0300000000000002</v>
      </c>
      <c r="H295">
        <f t="shared" si="35"/>
        <v>0</v>
      </c>
      <c r="I295">
        <f t="shared" si="36"/>
        <v>0</v>
      </c>
      <c r="J295">
        <f t="shared" si="38"/>
        <v>3.0300000000000002</v>
      </c>
      <c r="K295">
        <f t="shared" si="37"/>
        <v>3.0300000000000002</v>
      </c>
    </row>
    <row r="296" spans="4:11" x14ac:dyDescent="0.25">
      <c r="D296">
        <f t="shared" si="39"/>
        <v>294</v>
      </c>
      <c r="E296" s="1">
        <f t="shared" si="32"/>
        <v>14.700000000000001</v>
      </c>
      <c r="F296">
        <f t="shared" si="33"/>
        <v>3.04</v>
      </c>
      <c r="G296">
        <f t="shared" si="34"/>
        <v>3.04</v>
      </c>
      <c r="H296">
        <f t="shared" si="35"/>
        <v>0</v>
      </c>
      <c r="I296">
        <f t="shared" si="36"/>
        <v>0</v>
      </c>
      <c r="J296">
        <f t="shared" si="38"/>
        <v>3.04</v>
      </c>
      <c r="K296">
        <f t="shared" si="37"/>
        <v>3.04</v>
      </c>
    </row>
    <row r="297" spans="4:11" x14ac:dyDescent="0.25">
      <c r="D297">
        <f t="shared" si="39"/>
        <v>295</v>
      </c>
      <c r="E297" s="1">
        <f t="shared" si="32"/>
        <v>14.75</v>
      </c>
      <c r="F297">
        <f t="shared" si="33"/>
        <v>3.0500000000000003</v>
      </c>
      <c r="G297">
        <f t="shared" si="34"/>
        <v>3.0500000000000003</v>
      </c>
      <c r="H297">
        <f t="shared" si="35"/>
        <v>0</v>
      </c>
      <c r="I297">
        <f t="shared" si="36"/>
        <v>0</v>
      </c>
      <c r="J297">
        <f t="shared" si="38"/>
        <v>3.0500000000000003</v>
      </c>
      <c r="K297">
        <f t="shared" si="37"/>
        <v>3.0500000000000003</v>
      </c>
    </row>
    <row r="298" spans="4:11" x14ac:dyDescent="0.25">
      <c r="D298">
        <f t="shared" si="39"/>
        <v>296</v>
      </c>
      <c r="E298" s="1">
        <f t="shared" si="32"/>
        <v>14.8</v>
      </c>
      <c r="F298">
        <f t="shared" si="33"/>
        <v>3.06</v>
      </c>
      <c r="G298">
        <f t="shared" si="34"/>
        <v>3.06</v>
      </c>
      <c r="H298">
        <f t="shared" si="35"/>
        <v>0</v>
      </c>
      <c r="I298">
        <f t="shared" si="36"/>
        <v>0</v>
      </c>
      <c r="J298">
        <f t="shared" si="38"/>
        <v>3.06</v>
      </c>
      <c r="K298">
        <f t="shared" si="37"/>
        <v>3.06</v>
      </c>
    </row>
    <row r="299" spans="4:11" x14ac:dyDescent="0.25">
      <c r="D299">
        <f t="shared" si="39"/>
        <v>297</v>
      </c>
      <c r="E299" s="1">
        <f t="shared" si="32"/>
        <v>14.850000000000001</v>
      </c>
      <c r="F299">
        <f t="shared" si="33"/>
        <v>3.0700000000000003</v>
      </c>
      <c r="G299">
        <f t="shared" si="34"/>
        <v>3.0700000000000003</v>
      </c>
      <c r="H299">
        <f t="shared" si="35"/>
        <v>0</v>
      </c>
      <c r="I299">
        <f t="shared" si="36"/>
        <v>0</v>
      </c>
      <c r="J299">
        <f t="shared" si="38"/>
        <v>3.0700000000000003</v>
      </c>
      <c r="K299">
        <f t="shared" si="37"/>
        <v>3.0700000000000003</v>
      </c>
    </row>
    <row r="300" spans="4:11" x14ac:dyDescent="0.25">
      <c r="D300">
        <f t="shared" si="39"/>
        <v>298</v>
      </c>
      <c r="E300" s="1">
        <f t="shared" si="32"/>
        <v>14.9</v>
      </c>
      <c r="F300">
        <f t="shared" si="33"/>
        <v>3.08</v>
      </c>
      <c r="G300">
        <f t="shared" si="34"/>
        <v>3.08</v>
      </c>
      <c r="H300">
        <f t="shared" si="35"/>
        <v>0</v>
      </c>
      <c r="I300">
        <f t="shared" si="36"/>
        <v>0</v>
      </c>
      <c r="J300">
        <f t="shared" si="38"/>
        <v>3.08</v>
      </c>
      <c r="K300">
        <f t="shared" si="37"/>
        <v>3.08</v>
      </c>
    </row>
    <row r="301" spans="4:11" x14ac:dyDescent="0.25">
      <c r="D301">
        <f t="shared" si="39"/>
        <v>299</v>
      </c>
      <c r="E301" s="1">
        <f t="shared" si="32"/>
        <v>14.950000000000001</v>
      </c>
      <c r="F301">
        <f t="shared" si="33"/>
        <v>3.0900000000000003</v>
      </c>
      <c r="G301">
        <f t="shared" si="34"/>
        <v>3.0900000000000003</v>
      </c>
      <c r="H301">
        <f t="shared" si="35"/>
        <v>0</v>
      </c>
      <c r="I301">
        <f t="shared" si="36"/>
        <v>0</v>
      </c>
      <c r="J301">
        <f t="shared" si="38"/>
        <v>3.0900000000000003</v>
      </c>
      <c r="K301">
        <f t="shared" si="37"/>
        <v>3.0900000000000003</v>
      </c>
    </row>
    <row r="302" spans="4:11" x14ac:dyDescent="0.25">
      <c r="D302">
        <f t="shared" si="39"/>
        <v>300</v>
      </c>
      <c r="E302" s="1">
        <f t="shared" si="32"/>
        <v>15</v>
      </c>
      <c r="F302">
        <f t="shared" si="33"/>
        <v>3.1</v>
      </c>
      <c r="G302">
        <f t="shared" si="34"/>
        <v>3.1</v>
      </c>
      <c r="H302">
        <f t="shared" si="35"/>
        <v>0</v>
      </c>
      <c r="I302">
        <f t="shared" si="36"/>
        <v>0</v>
      </c>
      <c r="J302">
        <f t="shared" si="38"/>
        <v>3.1</v>
      </c>
      <c r="K302">
        <f t="shared" si="37"/>
        <v>3.1</v>
      </c>
    </row>
    <row r="303" spans="4:11" x14ac:dyDescent="0.25">
      <c r="D303">
        <f t="shared" si="39"/>
        <v>301</v>
      </c>
      <c r="E303" s="1">
        <f t="shared" si="32"/>
        <v>15.05</v>
      </c>
      <c r="F303">
        <f t="shared" si="33"/>
        <v>3.1100000000000003</v>
      </c>
      <c r="G303">
        <f t="shared" si="34"/>
        <v>3.1100000000000003</v>
      </c>
      <c r="H303">
        <f t="shared" si="35"/>
        <v>0</v>
      </c>
      <c r="I303">
        <f t="shared" si="36"/>
        <v>0</v>
      </c>
      <c r="J303">
        <f t="shared" si="38"/>
        <v>3.1100000000000003</v>
      </c>
      <c r="K303">
        <f t="shared" si="37"/>
        <v>3.1100000000000003</v>
      </c>
    </row>
    <row r="304" spans="4:11" x14ac:dyDescent="0.25">
      <c r="D304">
        <f t="shared" si="39"/>
        <v>302</v>
      </c>
      <c r="E304" s="1">
        <f t="shared" si="32"/>
        <v>15.100000000000001</v>
      </c>
      <c r="F304">
        <f t="shared" si="33"/>
        <v>3.12</v>
      </c>
      <c r="G304">
        <f t="shared" si="34"/>
        <v>3.12</v>
      </c>
      <c r="H304">
        <f t="shared" si="35"/>
        <v>0</v>
      </c>
      <c r="I304">
        <f t="shared" si="36"/>
        <v>0</v>
      </c>
      <c r="J304">
        <f t="shared" si="38"/>
        <v>3.12</v>
      </c>
      <c r="K304">
        <f t="shared" si="37"/>
        <v>3.12</v>
      </c>
    </row>
    <row r="305" spans="4:11" x14ac:dyDescent="0.25">
      <c r="D305">
        <f t="shared" si="39"/>
        <v>303</v>
      </c>
      <c r="E305" s="1">
        <f t="shared" si="32"/>
        <v>15.15</v>
      </c>
      <c r="F305">
        <f t="shared" si="33"/>
        <v>3.1300000000000003</v>
      </c>
      <c r="G305">
        <f t="shared" si="34"/>
        <v>3.1300000000000003</v>
      </c>
      <c r="H305">
        <f t="shared" si="35"/>
        <v>0</v>
      </c>
      <c r="I305">
        <f t="shared" si="36"/>
        <v>0</v>
      </c>
      <c r="J305">
        <f t="shared" si="38"/>
        <v>3.1300000000000003</v>
      </c>
      <c r="K305">
        <f t="shared" si="37"/>
        <v>3.1300000000000003</v>
      </c>
    </row>
    <row r="306" spans="4:11" x14ac:dyDescent="0.25">
      <c r="D306">
        <f t="shared" si="39"/>
        <v>304</v>
      </c>
      <c r="E306" s="1">
        <f t="shared" si="32"/>
        <v>15.200000000000001</v>
      </c>
      <c r="F306">
        <f t="shared" si="33"/>
        <v>3.14</v>
      </c>
      <c r="G306">
        <f t="shared" si="34"/>
        <v>3.14</v>
      </c>
      <c r="H306">
        <f t="shared" si="35"/>
        <v>0</v>
      </c>
      <c r="I306">
        <f t="shared" si="36"/>
        <v>0</v>
      </c>
      <c r="J306">
        <f t="shared" si="38"/>
        <v>3.14</v>
      </c>
      <c r="K306">
        <f t="shared" si="37"/>
        <v>3.14</v>
      </c>
    </row>
    <row r="307" spans="4:11" x14ac:dyDescent="0.25">
      <c r="D307">
        <f t="shared" si="39"/>
        <v>305</v>
      </c>
      <c r="E307" s="1">
        <f t="shared" si="32"/>
        <v>15.25</v>
      </c>
      <c r="F307">
        <f t="shared" si="33"/>
        <v>3.1500000000000004</v>
      </c>
      <c r="G307">
        <f t="shared" si="34"/>
        <v>3.1500000000000004</v>
      </c>
      <c r="H307">
        <f t="shared" si="35"/>
        <v>0</v>
      </c>
      <c r="I307">
        <f t="shared" si="36"/>
        <v>0</v>
      </c>
      <c r="J307">
        <f t="shared" si="38"/>
        <v>3.1500000000000004</v>
      </c>
      <c r="K307">
        <f t="shared" si="37"/>
        <v>3.1500000000000004</v>
      </c>
    </row>
    <row r="308" spans="4:11" x14ac:dyDescent="0.25">
      <c r="D308">
        <f t="shared" si="39"/>
        <v>306</v>
      </c>
      <c r="E308" s="1">
        <f t="shared" si="32"/>
        <v>15.3</v>
      </c>
      <c r="F308">
        <f t="shared" si="33"/>
        <v>3.16</v>
      </c>
      <c r="G308">
        <f t="shared" si="34"/>
        <v>3.16</v>
      </c>
      <c r="H308">
        <f t="shared" si="35"/>
        <v>0</v>
      </c>
      <c r="I308">
        <f t="shared" si="36"/>
        <v>0</v>
      </c>
      <c r="J308">
        <f t="shared" si="38"/>
        <v>3.16</v>
      </c>
      <c r="K308">
        <f t="shared" si="37"/>
        <v>3.16</v>
      </c>
    </row>
    <row r="309" spans="4:11" x14ac:dyDescent="0.25">
      <c r="D309">
        <f t="shared" si="39"/>
        <v>307</v>
      </c>
      <c r="E309" s="1">
        <f t="shared" si="32"/>
        <v>15.350000000000001</v>
      </c>
      <c r="F309">
        <f t="shared" si="33"/>
        <v>3.1700000000000004</v>
      </c>
      <c r="G309">
        <f t="shared" si="34"/>
        <v>3.1700000000000004</v>
      </c>
      <c r="H309">
        <f t="shared" si="35"/>
        <v>0</v>
      </c>
      <c r="I309">
        <f t="shared" si="36"/>
        <v>0</v>
      </c>
      <c r="J309">
        <f t="shared" si="38"/>
        <v>3.1700000000000004</v>
      </c>
      <c r="K309">
        <f t="shared" si="37"/>
        <v>3.1700000000000004</v>
      </c>
    </row>
    <row r="310" spans="4:11" x14ac:dyDescent="0.25">
      <c r="D310">
        <f t="shared" si="39"/>
        <v>308</v>
      </c>
      <c r="E310" s="1">
        <f t="shared" si="32"/>
        <v>15.4</v>
      </c>
      <c r="F310">
        <f t="shared" si="33"/>
        <v>3.18</v>
      </c>
      <c r="G310">
        <f t="shared" si="34"/>
        <v>3.18</v>
      </c>
      <c r="H310">
        <f t="shared" si="35"/>
        <v>0</v>
      </c>
      <c r="I310">
        <f t="shared" si="36"/>
        <v>0</v>
      </c>
      <c r="J310">
        <f t="shared" si="38"/>
        <v>3.18</v>
      </c>
      <c r="K310">
        <f t="shared" si="37"/>
        <v>3.18</v>
      </c>
    </row>
    <row r="311" spans="4:11" x14ac:dyDescent="0.25">
      <c r="D311">
        <f t="shared" si="39"/>
        <v>309</v>
      </c>
      <c r="E311" s="1">
        <f t="shared" si="32"/>
        <v>15.450000000000001</v>
      </c>
      <c r="F311">
        <f t="shared" si="33"/>
        <v>3.19</v>
      </c>
      <c r="G311">
        <f t="shared" si="34"/>
        <v>3.19</v>
      </c>
      <c r="H311">
        <f t="shared" si="35"/>
        <v>0</v>
      </c>
      <c r="I311">
        <f t="shared" si="36"/>
        <v>0</v>
      </c>
      <c r="J311">
        <f t="shared" si="38"/>
        <v>3.19</v>
      </c>
      <c r="K311">
        <f t="shared" si="37"/>
        <v>3.19</v>
      </c>
    </row>
    <row r="312" spans="4:11" x14ac:dyDescent="0.25">
      <c r="D312">
        <f t="shared" si="39"/>
        <v>310</v>
      </c>
      <c r="E312" s="1">
        <f t="shared" si="32"/>
        <v>15.5</v>
      </c>
      <c r="F312">
        <f t="shared" si="33"/>
        <v>3.2</v>
      </c>
      <c r="G312">
        <f t="shared" si="34"/>
        <v>3.2</v>
      </c>
      <c r="H312">
        <f t="shared" si="35"/>
        <v>0</v>
      </c>
      <c r="I312">
        <f t="shared" si="36"/>
        <v>0</v>
      </c>
      <c r="J312">
        <f t="shared" si="38"/>
        <v>3.2</v>
      </c>
      <c r="K312">
        <f t="shared" si="37"/>
        <v>3.2</v>
      </c>
    </row>
    <row r="313" spans="4:11" x14ac:dyDescent="0.25">
      <c r="D313">
        <f t="shared" si="39"/>
        <v>311</v>
      </c>
      <c r="E313" s="1">
        <f t="shared" si="32"/>
        <v>15.55</v>
      </c>
      <c r="F313">
        <f t="shared" si="33"/>
        <v>3.21</v>
      </c>
      <c r="G313">
        <f t="shared" si="34"/>
        <v>3.21</v>
      </c>
      <c r="H313">
        <f t="shared" si="35"/>
        <v>0</v>
      </c>
      <c r="I313">
        <f t="shared" si="36"/>
        <v>0</v>
      </c>
      <c r="J313">
        <f t="shared" si="38"/>
        <v>3.21</v>
      </c>
      <c r="K313">
        <f t="shared" si="37"/>
        <v>3.21</v>
      </c>
    </row>
    <row r="314" spans="4:11" x14ac:dyDescent="0.25">
      <c r="D314">
        <f t="shared" si="39"/>
        <v>312</v>
      </c>
      <c r="E314" s="1">
        <f t="shared" si="32"/>
        <v>15.600000000000001</v>
      </c>
      <c r="F314">
        <f t="shared" si="33"/>
        <v>3.22</v>
      </c>
      <c r="G314">
        <f t="shared" si="34"/>
        <v>3.22</v>
      </c>
      <c r="H314">
        <f t="shared" si="35"/>
        <v>0</v>
      </c>
      <c r="I314">
        <f t="shared" si="36"/>
        <v>0</v>
      </c>
      <c r="J314">
        <f t="shared" si="38"/>
        <v>3.22</v>
      </c>
      <c r="K314">
        <f t="shared" si="37"/>
        <v>3.22</v>
      </c>
    </row>
    <row r="315" spans="4:11" x14ac:dyDescent="0.25">
      <c r="D315">
        <f t="shared" si="39"/>
        <v>313</v>
      </c>
      <c r="E315" s="1">
        <f t="shared" si="32"/>
        <v>15.65</v>
      </c>
      <c r="F315">
        <f t="shared" si="33"/>
        <v>3.23</v>
      </c>
      <c r="G315">
        <f t="shared" si="34"/>
        <v>3.23</v>
      </c>
      <c r="H315">
        <f t="shared" si="35"/>
        <v>0</v>
      </c>
      <c r="I315">
        <f t="shared" si="36"/>
        <v>0</v>
      </c>
      <c r="J315">
        <f t="shared" si="38"/>
        <v>3.23</v>
      </c>
      <c r="K315">
        <f t="shared" si="37"/>
        <v>3.23</v>
      </c>
    </row>
    <row r="316" spans="4:11" x14ac:dyDescent="0.25">
      <c r="D316">
        <f t="shared" si="39"/>
        <v>314</v>
      </c>
      <c r="E316" s="1">
        <f t="shared" si="32"/>
        <v>15.700000000000001</v>
      </c>
      <c r="F316">
        <f t="shared" si="33"/>
        <v>3.24</v>
      </c>
      <c r="G316">
        <f t="shared" si="34"/>
        <v>3.24</v>
      </c>
      <c r="H316">
        <f t="shared" si="35"/>
        <v>0</v>
      </c>
      <c r="I316">
        <f t="shared" si="36"/>
        <v>0</v>
      </c>
      <c r="J316">
        <f t="shared" si="38"/>
        <v>3.24</v>
      </c>
      <c r="K316">
        <f t="shared" si="37"/>
        <v>3.24</v>
      </c>
    </row>
    <row r="317" spans="4:11" x14ac:dyDescent="0.25">
      <c r="D317">
        <f t="shared" si="39"/>
        <v>315</v>
      </c>
      <c r="E317" s="1">
        <f t="shared" si="32"/>
        <v>15.75</v>
      </c>
      <c r="F317">
        <f t="shared" si="33"/>
        <v>3.25</v>
      </c>
      <c r="G317">
        <f t="shared" si="34"/>
        <v>3.25</v>
      </c>
      <c r="H317">
        <f t="shared" si="35"/>
        <v>0</v>
      </c>
      <c r="I317">
        <f t="shared" si="36"/>
        <v>0</v>
      </c>
      <c r="J317">
        <f t="shared" si="38"/>
        <v>3.25</v>
      </c>
      <c r="K317">
        <f t="shared" si="37"/>
        <v>3.25</v>
      </c>
    </row>
    <row r="318" spans="4:11" x14ac:dyDescent="0.25">
      <c r="D318">
        <f t="shared" si="39"/>
        <v>316</v>
      </c>
      <c r="E318" s="1">
        <f t="shared" si="32"/>
        <v>15.8</v>
      </c>
      <c r="F318">
        <f t="shared" si="33"/>
        <v>3.2600000000000002</v>
      </c>
      <c r="G318">
        <f t="shared" si="34"/>
        <v>3.2600000000000002</v>
      </c>
      <c r="H318">
        <f t="shared" si="35"/>
        <v>0</v>
      </c>
      <c r="I318">
        <f t="shared" si="36"/>
        <v>0</v>
      </c>
      <c r="J318">
        <f t="shared" si="38"/>
        <v>3.2600000000000002</v>
      </c>
      <c r="K318">
        <f t="shared" si="37"/>
        <v>3.2600000000000002</v>
      </c>
    </row>
    <row r="319" spans="4:11" x14ac:dyDescent="0.25">
      <c r="D319">
        <f t="shared" si="39"/>
        <v>317</v>
      </c>
      <c r="E319" s="1">
        <f t="shared" si="32"/>
        <v>15.850000000000001</v>
      </c>
      <c r="F319">
        <f t="shared" si="33"/>
        <v>3.27</v>
      </c>
      <c r="G319">
        <f t="shared" si="34"/>
        <v>3.27</v>
      </c>
      <c r="H319">
        <f t="shared" si="35"/>
        <v>0</v>
      </c>
      <c r="I319">
        <f t="shared" si="36"/>
        <v>0</v>
      </c>
      <c r="J319">
        <f t="shared" si="38"/>
        <v>3.27</v>
      </c>
      <c r="K319">
        <f t="shared" si="37"/>
        <v>3.27</v>
      </c>
    </row>
    <row r="320" spans="4:11" x14ac:dyDescent="0.25">
      <c r="D320">
        <f t="shared" si="39"/>
        <v>318</v>
      </c>
      <c r="E320" s="1">
        <f t="shared" si="32"/>
        <v>15.9</v>
      </c>
      <c r="F320">
        <f t="shared" si="33"/>
        <v>3.2800000000000002</v>
      </c>
      <c r="G320">
        <f t="shared" si="34"/>
        <v>3.2800000000000002</v>
      </c>
      <c r="H320">
        <f t="shared" si="35"/>
        <v>0</v>
      </c>
      <c r="I320">
        <f t="shared" si="36"/>
        <v>0</v>
      </c>
      <c r="J320">
        <f t="shared" si="38"/>
        <v>3.2800000000000002</v>
      </c>
      <c r="K320">
        <f t="shared" si="37"/>
        <v>3.2800000000000002</v>
      </c>
    </row>
    <row r="321" spans="4:11" x14ac:dyDescent="0.25">
      <c r="D321">
        <f t="shared" si="39"/>
        <v>319</v>
      </c>
      <c r="E321" s="1">
        <f t="shared" si="32"/>
        <v>15.950000000000001</v>
      </c>
      <c r="F321">
        <f t="shared" si="33"/>
        <v>3.29</v>
      </c>
      <c r="G321">
        <f t="shared" si="34"/>
        <v>3.29</v>
      </c>
      <c r="H321">
        <f t="shared" si="35"/>
        <v>0</v>
      </c>
      <c r="I321">
        <f t="shared" si="36"/>
        <v>0</v>
      </c>
      <c r="J321">
        <f t="shared" si="38"/>
        <v>3.29</v>
      </c>
      <c r="K321">
        <f t="shared" si="37"/>
        <v>3.29</v>
      </c>
    </row>
    <row r="322" spans="4:11" x14ac:dyDescent="0.25">
      <c r="D322">
        <f t="shared" si="39"/>
        <v>320</v>
      </c>
      <c r="E322" s="1">
        <f t="shared" ref="E322:E385" si="40">PAR_max/1200*D322</f>
        <v>16</v>
      </c>
      <c r="F322">
        <f t="shared" ref="F322:F385" si="41">init_slope*D322+init_intercp</f>
        <v>3.3000000000000003</v>
      </c>
      <c r="G322">
        <f t="shared" ref="G322:G385" si="42">IF(AND(F322&lt;flat_init_y, E322&lt;flat_end_x),F322,0)</f>
        <v>3.3000000000000003</v>
      </c>
      <c r="H322">
        <f t="shared" ref="H322:H385" si="43">IF(AND(F322&gt;=flat_init_y,E322&lt;flat_end_x),flat_init_y,0)</f>
        <v>0</v>
      </c>
      <c r="I322">
        <f t="shared" ref="I322:I385" si="44">IF(E322&gt;=flat_end_x,flat_init_y+end_slope2*(E322-flat_end_x),0)</f>
        <v>0</v>
      </c>
      <c r="J322">
        <f t="shared" si="38"/>
        <v>3.3000000000000003</v>
      </c>
      <c r="K322">
        <f t="shared" ref="K322:K385" si="45">IF(J322&lt;min_response,min_response,J322)</f>
        <v>3.3000000000000003</v>
      </c>
    </row>
    <row r="323" spans="4:11" x14ac:dyDescent="0.25">
      <c r="D323">
        <f t="shared" si="39"/>
        <v>321</v>
      </c>
      <c r="E323" s="1">
        <f t="shared" si="40"/>
        <v>16.05</v>
      </c>
      <c r="F323">
        <f t="shared" si="41"/>
        <v>3.31</v>
      </c>
      <c r="G323">
        <f t="shared" si="42"/>
        <v>3.31</v>
      </c>
      <c r="H323">
        <f t="shared" si="43"/>
        <v>0</v>
      </c>
      <c r="I323">
        <f t="shared" si="44"/>
        <v>0</v>
      </c>
      <c r="J323">
        <f t="shared" ref="J323:J386" si="46">SUM(G323:I323)</f>
        <v>3.31</v>
      </c>
      <c r="K323">
        <f t="shared" si="45"/>
        <v>3.31</v>
      </c>
    </row>
    <row r="324" spans="4:11" x14ac:dyDescent="0.25">
      <c r="D324">
        <f t="shared" ref="D324:D387" si="47">D323+1</f>
        <v>322</v>
      </c>
      <c r="E324" s="1">
        <f t="shared" si="40"/>
        <v>16.100000000000001</v>
      </c>
      <c r="F324">
        <f t="shared" si="41"/>
        <v>3.3200000000000003</v>
      </c>
      <c r="G324">
        <f t="shared" si="42"/>
        <v>3.3200000000000003</v>
      </c>
      <c r="H324">
        <f t="shared" si="43"/>
        <v>0</v>
      </c>
      <c r="I324">
        <f t="shared" si="44"/>
        <v>0</v>
      </c>
      <c r="J324">
        <f t="shared" si="46"/>
        <v>3.3200000000000003</v>
      </c>
      <c r="K324">
        <f t="shared" si="45"/>
        <v>3.3200000000000003</v>
      </c>
    </row>
    <row r="325" spans="4:11" x14ac:dyDescent="0.25">
      <c r="D325">
        <f t="shared" si="47"/>
        <v>323</v>
      </c>
      <c r="E325" s="1">
        <f t="shared" si="40"/>
        <v>16.150000000000002</v>
      </c>
      <c r="F325">
        <f t="shared" si="41"/>
        <v>3.33</v>
      </c>
      <c r="G325">
        <f t="shared" si="42"/>
        <v>3.33</v>
      </c>
      <c r="H325">
        <f t="shared" si="43"/>
        <v>0</v>
      </c>
      <c r="I325">
        <f t="shared" si="44"/>
        <v>0</v>
      </c>
      <c r="J325">
        <f t="shared" si="46"/>
        <v>3.33</v>
      </c>
      <c r="K325">
        <f t="shared" si="45"/>
        <v>3.33</v>
      </c>
    </row>
    <row r="326" spans="4:11" x14ac:dyDescent="0.25">
      <c r="D326">
        <f t="shared" si="47"/>
        <v>324</v>
      </c>
      <c r="E326" s="1">
        <f t="shared" si="40"/>
        <v>16.2</v>
      </c>
      <c r="F326">
        <f t="shared" si="41"/>
        <v>3.3400000000000003</v>
      </c>
      <c r="G326">
        <f t="shared" si="42"/>
        <v>3.3400000000000003</v>
      </c>
      <c r="H326">
        <f t="shared" si="43"/>
        <v>0</v>
      </c>
      <c r="I326">
        <f t="shared" si="44"/>
        <v>0</v>
      </c>
      <c r="J326">
        <f t="shared" si="46"/>
        <v>3.3400000000000003</v>
      </c>
      <c r="K326">
        <f t="shared" si="45"/>
        <v>3.3400000000000003</v>
      </c>
    </row>
    <row r="327" spans="4:11" x14ac:dyDescent="0.25">
      <c r="D327">
        <f t="shared" si="47"/>
        <v>325</v>
      </c>
      <c r="E327" s="1">
        <f t="shared" si="40"/>
        <v>16.25</v>
      </c>
      <c r="F327">
        <f t="shared" si="41"/>
        <v>3.35</v>
      </c>
      <c r="G327">
        <f t="shared" si="42"/>
        <v>3.35</v>
      </c>
      <c r="H327">
        <f t="shared" si="43"/>
        <v>0</v>
      </c>
      <c r="I327">
        <f t="shared" si="44"/>
        <v>0</v>
      </c>
      <c r="J327">
        <f t="shared" si="46"/>
        <v>3.35</v>
      </c>
      <c r="K327">
        <f t="shared" si="45"/>
        <v>3.35</v>
      </c>
    </row>
    <row r="328" spans="4:11" x14ac:dyDescent="0.25">
      <c r="D328">
        <f t="shared" si="47"/>
        <v>326</v>
      </c>
      <c r="E328" s="1">
        <f t="shared" si="40"/>
        <v>16.3</v>
      </c>
      <c r="F328">
        <f t="shared" si="41"/>
        <v>3.3600000000000003</v>
      </c>
      <c r="G328">
        <f t="shared" si="42"/>
        <v>3.3600000000000003</v>
      </c>
      <c r="H328">
        <f t="shared" si="43"/>
        <v>0</v>
      </c>
      <c r="I328">
        <f t="shared" si="44"/>
        <v>0</v>
      </c>
      <c r="J328">
        <f t="shared" si="46"/>
        <v>3.3600000000000003</v>
      </c>
      <c r="K328">
        <f t="shared" si="45"/>
        <v>3.3600000000000003</v>
      </c>
    </row>
    <row r="329" spans="4:11" x14ac:dyDescent="0.25">
      <c r="D329">
        <f t="shared" si="47"/>
        <v>327</v>
      </c>
      <c r="E329" s="1">
        <f t="shared" si="40"/>
        <v>16.350000000000001</v>
      </c>
      <c r="F329">
        <f t="shared" si="41"/>
        <v>3.37</v>
      </c>
      <c r="G329">
        <f t="shared" si="42"/>
        <v>3.37</v>
      </c>
      <c r="H329">
        <f t="shared" si="43"/>
        <v>0</v>
      </c>
      <c r="I329">
        <f t="shared" si="44"/>
        <v>0</v>
      </c>
      <c r="J329">
        <f t="shared" si="46"/>
        <v>3.37</v>
      </c>
      <c r="K329">
        <f t="shared" si="45"/>
        <v>3.37</v>
      </c>
    </row>
    <row r="330" spans="4:11" x14ac:dyDescent="0.25">
      <c r="D330">
        <f t="shared" si="47"/>
        <v>328</v>
      </c>
      <c r="E330" s="1">
        <f t="shared" si="40"/>
        <v>16.400000000000002</v>
      </c>
      <c r="F330">
        <f t="shared" si="41"/>
        <v>3.3800000000000003</v>
      </c>
      <c r="G330">
        <f t="shared" si="42"/>
        <v>3.3800000000000003</v>
      </c>
      <c r="H330">
        <f t="shared" si="43"/>
        <v>0</v>
      </c>
      <c r="I330">
        <f t="shared" si="44"/>
        <v>0</v>
      </c>
      <c r="J330">
        <f t="shared" si="46"/>
        <v>3.3800000000000003</v>
      </c>
      <c r="K330">
        <f t="shared" si="45"/>
        <v>3.3800000000000003</v>
      </c>
    </row>
    <row r="331" spans="4:11" x14ac:dyDescent="0.25">
      <c r="D331">
        <f t="shared" si="47"/>
        <v>329</v>
      </c>
      <c r="E331" s="1">
        <f t="shared" si="40"/>
        <v>16.45</v>
      </c>
      <c r="F331">
        <f t="shared" si="41"/>
        <v>3.39</v>
      </c>
      <c r="G331">
        <f t="shared" si="42"/>
        <v>3.39</v>
      </c>
      <c r="H331">
        <f t="shared" si="43"/>
        <v>0</v>
      </c>
      <c r="I331">
        <f t="shared" si="44"/>
        <v>0</v>
      </c>
      <c r="J331">
        <f t="shared" si="46"/>
        <v>3.39</v>
      </c>
      <c r="K331">
        <f t="shared" si="45"/>
        <v>3.39</v>
      </c>
    </row>
    <row r="332" spans="4:11" x14ac:dyDescent="0.25">
      <c r="D332">
        <f t="shared" si="47"/>
        <v>330</v>
      </c>
      <c r="E332" s="1">
        <f t="shared" si="40"/>
        <v>16.5</v>
      </c>
      <c r="F332">
        <f t="shared" si="41"/>
        <v>3.4000000000000004</v>
      </c>
      <c r="G332">
        <f t="shared" si="42"/>
        <v>3.4000000000000004</v>
      </c>
      <c r="H332">
        <f t="shared" si="43"/>
        <v>0</v>
      </c>
      <c r="I332">
        <f t="shared" si="44"/>
        <v>0</v>
      </c>
      <c r="J332">
        <f t="shared" si="46"/>
        <v>3.4000000000000004</v>
      </c>
      <c r="K332">
        <f t="shared" si="45"/>
        <v>3.4000000000000004</v>
      </c>
    </row>
    <row r="333" spans="4:11" x14ac:dyDescent="0.25">
      <c r="D333">
        <f t="shared" si="47"/>
        <v>331</v>
      </c>
      <c r="E333" s="1">
        <f t="shared" si="40"/>
        <v>16.55</v>
      </c>
      <c r="F333">
        <f t="shared" si="41"/>
        <v>3.41</v>
      </c>
      <c r="G333">
        <f t="shared" si="42"/>
        <v>3.41</v>
      </c>
      <c r="H333">
        <f t="shared" si="43"/>
        <v>0</v>
      </c>
      <c r="I333">
        <f t="shared" si="44"/>
        <v>0</v>
      </c>
      <c r="J333">
        <f t="shared" si="46"/>
        <v>3.41</v>
      </c>
      <c r="K333">
        <f t="shared" si="45"/>
        <v>3.41</v>
      </c>
    </row>
    <row r="334" spans="4:11" x14ac:dyDescent="0.25">
      <c r="D334">
        <f t="shared" si="47"/>
        <v>332</v>
      </c>
      <c r="E334" s="1">
        <f t="shared" si="40"/>
        <v>16.600000000000001</v>
      </c>
      <c r="F334">
        <f t="shared" si="41"/>
        <v>3.4200000000000004</v>
      </c>
      <c r="G334">
        <f t="shared" si="42"/>
        <v>3.4200000000000004</v>
      </c>
      <c r="H334">
        <f t="shared" si="43"/>
        <v>0</v>
      </c>
      <c r="I334">
        <f t="shared" si="44"/>
        <v>0</v>
      </c>
      <c r="J334">
        <f t="shared" si="46"/>
        <v>3.4200000000000004</v>
      </c>
      <c r="K334">
        <f t="shared" si="45"/>
        <v>3.4200000000000004</v>
      </c>
    </row>
    <row r="335" spans="4:11" x14ac:dyDescent="0.25">
      <c r="D335">
        <f t="shared" si="47"/>
        <v>333</v>
      </c>
      <c r="E335" s="1">
        <f t="shared" si="40"/>
        <v>16.650000000000002</v>
      </c>
      <c r="F335">
        <f t="shared" si="41"/>
        <v>3.43</v>
      </c>
      <c r="G335">
        <f t="shared" si="42"/>
        <v>3.43</v>
      </c>
      <c r="H335">
        <f t="shared" si="43"/>
        <v>0</v>
      </c>
      <c r="I335">
        <f t="shared" si="44"/>
        <v>0</v>
      </c>
      <c r="J335">
        <f t="shared" si="46"/>
        <v>3.43</v>
      </c>
      <c r="K335">
        <f t="shared" si="45"/>
        <v>3.43</v>
      </c>
    </row>
    <row r="336" spans="4:11" x14ac:dyDescent="0.25">
      <c r="D336">
        <f t="shared" si="47"/>
        <v>334</v>
      </c>
      <c r="E336" s="1">
        <f t="shared" si="40"/>
        <v>16.7</v>
      </c>
      <c r="F336">
        <f t="shared" si="41"/>
        <v>3.44</v>
      </c>
      <c r="G336">
        <f t="shared" si="42"/>
        <v>3.44</v>
      </c>
      <c r="H336">
        <f t="shared" si="43"/>
        <v>0</v>
      </c>
      <c r="I336">
        <f t="shared" si="44"/>
        <v>0</v>
      </c>
      <c r="J336">
        <f t="shared" si="46"/>
        <v>3.44</v>
      </c>
      <c r="K336">
        <f t="shared" si="45"/>
        <v>3.44</v>
      </c>
    </row>
    <row r="337" spans="4:11" x14ac:dyDescent="0.25">
      <c r="D337">
        <f t="shared" si="47"/>
        <v>335</v>
      </c>
      <c r="E337" s="1">
        <f t="shared" si="40"/>
        <v>16.75</v>
      </c>
      <c r="F337">
        <f t="shared" si="41"/>
        <v>3.45</v>
      </c>
      <c r="G337">
        <f t="shared" si="42"/>
        <v>3.45</v>
      </c>
      <c r="H337">
        <f t="shared" si="43"/>
        <v>0</v>
      </c>
      <c r="I337">
        <f t="shared" si="44"/>
        <v>0</v>
      </c>
      <c r="J337">
        <f t="shared" si="46"/>
        <v>3.45</v>
      </c>
      <c r="K337">
        <f t="shared" si="45"/>
        <v>3.45</v>
      </c>
    </row>
    <row r="338" spans="4:11" x14ac:dyDescent="0.25">
      <c r="D338">
        <f t="shared" si="47"/>
        <v>336</v>
      </c>
      <c r="E338" s="1">
        <f t="shared" si="40"/>
        <v>16.8</v>
      </c>
      <c r="F338">
        <f t="shared" si="41"/>
        <v>3.46</v>
      </c>
      <c r="G338">
        <f t="shared" si="42"/>
        <v>3.46</v>
      </c>
      <c r="H338">
        <f t="shared" si="43"/>
        <v>0</v>
      </c>
      <c r="I338">
        <f t="shared" si="44"/>
        <v>0</v>
      </c>
      <c r="J338">
        <f t="shared" si="46"/>
        <v>3.46</v>
      </c>
      <c r="K338">
        <f t="shared" si="45"/>
        <v>3.46</v>
      </c>
    </row>
    <row r="339" spans="4:11" x14ac:dyDescent="0.25">
      <c r="D339">
        <f t="shared" si="47"/>
        <v>337</v>
      </c>
      <c r="E339" s="1">
        <f t="shared" si="40"/>
        <v>16.850000000000001</v>
      </c>
      <c r="F339">
        <f t="shared" si="41"/>
        <v>3.47</v>
      </c>
      <c r="G339">
        <f t="shared" si="42"/>
        <v>3.47</v>
      </c>
      <c r="H339">
        <f t="shared" si="43"/>
        <v>0</v>
      </c>
      <c r="I339">
        <f t="shared" si="44"/>
        <v>0</v>
      </c>
      <c r="J339">
        <f t="shared" si="46"/>
        <v>3.47</v>
      </c>
      <c r="K339">
        <f t="shared" si="45"/>
        <v>3.47</v>
      </c>
    </row>
    <row r="340" spans="4:11" x14ac:dyDescent="0.25">
      <c r="D340">
        <f t="shared" si="47"/>
        <v>338</v>
      </c>
      <c r="E340" s="1">
        <f t="shared" si="40"/>
        <v>16.900000000000002</v>
      </c>
      <c r="F340">
        <f t="shared" si="41"/>
        <v>3.48</v>
      </c>
      <c r="G340">
        <f t="shared" si="42"/>
        <v>3.48</v>
      </c>
      <c r="H340">
        <f t="shared" si="43"/>
        <v>0</v>
      </c>
      <c r="I340">
        <f t="shared" si="44"/>
        <v>0</v>
      </c>
      <c r="J340">
        <f t="shared" si="46"/>
        <v>3.48</v>
      </c>
      <c r="K340">
        <f t="shared" si="45"/>
        <v>3.48</v>
      </c>
    </row>
    <row r="341" spans="4:11" x14ac:dyDescent="0.25">
      <c r="D341">
        <f t="shared" si="47"/>
        <v>339</v>
      </c>
      <c r="E341" s="1">
        <f t="shared" si="40"/>
        <v>16.95</v>
      </c>
      <c r="F341">
        <f t="shared" si="41"/>
        <v>3.49</v>
      </c>
      <c r="G341">
        <f t="shared" si="42"/>
        <v>3.49</v>
      </c>
      <c r="H341">
        <f t="shared" si="43"/>
        <v>0</v>
      </c>
      <c r="I341">
        <f t="shared" si="44"/>
        <v>0</v>
      </c>
      <c r="J341">
        <f t="shared" si="46"/>
        <v>3.49</v>
      </c>
      <c r="K341">
        <f t="shared" si="45"/>
        <v>3.49</v>
      </c>
    </row>
    <row r="342" spans="4:11" x14ac:dyDescent="0.25">
      <c r="D342">
        <f t="shared" si="47"/>
        <v>340</v>
      </c>
      <c r="E342" s="1">
        <f t="shared" si="40"/>
        <v>17</v>
      </c>
      <c r="F342">
        <f t="shared" si="41"/>
        <v>3.5</v>
      </c>
      <c r="G342">
        <f t="shared" si="42"/>
        <v>3.5</v>
      </c>
      <c r="H342">
        <f t="shared" si="43"/>
        <v>0</v>
      </c>
      <c r="I342">
        <f t="shared" si="44"/>
        <v>0</v>
      </c>
      <c r="J342">
        <f t="shared" si="46"/>
        <v>3.5</v>
      </c>
      <c r="K342">
        <f t="shared" si="45"/>
        <v>3.5</v>
      </c>
    </row>
    <row r="343" spans="4:11" x14ac:dyDescent="0.25">
      <c r="D343">
        <f t="shared" si="47"/>
        <v>341</v>
      </c>
      <c r="E343" s="1">
        <f t="shared" si="40"/>
        <v>17.05</v>
      </c>
      <c r="F343">
        <f t="shared" si="41"/>
        <v>3.5100000000000002</v>
      </c>
      <c r="G343">
        <f t="shared" si="42"/>
        <v>3.5100000000000002</v>
      </c>
      <c r="H343">
        <f t="shared" si="43"/>
        <v>0</v>
      </c>
      <c r="I343">
        <f t="shared" si="44"/>
        <v>0</v>
      </c>
      <c r="J343">
        <f t="shared" si="46"/>
        <v>3.5100000000000002</v>
      </c>
      <c r="K343">
        <f t="shared" si="45"/>
        <v>3.5100000000000002</v>
      </c>
    </row>
    <row r="344" spans="4:11" x14ac:dyDescent="0.25">
      <c r="D344">
        <f t="shared" si="47"/>
        <v>342</v>
      </c>
      <c r="E344" s="1">
        <f t="shared" si="40"/>
        <v>17.100000000000001</v>
      </c>
      <c r="F344">
        <f t="shared" si="41"/>
        <v>3.52</v>
      </c>
      <c r="G344">
        <f t="shared" si="42"/>
        <v>3.52</v>
      </c>
      <c r="H344">
        <f t="shared" si="43"/>
        <v>0</v>
      </c>
      <c r="I344">
        <f t="shared" si="44"/>
        <v>0</v>
      </c>
      <c r="J344">
        <f t="shared" si="46"/>
        <v>3.52</v>
      </c>
      <c r="K344">
        <f t="shared" si="45"/>
        <v>3.52</v>
      </c>
    </row>
    <row r="345" spans="4:11" x14ac:dyDescent="0.25">
      <c r="D345">
        <f t="shared" si="47"/>
        <v>343</v>
      </c>
      <c r="E345" s="1">
        <f t="shared" si="40"/>
        <v>17.150000000000002</v>
      </c>
      <c r="F345">
        <f t="shared" si="41"/>
        <v>3.5300000000000002</v>
      </c>
      <c r="G345">
        <f t="shared" si="42"/>
        <v>3.5300000000000002</v>
      </c>
      <c r="H345">
        <f t="shared" si="43"/>
        <v>0</v>
      </c>
      <c r="I345">
        <f t="shared" si="44"/>
        <v>0</v>
      </c>
      <c r="J345">
        <f t="shared" si="46"/>
        <v>3.5300000000000002</v>
      </c>
      <c r="K345">
        <f t="shared" si="45"/>
        <v>3.5300000000000002</v>
      </c>
    </row>
    <row r="346" spans="4:11" x14ac:dyDescent="0.25">
      <c r="D346">
        <f t="shared" si="47"/>
        <v>344</v>
      </c>
      <c r="E346" s="1">
        <f t="shared" si="40"/>
        <v>17.2</v>
      </c>
      <c r="F346">
        <f t="shared" si="41"/>
        <v>3.54</v>
      </c>
      <c r="G346">
        <f t="shared" si="42"/>
        <v>3.54</v>
      </c>
      <c r="H346">
        <f t="shared" si="43"/>
        <v>0</v>
      </c>
      <c r="I346">
        <f t="shared" si="44"/>
        <v>0</v>
      </c>
      <c r="J346">
        <f t="shared" si="46"/>
        <v>3.54</v>
      </c>
      <c r="K346">
        <f t="shared" si="45"/>
        <v>3.54</v>
      </c>
    </row>
    <row r="347" spans="4:11" x14ac:dyDescent="0.25">
      <c r="D347">
        <f t="shared" si="47"/>
        <v>345</v>
      </c>
      <c r="E347" s="1">
        <f t="shared" si="40"/>
        <v>17.25</v>
      </c>
      <c r="F347">
        <f t="shared" si="41"/>
        <v>3.5500000000000003</v>
      </c>
      <c r="G347">
        <f t="shared" si="42"/>
        <v>3.5500000000000003</v>
      </c>
      <c r="H347">
        <f t="shared" si="43"/>
        <v>0</v>
      </c>
      <c r="I347">
        <f t="shared" si="44"/>
        <v>0</v>
      </c>
      <c r="J347">
        <f t="shared" si="46"/>
        <v>3.5500000000000003</v>
      </c>
      <c r="K347">
        <f t="shared" si="45"/>
        <v>3.5500000000000003</v>
      </c>
    </row>
    <row r="348" spans="4:11" x14ac:dyDescent="0.25">
      <c r="D348">
        <f t="shared" si="47"/>
        <v>346</v>
      </c>
      <c r="E348" s="1">
        <f t="shared" si="40"/>
        <v>17.3</v>
      </c>
      <c r="F348">
        <f t="shared" si="41"/>
        <v>3.56</v>
      </c>
      <c r="G348">
        <f t="shared" si="42"/>
        <v>3.56</v>
      </c>
      <c r="H348">
        <f t="shared" si="43"/>
        <v>0</v>
      </c>
      <c r="I348">
        <f t="shared" si="44"/>
        <v>0</v>
      </c>
      <c r="J348">
        <f t="shared" si="46"/>
        <v>3.56</v>
      </c>
      <c r="K348">
        <f t="shared" si="45"/>
        <v>3.56</v>
      </c>
    </row>
    <row r="349" spans="4:11" x14ac:dyDescent="0.25">
      <c r="D349">
        <f t="shared" si="47"/>
        <v>347</v>
      </c>
      <c r="E349" s="1">
        <f t="shared" si="40"/>
        <v>17.350000000000001</v>
      </c>
      <c r="F349">
        <f t="shared" si="41"/>
        <v>3.5700000000000003</v>
      </c>
      <c r="G349">
        <f t="shared" si="42"/>
        <v>3.5700000000000003</v>
      </c>
      <c r="H349">
        <f t="shared" si="43"/>
        <v>0</v>
      </c>
      <c r="I349">
        <f t="shared" si="44"/>
        <v>0</v>
      </c>
      <c r="J349">
        <f t="shared" si="46"/>
        <v>3.5700000000000003</v>
      </c>
      <c r="K349">
        <f t="shared" si="45"/>
        <v>3.5700000000000003</v>
      </c>
    </row>
    <row r="350" spans="4:11" x14ac:dyDescent="0.25">
      <c r="D350">
        <f t="shared" si="47"/>
        <v>348</v>
      </c>
      <c r="E350" s="1">
        <f t="shared" si="40"/>
        <v>17.400000000000002</v>
      </c>
      <c r="F350">
        <f t="shared" si="41"/>
        <v>3.58</v>
      </c>
      <c r="G350">
        <f t="shared" si="42"/>
        <v>3.58</v>
      </c>
      <c r="H350">
        <f t="shared" si="43"/>
        <v>0</v>
      </c>
      <c r="I350">
        <f t="shared" si="44"/>
        <v>0</v>
      </c>
      <c r="J350">
        <f t="shared" si="46"/>
        <v>3.58</v>
      </c>
      <c r="K350">
        <f t="shared" si="45"/>
        <v>3.58</v>
      </c>
    </row>
    <row r="351" spans="4:11" x14ac:dyDescent="0.25">
      <c r="D351">
        <f t="shared" si="47"/>
        <v>349</v>
      </c>
      <c r="E351" s="1">
        <f t="shared" si="40"/>
        <v>17.45</v>
      </c>
      <c r="F351">
        <f t="shared" si="41"/>
        <v>3.5900000000000003</v>
      </c>
      <c r="G351">
        <f t="shared" si="42"/>
        <v>3.5900000000000003</v>
      </c>
      <c r="H351">
        <f t="shared" si="43"/>
        <v>0</v>
      </c>
      <c r="I351">
        <f t="shared" si="44"/>
        <v>0</v>
      </c>
      <c r="J351">
        <f t="shared" si="46"/>
        <v>3.5900000000000003</v>
      </c>
      <c r="K351">
        <f t="shared" si="45"/>
        <v>3.5900000000000003</v>
      </c>
    </row>
    <row r="352" spans="4:11" x14ac:dyDescent="0.25">
      <c r="D352">
        <f t="shared" si="47"/>
        <v>350</v>
      </c>
      <c r="E352" s="1">
        <f t="shared" si="40"/>
        <v>17.5</v>
      </c>
      <c r="F352">
        <f t="shared" si="41"/>
        <v>3.6</v>
      </c>
      <c r="G352">
        <f t="shared" si="42"/>
        <v>3.6</v>
      </c>
      <c r="H352">
        <f t="shared" si="43"/>
        <v>0</v>
      </c>
      <c r="I352">
        <f t="shared" si="44"/>
        <v>0</v>
      </c>
      <c r="J352">
        <f t="shared" si="46"/>
        <v>3.6</v>
      </c>
      <c r="K352">
        <f t="shared" si="45"/>
        <v>3.6</v>
      </c>
    </row>
    <row r="353" spans="4:11" x14ac:dyDescent="0.25">
      <c r="D353">
        <f t="shared" si="47"/>
        <v>351</v>
      </c>
      <c r="E353" s="1">
        <f t="shared" si="40"/>
        <v>17.55</v>
      </c>
      <c r="F353">
        <f t="shared" si="41"/>
        <v>3.6100000000000003</v>
      </c>
      <c r="G353">
        <f t="shared" si="42"/>
        <v>3.6100000000000003</v>
      </c>
      <c r="H353">
        <f t="shared" si="43"/>
        <v>0</v>
      </c>
      <c r="I353">
        <f t="shared" si="44"/>
        <v>0</v>
      </c>
      <c r="J353">
        <f t="shared" si="46"/>
        <v>3.6100000000000003</v>
      </c>
      <c r="K353">
        <f t="shared" si="45"/>
        <v>3.6100000000000003</v>
      </c>
    </row>
    <row r="354" spans="4:11" x14ac:dyDescent="0.25">
      <c r="D354">
        <f t="shared" si="47"/>
        <v>352</v>
      </c>
      <c r="E354" s="1">
        <f t="shared" si="40"/>
        <v>17.600000000000001</v>
      </c>
      <c r="F354">
        <f t="shared" si="41"/>
        <v>3.62</v>
      </c>
      <c r="G354">
        <f t="shared" si="42"/>
        <v>3.62</v>
      </c>
      <c r="H354">
        <f t="shared" si="43"/>
        <v>0</v>
      </c>
      <c r="I354">
        <f t="shared" si="44"/>
        <v>0</v>
      </c>
      <c r="J354">
        <f t="shared" si="46"/>
        <v>3.62</v>
      </c>
      <c r="K354">
        <f t="shared" si="45"/>
        <v>3.62</v>
      </c>
    </row>
    <row r="355" spans="4:11" x14ac:dyDescent="0.25">
      <c r="D355">
        <f t="shared" si="47"/>
        <v>353</v>
      </c>
      <c r="E355" s="1">
        <f t="shared" si="40"/>
        <v>17.650000000000002</v>
      </c>
      <c r="F355">
        <f t="shared" si="41"/>
        <v>3.6300000000000003</v>
      </c>
      <c r="G355">
        <f t="shared" si="42"/>
        <v>3.6300000000000003</v>
      </c>
      <c r="H355">
        <f t="shared" si="43"/>
        <v>0</v>
      </c>
      <c r="I355">
        <f t="shared" si="44"/>
        <v>0</v>
      </c>
      <c r="J355">
        <f t="shared" si="46"/>
        <v>3.6300000000000003</v>
      </c>
      <c r="K355">
        <f t="shared" si="45"/>
        <v>3.6300000000000003</v>
      </c>
    </row>
    <row r="356" spans="4:11" x14ac:dyDescent="0.25">
      <c r="D356">
        <f t="shared" si="47"/>
        <v>354</v>
      </c>
      <c r="E356" s="1">
        <f t="shared" si="40"/>
        <v>17.7</v>
      </c>
      <c r="F356">
        <f t="shared" si="41"/>
        <v>3.64</v>
      </c>
      <c r="G356">
        <f t="shared" si="42"/>
        <v>3.64</v>
      </c>
      <c r="H356">
        <f t="shared" si="43"/>
        <v>0</v>
      </c>
      <c r="I356">
        <f t="shared" si="44"/>
        <v>0</v>
      </c>
      <c r="J356">
        <f t="shared" si="46"/>
        <v>3.64</v>
      </c>
      <c r="K356">
        <f t="shared" si="45"/>
        <v>3.64</v>
      </c>
    </row>
    <row r="357" spans="4:11" x14ac:dyDescent="0.25">
      <c r="D357">
        <f t="shared" si="47"/>
        <v>355</v>
      </c>
      <c r="E357" s="1">
        <f t="shared" si="40"/>
        <v>17.75</v>
      </c>
      <c r="F357">
        <f t="shared" si="41"/>
        <v>3.6500000000000004</v>
      </c>
      <c r="G357">
        <f t="shared" si="42"/>
        <v>3.6500000000000004</v>
      </c>
      <c r="H357">
        <f t="shared" si="43"/>
        <v>0</v>
      </c>
      <c r="I357">
        <f t="shared" si="44"/>
        <v>0</v>
      </c>
      <c r="J357">
        <f t="shared" si="46"/>
        <v>3.6500000000000004</v>
      </c>
      <c r="K357">
        <f t="shared" si="45"/>
        <v>3.6500000000000004</v>
      </c>
    </row>
    <row r="358" spans="4:11" x14ac:dyDescent="0.25">
      <c r="D358">
        <f t="shared" si="47"/>
        <v>356</v>
      </c>
      <c r="E358" s="1">
        <f t="shared" si="40"/>
        <v>17.8</v>
      </c>
      <c r="F358">
        <f t="shared" si="41"/>
        <v>3.66</v>
      </c>
      <c r="G358">
        <f t="shared" si="42"/>
        <v>3.66</v>
      </c>
      <c r="H358">
        <f t="shared" si="43"/>
        <v>0</v>
      </c>
      <c r="I358">
        <f t="shared" si="44"/>
        <v>0</v>
      </c>
      <c r="J358">
        <f t="shared" si="46"/>
        <v>3.66</v>
      </c>
      <c r="K358">
        <f t="shared" si="45"/>
        <v>3.66</v>
      </c>
    </row>
    <row r="359" spans="4:11" x14ac:dyDescent="0.25">
      <c r="D359">
        <f t="shared" si="47"/>
        <v>357</v>
      </c>
      <c r="E359" s="1">
        <f t="shared" si="40"/>
        <v>17.850000000000001</v>
      </c>
      <c r="F359">
        <f t="shared" si="41"/>
        <v>3.6700000000000004</v>
      </c>
      <c r="G359">
        <f t="shared" si="42"/>
        <v>3.6700000000000004</v>
      </c>
      <c r="H359">
        <f t="shared" si="43"/>
        <v>0</v>
      </c>
      <c r="I359">
        <f t="shared" si="44"/>
        <v>0</v>
      </c>
      <c r="J359">
        <f t="shared" si="46"/>
        <v>3.6700000000000004</v>
      </c>
      <c r="K359">
        <f t="shared" si="45"/>
        <v>3.6700000000000004</v>
      </c>
    </row>
    <row r="360" spans="4:11" x14ac:dyDescent="0.25">
      <c r="D360">
        <f t="shared" si="47"/>
        <v>358</v>
      </c>
      <c r="E360" s="1">
        <f t="shared" si="40"/>
        <v>17.900000000000002</v>
      </c>
      <c r="F360">
        <f t="shared" si="41"/>
        <v>3.68</v>
      </c>
      <c r="G360">
        <f t="shared" si="42"/>
        <v>3.68</v>
      </c>
      <c r="H360">
        <f t="shared" si="43"/>
        <v>0</v>
      </c>
      <c r="I360">
        <f t="shared" si="44"/>
        <v>0</v>
      </c>
      <c r="J360">
        <f t="shared" si="46"/>
        <v>3.68</v>
      </c>
      <c r="K360">
        <f t="shared" si="45"/>
        <v>3.68</v>
      </c>
    </row>
    <row r="361" spans="4:11" x14ac:dyDescent="0.25">
      <c r="D361">
        <f t="shared" si="47"/>
        <v>359</v>
      </c>
      <c r="E361" s="1">
        <f t="shared" si="40"/>
        <v>17.95</v>
      </c>
      <c r="F361">
        <f t="shared" si="41"/>
        <v>3.69</v>
      </c>
      <c r="G361">
        <f t="shared" si="42"/>
        <v>3.69</v>
      </c>
      <c r="H361">
        <f t="shared" si="43"/>
        <v>0</v>
      </c>
      <c r="I361">
        <f t="shared" si="44"/>
        <v>0</v>
      </c>
      <c r="J361">
        <f t="shared" si="46"/>
        <v>3.69</v>
      </c>
      <c r="K361">
        <f t="shared" si="45"/>
        <v>3.69</v>
      </c>
    </row>
    <row r="362" spans="4:11" x14ac:dyDescent="0.25">
      <c r="D362">
        <f t="shared" si="47"/>
        <v>360</v>
      </c>
      <c r="E362" s="1">
        <f t="shared" si="40"/>
        <v>18</v>
      </c>
      <c r="F362">
        <f t="shared" si="41"/>
        <v>3.7</v>
      </c>
      <c r="G362">
        <f t="shared" si="42"/>
        <v>3.7</v>
      </c>
      <c r="H362">
        <f t="shared" si="43"/>
        <v>0</v>
      </c>
      <c r="I362">
        <f t="shared" si="44"/>
        <v>0</v>
      </c>
      <c r="J362">
        <f t="shared" si="46"/>
        <v>3.7</v>
      </c>
      <c r="K362">
        <f t="shared" si="45"/>
        <v>3.7</v>
      </c>
    </row>
    <row r="363" spans="4:11" x14ac:dyDescent="0.25">
      <c r="D363">
        <f t="shared" si="47"/>
        <v>361</v>
      </c>
      <c r="E363" s="1">
        <f t="shared" si="40"/>
        <v>18.05</v>
      </c>
      <c r="F363">
        <f t="shared" si="41"/>
        <v>3.71</v>
      </c>
      <c r="G363">
        <f t="shared" si="42"/>
        <v>3.71</v>
      </c>
      <c r="H363">
        <f t="shared" si="43"/>
        <v>0</v>
      </c>
      <c r="I363">
        <f t="shared" si="44"/>
        <v>0</v>
      </c>
      <c r="J363">
        <f t="shared" si="46"/>
        <v>3.71</v>
      </c>
      <c r="K363">
        <f t="shared" si="45"/>
        <v>3.71</v>
      </c>
    </row>
    <row r="364" spans="4:11" x14ac:dyDescent="0.25">
      <c r="D364">
        <f t="shared" si="47"/>
        <v>362</v>
      </c>
      <c r="E364" s="1">
        <f t="shared" si="40"/>
        <v>18.100000000000001</v>
      </c>
      <c r="F364">
        <f t="shared" si="41"/>
        <v>3.72</v>
      </c>
      <c r="G364">
        <f t="shared" si="42"/>
        <v>3.72</v>
      </c>
      <c r="H364">
        <f t="shared" si="43"/>
        <v>0</v>
      </c>
      <c r="I364">
        <f t="shared" si="44"/>
        <v>0</v>
      </c>
      <c r="J364">
        <f t="shared" si="46"/>
        <v>3.72</v>
      </c>
      <c r="K364">
        <f t="shared" si="45"/>
        <v>3.72</v>
      </c>
    </row>
    <row r="365" spans="4:11" x14ac:dyDescent="0.25">
      <c r="D365">
        <f t="shared" si="47"/>
        <v>363</v>
      </c>
      <c r="E365" s="1">
        <f t="shared" si="40"/>
        <v>18.150000000000002</v>
      </c>
      <c r="F365">
        <f t="shared" si="41"/>
        <v>3.73</v>
      </c>
      <c r="G365">
        <f t="shared" si="42"/>
        <v>3.73</v>
      </c>
      <c r="H365">
        <f t="shared" si="43"/>
        <v>0</v>
      </c>
      <c r="I365">
        <f t="shared" si="44"/>
        <v>0</v>
      </c>
      <c r="J365">
        <f t="shared" si="46"/>
        <v>3.73</v>
      </c>
      <c r="K365">
        <f t="shared" si="45"/>
        <v>3.73</v>
      </c>
    </row>
    <row r="366" spans="4:11" x14ac:dyDescent="0.25">
      <c r="D366">
        <f t="shared" si="47"/>
        <v>364</v>
      </c>
      <c r="E366" s="1">
        <f t="shared" si="40"/>
        <v>18.2</v>
      </c>
      <c r="F366">
        <f t="shared" si="41"/>
        <v>3.74</v>
      </c>
      <c r="G366">
        <f t="shared" si="42"/>
        <v>3.74</v>
      </c>
      <c r="H366">
        <f t="shared" si="43"/>
        <v>0</v>
      </c>
      <c r="I366">
        <f t="shared" si="44"/>
        <v>0</v>
      </c>
      <c r="J366">
        <f t="shared" si="46"/>
        <v>3.74</v>
      </c>
      <c r="K366">
        <f t="shared" si="45"/>
        <v>3.74</v>
      </c>
    </row>
    <row r="367" spans="4:11" x14ac:dyDescent="0.25">
      <c r="D367">
        <f t="shared" si="47"/>
        <v>365</v>
      </c>
      <c r="E367" s="1">
        <f t="shared" si="40"/>
        <v>18.25</v>
      </c>
      <c r="F367">
        <f t="shared" si="41"/>
        <v>3.75</v>
      </c>
      <c r="G367">
        <f t="shared" si="42"/>
        <v>3.75</v>
      </c>
      <c r="H367">
        <f t="shared" si="43"/>
        <v>0</v>
      </c>
      <c r="I367">
        <f t="shared" si="44"/>
        <v>0</v>
      </c>
      <c r="J367">
        <f t="shared" si="46"/>
        <v>3.75</v>
      </c>
      <c r="K367">
        <f t="shared" si="45"/>
        <v>3.75</v>
      </c>
    </row>
    <row r="368" spans="4:11" x14ac:dyDescent="0.25">
      <c r="D368">
        <f t="shared" si="47"/>
        <v>366</v>
      </c>
      <c r="E368" s="1">
        <f t="shared" si="40"/>
        <v>18.3</v>
      </c>
      <c r="F368">
        <f t="shared" si="41"/>
        <v>3.7600000000000002</v>
      </c>
      <c r="G368">
        <f t="shared" si="42"/>
        <v>3.7600000000000002</v>
      </c>
      <c r="H368">
        <f t="shared" si="43"/>
        <v>0</v>
      </c>
      <c r="I368">
        <f t="shared" si="44"/>
        <v>0</v>
      </c>
      <c r="J368">
        <f t="shared" si="46"/>
        <v>3.7600000000000002</v>
      </c>
      <c r="K368">
        <f t="shared" si="45"/>
        <v>3.7600000000000002</v>
      </c>
    </row>
    <row r="369" spans="4:11" x14ac:dyDescent="0.25">
      <c r="D369">
        <f t="shared" si="47"/>
        <v>367</v>
      </c>
      <c r="E369" s="1">
        <f t="shared" si="40"/>
        <v>18.350000000000001</v>
      </c>
      <c r="F369">
        <f t="shared" si="41"/>
        <v>3.77</v>
      </c>
      <c r="G369">
        <f t="shared" si="42"/>
        <v>3.77</v>
      </c>
      <c r="H369">
        <f t="shared" si="43"/>
        <v>0</v>
      </c>
      <c r="I369">
        <f t="shared" si="44"/>
        <v>0</v>
      </c>
      <c r="J369">
        <f t="shared" si="46"/>
        <v>3.77</v>
      </c>
      <c r="K369">
        <f t="shared" si="45"/>
        <v>3.77</v>
      </c>
    </row>
    <row r="370" spans="4:11" x14ac:dyDescent="0.25">
      <c r="D370">
        <f t="shared" si="47"/>
        <v>368</v>
      </c>
      <c r="E370" s="1">
        <f t="shared" si="40"/>
        <v>18.400000000000002</v>
      </c>
      <c r="F370">
        <f t="shared" si="41"/>
        <v>3.7800000000000002</v>
      </c>
      <c r="G370">
        <f t="shared" si="42"/>
        <v>3.7800000000000002</v>
      </c>
      <c r="H370">
        <f t="shared" si="43"/>
        <v>0</v>
      </c>
      <c r="I370">
        <f t="shared" si="44"/>
        <v>0</v>
      </c>
      <c r="J370">
        <f t="shared" si="46"/>
        <v>3.7800000000000002</v>
      </c>
      <c r="K370">
        <f t="shared" si="45"/>
        <v>3.7800000000000002</v>
      </c>
    </row>
    <row r="371" spans="4:11" x14ac:dyDescent="0.25">
      <c r="D371">
        <f t="shared" si="47"/>
        <v>369</v>
      </c>
      <c r="E371" s="1">
        <f t="shared" si="40"/>
        <v>18.45</v>
      </c>
      <c r="F371">
        <f t="shared" si="41"/>
        <v>3.79</v>
      </c>
      <c r="G371">
        <f t="shared" si="42"/>
        <v>3.79</v>
      </c>
      <c r="H371">
        <f t="shared" si="43"/>
        <v>0</v>
      </c>
      <c r="I371">
        <f t="shared" si="44"/>
        <v>0</v>
      </c>
      <c r="J371">
        <f t="shared" si="46"/>
        <v>3.79</v>
      </c>
      <c r="K371">
        <f t="shared" si="45"/>
        <v>3.79</v>
      </c>
    </row>
    <row r="372" spans="4:11" x14ac:dyDescent="0.25">
      <c r="D372">
        <f t="shared" si="47"/>
        <v>370</v>
      </c>
      <c r="E372" s="1">
        <f t="shared" si="40"/>
        <v>18.5</v>
      </c>
      <c r="F372">
        <f t="shared" si="41"/>
        <v>3.8000000000000003</v>
      </c>
      <c r="G372">
        <f t="shared" si="42"/>
        <v>3.8000000000000003</v>
      </c>
      <c r="H372">
        <f t="shared" si="43"/>
        <v>0</v>
      </c>
      <c r="I372">
        <f t="shared" si="44"/>
        <v>0</v>
      </c>
      <c r="J372">
        <f t="shared" si="46"/>
        <v>3.8000000000000003</v>
      </c>
      <c r="K372">
        <f t="shared" si="45"/>
        <v>3.8000000000000003</v>
      </c>
    </row>
    <row r="373" spans="4:11" x14ac:dyDescent="0.25">
      <c r="D373">
        <f t="shared" si="47"/>
        <v>371</v>
      </c>
      <c r="E373" s="1">
        <f t="shared" si="40"/>
        <v>18.55</v>
      </c>
      <c r="F373">
        <f t="shared" si="41"/>
        <v>3.81</v>
      </c>
      <c r="G373">
        <f t="shared" si="42"/>
        <v>3.81</v>
      </c>
      <c r="H373">
        <f t="shared" si="43"/>
        <v>0</v>
      </c>
      <c r="I373">
        <f t="shared" si="44"/>
        <v>0</v>
      </c>
      <c r="J373">
        <f t="shared" si="46"/>
        <v>3.81</v>
      </c>
      <c r="K373">
        <f t="shared" si="45"/>
        <v>3.81</v>
      </c>
    </row>
    <row r="374" spans="4:11" x14ac:dyDescent="0.25">
      <c r="D374">
        <f t="shared" si="47"/>
        <v>372</v>
      </c>
      <c r="E374" s="1">
        <f t="shared" si="40"/>
        <v>18.600000000000001</v>
      </c>
      <c r="F374">
        <f t="shared" si="41"/>
        <v>3.8200000000000003</v>
      </c>
      <c r="G374">
        <f t="shared" si="42"/>
        <v>3.8200000000000003</v>
      </c>
      <c r="H374">
        <f t="shared" si="43"/>
        <v>0</v>
      </c>
      <c r="I374">
        <f t="shared" si="44"/>
        <v>0</v>
      </c>
      <c r="J374">
        <f t="shared" si="46"/>
        <v>3.8200000000000003</v>
      </c>
      <c r="K374">
        <f t="shared" si="45"/>
        <v>3.8200000000000003</v>
      </c>
    </row>
    <row r="375" spans="4:11" x14ac:dyDescent="0.25">
      <c r="D375">
        <f t="shared" si="47"/>
        <v>373</v>
      </c>
      <c r="E375" s="1">
        <f t="shared" si="40"/>
        <v>18.650000000000002</v>
      </c>
      <c r="F375">
        <f t="shared" si="41"/>
        <v>3.83</v>
      </c>
      <c r="G375">
        <f t="shared" si="42"/>
        <v>3.83</v>
      </c>
      <c r="H375">
        <f t="shared" si="43"/>
        <v>0</v>
      </c>
      <c r="I375">
        <f t="shared" si="44"/>
        <v>0</v>
      </c>
      <c r="J375">
        <f t="shared" si="46"/>
        <v>3.83</v>
      </c>
      <c r="K375">
        <f t="shared" si="45"/>
        <v>3.83</v>
      </c>
    </row>
    <row r="376" spans="4:11" x14ac:dyDescent="0.25">
      <c r="D376">
        <f t="shared" si="47"/>
        <v>374</v>
      </c>
      <c r="E376" s="1">
        <f t="shared" si="40"/>
        <v>18.7</v>
      </c>
      <c r="F376">
        <f t="shared" si="41"/>
        <v>3.8400000000000003</v>
      </c>
      <c r="G376">
        <f t="shared" si="42"/>
        <v>3.8400000000000003</v>
      </c>
      <c r="H376">
        <f t="shared" si="43"/>
        <v>0</v>
      </c>
      <c r="I376">
        <f t="shared" si="44"/>
        <v>0</v>
      </c>
      <c r="J376">
        <f t="shared" si="46"/>
        <v>3.8400000000000003</v>
      </c>
      <c r="K376">
        <f t="shared" si="45"/>
        <v>3.8400000000000003</v>
      </c>
    </row>
    <row r="377" spans="4:11" x14ac:dyDescent="0.25">
      <c r="D377">
        <f t="shared" si="47"/>
        <v>375</v>
      </c>
      <c r="E377" s="1">
        <f t="shared" si="40"/>
        <v>18.75</v>
      </c>
      <c r="F377">
        <f t="shared" si="41"/>
        <v>3.85</v>
      </c>
      <c r="G377">
        <f t="shared" si="42"/>
        <v>3.85</v>
      </c>
      <c r="H377">
        <f t="shared" si="43"/>
        <v>0</v>
      </c>
      <c r="I377">
        <f t="shared" si="44"/>
        <v>0</v>
      </c>
      <c r="J377">
        <f t="shared" si="46"/>
        <v>3.85</v>
      </c>
      <c r="K377">
        <f t="shared" si="45"/>
        <v>3.85</v>
      </c>
    </row>
    <row r="378" spans="4:11" x14ac:dyDescent="0.25">
      <c r="D378">
        <f t="shared" si="47"/>
        <v>376</v>
      </c>
      <c r="E378" s="1">
        <f t="shared" si="40"/>
        <v>18.8</v>
      </c>
      <c r="F378">
        <f t="shared" si="41"/>
        <v>3.8600000000000003</v>
      </c>
      <c r="G378">
        <f t="shared" si="42"/>
        <v>3.8600000000000003</v>
      </c>
      <c r="H378">
        <f t="shared" si="43"/>
        <v>0</v>
      </c>
      <c r="I378">
        <f t="shared" si="44"/>
        <v>0</v>
      </c>
      <c r="J378">
        <f t="shared" si="46"/>
        <v>3.8600000000000003</v>
      </c>
      <c r="K378">
        <f t="shared" si="45"/>
        <v>3.8600000000000003</v>
      </c>
    </row>
    <row r="379" spans="4:11" x14ac:dyDescent="0.25">
      <c r="D379">
        <f t="shared" si="47"/>
        <v>377</v>
      </c>
      <c r="E379" s="1">
        <f t="shared" si="40"/>
        <v>18.850000000000001</v>
      </c>
      <c r="F379">
        <f t="shared" si="41"/>
        <v>3.87</v>
      </c>
      <c r="G379">
        <f t="shared" si="42"/>
        <v>3.87</v>
      </c>
      <c r="H379">
        <f t="shared" si="43"/>
        <v>0</v>
      </c>
      <c r="I379">
        <f t="shared" si="44"/>
        <v>0</v>
      </c>
      <c r="J379">
        <f t="shared" si="46"/>
        <v>3.87</v>
      </c>
      <c r="K379">
        <f t="shared" si="45"/>
        <v>3.87</v>
      </c>
    </row>
    <row r="380" spans="4:11" x14ac:dyDescent="0.25">
      <c r="D380">
        <f t="shared" si="47"/>
        <v>378</v>
      </c>
      <c r="E380" s="1">
        <f t="shared" si="40"/>
        <v>18.900000000000002</v>
      </c>
      <c r="F380">
        <f t="shared" si="41"/>
        <v>3.8800000000000003</v>
      </c>
      <c r="G380">
        <f t="shared" si="42"/>
        <v>3.8800000000000003</v>
      </c>
      <c r="H380">
        <f t="shared" si="43"/>
        <v>0</v>
      </c>
      <c r="I380">
        <f t="shared" si="44"/>
        <v>0</v>
      </c>
      <c r="J380">
        <f t="shared" si="46"/>
        <v>3.8800000000000003</v>
      </c>
      <c r="K380">
        <f t="shared" si="45"/>
        <v>3.8800000000000003</v>
      </c>
    </row>
    <row r="381" spans="4:11" x14ac:dyDescent="0.25">
      <c r="D381">
        <f t="shared" si="47"/>
        <v>379</v>
      </c>
      <c r="E381" s="1">
        <f t="shared" si="40"/>
        <v>18.95</v>
      </c>
      <c r="F381">
        <f t="shared" si="41"/>
        <v>3.89</v>
      </c>
      <c r="G381">
        <f t="shared" si="42"/>
        <v>3.89</v>
      </c>
      <c r="H381">
        <f t="shared" si="43"/>
        <v>0</v>
      </c>
      <c r="I381">
        <f t="shared" si="44"/>
        <v>0</v>
      </c>
      <c r="J381">
        <f t="shared" si="46"/>
        <v>3.89</v>
      </c>
      <c r="K381">
        <f t="shared" si="45"/>
        <v>3.89</v>
      </c>
    </row>
    <row r="382" spans="4:11" x14ac:dyDescent="0.25">
      <c r="D382">
        <f t="shared" si="47"/>
        <v>380</v>
      </c>
      <c r="E382" s="1">
        <f t="shared" si="40"/>
        <v>19</v>
      </c>
      <c r="F382">
        <f t="shared" si="41"/>
        <v>3.9000000000000004</v>
      </c>
      <c r="G382">
        <f t="shared" si="42"/>
        <v>3.9000000000000004</v>
      </c>
      <c r="H382">
        <f t="shared" si="43"/>
        <v>0</v>
      </c>
      <c r="I382">
        <f t="shared" si="44"/>
        <v>0</v>
      </c>
      <c r="J382">
        <f t="shared" si="46"/>
        <v>3.9000000000000004</v>
      </c>
      <c r="K382">
        <f t="shared" si="45"/>
        <v>3.9000000000000004</v>
      </c>
    </row>
    <row r="383" spans="4:11" x14ac:dyDescent="0.25">
      <c r="D383">
        <f t="shared" si="47"/>
        <v>381</v>
      </c>
      <c r="E383" s="1">
        <f t="shared" si="40"/>
        <v>19.05</v>
      </c>
      <c r="F383">
        <f t="shared" si="41"/>
        <v>3.91</v>
      </c>
      <c r="G383">
        <f t="shared" si="42"/>
        <v>3.91</v>
      </c>
      <c r="H383">
        <f t="shared" si="43"/>
        <v>0</v>
      </c>
      <c r="I383">
        <f t="shared" si="44"/>
        <v>0</v>
      </c>
      <c r="J383">
        <f t="shared" si="46"/>
        <v>3.91</v>
      </c>
      <c r="K383">
        <f t="shared" si="45"/>
        <v>3.91</v>
      </c>
    </row>
    <row r="384" spans="4:11" x14ac:dyDescent="0.25">
      <c r="D384">
        <f t="shared" si="47"/>
        <v>382</v>
      </c>
      <c r="E384" s="1">
        <f t="shared" si="40"/>
        <v>19.100000000000001</v>
      </c>
      <c r="F384">
        <f t="shared" si="41"/>
        <v>3.9200000000000004</v>
      </c>
      <c r="G384">
        <f t="shared" si="42"/>
        <v>3.9200000000000004</v>
      </c>
      <c r="H384">
        <f t="shared" si="43"/>
        <v>0</v>
      </c>
      <c r="I384">
        <f t="shared" si="44"/>
        <v>0</v>
      </c>
      <c r="J384">
        <f t="shared" si="46"/>
        <v>3.9200000000000004</v>
      </c>
      <c r="K384">
        <f t="shared" si="45"/>
        <v>3.9200000000000004</v>
      </c>
    </row>
    <row r="385" spans="4:11" x14ac:dyDescent="0.25">
      <c r="D385">
        <f t="shared" si="47"/>
        <v>383</v>
      </c>
      <c r="E385" s="1">
        <f t="shared" si="40"/>
        <v>19.150000000000002</v>
      </c>
      <c r="F385">
        <f t="shared" si="41"/>
        <v>3.93</v>
      </c>
      <c r="G385">
        <f t="shared" si="42"/>
        <v>3.93</v>
      </c>
      <c r="H385">
        <f t="shared" si="43"/>
        <v>0</v>
      </c>
      <c r="I385">
        <f t="shared" si="44"/>
        <v>0</v>
      </c>
      <c r="J385">
        <f t="shared" si="46"/>
        <v>3.93</v>
      </c>
      <c r="K385">
        <f t="shared" si="45"/>
        <v>3.93</v>
      </c>
    </row>
    <row r="386" spans="4:11" x14ac:dyDescent="0.25">
      <c r="D386">
        <f t="shared" si="47"/>
        <v>384</v>
      </c>
      <c r="E386" s="1">
        <f t="shared" ref="E386:E449" si="48">PAR_max/1200*D386</f>
        <v>19.200000000000003</v>
      </c>
      <c r="F386">
        <f t="shared" ref="F386:F449" si="49">init_slope*D386+init_intercp</f>
        <v>3.94</v>
      </c>
      <c r="G386">
        <f t="shared" ref="G386:G449" si="50">IF(AND(F386&lt;flat_init_y, E386&lt;flat_end_x),F386,0)</f>
        <v>3.94</v>
      </c>
      <c r="H386">
        <f t="shared" ref="H386:H449" si="51">IF(AND(F386&gt;=flat_init_y,E386&lt;flat_end_x),flat_init_y,0)</f>
        <v>0</v>
      </c>
      <c r="I386">
        <f t="shared" ref="I386:I449" si="52">IF(E386&gt;=flat_end_x,flat_init_y+end_slope2*(E386-flat_end_x),0)</f>
        <v>0</v>
      </c>
      <c r="J386">
        <f t="shared" si="46"/>
        <v>3.94</v>
      </c>
      <c r="K386">
        <f t="shared" ref="K386:K449" si="53">IF(J386&lt;min_response,min_response,J386)</f>
        <v>3.94</v>
      </c>
    </row>
    <row r="387" spans="4:11" x14ac:dyDescent="0.25">
      <c r="D387">
        <f t="shared" si="47"/>
        <v>385</v>
      </c>
      <c r="E387" s="1">
        <f t="shared" si="48"/>
        <v>19.25</v>
      </c>
      <c r="F387">
        <f t="shared" si="49"/>
        <v>3.95</v>
      </c>
      <c r="G387">
        <f t="shared" si="50"/>
        <v>3.95</v>
      </c>
      <c r="H387">
        <f t="shared" si="51"/>
        <v>0</v>
      </c>
      <c r="I387">
        <f t="shared" si="52"/>
        <v>0</v>
      </c>
      <c r="J387">
        <f t="shared" ref="J387:J450" si="54">SUM(G387:I387)</f>
        <v>3.95</v>
      </c>
      <c r="K387">
        <f t="shared" si="53"/>
        <v>3.95</v>
      </c>
    </row>
    <row r="388" spans="4:11" x14ac:dyDescent="0.25">
      <c r="D388">
        <f t="shared" ref="D388:D451" si="55">D387+1</f>
        <v>386</v>
      </c>
      <c r="E388" s="1">
        <f t="shared" si="48"/>
        <v>19.3</v>
      </c>
      <c r="F388">
        <f t="shared" si="49"/>
        <v>3.96</v>
      </c>
      <c r="G388">
        <f t="shared" si="50"/>
        <v>3.96</v>
      </c>
      <c r="H388">
        <f t="shared" si="51"/>
        <v>0</v>
      </c>
      <c r="I388">
        <f t="shared" si="52"/>
        <v>0</v>
      </c>
      <c r="J388">
        <f t="shared" si="54"/>
        <v>3.96</v>
      </c>
      <c r="K388">
        <f t="shared" si="53"/>
        <v>3.96</v>
      </c>
    </row>
    <row r="389" spans="4:11" x14ac:dyDescent="0.25">
      <c r="D389">
        <f t="shared" si="55"/>
        <v>387</v>
      </c>
      <c r="E389" s="1">
        <f t="shared" si="48"/>
        <v>19.350000000000001</v>
      </c>
      <c r="F389">
        <f t="shared" si="49"/>
        <v>3.97</v>
      </c>
      <c r="G389">
        <f t="shared" si="50"/>
        <v>3.97</v>
      </c>
      <c r="H389">
        <f t="shared" si="51"/>
        <v>0</v>
      </c>
      <c r="I389">
        <f t="shared" si="52"/>
        <v>0</v>
      </c>
      <c r="J389">
        <f t="shared" si="54"/>
        <v>3.97</v>
      </c>
      <c r="K389">
        <f t="shared" si="53"/>
        <v>3.97</v>
      </c>
    </row>
    <row r="390" spans="4:11" x14ac:dyDescent="0.25">
      <c r="D390">
        <f t="shared" si="55"/>
        <v>388</v>
      </c>
      <c r="E390" s="1">
        <f t="shared" si="48"/>
        <v>19.400000000000002</v>
      </c>
      <c r="F390">
        <f t="shared" si="49"/>
        <v>3.98</v>
      </c>
      <c r="G390">
        <f t="shared" si="50"/>
        <v>3.98</v>
      </c>
      <c r="H390">
        <f t="shared" si="51"/>
        <v>0</v>
      </c>
      <c r="I390">
        <f t="shared" si="52"/>
        <v>0</v>
      </c>
      <c r="J390">
        <f t="shared" si="54"/>
        <v>3.98</v>
      </c>
      <c r="K390">
        <f t="shared" si="53"/>
        <v>3.98</v>
      </c>
    </row>
    <row r="391" spans="4:11" x14ac:dyDescent="0.25">
      <c r="D391">
        <f t="shared" si="55"/>
        <v>389</v>
      </c>
      <c r="E391" s="1">
        <f t="shared" si="48"/>
        <v>19.450000000000003</v>
      </c>
      <c r="F391">
        <f t="shared" si="49"/>
        <v>3.99</v>
      </c>
      <c r="G391">
        <f t="shared" si="50"/>
        <v>3.99</v>
      </c>
      <c r="H391">
        <f t="shared" si="51"/>
        <v>0</v>
      </c>
      <c r="I391">
        <f t="shared" si="52"/>
        <v>0</v>
      </c>
      <c r="J391">
        <f t="shared" si="54"/>
        <v>3.99</v>
      </c>
      <c r="K391">
        <f t="shared" si="53"/>
        <v>3.99</v>
      </c>
    </row>
    <row r="392" spans="4:11" x14ac:dyDescent="0.25">
      <c r="D392">
        <f t="shared" si="55"/>
        <v>390</v>
      </c>
      <c r="E392" s="1">
        <f t="shared" si="48"/>
        <v>19.5</v>
      </c>
      <c r="F392">
        <f t="shared" si="49"/>
        <v>4</v>
      </c>
      <c r="G392">
        <f t="shared" si="50"/>
        <v>0</v>
      </c>
      <c r="H392">
        <f t="shared" si="51"/>
        <v>4</v>
      </c>
      <c r="I392">
        <f t="shared" si="52"/>
        <v>0</v>
      </c>
      <c r="J392">
        <f t="shared" si="54"/>
        <v>4</v>
      </c>
      <c r="K392">
        <f t="shared" si="53"/>
        <v>4</v>
      </c>
    </row>
    <row r="393" spans="4:11" x14ac:dyDescent="0.25">
      <c r="D393">
        <f t="shared" si="55"/>
        <v>391</v>
      </c>
      <c r="E393" s="1">
        <f t="shared" si="48"/>
        <v>19.55</v>
      </c>
      <c r="F393">
        <f t="shared" si="49"/>
        <v>4.01</v>
      </c>
      <c r="G393">
        <f t="shared" si="50"/>
        <v>0</v>
      </c>
      <c r="H393">
        <f t="shared" si="51"/>
        <v>4</v>
      </c>
      <c r="I393">
        <f t="shared" si="52"/>
        <v>0</v>
      </c>
      <c r="J393">
        <f t="shared" si="54"/>
        <v>4</v>
      </c>
      <c r="K393">
        <f t="shared" si="53"/>
        <v>4</v>
      </c>
    </row>
    <row r="394" spans="4:11" x14ac:dyDescent="0.25">
      <c r="D394">
        <f t="shared" si="55"/>
        <v>392</v>
      </c>
      <c r="E394" s="1">
        <f t="shared" si="48"/>
        <v>19.600000000000001</v>
      </c>
      <c r="F394">
        <f t="shared" si="49"/>
        <v>4.0199999999999996</v>
      </c>
      <c r="G394">
        <f t="shared" si="50"/>
        <v>0</v>
      </c>
      <c r="H394">
        <f t="shared" si="51"/>
        <v>4</v>
      </c>
      <c r="I394">
        <f t="shared" si="52"/>
        <v>0</v>
      </c>
      <c r="J394">
        <f t="shared" si="54"/>
        <v>4</v>
      </c>
      <c r="K394">
        <f t="shared" si="53"/>
        <v>4</v>
      </c>
    </row>
    <row r="395" spans="4:11" x14ac:dyDescent="0.25">
      <c r="D395">
        <f t="shared" si="55"/>
        <v>393</v>
      </c>
      <c r="E395" s="1">
        <f t="shared" si="48"/>
        <v>19.650000000000002</v>
      </c>
      <c r="F395">
        <f t="shared" si="49"/>
        <v>4.03</v>
      </c>
      <c r="G395">
        <f t="shared" si="50"/>
        <v>0</v>
      </c>
      <c r="H395">
        <f t="shared" si="51"/>
        <v>4</v>
      </c>
      <c r="I395">
        <f t="shared" si="52"/>
        <v>0</v>
      </c>
      <c r="J395">
        <f t="shared" si="54"/>
        <v>4</v>
      </c>
      <c r="K395">
        <f t="shared" si="53"/>
        <v>4</v>
      </c>
    </row>
    <row r="396" spans="4:11" x14ac:dyDescent="0.25">
      <c r="D396">
        <f t="shared" si="55"/>
        <v>394</v>
      </c>
      <c r="E396" s="1">
        <f t="shared" si="48"/>
        <v>19.700000000000003</v>
      </c>
      <c r="F396">
        <f t="shared" si="49"/>
        <v>4.04</v>
      </c>
      <c r="G396">
        <f t="shared" si="50"/>
        <v>0</v>
      </c>
      <c r="H396">
        <f t="shared" si="51"/>
        <v>4</v>
      </c>
      <c r="I396">
        <f t="shared" si="52"/>
        <v>0</v>
      </c>
      <c r="J396">
        <f t="shared" si="54"/>
        <v>4</v>
      </c>
      <c r="K396">
        <f t="shared" si="53"/>
        <v>4</v>
      </c>
    </row>
    <row r="397" spans="4:11" x14ac:dyDescent="0.25">
      <c r="D397">
        <f t="shared" si="55"/>
        <v>395</v>
      </c>
      <c r="E397" s="1">
        <f t="shared" si="48"/>
        <v>19.75</v>
      </c>
      <c r="F397">
        <f t="shared" si="49"/>
        <v>4.05</v>
      </c>
      <c r="G397">
        <f t="shared" si="50"/>
        <v>0</v>
      </c>
      <c r="H397">
        <f t="shared" si="51"/>
        <v>4</v>
      </c>
      <c r="I397">
        <f t="shared" si="52"/>
        <v>0</v>
      </c>
      <c r="J397">
        <f t="shared" si="54"/>
        <v>4</v>
      </c>
      <c r="K397">
        <f t="shared" si="53"/>
        <v>4</v>
      </c>
    </row>
    <row r="398" spans="4:11" x14ac:dyDescent="0.25">
      <c r="D398">
        <f t="shared" si="55"/>
        <v>396</v>
      </c>
      <c r="E398" s="1">
        <f t="shared" si="48"/>
        <v>19.8</v>
      </c>
      <c r="F398">
        <f t="shared" si="49"/>
        <v>4.0599999999999996</v>
      </c>
      <c r="G398">
        <f t="shared" si="50"/>
        <v>0</v>
      </c>
      <c r="H398">
        <f t="shared" si="51"/>
        <v>4</v>
      </c>
      <c r="I398">
        <f t="shared" si="52"/>
        <v>0</v>
      </c>
      <c r="J398">
        <f t="shared" si="54"/>
        <v>4</v>
      </c>
      <c r="K398">
        <f t="shared" si="53"/>
        <v>4</v>
      </c>
    </row>
    <row r="399" spans="4:11" x14ac:dyDescent="0.25">
      <c r="D399">
        <f t="shared" si="55"/>
        <v>397</v>
      </c>
      <c r="E399" s="1">
        <f t="shared" si="48"/>
        <v>19.850000000000001</v>
      </c>
      <c r="F399">
        <f t="shared" si="49"/>
        <v>4.07</v>
      </c>
      <c r="G399">
        <f t="shared" si="50"/>
        <v>0</v>
      </c>
      <c r="H399">
        <f t="shared" si="51"/>
        <v>4</v>
      </c>
      <c r="I399">
        <f t="shared" si="52"/>
        <v>0</v>
      </c>
      <c r="J399">
        <f t="shared" si="54"/>
        <v>4</v>
      </c>
      <c r="K399">
        <f t="shared" si="53"/>
        <v>4</v>
      </c>
    </row>
    <row r="400" spans="4:11" x14ac:dyDescent="0.25">
      <c r="D400">
        <f t="shared" si="55"/>
        <v>398</v>
      </c>
      <c r="E400" s="1">
        <f t="shared" si="48"/>
        <v>19.900000000000002</v>
      </c>
      <c r="F400">
        <f t="shared" si="49"/>
        <v>4.08</v>
      </c>
      <c r="G400">
        <f t="shared" si="50"/>
        <v>0</v>
      </c>
      <c r="H400">
        <f t="shared" si="51"/>
        <v>4</v>
      </c>
      <c r="I400">
        <f t="shared" si="52"/>
        <v>0</v>
      </c>
      <c r="J400">
        <f t="shared" si="54"/>
        <v>4</v>
      </c>
      <c r="K400">
        <f t="shared" si="53"/>
        <v>4</v>
      </c>
    </row>
    <row r="401" spans="4:11" x14ac:dyDescent="0.25">
      <c r="D401">
        <f t="shared" si="55"/>
        <v>399</v>
      </c>
      <c r="E401" s="1">
        <f t="shared" si="48"/>
        <v>19.950000000000003</v>
      </c>
      <c r="F401">
        <f t="shared" si="49"/>
        <v>4.09</v>
      </c>
      <c r="G401">
        <f t="shared" si="50"/>
        <v>0</v>
      </c>
      <c r="H401">
        <f t="shared" si="51"/>
        <v>4</v>
      </c>
      <c r="I401">
        <f t="shared" si="52"/>
        <v>0</v>
      </c>
      <c r="J401">
        <f t="shared" si="54"/>
        <v>4</v>
      </c>
      <c r="K401">
        <f t="shared" si="53"/>
        <v>4</v>
      </c>
    </row>
    <row r="402" spans="4:11" x14ac:dyDescent="0.25">
      <c r="D402">
        <f t="shared" si="55"/>
        <v>400</v>
      </c>
      <c r="E402" s="1">
        <f t="shared" si="48"/>
        <v>20</v>
      </c>
      <c r="F402">
        <f t="shared" si="49"/>
        <v>4.0999999999999996</v>
      </c>
      <c r="G402">
        <f t="shared" si="50"/>
        <v>0</v>
      </c>
      <c r="H402">
        <f t="shared" si="51"/>
        <v>4</v>
      </c>
      <c r="I402">
        <f t="shared" si="52"/>
        <v>0</v>
      </c>
      <c r="J402">
        <f t="shared" si="54"/>
        <v>4</v>
      </c>
      <c r="K402">
        <f t="shared" si="53"/>
        <v>4</v>
      </c>
    </row>
    <row r="403" spans="4:11" x14ac:dyDescent="0.25">
      <c r="D403">
        <f t="shared" si="55"/>
        <v>401</v>
      </c>
      <c r="E403" s="1">
        <f t="shared" si="48"/>
        <v>20.05</v>
      </c>
      <c r="F403">
        <f t="shared" si="49"/>
        <v>4.1099999999999994</v>
      </c>
      <c r="G403">
        <f t="shared" si="50"/>
        <v>0</v>
      </c>
      <c r="H403">
        <f t="shared" si="51"/>
        <v>4</v>
      </c>
      <c r="I403">
        <f t="shared" si="52"/>
        <v>0</v>
      </c>
      <c r="J403">
        <f t="shared" si="54"/>
        <v>4</v>
      </c>
      <c r="K403">
        <f t="shared" si="53"/>
        <v>4</v>
      </c>
    </row>
    <row r="404" spans="4:11" x14ac:dyDescent="0.25">
      <c r="D404">
        <f t="shared" si="55"/>
        <v>402</v>
      </c>
      <c r="E404" s="1">
        <f t="shared" si="48"/>
        <v>20.100000000000001</v>
      </c>
      <c r="F404">
        <f t="shared" si="49"/>
        <v>4.12</v>
      </c>
      <c r="G404">
        <f t="shared" si="50"/>
        <v>0</v>
      </c>
      <c r="H404">
        <f t="shared" si="51"/>
        <v>4</v>
      </c>
      <c r="I404">
        <f t="shared" si="52"/>
        <v>0</v>
      </c>
      <c r="J404">
        <f t="shared" si="54"/>
        <v>4</v>
      </c>
      <c r="K404">
        <f t="shared" si="53"/>
        <v>4</v>
      </c>
    </row>
    <row r="405" spans="4:11" x14ac:dyDescent="0.25">
      <c r="D405">
        <f t="shared" si="55"/>
        <v>403</v>
      </c>
      <c r="E405" s="1">
        <f t="shared" si="48"/>
        <v>20.150000000000002</v>
      </c>
      <c r="F405">
        <f t="shared" si="49"/>
        <v>4.13</v>
      </c>
      <c r="G405">
        <f t="shared" si="50"/>
        <v>0</v>
      </c>
      <c r="H405">
        <f t="shared" si="51"/>
        <v>4</v>
      </c>
      <c r="I405">
        <f t="shared" si="52"/>
        <v>0</v>
      </c>
      <c r="J405">
        <f t="shared" si="54"/>
        <v>4</v>
      </c>
      <c r="K405">
        <f t="shared" si="53"/>
        <v>4</v>
      </c>
    </row>
    <row r="406" spans="4:11" x14ac:dyDescent="0.25">
      <c r="D406">
        <f t="shared" si="55"/>
        <v>404</v>
      </c>
      <c r="E406" s="1">
        <f t="shared" si="48"/>
        <v>20.200000000000003</v>
      </c>
      <c r="F406">
        <f t="shared" si="49"/>
        <v>4.1399999999999997</v>
      </c>
      <c r="G406">
        <f t="shared" si="50"/>
        <v>0</v>
      </c>
      <c r="H406">
        <f t="shared" si="51"/>
        <v>4</v>
      </c>
      <c r="I406">
        <f t="shared" si="52"/>
        <v>0</v>
      </c>
      <c r="J406">
        <f t="shared" si="54"/>
        <v>4</v>
      </c>
      <c r="K406">
        <f t="shared" si="53"/>
        <v>4</v>
      </c>
    </row>
    <row r="407" spans="4:11" x14ac:dyDescent="0.25">
      <c r="D407">
        <f t="shared" si="55"/>
        <v>405</v>
      </c>
      <c r="E407" s="1">
        <f t="shared" si="48"/>
        <v>20.25</v>
      </c>
      <c r="F407">
        <f t="shared" si="49"/>
        <v>4.1499999999999995</v>
      </c>
      <c r="G407">
        <f t="shared" si="50"/>
        <v>0</v>
      </c>
      <c r="H407">
        <f t="shared" si="51"/>
        <v>4</v>
      </c>
      <c r="I407">
        <f t="shared" si="52"/>
        <v>0</v>
      </c>
      <c r="J407">
        <f t="shared" si="54"/>
        <v>4</v>
      </c>
      <c r="K407">
        <f t="shared" si="53"/>
        <v>4</v>
      </c>
    </row>
    <row r="408" spans="4:11" x14ac:dyDescent="0.25">
      <c r="D408">
        <f t="shared" si="55"/>
        <v>406</v>
      </c>
      <c r="E408" s="1">
        <f t="shared" si="48"/>
        <v>20.3</v>
      </c>
      <c r="F408">
        <f t="shared" si="49"/>
        <v>4.16</v>
      </c>
      <c r="G408">
        <f t="shared" si="50"/>
        <v>0</v>
      </c>
      <c r="H408">
        <f t="shared" si="51"/>
        <v>4</v>
      </c>
      <c r="I408">
        <f t="shared" si="52"/>
        <v>0</v>
      </c>
      <c r="J408">
        <f t="shared" si="54"/>
        <v>4</v>
      </c>
      <c r="K408">
        <f t="shared" si="53"/>
        <v>4</v>
      </c>
    </row>
    <row r="409" spans="4:11" x14ac:dyDescent="0.25">
      <c r="D409">
        <f t="shared" si="55"/>
        <v>407</v>
      </c>
      <c r="E409" s="1">
        <f t="shared" si="48"/>
        <v>20.350000000000001</v>
      </c>
      <c r="F409">
        <f t="shared" si="49"/>
        <v>4.17</v>
      </c>
      <c r="G409">
        <f t="shared" si="50"/>
        <v>0</v>
      </c>
      <c r="H409">
        <f t="shared" si="51"/>
        <v>4</v>
      </c>
      <c r="I409">
        <f t="shared" si="52"/>
        <v>0</v>
      </c>
      <c r="J409">
        <f t="shared" si="54"/>
        <v>4</v>
      </c>
      <c r="K409">
        <f t="shared" si="53"/>
        <v>4</v>
      </c>
    </row>
    <row r="410" spans="4:11" x14ac:dyDescent="0.25">
      <c r="D410">
        <f t="shared" si="55"/>
        <v>408</v>
      </c>
      <c r="E410" s="1">
        <f t="shared" si="48"/>
        <v>20.400000000000002</v>
      </c>
      <c r="F410">
        <f t="shared" si="49"/>
        <v>4.18</v>
      </c>
      <c r="G410">
        <f t="shared" si="50"/>
        <v>0</v>
      </c>
      <c r="H410">
        <f t="shared" si="51"/>
        <v>4</v>
      </c>
      <c r="I410">
        <f t="shared" si="52"/>
        <v>0</v>
      </c>
      <c r="J410">
        <f t="shared" si="54"/>
        <v>4</v>
      </c>
      <c r="K410">
        <f t="shared" si="53"/>
        <v>4</v>
      </c>
    </row>
    <row r="411" spans="4:11" x14ac:dyDescent="0.25">
      <c r="D411">
        <f t="shared" si="55"/>
        <v>409</v>
      </c>
      <c r="E411" s="1">
        <f t="shared" si="48"/>
        <v>20.450000000000003</v>
      </c>
      <c r="F411">
        <f t="shared" si="49"/>
        <v>4.1899999999999995</v>
      </c>
      <c r="G411">
        <f t="shared" si="50"/>
        <v>0</v>
      </c>
      <c r="H411">
        <f t="shared" si="51"/>
        <v>4</v>
      </c>
      <c r="I411">
        <f t="shared" si="52"/>
        <v>0</v>
      </c>
      <c r="J411">
        <f t="shared" si="54"/>
        <v>4</v>
      </c>
      <c r="K411">
        <f t="shared" si="53"/>
        <v>4</v>
      </c>
    </row>
    <row r="412" spans="4:11" x14ac:dyDescent="0.25">
      <c r="D412">
        <f t="shared" si="55"/>
        <v>410</v>
      </c>
      <c r="E412" s="1">
        <f t="shared" si="48"/>
        <v>20.5</v>
      </c>
      <c r="F412">
        <f t="shared" si="49"/>
        <v>4.1999999999999993</v>
      </c>
      <c r="G412">
        <f t="shared" si="50"/>
        <v>0</v>
      </c>
      <c r="H412">
        <f t="shared" si="51"/>
        <v>4</v>
      </c>
      <c r="I412">
        <f t="shared" si="52"/>
        <v>0</v>
      </c>
      <c r="J412">
        <f t="shared" si="54"/>
        <v>4</v>
      </c>
      <c r="K412">
        <f t="shared" si="53"/>
        <v>4</v>
      </c>
    </row>
    <row r="413" spans="4:11" x14ac:dyDescent="0.25">
      <c r="D413">
        <f t="shared" si="55"/>
        <v>411</v>
      </c>
      <c r="E413" s="1">
        <f t="shared" si="48"/>
        <v>20.55</v>
      </c>
      <c r="F413">
        <f t="shared" si="49"/>
        <v>4.21</v>
      </c>
      <c r="G413">
        <f t="shared" si="50"/>
        <v>0</v>
      </c>
      <c r="H413">
        <f t="shared" si="51"/>
        <v>4</v>
      </c>
      <c r="I413">
        <f t="shared" si="52"/>
        <v>0</v>
      </c>
      <c r="J413">
        <f t="shared" si="54"/>
        <v>4</v>
      </c>
      <c r="K413">
        <f t="shared" si="53"/>
        <v>4</v>
      </c>
    </row>
    <row r="414" spans="4:11" x14ac:dyDescent="0.25">
      <c r="D414">
        <f t="shared" si="55"/>
        <v>412</v>
      </c>
      <c r="E414" s="1">
        <f t="shared" si="48"/>
        <v>20.6</v>
      </c>
      <c r="F414">
        <f t="shared" si="49"/>
        <v>4.22</v>
      </c>
      <c r="G414">
        <f t="shared" si="50"/>
        <v>0</v>
      </c>
      <c r="H414">
        <f t="shared" si="51"/>
        <v>4</v>
      </c>
      <c r="I414">
        <f t="shared" si="52"/>
        <v>0</v>
      </c>
      <c r="J414">
        <f t="shared" si="54"/>
        <v>4</v>
      </c>
      <c r="K414">
        <f t="shared" si="53"/>
        <v>4</v>
      </c>
    </row>
    <row r="415" spans="4:11" x14ac:dyDescent="0.25">
      <c r="D415">
        <f t="shared" si="55"/>
        <v>413</v>
      </c>
      <c r="E415" s="1">
        <f t="shared" si="48"/>
        <v>20.650000000000002</v>
      </c>
      <c r="F415">
        <f t="shared" si="49"/>
        <v>4.2299999999999995</v>
      </c>
      <c r="G415">
        <f t="shared" si="50"/>
        <v>0</v>
      </c>
      <c r="H415">
        <f t="shared" si="51"/>
        <v>4</v>
      </c>
      <c r="I415">
        <f t="shared" si="52"/>
        <v>0</v>
      </c>
      <c r="J415">
        <f t="shared" si="54"/>
        <v>4</v>
      </c>
      <c r="K415">
        <f t="shared" si="53"/>
        <v>4</v>
      </c>
    </row>
    <row r="416" spans="4:11" x14ac:dyDescent="0.25">
      <c r="D416">
        <f t="shared" si="55"/>
        <v>414</v>
      </c>
      <c r="E416" s="1">
        <f t="shared" si="48"/>
        <v>20.700000000000003</v>
      </c>
      <c r="F416">
        <f t="shared" si="49"/>
        <v>4.2399999999999993</v>
      </c>
      <c r="G416">
        <f t="shared" si="50"/>
        <v>0</v>
      </c>
      <c r="H416">
        <f t="shared" si="51"/>
        <v>4</v>
      </c>
      <c r="I416">
        <f t="shared" si="52"/>
        <v>0</v>
      </c>
      <c r="J416">
        <f t="shared" si="54"/>
        <v>4</v>
      </c>
      <c r="K416">
        <f t="shared" si="53"/>
        <v>4</v>
      </c>
    </row>
    <row r="417" spans="4:11" x14ac:dyDescent="0.25">
      <c r="D417">
        <f t="shared" si="55"/>
        <v>415</v>
      </c>
      <c r="E417" s="1">
        <f t="shared" si="48"/>
        <v>20.75</v>
      </c>
      <c r="F417">
        <f t="shared" si="49"/>
        <v>4.25</v>
      </c>
      <c r="G417">
        <f t="shared" si="50"/>
        <v>0</v>
      </c>
      <c r="H417">
        <f t="shared" si="51"/>
        <v>4</v>
      </c>
      <c r="I417">
        <f t="shared" si="52"/>
        <v>0</v>
      </c>
      <c r="J417">
        <f t="shared" si="54"/>
        <v>4</v>
      </c>
      <c r="K417">
        <f t="shared" si="53"/>
        <v>4</v>
      </c>
    </row>
    <row r="418" spans="4:11" x14ac:dyDescent="0.25">
      <c r="D418">
        <f t="shared" si="55"/>
        <v>416</v>
      </c>
      <c r="E418" s="1">
        <f t="shared" si="48"/>
        <v>20.8</v>
      </c>
      <c r="F418">
        <f t="shared" si="49"/>
        <v>4.26</v>
      </c>
      <c r="G418">
        <f t="shared" si="50"/>
        <v>0</v>
      </c>
      <c r="H418">
        <f t="shared" si="51"/>
        <v>4</v>
      </c>
      <c r="I418">
        <f t="shared" si="52"/>
        <v>0</v>
      </c>
      <c r="J418">
        <f t="shared" si="54"/>
        <v>4</v>
      </c>
      <c r="K418">
        <f t="shared" si="53"/>
        <v>4</v>
      </c>
    </row>
    <row r="419" spans="4:11" x14ac:dyDescent="0.25">
      <c r="D419">
        <f t="shared" si="55"/>
        <v>417</v>
      </c>
      <c r="E419" s="1">
        <f t="shared" si="48"/>
        <v>20.85</v>
      </c>
      <c r="F419">
        <f t="shared" si="49"/>
        <v>4.2699999999999996</v>
      </c>
      <c r="G419">
        <f t="shared" si="50"/>
        <v>0</v>
      </c>
      <c r="H419">
        <f t="shared" si="51"/>
        <v>4</v>
      </c>
      <c r="I419">
        <f t="shared" si="52"/>
        <v>0</v>
      </c>
      <c r="J419">
        <f t="shared" si="54"/>
        <v>4</v>
      </c>
      <c r="K419">
        <f t="shared" si="53"/>
        <v>4</v>
      </c>
    </row>
    <row r="420" spans="4:11" x14ac:dyDescent="0.25">
      <c r="D420">
        <f t="shared" si="55"/>
        <v>418</v>
      </c>
      <c r="E420" s="1">
        <f t="shared" si="48"/>
        <v>20.900000000000002</v>
      </c>
      <c r="F420">
        <f t="shared" si="49"/>
        <v>4.2799999999999994</v>
      </c>
      <c r="G420">
        <f t="shared" si="50"/>
        <v>0</v>
      </c>
      <c r="H420">
        <f t="shared" si="51"/>
        <v>4</v>
      </c>
      <c r="I420">
        <f t="shared" si="52"/>
        <v>0</v>
      </c>
      <c r="J420">
        <f t="shared" si="54"/>
        <v>4</v>
      </c>
      <c r="K420">
        <f t="shared" si="53"/>
        <v>4</v>
      </c>
    </row>
    <row r="421" spans="4:11" x14ac:dyDescent="0.25">
      <c r="D421">
        <f t="shared" si="55"/>
        <v>419</v>
      </c>
      <c r="E421" s="1">
        <f t="shared" si="48"/>
        <v>20.950000000000003</v>
      </c>
      <c r="F421">
        <f t="shared" si="49"/>
        <v>4.29</v>
      </c>
      <c r="G421">
        <f t="shared" si="50"/>
        <v>0</v>
      </c>
      <c r="H421">
        <f t="shared" si="51"/>
        <v>4</v>
      </c>
      <c r="I421">
        <f t="shared" si="52"/>
        <v>0</v>
      </c>
      <c r="J421">
        <f t="shared" si="54"/>
        <v>4</v>
      </c>
      <c r="K421">
        <f t="shared" si="53"/>
        <v>4</v>
      </c>
    </row>
    <row r="422" spans="4:11" x14ac:dyDescent="0.25">
      <c r="D422">
        <f t="shared" si="55"/>
        <v>420</v>
      </c>
      <c r="E422" s="1">
        <f t="shared" si="48"/>
        <v>21</v>
      </c>
      <c r="F422">
        <f t="shared" si="49"/>
        <v>4.3</v>
      </c>
      <c r="G422">
        <f t="shared" si="50"/>
        <v>0</v>
      </c>
      <c r="H422">
        <f t="shared" si="51"/>
        <v>4</v>
      </c>
      <c r="I422">
        <f t="shared" si="52"/>
        <v>0</v>
      </c>
      <c r="J422">
        <f t="shared" si="54"/>
        <v>4</v>
      </c>
      <c r="K422">
        <f t="shared" si="53"/>
        <v>4</v>
      </c>
    </row>
    <row r="423" spans="4:11" x14ac:dyDescent="0.25">
      <c r="D423">
        <f t="shared" si="55"/>
        <v>421</v>
      </c>
      <c r="E423" s="1">
        <f t="shared" si="48"/>
        <v>21.05</v>
      </c>
      <c r="F423">
        <f t="shared" si="49"/>
        <v>4.3099999999999996</v>
      </c>
      <c r="G423">
        <f t="shared" si="50"/>
        <v>0</v>
      </c>
      <c r="H423">
        <f t="shared" si="51"/>
        <v>4</v>
      </c>
      <c r="I423">
        <f t="shared" si="52"/>
        <v>0</v>
      </c>
      <c r="J423">
        <f t="shared" si="54"/>
        <v>4</v>
      </c>
      <c r="K423">
        <f t="shared" si="53"/>
        <v>4</v>
      </c>
    </row>
    <row r="424" spans="4:11" x14ac:dyDescent="0.25">
      <c r="D424">
        <f t="shared" si="55"/>
        <v>422</v>
      </c>
      <c r="E424" s="1">
        <f t="shared" si="48"/>
        <v>21.1</v>
      </c>
      <c r="F424">
        <f t="shared" si="49"/>
        <v>4.3199999999999994</v>
      </c>
      <c r="G424">
        <f t="shared" si="50"/>
        <v>0</v>
      </c>
      <c r="H424">
        <f t="shared" si="51"/>
        <v>4</v>
      </c>
      <c r="I424">
        <f t="shared" si="52"/>
        <v>0</v>
      </c>
      <c r="J424">
        <f t="shared" si="54"/>
        <v>4</v>
      </c>
      <c r="K424">
        <f t="shared" si="53"/>
        <v>4</v>
      </c>
    </row>
    <row r="425" spans="4:11" x14ac:dyDescent="0.25">
      <c r="D425">
        <f t="shared" si="55"/>
        <v>423</v>
      </c>
      <c r="E425" s="1">
        <f t="shared" si="48"/>
        <v>21.150000000000002</v>
      </c>
      <c r="F425">
        <f t="shared" si="49"/>
        <v>4.33</v>
      </c>
      <c r="G425">
        <f t="shared" si="50"/>
        <v>0</v>
      </c>
      <c r="H425">
        <f t="shared" si="51"/>
        <v>4</v>
      </c>
      <c r="I425">
        <f t="shared" si="52"/>
        <v>0</v>
      </c>
      <c r="J425">
        <f t="shared" si="54"/>
        <v>4</v>
      </c>
      <c r="K425">
        <f t="shared" si="53"/>
        <v>4</v>
      </c>
    </row>
    <row r="426" spans="4:11" x14ac:dyDescent="0.25">
      <c r="D426">
        <f t="shared" si="55"/>
        <v>424</v>
      </c>
      <c r="E426" s="1">
        <f t="shared" si="48"/>
        <v>21.200000000000003</v>
      </c>
      <c r="F426">
        <f t="shared" si="49"/>
        <v>4.34</v>
      </c>
      <c r="G426">
        <f t="shared" si="50"/>
        <v>0</v>
      </c>
      <c r="H426">
        <f t="shared" si="51"/>
        <v>4</v>
      </c>
      <c r="I426">
        <f t="shared" si="52"/>
        <v>0</v>
      </c>
      <c r="J426">
        <f t="shared" si="54"/>
        <v>4</v>
      </c>
      <c r="K426">
        <f t="shared" si="53"/>
        <v>4</v>
      </c>
    </row>
    <row r="427" spans="4:11" x14ac:dyDescent="0.25">
      <c r="D427">
        <f t="shared" si="55"/>
        <v>425</v>
      </c>
      <c r="E427" s="1">
        <f t="shared" si="48"/>
        <v>21.25</v>
      </c>
      <c r="F427">
        <f t="shared" si="49"/>
        <v>4.3499999999999996</v>
      </c>
      <c r="G427">
        <f t="shared" si="50"/>
        <v>0</v>
      </c>
      <c r="H427">
        <f t="shared" si="51"/>
        <v>4</v>
      </c>
      <c r="I427">
        <f t="shared" si="52"/>
        <v>0</v>
      </c>
      <c r="J427">
        <f t="shared" si="54"/>
        <v>4</v>
      </c>
      <c r="K427">
        <f t="shared" si="53"/>
        <v>4</v>
      </c>
    </row>
    <row r="428" spans="4:11" x14ac:dyDescent="0.25">
      <c r="D428">
        <f t="shared" si="55"/>
        <v>426</v>
      </c>
      <c r="E428" s="1">
        <f t="shared" si="48"/>
        <v>21.3</v>
      </c>
      <c r="F428">
        <f t="shared" si="49"/>
        <v>4.3599999999999994</v>
      </c>
      <c r="G428">
        <f t="shared" si="50"/>
        <v>0</v>
      </c>
      <c r="H428">
        <f t="shared" si="51"/>
        <v>4</v>
      </c>
      <c r="I428">
        <f t="shared" si="52"/>
        <v>0</v>
      </c>
      <c r="J428">
        <f t="shared" si="54"/>
        <v>4</v>
      </c>
      <c r="K428">
        <f t="shared" si="53"/>
        <v>4</v>
      </c>
    </row>
    <row r="429" spans="4:11" x14ac:dyDescent="0.25">
      <c r="D429">
        <f t="shared" si="55"/>
        <v>427</v>
      </c>
      <c r="E429" s="1">
        <f t="shared" si="48"/>
        <v>21.35</v>
      </c>
      <c r="F429">
        <f t="shared" si="49"/>
        <v>4.37</v>
      </c>
      <c r="G429">
        <f t="shared" si="50"/>
        <v>0</v>
      </c>
      <c r="H429">
        <f t="shared" si="51"/>
        <v>4</v>
      </c>
      <c r="I429">
        <f t="shared" si="52"/>
        <v>0</v>
      </c>
      <c r="J429">
        <f t="shared" si="54"/>
        <v>4</v>
      </c>
      <c r="K429">
        <f t="shared" si="53"/>
        <v>4</v>
      </c>
    </row>
    <row r="430" spans="4:11" x14ac:dyDescent="0.25">
      <c r="D430">
        <f t="shared" si="55"/>
        <v>428</v>
      </c>
      <c r="E430" s="1">
        <f t="shared" si="48"/>
        <v>21.400000000000002</v>
      </c>
      <c r="F430">
        <f t="shared" si="49"/>
        <v>4.38</v>
      </c>
      <c r="G430">
        <f t="shared" si="50"/>
        <v>0</v>
      </c>
      <c r="H430">
        <f t="shared" si="51"/>
        <v>4</v>
      </c>
      <c r="I430">
        <f t="shared" si="52"/>
        <v>0</v>
      </c>
      <c r="J430">
        <f t="shared" si="54"/>
        <v>4</v>
      </c>
      <c r="K430">
        <f t="shared" si="53"/>
        <v>4</v>
      </c>
    </row>
    <row r="431" spans="4:11" x14ac:dyDescent="0.25">
      <c r="D431">
        <f t="shared" si="55"/>
        <v>429</v>
      </c>
      <c r="E431" s="1">
        <f t="shared" si="48"/>
        <v>21.450000000000003</v>
      </c>
      <c r="F431">
        <f t="shared" si="49"/>
        <v>4.3899999999999997</v>
      </c>
      <c r="G431">
        <f t="shared" si="50"/>
        <v>0</v>
      </c>
      <c r="H431">
        <f t="shared" si="51"/>
        <v>4</v>
      </c>
      <c r="I431">
        <f t="shared" si="52"/>
        <v>0</v>
      </c>
      <c r="J431">
        <f t="shared" si="54"/>
        <v>4</v>
      </c>
      <c r="K431">
        <f t="shared" si="53"/>
        <v>4</v>
      </c>
    </row>
    <row r="432" spans="4:11" x14ac:dyDescent="0.25">
      <c r="D432">
        <f t="shared" si="55"/>
        <v>430</v>
      </c>
      <c r="E432" s="1">
        <f t="shared" si="48"/>
        <v>21.5</v>
      </c>
      <c r="F432">
        <f t="shared" si="49"/>
        <v>4.3999999999999995</v>
      </c>
      <c r="G432">
        <f t="shared" si="50"/>
        <v>0</v>
      </c>
      <c r="H432">
        <f t="shared" si="51"/>
        <v>4</v>
      </c>
      <c r="I432">
        <f t="shared" si="52"/>
        <v>0</v>
      </c>
      <c r="J432">
        <f t="shared" si="54"/>
        <v>4</v>
      </c>
      <c r="K432">
        <f t="shared" si="53"/>
        <v>4</v>
      </c>
    </row>
    <row r="433" spans="4:11" x14ac:dyDescent="0.25">
      <c r="D433">
        <f t="shared" si="55"/>
        <v>431</v>
      </c>
      <c r="E433" s="1">
        <f t="shared" si="48"/>
        <v>21.55</v>
      </c>
      <c r="F433">
        <f t="shared" si="49"/>
        <v>4.41</v>
      </c>
      <c r="G433">
        <f t="shared" si="50"/>
        <v>0</v>
      </c>
      <c r="H433">
        <f t="shared" si="51"/>
        <v>4</v>
      </c>
      <c r="I433">
        <f t="shared" si="52"/>
        <v>0</v>
      </c>
      <c r="J433">
        <f t="shared" si="54"/>
        <v>4</v>
      </c>
      <c r="K433">
        <f t="shared" si="53"/>
        <v>4</v>
      </c>
    </row>
    <row r="434" spans="4:11" x14ac:dyDescent="0.25">
      <c r="D434">
        <f t="shared" si="55"/>
        <v>432</v>
      </c>
      <c r="E434" s="1">
        <f t="shared" si="48"/>
        <v>21.6</v>
      </c>
      <c r="F434">
        <f t="shared" si="49"/>
        <v>4.42</v>
      </c>
      <c r="G434">
        <f t="shared" si="50"/>
        <v>0</v>
      </c>
      <c r="H434">
        <f t="shared" si="51"/>
        <v>4</v>
      </c>
      <c r="I434">
        <f t="shared" si="52"/>
        <v>0</v>
      </c>
      <c r="J434">
        <f t="shared" si="54"/>
        <v>4</v>
      </c>
      <c r="K434">
        <f t="shared" si="53"/>
        <v>4</v>
      </c>
    </row>
    <row r="435" spans="4:11" x14ac:dyDescent="0.25">
      <c r="D435">
        <f t="shared" si="55"/>
        <v>433</v>
      </c>
      <c r="E435" s="1">
        <f t="shared" si="48"/>
        <v>21.650000000000002</v>
      </c>
      <c r="F435">
        <f t="shared" si="49"/>
        <v>4.43</v>
      </c>
      <c r="G435">
        <f t="shared" si="50"/>
        <v>0</v>
      </c>
      <c r="H435">
        <f t="shared" si="51"/>
        <v>4</v>
      </c>
      <c r="I435">
        <f t="shared" si="52"/>
        <v>0</v>
      </c>
      <c r="J435">
        <f t="shared" si="54"/>
        <v>4</v>
      </c>
      <c r="K435">
        <f t="shared" si="53"/>
        <v>4</v>
      </c>
    </row>
    <row r="436" spans="4:11" x14ac:dyDescent="0.25">
      <c r="D436">
        <f t="shared" si="55"/>
        <v>434</v>
      </c>
      <c r="E436" s="1">
        <f t="shared" si="48"/>
        <v>21.700000000000003</v>
      </c>
      <c r="F436">
        <f t="shared" si="49"/>
        <v>4.4399999999999995</v>
      </c>
      <c r="G436">
        <f t="shared" si="50"/>
        <v>0</v>
      </c>
      <c r="H436">
        <f t="shared" si="51"/>
        <v>4</v>
      </c>
      <c r="I436">
        <f t="shared" si="52"/>
        <v>0</v>
      </c>
      <c r="J436">
        <f t="shared" si="54"/>
        <v>4</v>
      </c>
      <c r="K436">
        <f t="shared" si="53"/>
        <v>4</v>
      </c>
    </row>
    <row r="437" spans="4:11" x14ac:dyDescent="0.25">
      <c r="D437">
        <f t="shared" si="55"/>
        <v>435</v>
      </c>
      <c r="E437" s="1">
        <f t="shared" si="48"/>
        <v>21.75</v>
      </c>
      <c r="F437">
        <f t="shared" si="49"/>
        <v>4.45</v>
      </c>
      <c r="G437">
        <f t="shared" si="50"/>
        <v>0</v>
      </c>
      <c r="H437">
        <f t="shared" si="51"/>
        <v>4</v>
      </c>
      <c r="I437">
        <f t="shared" si="52"/>
        <v>0</v>
      </c>
      <c r="J437">
        <f t="shared" si="54"/>
        <v>4</v>
      </c>
      <c r="K437">
        <f t="shared" si="53"/>
        <v>4</v>
      </c>
    </row>
    <row r="438" spans="4:11" x14ac:dyDescent="0.25">
      <c r="D438">
        <f t="shared" si="55"/>
        <v>436</v>
      </c>
      <c r="E438" s="1">
        <f t="shared" si="48"/>
        <v>21.8</v>
      </c>
      <c r="F438">
        <f t="shared" si="49"/>
        <v>4.46</v>
      </c>
      <c r="G438">
        <f t="shared" si="50"/>
        <v>0</v>
      </c>
      <c r="H438">
        <f t="shared" si="51"/>
        <v>4</v>
      </c>
      <c r="I438">
        <f t="shared" si="52"/>
        <v>0</v>
      </c>
      <c r="J438">
        <f t="shared" si="54"/>
        <v>4</v>
      </c>
      <c r="K438">
        <f t="shared" si="53"/>
        <v>4</v>
      </c>
    </row>
    <row r="439" spans="4:11" x14ac:dyDescent="0.25">
      <c r="D439">
        <f t="shared" si="55"/>
        <v>437</v>
      </c>
      <c r="E439" s="1">
        <f t="shared" si="48"/>
        <v>21.85</v>
      </c>
      <c r="F439">
        <f t="shared" si="49"/>
        <v>4.47</v>
      </c>
      <c r="G439">
        <f t="shared" si="50"/>
        <v>0</v>
      </c>
      <c r="H439">
        <f t="shared" si="51"/>
        <v>4</v>
      </c>
      <c r="I439">
        <f t="shared" si="52"/>
        <v>0</v>
      </c>
      <c r="J439">
        <f t="shared" si="54"/>
        <v>4</v>
      </c>
      <c r="K439">
        <f t="shared" si="53"/>
        <v>4</v>
      </c>
    </row>
    <row r="440" spans="4:11" x14ac:dyDescent="0.25">
      <c r="D440">
        <f t="shared" si="55"/>
        <v>438</v>
      </c>
      <c r="E440" s="1">
        <f t="shared" si="48"/>
        <v>21.900000000000002</v>
      </c>
      <c r="F440">
        <f t="shared" si="49"/>
        <v>4.4799999999999995</v>
      </c>
      <c r="G440">
        <f t="shared" si="50"/>
        <v>0</v>
      </c>
      <c r="H440">
        <f t="shared" si="51"/>
        <v>4</v>
      </c>
      <c r="I440">
        <f t="shared" si="52"/>
        <v>0</v>
      </c>
      <c r="J440">
        <f t="shared" si="54"/>
        <v>4</v>
      </c>
      <c r="K440">
        <f t="shared" si="53"/>
        <v>4</v>
      </c>
    </row>
    <row r="441" spans="4:11" x14ac:dyDescent="0.25">
      <c r="D441">
        <f t="shared" si="55"/>
        <v>439</v>
      </c>
      <c r="E441" s="1">
        <f t="shared" si="48"/>
        <v>21.950000000000003</v>
      </c>
      <c r="F441">
        <f t="shared" si="49"/>
        <v>4.4899999999999993</v>
      </c>
      <c r="G441">
        <f t="shared" si="50"/>
        <v>0</v>
      </c>
      <c r="H441">
        <f t="shared" si="51"/>
        <v>4</v>
      </c>
      <c r="I441">
        <f t="shared" si="52"/>
        <v>0</v>
      </c>
      <c r="J441">
        <f t="shared" si="54"/>
        <v>4</v>
      </c>
      <c r="K441">
        <f t="shared" si="53"/>
        <v>4</v>
      </c>
    </row>
    <row r="442" spans="4:11" x14ac:dyDescent="0.25">
      <c r="D442">
        <f t="shared" si="55"/>
        <v>440</v>
      </c>
      <c r="E442" s="1">
        <f t="shared" si="48"/>
        <v>22</v>
      </c>
      <c r="F442">
        <f t="shared" si="49"/>
        <v>4.5</v>
      </c>
      <c r="G442">
        <f t="shared" si="50"/>
        <v>0</v>
      </c>
      <c r="H442">
        <f t="shared" si="51"/>
        <v>4</v>
      </c>
      <c r="I442">
        <f t="shared" si="52"/>
        <v>0</v>
      </c>
      <c r="J442">
        <f t="shared" si="54"/>
        <v>4</v>
      </c>
      <c r="K442">
        <f t="shared" si="53"/>
        <v>4</v>
      </c>
    </row>
    <row r="443" spans="4:11" x14ac:dyDescent="0.25">
      <c r="D443">
        <f t="shared" si="55"/>
        <v>441</v>
      </c>
      <c r="E443" s="1">
        <f t="shared" si="48"/>
        <v>22.05</v>
      </c>
      <c r="F443">
        <f t="shared" si="49"/>
        <v>4.51</v>
      </c>
      <c r="G443">
        <f t="shared" si="50"/>
        <v>0</v>
      </c>
      <c r="H443">
        <f t="shared" si="51"/>
        <v>4</v>
      </c>
      <c r="I443">
        <f t="shared" si="52"/>
        <v>0</v>
      </c>
      <c r="J443">
        <f t="shared" si="54"/>
        <v>4</v>
      </c>
      <c r="K443">
        <f t="shared" si="53"/>
        <v>4</v>
      </c>
    </row>
    <row r="444" spans="4:11" x14ac:dyDescent="0.25">
      <c r="D444">
        <f t="shared" si="55"/>
        <v>442</v>
      </c>
      <c r="E444" s="1">
        <f t="shared" si="48"/>
        <v>22.1</v>
      </c>
      <c r="F444">
        <f t="shared" si="49"/>
        <v>4.5199999999999996</v>
      </c>
      <c r="G444">
        <f t="shared" si="50"/>
        <v>0</v>
      </c>
      <c r="H444">
        <f t="shared" si="51"/>
        <v>4</v>
      </c>
      <c r="I444">
        <f t="shared" si="52"/>
        <v>0</v>
      </c>
      <c r="J444">
        <f t="shared" si="54"/>
        <v>4</v>
      </c>
      <c r="K444">
        <f t="shared" si="53"/>
        <v>4</v>
      </c>
    </row>
    <row r="445" spans="4:11" x14ac:dyDescent="0.25">
      <c r="D445">
        <f t="shared" si="55"/>
        <v>443</v>
      </c>
      <c r="E445" s="1">
        <f t="shared" si="48"/>
        <v>22.150000000000002</v>
      </c>
      <c r="F445">
        <f t="shared" si="49"/>
        <v>4.5299999999999994</v>
      </c>
      <c r="G445">
        <f t="shared" si="50"/>
        <v>0</v>
      </c>
      <c r="H445">
        <f t="shared" si="51"/>
        <v>4</v>
      </c>
      <c r="I445">
        <f t="shared" si="52"/>
        <v>0</v>
      </c>
      <c r="J445">
        <f t="shared" si="54"/>
        <v>4</v>
      </c>
      <c r="K445">
        <f t="shared" si="53"/>
        <v>4</v>
      </c>
    </row>
    <row r="446" spans="4:11" x14ac:dyDescent="0.25">
      <c r="D446">
        <f t="shared" si="55"/>
        <v>444</v>
      </c>
      <c r="E446" s="1">
        <f t="shared" si="48"/>
        <v>22.200000000000003</v>
      </c>
      <c r="F446">
        <f t="shared" si="49"/>
        <v>4.54</v>
      </c>
      <c r="G446">
        <f t="shared" si="50"/>
        <v>0</v>
      </c>
      <c r="H446">
        <f t="shared" si="51"/>
        <v>4</v>
      </c>
      <c r="I446">
        <f t="shared" si="52"/>
        <v>0</v>
      </c>
      <c r="J446">
        <f t="shared" si="54"/>
        <v>4</v>
      </c>
      <c r="K446">
        <f t="shared" si="53"/>
        <v>4</v>
      </c>
    </row>
    <row r="447" spans="4:11" x14ac:dyDescent="0.25">
      <c r="D447">
        <f t="shared" si="55"/>
        <v>445</v>
      </c>
      <c r="E447" s="1">
        <f t="shared" si="48"/>
        <v>22.25</v>
      </c>
      <c r="F447">
        <f t="shared" si="49"/>
        <v>4.55</v>
      </c>
      <c r="G447">
        <f t="shared" si="50"/>
        <v>0</v>
      </c>
      <c r="H447">
        <f t="shared" si="51"/>
        <v>4</v>
      </c>
      <c r="I447">
        <f t="shared" si="52"/>
        <v>0</v>
      </c>
      <c r="J447">
        <f t="shared" si="54"/>
        <v>4</v>
      </c>
      <c r="K447">
        <f t="shared" si="53"/>
        <v>4</v>
      </c>
    </row>
    <row r="448" spans="4:11" x14ac:dyDescent="0.25">
      <c r="D448">
        <f t="shared" si="55"/>
        <v>446</v>
      </c>
      <c r="E448" s="1">
        <f t="shared" si="48"/>
        <v>22.3</v>
      </c>
      <c r="F448">
        <f t="shared" si="49"/>
        <v>4.5599999999999996</v>
      </c>
      <c r="G448">
        <f t="shared" si="50"/>
        <v>0</v>
      </c>
      <c r="H448">
        <f t="shared" si="51"/>
        <v>4</v>
      </c>
      <c r="I448">
        <f t="shared" si="52"/>
        <v>0</v>
      </c>
      <c r="J448">
        <f t="shared" si="54"/>
        <v>4</v>
      </c>
      <c r="K448">
        <f t="shared" si="53"/>
        <v>4</v>
      </c>
    </row>
    <row r="449" spans="4:11" x14ac:dyDescent="0.25">
      <c r="D449">
        <f t="shared" si="55"/>
        <v>447</v>
      </c>
      <c r="E449" s="1">
        <f t="shared" si="48"/>
        <v>22.35</v>
      </c>
      <c r="F449">
        <f t="shared" si="49"/>
        <v>4.5699999999999994</v>
      </c>
      <c r="G449">
        <f t="shared" si="50"/>
        <v>0</v>
      </c>
      <c r="H449">
        <f t="shared" si="51"/>
        <v>4</v>
      </c>
      <c r="I449">
        <f t="shared" si="52"/>
        <v>0</v>
      </c>
      <c r="J449">
        <f t="shared" si="54"/>
        <v>4</v>
      </c>
      <c r="K449">
        <f t="shared" si="53"/>
        <v>4</v>
      </c>
    </row>
    <row r="450" spans="4:11" x14ac:dyDescent="0.25">
      <c r="D450">
        <f t="shared" si="55"/>
        <v>448</v>
      </c>
      <c r="E450" s="1">
        <f t="shared" ref="E450:E513" si="56">PAR_max/1200*D450</f>
        <v>22.400000000000002</v>
      </c>
      <c r="F450">
        <f t="shared" ref="F450:F513" si="57">init_slope*D450+init_intercp</f>
        <v>4.58</v>
      </c>
      <c r="G450">
        <f t="shared" ref="G450:G513" si="58">IF(AND(F450&lt;flat_init_y, E450&lt;flat_end_x),F450,0)</f>
        <v>0</v>
      </c>
      <c r="H450">
        <f t="shared" ref="H450:H513" si="59">IF(AND(F450&gt;=flat_init_y,E450&lt;flat_end_x),flat_init_y,0)</f>
        <v>4</v>
      </c>
      <c r="I450">
        <f t="shared" ref="I450:I513" si="60">IF(E450&gt;=flat_end_x,flat_init_y+end_slope2*(E450-flat_end_x),0)</f>
        <v>0</v>
      </c>
      <c r="J450">
        <f t="shared" si="54"/>
        <v>4</v>
      </c>
      <c r="K450">
        <f t="shared" ref="K450:K513" si="61">IF(J450&lt;min_response,min_response,J450)</f>
        <v>4</v>
      </c>
    </row>
    <row r="451" spans="4:11" x14ac:dyDescent="0.25">
      <c r="D451">
        <f t="shared" si="55"/>
        <v>449</v>
      </c>
      <c r="E451" s="1">
        <f t="shared" si="56"/>
        <v>22.450000000000003</v>
      </c>
      <c r="F451">
        <f t="shared" si="57"/>
        <v>4.59</v>
      </c>
      <c r="G451">
        <f t="shared" si="58"/>
        <v>0</v>
      </c>
      <c r="H451">
        <f t="shared" si="59"/>
        <v>4</v>
      </c>
      <c r="I451">
        <f t="shared" si="60"/>
        <v>0</v>
      </c>
      <c r="J451">
        <f t="shared" ref="J451:J514" si="62">SUM(G451:I451)</f>
        <v>4</v>
      </c>
      <c r="K451">
        <f t="shared" si="61"/>
        <v>4</v>
      </c>
    </row>
    <row r="452" spans="4:11" x14ac:dyDescent="0.25">
      <c r="D452">
        <f t="shared" ref="D452:D515" si="63">D451+1</f>
        <v>450</v>
      </c>
      <c r="E452" s="1">
        <f t="shared" si="56"/>
        <v>22.5</v>
      </c>
      <c r="F452">
        <f t="shared" si="57"/>
        <v>4.5999999999999996</v>
      </c>
      <c r="G452">
        <f t="shared" si="58"/>
        <v>0</v>
      </c>
      <c r="H452">
        <f t="shared" si="59"/>
        <v>4</v>
      </c>
      <c r="I452">
        <f t="shared" si="60"/>
        <v>0</v>
      </c>
      <c r="J452">
        <f t="shared" si="62"/>
        <v>4</v>
      </c>
      <c r="K452">
        <f t="shared" si="61"/>
        <v>4</v>
      </c>
    </row>
    <row r="453" spans="4:11" x14ac:dyDescent="0.25">
      <c r="D453">
        <f t="shared" si="63"/>
        <v>451</v>
      </c>
      <c r="E453" s="1">
        <f t="shared" si="56"/>
        <v>22.55</v>
      </c>
      <c r="F453">
        <f t="shared" si="57"/>
        <v>4.6099999999999994</v>
      </c>
      <c r="G453">
        <f t="shared" si="58"/>
        <v>0</v>
      </c>
      <c r="H453">
        <f t="shared" si="59"/>
        <v>4</v>
      </c>
      <c r="I453">
        <f t="shared" si="60"/>
        <v>0</v>
      </c>
      <c r="J453">
        <f t="shared" si="62"/>
        <v>4</v>
      </c>
      <c r="K453">
        <f t="shared" si="61"/>
        <v>4</v>
      </c>
    </row>
    <row r="454" spans="4:11" x14ac:dyDescent="0.25">
      <c r="D454">
        <f t="shared" si="63"/>
        <v>452</v>
      </c>
      <c r="E454" s="1">
        <f t="shared" si="56"/>
        <v>22.6</v>
      </c>
      <c r="F454">
        <f t="shared" si="57"/>
        <v>4.62</v>
      </c>
      <c r="G454">
        <f t="shared" si="58"/>
        <v>0</v>
      </c>
      <c r="H454">
        <f t="shared" si="59"/>
        <v>4</v>
      </c>
      <c r="I454">
        <f t="shared" si="60"/>
        <v>0</v>
      </c>
      <c r="J454">
        <f t="shared" si="62"/>
        <v>4</v>
      </c>
      <c r="K454">
        <f t="shared" si="61"/>
        <v>4</v>
      </c>
    </row>
    <row r="455" spans="4:11" x14ac:dyDescent="0.25">
      <c r="D455">
        <f t="shared" si="63"/>
        <v>453</v>
      </c>
      <c r="E455" s="1">
        <f t="shared" si="56"/>
        <v>22.650000000000002</v>
      </c>
      <c r="F455">
        <f t="shared" si="57"/>
        <v>4.63</v>
      </c>
      <c r="G455">
        <f t="shared" si="58"/>
        <v>0</v>
      </c>
      <c r="H455">
        <f t="shared" si="59"/>
        <v>4</v>
      </c>
      <c r="I455">
        <f t="shared" si="60"/>
        <v>0</v>
      </c>
      <c r="J455">
        <f t="shared" si="62"/>
        <v>4</v>
      </c>
      <c r="K455">
        <f t="shared" si="61"/>
        <v>4</v>
      </c>
    </row>
    <row r="456" spans="4:11" x14ac:dyDescent="0.25">
      <c r="D456">
        <f t="shared" si="63"/>
        <v>454</v>
      </c>
      <c r="E456" s="1">
        <f t="shared" si="56"/>
        <v>22.700000000000003</v>
      </c>
      <c r="F456">
        <f t="shared" si="57"/>
        <v>4.6399999999999997</v>
      </c>
      <c r="G456">
        <f t="shared" si="58"/>
        <v>0</v>
      </c>
      <c r="H456">
        <f t="shared" si="59"/>
        <v>4</v>
      </c>
      <c r="I456">
        <f t="shared" si="60"/>
        <v>0</v>
      </c>
      <c r="J456">
        <f t="shared" si="62"/>
        <v>4</v>
      </c>
      <c r="K456">
        <f t="shared" si="61"/>
        <v>4</v>
      </c>
    </row>
    <row r="457" spans="4:11" x14ac:dyDescent="0.25">
      <c r="D457">
        <f t="shared" si="63"/>
        <v>455</v>
      </c>
      <c r="E457" s="1">
        <f t="shared" si="56"/>
        <v>22.75</v>
      </c>
      <c r="F457">
        <f t="shared" si="57"/>
        <v>4.6499999999999995</v>
      </c>
      <c r="G457">
        <f t="shared" si="58"/>
        <v>0</v>
      </c>
      <c r="H457">
        <f t="shared" si="59"/>
        <v>4</v>
      </c>
      <c r="I457">
        <f t="shared" si="60"/>
        <v>0</v>
      </c>
      <c r="J457">
        <f t="shared" si="62"/>
        <v>4</v>
      </c>
      <c r="K457">
        <f t="shared" si="61"/>
        <v>4</v>
      </c>
    </row>
    <row r="458" spans="4:11" x14ac:dyDescent="0.25">
      <c r="D458">
        <f t="shared" si="63"/>
        <v>456</v>
      </c>
      <c r="E458" s="1">
        <f t="shared" si="56"/>
        <v>22.8</v>
      </c>
      <c r="F458">
        <f t="shared" si="57"/>
        <v>4.66</v>
      </c>
      <c r="G458">
        <f t="shared" si="58"/>
        <v>0</v>
      </c>
      <c r="H458">
        <f t="shared" si="59"/>
        <v>4</v>
      </c>
      <c r="I458">
        <f t="shared" si="60"/>
        <v>0</v>
      </c>
      <c r="J458">
        <f t="shared" si="62"/>
        <v>4</v>
      </c>
      <c r="K458">
        <f t="shared" si="61"/>
        <v>4</v>
      </c>
    </row>
    <row r="459" spans="4:11" x14ac:dyDescent="0.25">
      <c r="D459">
        <f t="shared" si="63"/>
        <v>457</v>
      </c>
      <c r="E459" s="1">
        <f t="shared" si="56"/>
        <v>22.85</v>
      </c>
      <c r="F459">
        <f t="shared" si="57"/>
        <v>4.67</v>
      </c>
      <c r="G459">
        <f t="shared" si="58"/>
        <v>0</v>
      </c>
      <c r="H459">
        <f t="shared" si="59"/>
        <v>4</v>
      </c>
      <c r="I459">
        <f t="shared" si="60"/>
        <v>0</v>
      </c>
      <c r="J459">
        <f t="shared" si="62"/>
        <v>4</v>
      </c>
      <c r="K459">
        <f t="shared" si="61"/>
        <v>4</v>
      </c>
    </row>
    <row r="460" spans="4:11" x14ac:dyDescent="0.25">
      <c r="D460">
        <f t="shared" si="63"/>
        <v>458</v>
      </c>
      <c r="E460" s="1">
        <f t="shared" si="56"/>
        <v>22.900000000000002</v>
      </c>
      <c r="F460">
        <f t="shared" si="57"/>
        <v>4.68</v>
      </c>
      <c r="G460">
        <f t="shared" si="58"/>
        <v>0</v>
      </c>
      <c r="H460">
        <f t="shared" si="59"/>
        <v>4</v>
      </c>
      <c r="I460">
        <f t="shared" si="60"/>
        <v>0</v>
      </c>
      <c r="J460">
        <f t="shared" si="62"/>
        <v>4</v>
      </c>
      <c r="K460">
        <f t="shared" si="61"/>
        <v>4</v>
      </c>
    </row>
    <row r="461" spans="4:11" x14ac:dyDescent="0.25">
      <c r="D461">
        <f t="shared" si="63"/>
        <v>459</v>
      </c>
      <c r="E461" s="1">
        <f t="shared" si="56"/>
        <v>22.950000000000003</v>
      </c>
      <c r="F461">
        <f t="shared" si="57"/>
        <v>4.6899999999999995</v>
      </c>
      <c r="G461">
        <f t="shared" si="58"/>
        <v>0</v>
      </c>
      <c r="H461">
        <f t="shared" si="59"/>
        <v>4</v>
      </c>
      <c r="I461">
        <f t="shared" si="60"/>
        <v>0</v>
      </c>
      <c r="J461">
        <f t="shared" si="62"/>
        <v>4</v>
      </c>
      <c r="K461">
        <f t="shared" si="61"/>
        <v>4</v>
      </c>
    </row>
    <row r="462" spans="4:11" x14ac:dyDescent="0.25">
      <c r="D462">
        <f t="shared" si="63"/>
        <v>460</v>
      </c>
      <c r="E462" s="1">
        <f t="shared" si="56"/>
        <v>23</v>
      </c>
      <c r="F462">
        <f t="shared" si="57"/>
        <v>4.7</v>
      </c>
      <c r="G462">
        <f t="shared" si="58"/>
        <v>0</v>
      </c>
      <c r="H462">
        <f t="shared" si="59"/>
        <v>0</v>
      </c>
      <c r="I462">
        <f t="shared" si="60"/>
        <v>4</v>
      </c>
      <c r="J462">
        <f t="shared" si="62"/>
        <v>4</v>
      </c>
      <c r="K462">
        <f t="shared" si="61"/>
        <v>4</v>
      </c>
    </row>
    <row r="463" spans="4:11" x14ac:dyDescent="0.25">
      <c r="D463">
        <f t="shared" si="63"/>
        <v>461</v>
      </c>
      <c r="E463" s="1">
        <f t="shared" si="56"/>
        <v>23.05</v>
      </c>
      <c r="F463">
        <f t="shared" si="57"/>
        <v>4.71</v>
      </c>
      <c r="G463">
        <f t="shared" si="58"/>
        <v>0</v>
      </c>
      <c r="H463">
        <f t="shared" si="59"/>
        <v>0</v>
      </c>
      <c r="I463">
        <f t="shared" si="60"/>
        <v>3.9950000000000001</v>
      </c>
      <c r="J463">
        <f t="shared" si="62"/>
        <v>3.9950000000000001</v>
      </c>
      <c r="K463">
        <f t="shared" si="61"/>
        <v>3.9950000000000001</v>
      </c>
    </row>
    <row r="464" spans="4:11" x14ac:dyDescent="0.25">
      <c r="D464">
        <f t="shared" si="63"/>
        <v>462</v>
      </c>
      <c r="E464" s="1">
        <f t="shared" si="56"/>
        <v>23.1</v>
      </c>
      <c r="F464">
        <f t="shared" si="57"/>
        <v>4.72</v>
      </c>
      <c r="G464">
        <f t="shared" si="58"/>
        <v>0</v>
      </c>
      <c r="H464">
        <f t="shared" si="59"/>
        <v>0</v>
      </c>
      <c r="I464">
        <f t="shared" si="60"/>
        <v>3.9899999999999998</v>
      </c>
      <c r="J464">
        <f t="shared" si="62"/>
        <v>3.9899999999999998</v>
      </c>
      <c r="K464">
        <f t="shared" si="61"/>
        <v>3.9899999999999998</v>
      </c>
    </row>
    <row r="465" spans="4:11" x14ac:dyDescent="0.25">
      <c r="D465">
        <f t="shared" si="63"/>
        <v>463</v>
      </c>
      <c r="E465" s="1">
        <f t="shared" si="56"/>
        <v>23.150000000000002</v>
      </c>
      <c r="F465">
        <f t="shared" si="57"/>
        <v>4.7299999999999995</v>
      </c>
      <c r="G465">
        <f t="shared" si="58"/>
        <v>0</v>
      </c>
      <c r="H465">
        <f t="shared" si="59"/>
        <v>0</v>
      </c>
      <c r="I465">
        <f t="shared" si="60"/>
        <v>3.9849999999999999</v>
      </c>
      <c r="J465">
        <f t="shared" si="62"/>
        <v>3.9849999999999999</v>
      </c>
      <c r="K465">
        <f t="shared" si="61"/>
        <v>3.9849999999999999</v>
      </c>
    </row>
    <row r="466" spans="4:11" x14ac:dyDescent="0.25">
      <c r="D466">
        <f t="shared" si="63"/>
        <v>464</v>
      </c>
      <c r="E466" s="1">
        <f t="shared" si="56"/>
        <v>23.200000000000003</v>
      </c>
      <c r="F466">
        <f t="shared" si="57"/>
        <v>4.7399999999999993</v>
      </c>
      <c r="G466">
        <f t="shared" si="58"/>
        <v>0</v>
      </c>
      <c r="H466">
        <f t="shared" si="59"/>
        <v>0</v>
      </c>
      <c r="I466">
        <f t="shared" si="60"/>
        <v>3.9799999999999995</v>
      </c>
      <c r="J466">
        <f t="shared" si="62"/>
        <v>3.9799999999999995</v>
      </c>
      <c r="K466">
        <f t="shared" si="61"/>
        <v>3.9799999999999995</v>
      </c>
    </row>
    <row r="467" spans="4:11" x14ac:dyDescent="0.25">
      <c r="D467">
        <f t="shared" si="63"/>
        <v>465</v>
      </c>
      <c r="E467" s="1">
        <f t="shared" si="56"/>
        <v>23.25</v>
      </c>
      <c r="F467">
        <f t="shared" si="57"/>
        <v>4.75</v>
      </c>
      <c r="G467">
        <f t="shared" si="58"/>
        <v>0</v>
      </c>
      <c r="H467">
        <f t="shared" si="59"/>
        <v>0</v>
      </c>
      <c r="I467">
        <f t="shared" si="60"/>
        <v>3.9750000000000001</v>
      </c>
      <c r="J467">
        <f t="shared" si="62"/>
        <v>3.9750000000000001</v>
      </c>
      <c r="K467">
        <f t="shared" si="61"/>
        <v>3.9750000000000001</v>
      </c>
    </row>
    <row r="468" spans="4:11" x14ac:dyDescent="0.25">
      <c r="D468">
        <f t="shared" si="63"/>
        <v>466</v>
      </c>
      <c r="E468" s="1">
        <f t="shared" si="56"/>
        <v>23.3</v>
      </c>
      <c r="F468">
        <f t="shared" si="57"/>
        <v>4.76</v>
      </c>
      <c r="G468">
        <f t="shared" si="58"/>
        <v>0</v>
      </c>
      <c r="H468">
        <f t="shared" si="59"/>
        <v>0</v>
      </c>
      <c r="I468">
        <f t="shared" si="60"/>
        <v>3.9699999999999998</v>
      </c>
      <c r="J468">
        <f t="shared" si="62"/>
        <v>3.9699999999999998</v>
      </c>
      <c r="K468">
        <f t="shared" si="61"/>
        <v>3.9699999999999998</v>
      </c>
    </row>
    <row r="469" spans="4:11" x14ac:dyDescent="0.25">
      <c r="D469">
        <f t="shared" si="63"/>
        <v>467</v>
      </c>
      <c r="E469" s="1">
        <f t="shared" si="56"/>
        <v>23.35</v>
      </c>
      <c r="F469">
        <f t="shared" si="57"/>
        <v>4.7699999999999996</v>
      </c>
      <c r="G469">
        <f t="shared" si="58"/>
        <v>0</v>
      </c>
      <c r="H469">
        <f t="shared" si="59"/>
        <v>0</v>
      </c>
      <c r="I469">
        <f t="shared" si="60"/>
        <v>3.9649999999999999</v>
      </c>
      <c r="J469">
        <f t="shared" si="62"/>
        <v>3.9649999999999999</v>
      </c>
      <c r="K469">
        <f t="shared" si="61"/>
        <v>3.9649999999999999</v>
      </c>
    </row>
    <row r="470" spans="4:11" x14ac:dyDescent="0.25">
      <c r="D470">
        <f t="shared" si="63"/>
        <v>468</v>
      </c>
      <c r="E470" s="1">
        <f t="shared" si="56"/>
        <v>23.400000000000002</v>
      </c>
      <c r="F470">
        <f t="shared" si="57"/>
        <v>4.7799999999999994</v>
      </c>
      <c r="G470">
        <f t="shared" si="58"/>
        <v>0</v>
      </c>
      <c r="H470">
        <f t="shared" si="59"/>
        <v>0</v>
      </c>
      <c r="I470">
        <f t="shared" si="60"/>
        <v>3.96</v>
      </c>
      <c r="J470">
        <f t="shared" si="62"/>
        <v>3.96</v>
      </c>
      <c r="K470">
        <f t="shared" si="61"/>
        <v>3.96</v>
      </c>
    </row>
    <row r="471" spans="4:11" x14ac:dyDescent="0.25">
      <c r="D471">
        <f t="shared" si="63"/>
        <v>469</v>
      </c>
      <c r="E471" s="1">
        <f t="shared" si="56"/>
        <v>23.450000000000003</v>
      </c>
      <c r="F471">
        <f t="shared" si="57"/>
        <v>4.79</v>
      </c>
      <c r="G471">
        <f t="shared" si="58"/>
        <v>0</v>
      </c>
      <c r="H471">
        <f t="shared" si="59"/>
        <v>0</v>
      </c>
      <c r="I471">
        <f t="shared" si="60"/>
        <v>3.9549999999999996</v>
      </c>
      <c r="J471">
        <f t="shared" si="62"/>
        <v>3.9549999999999996</v>
      </c>
      <c r="K471">
        <f t="shared" si="61"/>
        <v>3.9549999999999996</v>
      </c>
    </row>
    <row r="472" spans="4:11" x14ac:dyDescent="0.25">
      <c r="D472">
        <f t="shared" si="63"/>
        <v>470</v>
      </c>
      <c r="E472" s="1">
        <f t="shared" si="56"/>
        <v>23.5</v>
      </c>
      <c r="F472">
        <f t="shared" si="57"/>
        <v>4.8</v>
      </c>
      <c r="G472">
        <f t="shared" si="58"/>
        <v>0</v>
      </c>
      <c r="H472">
        <f t="shared" si="59"/>
        <v>0</v>
      </c>
      <c r="I472">
        <f t="shared" si="60"/>
        <v>3.95</v>
      </c>
      <c r="J472">
        <f t="shared" si="62"/>
        <v>3.95</v>
      </c>
      <c r="K472">
        <f t="shared" si="61"/>
        <v>3.95</v>
      </c>
    </row>
    <row r="473" spans="4:11" x14ac:dyDescent="0.25">
      <c r="D473">
        <f t="shared" si="63"/>
        <v>471</v>
      </c>
      <c r="E473" s="1">
        <f t="shared" si="56"/>
        <v>23.55</v>
      </c>
      <c r="F473">
        <f t="shared" si="57"/>
        <v>4.8099999999999996</v>
      </c>
      <c r="G473">
        <f t="shared" si="58"/>
        <v>0</v>
      </c>
      <c r="H473">
        <f t="shared" si="59"/>
        <v>0</v>
      </c>
      <c r="I473">
        <f t="shared" si="60"/>
        <v>3.9449999999999998</v>
      </c>
      <c r="J473">
        <f t="shared" si="62"/>
        <v>3.9449999999999998</v>
      </c>
      <c r="K473">
        <f t="shared" si="61"/>
        <v>3.9449999999999998</v>
      </c>
    </row>
    <row r="474" spans="4:11" x14ac:dyDescent="0.25">
      <c r="D474">
        <f t="shared" si="63"/>
        <v>472</v>
      </c>
      <c r="E474" s="1">
        <f t="shared" si="56"/>
        <v>23.6</v>
      </c>
      <c r="F474">
        <f t="shared" si="57"/>
        <v>4.8199999999999994</v>
      </c>
      <c r="G474">
        <f t="shared" si="58"/>
        <v>0</v>
      </c>
      <c r="H474">
        <f t="shared" si="59"/>
        <v>0</v>
      </c>
      <c r="I474">
        <f t="shared" si="60"/>
        <v>3.94</v>
      </c>
      <c r="J474">
        <f t="shared" si="62"/>
        <v>3.94</v>
      </c>
      <c r="K474">
        <f t="shared" si="61"/>
        <v>3.94</v>
      </c>
    </row>
    <row r="475" spans="4:11" x14ac:dyDescent="0.25">
      <c r="D475">
        <f t="shared" si="63"/>
        <v>473</v>
      </c>
      <c r="E475" s="1">
        <f t="shared" si="56"/>
        <v>23.650000000000002</v>
      </c>
      <c r="F475">
        <f t="shared" si="57"/>
        <v>4.83</v>
      </c>
      <c r="G475">
        <f t="shared" si="58"/>
        <v>0</v>
      </c>
      <c r="H475">
        <f t="shared" si="59"/>
        <v>0</v>
      </c>
      <c r="I475">
        <f t="shared" si="60"/>
        <v>3.9349999999999996</v>
      </c>
      <c r="J475">
        <f t="shared" si="62"/>
        <v>3.9349999999999996</v>
      </c>
      <c r="K475">
        <f t="shared" si="61"/>
        <v>3.9349999999999996</v>
      </c>
    </row>
    <row r="476" spans="4:11" x14ac:dyDescent="0.25">
      <c r="D476">
        <f t="shared" si="63"/>
        <v>474</v>
      </c>
      <c r="E476" s="1">
        <f t="shared" si="56"/>
        <v>23.700000000000003</v>
      </c>
      <c r="F476">
        <f t="shared" si="57"/>
        <v>4.84</v>
      </c>
      <c r="G476">
        <f t="shared" si="58"/>
        <v>0</v>
      </c>
      <c r="H476">
        <f t="shared" si="59"/>
        <v>0</v>
      </c>
      <c r="I476">
        <f t="shared" si="60"/>
        <v>3.9299999999999997</v>
      </c>
      <c r="J476">
        <f t="shared" si="62"/>
        <v>3.9299999999999997</v>
      </c>
      <c r="K476">
        <f t="shared" si="61"/>
        <v>3.9299999999999997</v>
      </c>
    </row>
    <row r="477" spans="4:11" x14ac:dyDescent="0.25">
      <c r="D477">
        <f t="shared" si="63"/>
        <v>475</v>
      </c>
      <c r="E477" s="1">
        <f t="shared" si="56"/>
        <v>23.75</v>
      </c>
      <c r="F477">
        <f t="shared" si="57"/>
        <v>4.8499999999999996</v>
      </c>
      <c r="G477">
        <f t="shared" si="58"/>
        <v>0</v>
      </c>
      <c r="H477">
        <f t="shared" si="59"/>
        <v>0</v>
      </c>
      <c r="I477">
        <f t="shared" si="60"/>
        <v>3.9249999999999998</v>
      </c>
      <c r="J477">
        <f t="shared" si="62"/>
        <v>3.9249999999999998</v>
      </c>
      <c r="K477">
        <f t="shared" si="61"/>
        <v>3.9249999999999998</v>
      </c>
    </row>
    <row r="478" spans="4:11" x14ac:dyDescent="0.25">
      <c r="D478">
        <f t="shared" si="63"/>
        <v>476</v>
      </c>
      <c r="E478" s="1">
        <f t="shared" si="56"/>
        <v>23.8</v>
      </c>
      <c r="F478">
        <f t="shared" si="57"/>
        <v>4.8599999999999994</v>
      </c>
      <c r="G478">
        <f t="shared" si="58"/>
        <v>0</v>
      </c>
      <c r="H478">
        <f t="shared" si="59"/>
        <v>0</v>
      </c>
      <c r="I478">
        <f t="shared" si="60"/>
        <v>3.92</v>
      </c>
      <c r="J478">
        <f t="shared" si="62"/>
        <v>3.92</v>
      </c>
      <c r="K478">
        <f t="shared" si="61"/>
        <v>3.92</v>
      </c>
    </row>
    <row r="479" spans="4:11" x14ac:dyDescent="0.25">
      <c r="D479">
        <f t="shared" si="63"/>
        <v>477</v>
      </c>
      <c r="E479" s="1">
        <f t="shared" si="56"/>
        <v>23.85</v>
      </c>
      <c r="F479">
        <f t="shared" si="57"/>
        <v>4.87</v>
      </c>
      <c r="G479">
        <f t="shared" si="58"/>
        <v>0</v>
      </c>
      <c r="H479">
        <f t="shared" si="59"/>
        <v>0</v>
      </c>
      <c r="I479">
        <f t="shared" si="60"/>
        <v>3.915</v>
      </c>
      <c r="J479">
        <f t="shared" si="62"/>
        <v>3.915</v>
      </c>
      <c r="K479">
        <f t="shared" si="61"/>
        <v>3.915</v>
      </c>
    </row>
    <row r="480" spans="4:11" x14ac:dyDescent="0.25">
      <c r="D480">
        <f t="shared" si="63"/>
        <v>478</v>
      </c>
      <c r="E480" s="1">
        <f t="shared" si="56"/>
        <v>23.900000000000002</v>
      </c>
      <c r="F480">
        <f t="shared" si="57"/>
        <v>4.88</v>
      </c>
      <c r="G480">
        <f t="shared" si="58"/>
        <v>0</v>
      </c>
      <c r="H480">
        <f t="shared" si="59"/>
        <v>0</v>
      </c>
      <c r="I480">
        <f t="shared" si="60"/>
        <v>3.9099999999999997</v>
      </c>
      <c r="J480">
        <f t="shared" si="62"/>
        <v>3.9099999999999997</v>
      </c>
      <c r="K480">
        <f t="shared" si="61"/>
        <v>3.9099999999999997</v>
      </c>
    </row>
    <row r="481" spans="4:11" x14ac:dyDescent="0.25">
      <c r="D481">
        <f t="shared" si="63"/>
        <v>479</v>
      </c>
      <c r="E481" s="1">
        <f t="shared" si="56"/>
        <v>23.950000000000003</v>
      </c>
      <c r="F481">
        <f t="shared" si="57"/>
        <v>4.8899999999999997</v>
      </c>
      <c r="G481">
        <f t="shared" si="58"/>
        <v>0</v>
      </c>
      <c r="H481">
        <f t="shared" si="59"/>
        <v>0</v>
      </c>
      <c r="I481">
        <f t="shared" si="60"/>
        <v>3.9049999999999998</v>
      </c>
      <c r="J481">
        <f t="shared" si="62"/>
        <v>3.9049999999999998</v>
      </c>
      <c r="K481">
        <f t="shared" si="61"/>
        <v>3.9049999999999998</v>
      </c>
    </row>
    <row r="482" spans="4:11" x14ac:dyDescent="0.25">
      <c r="D482">
        <f t="shared" si="63"/>
        <v>480</v>
      </c>
      <c r="E482" s="1">
        <f t="shared" si="56"/>
        <v>24</v>
      </c>
      <c r="F482">
        <f t="shared" si="57"/>
        <v>4.8999999999999995</v>
      </c>
      <c r="G482">
        <f t="shared" si="58"/>
        <v>0</v>
      </c>
      <c r="H482">
        <f t="shared" si="59"/>
        <v>0</v>
      </c>
      <c r="I482">
        <f t="shared" si="60"/>
        <v>3.9</v>
      </c>
      <c r="J482">
        <f t="shared" si="62"/>
        <v>3.9</v>
      </c>
      <c r="K482">
        <f t="shared" si="61"/>
        <v>3.9</v>
      </c>
    </row>
    <row r="483" spans="4:11" x14ac:dyDescent="0.25">
      <c r="D483">
        <f t="shared" si="63"/>
        <v>481</v>
      </c>
      <c r="E483" s="1">
        <f t="shared" si="56"/>
        <v>24.05</v>
      </c>
      <c r="F483">
        <f t="shared" si="57"/>
        <v>4.91</v>
      </c>
      <c r="G483">
        <f t="shared" si="58"/>
        <v>0</v>
      </c>
      <c r="H483">
        <f t="shared" si="59"/>
        <v>0</v>
      </c>
      <c r="I483">
        <f t="shared" si="60"/>
        <v>3.895</v>
      </c>
      <c r="J483">
        <f t="shared" si="62"/>
        <v>3.895</v>
      </c>
      <c r="K483">
        <f t="shared" si="61"/>
        <v>3.895</v>
      </c>
    </row>
    <row r="484" spans="4:11" x14ac:dyDescent="0.25">
      <c r="D484">
        <f t="shared" si="63"/>
        <v>482</v>
      </c>
      <c r="E484" s="1">
        <f t="shared" si="56"/>
        <v>24.1</v>
      </c>
      <c r="F484">
        <f t="shared" si="57"/>
        <v>4.92</v>
      </c>
      <c r="G484">
        <f t="shared" si="58"/>
        <v>0</v>
      </c>
      <c r="H484">
        <f t="shared" si="59"/>
        <v>0</v>
      </c>
      <c r="I484">
        <f t="shared" si="60"/>
        <v>3.8899999999999997</v>
      </c>
      <c r="J484">
        <f t="shared" si="62"/>
        <v>3.8899999999999997</v>
      </c>
      <c r="K484">
        <f t="shared" si="61"/>
        <v>3.8899999999999997</v>
      </c>
    </row>
    <row r="485" spans="4:11" x14ac:dyDescent="0.25">
      <c r="D485">
        <f t="shared" si="63"/>
        <v>483</v>
      </c>
      <c r="E485" s="1">
        <f t="shared" si="56"/>
        <v>24.150000000000002</v>
      </c>
      <c r="F485">
        <f t="shared" si="57"/>
        <v>4.93</v>
      </c>
      <c r="G485">
        <f t="shared" si="58"/>
        <v>0</v>
      </c>
      <c r="H485">
        <f t="shared" si="59"/>
        <v>0</v>
      </c>
      <c r="I485">
        <f t="shared" si="60"/>
        <v>3.8849999999999998</v>
      </c>
      <c r="J485">
        <f t="shared" si="62"/>
        <v>3.8849999999999998</v>
      </c>
      <c r="K485">
        <f t="shared" si="61"/>
        <v>3.8849999999999998</v>
      </c>
    </row>
    <row r="486" spans="4:11" x14ac:dyDescent="0.25">
      <c r="D486">
        <f t="shared" si="63"/>
        <v>484</v>
      </c>
      <c r="E486" s="1">
        <f t="shared" si="56"/>
        <v>24.200000000000003</v>
      </c>
      <c r="F486">
        <f t="shared" si="57"/>
        <v>4.9399999999999995</v>
      </c>
      <c r="G486">
        <f t="shared" si="58"/>
        <v>0</v>
      </c>
      <c r="H486">
        <f t="shared" si="59"/>
        <v>0</v>
      </c>
      <c r="I486">
        <f t="shared" si="60"/>
        <v>3.88</v>
      </c>
      <c r="J486">
        <f t="shared" si="62"/>
        <v>3.88</v>
      </c>
      <c r="K486">
        <f t="shared" si="61"/>
        <v>3.88</v>
      </c>
    </row>
    <row r="487" spans="4:11" x14ac:dyDescent="0.25">
      <c r="D487">
        <f t="shared" si="63"/>
        <v>485</v>
      </c>
      <c r="E487" s="1">
        <f t="shared" si="56"/>
        <v>24.25</v>
      </c>
      <c r="F487">
        <f t="shared" si="57"/>
        <v>4.95</v>
      </c>
      <c r="G487">
        <f t="shared" si="58"/>
        <v>0</v>
      </c>
      <c r="H487">
        <f t="shared" si="59"/>
        <v>0</v>
      </c>
      <c r="I487">
        <f t="shared" si="60"/>
        <v>3.875</v>
      </c>
      <c r="J487">
        <f t="shared" si="62"/>
        <v>3.875</v>
      </c>
      <c r="K487">
        <f t="shared" si="61"/>
        <v>3.875</v>
      </c>
    </row>
    <row r="488" spans="4:11" x14ac:dyDescent="0.25">
      <c r="D488">
        <f t="shared" si="63"/>
        <v>486</v>
      </c>
      <c r="E488" s="1">
        <f t="shared" si="56"/>
        <v>24.3</v>
      </c>
      <c r="F488">
        <f t="shared" si="57"/>
        <v>4.96</v>
      </c>
      <c r="G488">
        <f t="shared" si="58"/>
        <v>0</v>
      </c>
      <c r="H488">
        <f t="shared" si="59"/>
        <v>0</v>
      </c>
      <c r="I488">
        <f t="shared" si="60"/>
        <v>3.87</v>
      </c>
      <c r="J488">
        <f t="shared" si="62"/>
        <v>3.87</v>
      </c>
      <c r="K488">
        <f t="shared" si="61"/>
        <v>3.87</v>
      </c>
    </row>
    <row r="489" spans="4:11" x14ac:dyDescent="0.25">
      <c r="D489">
        <f t="shared" si="63"/>
        <v>487</v>
      </c>
      <c r="E489" s="1">
        <f t="shared" si="56"/>
        <v>24.35</v>
      </c>
      <c r="F489">
        <f t="shared" si="57"/>
        <v>4.97</v>
      </c>
      <c r="G489">
        <f t="shared" si="58"/>
        <v>0</v>
      </c>
      <c r="H489">
        <f t="shared" si="59"/>
        <v>0</v>
      </c>
      <c r="I489">
        <f t="shared" si="60"/>
        <v>3.8649999999999998</v>
      </c>
      <c r="J489">
        <f t="shared" si="62"/>
        <v>3.8649999999999998</v>
      </c>
      <c r="K489">
        <f t="shared" si="61"/>
        <v>3.8649999999999998</v>
      </c>
    </row>
    <row r="490" spans="4:11" x14ac:dyDescent="0.25">
      <c r="D490">
        <f t="shared" si="63"/>
        <v>488</v>
      </c>
      <c r="E490" s="1">
        <f t="shared" si="56"/>
        <v>24.400000000000002</v>
      </c>
      <c r="F490">
        <f t="shared" si="57"/>
        <v>4.9799999999999995</v>
      </c>
      <c r="G490">
        <f t="shared" si="58"/>
        <v>0</v>
      </c>
      <c r="H490">
        <f t="shared" si="59"/>
        <v>0</v>
      </c>
      <c r="I490">
        <f t="shared" si="60"/>
        <v>3.86</v>
      </c>
      <c r="J490">
        <f t="shared" si="62"/>
        <v>3.86</v>
      </c>
      <c r="K490">
        <f t="shared" si="61"/>
        <v>3.86</v>
      </c>
    </row>
    <row r="491" spans="4:11" x14ac:dyDescent="0.25">
      <c r="D491">
        <f t="shared" si="63"/>
        <v>489</v>
      </c>
      <c r="E491" s="1">
        <f t="shared" si="56"/>
        <v>24.450000000000003</v>
      </c>
      <c r="F491">
        <f t="shared" si="57"/>
        <v>4.9899999999999993</v>
      </c>
      <c r="G491">
        <f t="shared" si="58"/>
        <v>0</v>
      </c>
      <c r="H491">
        <f t="shared" si="59"/>
        <v>0</v>
      </c>
      <c r="I491">
        <f t="shared" si="60"/>
        <v>3.8549999999999995</v>
      </c>
      <c r="J491">
        <f t="shared" si="62"/>
        <v>3.8549999999999995</v>
      </c>
      <c r="K491">
        <f t="shared" si="61"/>
        <v>3.8549999999999995</v>
      </c>
    </row>
    <row r="492" spans="4:11" x14ac:dyDescent="0.25">
      <c r="D492">
        <f t="shared" si="63"/>
        <v>490</v>
      </c>
      <c r="E492" s="1">
        <f t="shared" si="56"/>
        <v>24.5</v>
      </c>
      <c r="F492">
        <f t="shared" si="57"/>
        <v>5</v>
      </c>
      <c r="G492">
        <f t="shared" si="58"/>
        <v>0</v>
      </c>
      <c r="H492">
        <f t="shared" si="59"/>
        <v>0</v>
      </c>
      <c r="I492">
        <f t="shared" si="60"/>
        <v>3.85</v>
      </c>
      <c r="J492">
        <f t="shared" si="62"/>
        <v>3.85</v>
      </c>
      <c r="K492">
        <f t="shared" si="61"/>
        <v>3.85</v>
      </c>
    </row>
    <row r="493" spans="4:11" x14ac:dyDescent="0.25">
      <c r="D493">
        <f t="shared" si="63"/>
        <v>491</v>
      </c>
      <c r="E493" s="1">
        <f t="shared" si="56"/>
        <v>24.55</v>
      </c>
      <c r="F493">
        <f t="shared" si="57"/>
        <v>5.01</v>
      </c>
      <c r="G493">
        <f t="shared" si="58"/>
        <v>0</v>
      </c>
      <c r="H493">
        <f t="shared" si="59"/>
        <v>0</v>
      </c>
      <c r="I493">
        <f t="shared" si="60"/>
        <v>3.8449999999999998</v>
      </c>
      <c r="J493">
        <f t="shared" si="62"/>
        <v>3.8449999999999998</v>
      </c>
      <c r="K493">
        <f t="shared" si="61"/>
        <v>3.8449999999999998</v>
      </c>
    </row>
    <row r="494" spans="4:11" x14ac:dyDescent="0.25">
      <c r="D494">
        <f t="shared" si="63"/>
        <v>492</v>
      </c>
      <c r="E494" s="1">
        <f t="shared" si="56"/>
        <v>24.6</v>
      </c>
      <c r="F494">
        <f t="shared" si="57"/>
        <v>5.0199999999999996</v>
      </c>
      <c r="G494">
        <f t="shared" si="58"/>
        <v>0</v>
      </c>
      <c r="H494">
        <f t="shared" si="59"/>
        <v>0</v>
      </c>
      <c r="I494">
        <f t="shared" si="60"/>
        <v>3.84</v>
      </c>
      <c r="J494">
        <f t="shared" si="62"/>
        <v>3.84</v>
      </c>
      <c r="K494">
        <f t="shared" si="61"/>
        <v>3.84</v>
      </c>
    </row>
    <row r="495" spans="4:11" x14ac:dyDescent="0.25">
      <c r="D495">
        <f t="shared" si="63"/>
        <v>493</v>
      </c>
      <c r="E495" s="1">
        <f t="shared" si="56"/>
        <v>24.650000000000002</v>
      </c>
      <c r="F495">
        <f t="shared" si="57"/>
        <v>5.0299999999999994</v>
      </c>
      <c r="G495">
        <f t="shared" si="58"/>
        <v>0</v>
      </c>
      <c r="H495">
        <f t="shared" si="59"/>
        <v>0</v>
      </c>
      <c r="I495">
        <f t="shared" si="60"/>
        <v>3.835</v>
      </c>
      <c r="J495">
        <f t="shared" si="62"/>
        <v>3.835</v>
      </c>
      <c r="K495">
        <f t="shared" si="61"/>
        <v>3.835</v>
      </c>
    </row>
    <row r="496" spans="4:11" x14ac:dyDescent="0.25">
      <c r="D496">
        <f t="shared" si="63"/>
        <v>494</v>
      </c>
      <c r="E496" s="1">
        <f t="shared" si="56"/>
        <v>24.700000000000003</v>
      </c>
      <c r="F496">
        <f t="shared" si="57"/>
        <v>5.04</v>
      </c>
      <c r="G496">
        <f t="shared" si="58"/>
        <v>0</v>
      </c>
      <c r="H496">
        <f t="shared" si="59"/>
        <v>0</v>
      </c>
      <c r="I496">
        <f t="shared" si="60"/>
        <v>3.8299999999999996</v>
      </c>
      <c r="J496">
        <f t="shared" si="62"/>
        <v>3.8299999999999996</v>
      </c>
      <c r="K496">
        <f t="shared" si="61"/>
        <v>3.8299999999999996</v>
      </c>
    </row>
    <row r="497" spans="4:11" x14ac:dyDescent="0.25">
      <c r="D497">
        <f t="shared" si="63"/>
        <v>495</v>
      </c>
      <c r="E497" s="1">
        <f t="shared" si="56"/>
        <v>24.75</v>
      </c>
      <c r="F497">
        <f t="shared" si="57"/>
        <v>5.05</v>
      </c>
      <c r="G497">
        <f t="shared" si="58"/>
        <v>0</v>
      </c>
      <c r="H497">
        <f t="shared" si="59"/>
        <v>0</v>
      </c>
      <c r="I497">
        <f t="shared" si="60"/>
        <v>3.8250000000000002</v>
      </c>
      <c r="J497">
        <f t="shared" si="62"/>
        <v>3.8250000000000002</v>
      </c>
      <c r="K497">
        <f t="shared" si="61"/>
        <v>3.8250000000000002</v>
      </c>
    </row>
    <row r="498" spans="4:11" x14ac:dyDescent="0.25">
      <c r="D498">
        <f t="shared" si="63"/>
        <v>496</v>
      </c>
      <c r="E498" s="1">
        <f t="shared" si="56"/>
        <v>24.8</v>
      </c>
      <c r="F498">
        <f t="shared" si="57"/>
        <v>5.0599999999999996</v>
      </c>
      <c r="G498">
        <f t="shared" si="58"/>
        <v>0</v>
      </c>
      <c r="H498">
        <f t="shared" si="59"/>
        <v>0</v>
      </c>
      <c r="I498">
        <f t="shared" si="60"/>
        <v>3.82</v>
      </c>
      <c r="J498">
        <f t="shared" si="62"/>
        <v>3.82</v>
      </c>
      <c r="K498">
        <f t="shared" si="61"/>
        <v>3.82</v>
      </c>
    </row>
    <row r="499" spans="4:11" x14ac:dyDescent="0.25">
      <c r="D499">
        <f t="shared" si="63"/>
        <v>497</v>
      </c>
      <c r="E499" s="1">
        <f t="shared" si="56"/>
        <v>24.85</v>
      </c>
      <c r="F499">
        <f t="shared" si="57"/>
        <v>5.0699999999999994</v>
      </c>
      <c r="G499">
        <f t="shared" si="58"/>
        <v>0</v>
      </c>
      <c r="H499">
        <f t="shared" si="59"/>
        <v>0</v>
      </c>
      <c r="I499">
        <f t="shared" si="60"/>
        <v>3.8149999999999999</v>
      </c>
      <c r="J499">
        <f t="shared" si="62"/>
        <v>3.8149999999999999</v>
      </c>
      <c r="K499">
        <f t="shared" si="61"/>
        <v>3.8149999999999999</v>
      </c>
    </row>
    <row r="500" spans="4:11" x14ac:dyDescent="0.25">
      <c r="D500">
        <f t="shared" si="63"/>
        <v>498</v>
      </c>
      <c r="E500" s="1">
        <f t="shared" si="56"/>
        <v>24.900000000000002</v>
      </c>
      <c r="F500">
        <f t="shared" si="57"/>
        <v>5.08</v>
      </c>
      <c r="G500">
        <f t="shared" si="58"/>
        <v>0</v>
      </c>
      <c r="H500">
        <f t="shared" si="59"/>
        <v>0</v>
      </c>
      <c r="I500">
        <f t="shared" si="60"/>
        <v>3.8099999999999996</v>
      </c>
      <c r="J500">
        <f t="shared" si="62"/>
        <v>3.8099999999999996</v>
      </c>
      <c r="K500">
        <f t="shared" si="61"/>
        <v>3.8099999999999996</v>
      </c>
    </row>
    <row r="501" spans="4:11" x14ac:dyDescent="0.25">
      <c r="D501">
        <f t="shared" si="63"/>
        <v>499</v>
      </c>
      <c r="E501" s="1">
        <f t="shared" si="56"/>
        <v>24.950000000000003</v>
      </c>
      <c r="F501">
        <f t="shared" si="57"/>
        <v>5.09</v>
      </c>
      <c r="G501">
        <f t="shared" si="58"/>
        <v>0</v>
      </c>
      <c r="H501">
        <f t="shared" si="59"/>
        <v>0</v>
      </c>
      <c r="I501">
        <f t="shared" si="60"/>
        <v>3.8049999999999997</v>
      </c>
      <c r="J501">
        <f t="shared" si="62"/>
        <v>3.8049999999999997</v>
      </c>
      <c r="K501">
        <f t="shared" si="61"/>
        <v>3.8049999999999997</v>
      </c>
    </row>
    <row r="502" spans="4:11" x14ac:dyDescent="0.25">
      <c r="D502">
        <f t="shared" si="63"/>
        <v>500</v>
      </c>
      <c r="E502" s="1">
        <f t="shared" si="56"/>
        <v>25</v>
      </c>
      <c r="F502">
        <f t="shared" si="57"/>
        <v>5.0999999999999996</v>
      </c>
      <c r="G502">
        <f t="shared" si="58"/>
        <v>0</v>
      </c>
      <c r="H502">
        <f t="shared" si="59"/>
        <v>0</v>
      </c>
      <c r="I502">
        <f t="shared" si="60"/>
        <v>3.8</v>
      </c>
      <c r="J502">
        <f t="shared" si="62"/>
        <v>3.8</v>
      </c>
      <c r="K502">
        <f t="shared" si="61"/>
        <v>3.8</v>
      </c>
    </row>
    <row r="503" spans="4:11" x14ac:dyDescent="0.25">
      <c r="D503">
        <f t="shared" si="63"/>
        <v>501</v>
      </c>
      <c r="E503" s="1">
        <f t="shared" si="56"/>
        <v>25.05</v>
      </c>
      <c r="F503">
        <f t="shared" si="57"/>
        <v>5.1099999999999994</v>
      </c>
      <c r="G503">
        <f t="shared" si="58"/>
        <v>0</v>
      </c>
      <c r="H503">
        <f t="shared" si="59"/>
        <v>0</v>
      </c>
      <c r="I503">
        <f t="shared" si="60"/>
        <v>3.7949999999999999</v>
      </c>
      <c r="J503">
        <f t="shared" si="62"/>
        <v>3.7949999999999999</v>
      </c>
      <c r="K503">
        <f t="shared" si="61"/>
        <v>3.7949999999999999</v>
      </c>
    </row>
    <row r="504" spans="4:11" x14ac:dyDescent="0.25">
      <c r="D504">
        <f t="shared" si="63"/>
        <v>502</v>
      </c>
      <c r="E504" s="1">
        <f t="shared" si="56"/>
        <v>25.1</v>
      </c>
      <c r="F504">
        <f t="shared" si="57"/>
        <v>5.12</v>
      </c>
      <c r="G504">
        <f t="shared" si="58"/>
        <v>0</v>
      </c>
      <c r="H504">
        <f t="shared" si="59"/>
        <v>0</v>
      </c>
      <c r="I504">
        <f t="shared" si="60"/>
        <v>3.79</v>
      </c>
      <c r="J504">
        <f t="shared" si="62"/>
        <v>3.79</v>
      </c>
      <c r="K504">
        <f t="shared" si="61"/>
        <v>3.79</v>
      </c>
    </row>
    <row r="505" spans="4:11" x14ac:dyDescent="0.25">
      <c r="D505">
        <f t="shared" si="63"/>
        <v>503</v>
      </c>
      <c r="E505" s="1">
        <f t="shared" si="56"/>
        <v>25.150000000000002</v>
      </c>
      <c r="F505">
        <f t="shared" si="57"/>
        <v>5.13</v>
      </c>
      <c r="G505">
        <f t="shared" si="58"/>
        <v>0</v>
      </c>
      <c r="H505">
        <f t="shared" si="59"/>
        <v>0</v>
      </c>
      <c r="I505">
        <f t="shared" si="60"/>
        <v>3.7849999999999997</v>
      </c>
      <c r="J505">
        <f t="shared" si="62"/>
        <v>3.7849999999999997</v>
      </c>
      <c r="K505">
        <f t="shared" si="61"/>
        <v>3.7849999999999997</v>
      </c>
    </row>
    <row r="506" spans="4:11" x14ac:dyDescent="0.25">
      <c r="D506">
        <f t="shared" si="63"/>
        <v>504</v>
      </c>
      <c r="E506" s="1">
        <f t="shared" si="56"/>
        <v>25.200000000000003</v>
      </c>
      <c r="F506">
        <f t="shared" si="57"/>
        <v>5.14</v>
      </c>
      <c r="G506">
        <f t="shared" si="58"/>
        <v>0</v>
      </c>
      <c r="H506">
        <f t="shared" si="59"/>
        <v>0</v>
      </c>
      <c r="I506">
        <f t="shared" si="60"/>
        <v>3.78</v>
      </c>
      <c r="J506">
        <f t="shared" si="62"/>
        <v>3.78</v>
      </c>
      <c r="K506">
        <f t="shared" si="61"/>
        <v>3.78</v>
      </c>
    </row>
    <row r="507" spans="4:11" x14ac:dyDescent="0.25">
      <c r="D507">
        <f t="shared" si="63"/>
        <v>505</v>
      </c>
      <c r="E507" s="1">
        <f t="shared" si="56"/>
        <v>25.25</v>
      </c>
      <c r="F507">
        <f t="shared" si="57"/>
        <v>5.1499999999999995</v>
      </c>
      <c r="G507">
        <f t="shared" si="58"/>
        <v>0</v>
      </c>
      <c r="H507">
        <f t="shared" si="59"/>
        <v>0</v>
      </c>
      <c r="I507">
        <f t="shared" si="60"/>
        <v>3.7749999999999999</v>
      </c>
      <c r="J507">
        <f t="shared" si="62"/>
        <v>3.7749999999999999</v>
      </c>
      <c r="K507">
        <f t="shared" si="61"/>
        <v>3.7749999999999999</v>
      </c>
    </row>
    <row r="508" spans="4:11" x14ac:dyDescent="0.25">
      <c r="D508">
        <f t="shared" si="63"/>
        <v>506</v>
      </c>
      <c r="E508" s="1">
        <f t="shared" si="56"/>
        <v>25.3</v>
      </c>
      <c r="F508">
        <f t="shared" si="57"/>
        <v>5.16</v>
      </c>
      <c r="G508">
        <f t="shared" si="58"/>
        <v>0</v>
      </c>
      <c r="H508">
        <f t="shared" si="59"/>
        <v>0</v>
      </c>
      <c r="I508">
        <f t="shared" si="60"/>
        <v>3.77</v>
      </c>
      <c r="J508">
        <f t="shared" si="62"/>
        <v>3.77</v>
      </c>
      <c r="K508">
        <f t="shared" si="61"/>
        <v>3.77</v>
      </c>
    </row>
    <row r="509" spans="4:11" x14ac:dyDescent="0.25">
      <c r="D509">
        <f t="shared" si="63"/>
        <v>507</v>
      </c>
      <c r="E509" s="1">
        <f t="shared" si="56"/>
        <v>25.35</v>
      </c>
      <c r="F509">
        <f t="shared" si="57"/>
        <v>5.17</v>
      </c>
      <c r="G509">
        <f t="shared" si="58"/>
        <v>0</v>
      </c>
      <c r="H509">
        <f t="shared" si="59"/>
        <v>0</v>
      </c>
      <c r="I509">
        <f t="shared" si="60"/>
        <v>3.7649999999999997</v>
      </c>
      <c r="J509">
        <f t="shared" si="62"/>
        <v>3.7649999999999997</v>
      </c>
      <c r="K509">
        <f t="shared" si="61"/>
        <v>3.7649999999999997</v>
      </c>
    </row>
    <row r="510" spans="4:11" x14ac:dyDescent="0.25">
      <c r="D510">
        <f t="shared" si="63"/>
        <v>508</v>
      </c>
      <c r="E510" s="1">
        <f t="shared" si="56"/>
        <v>25.400000000000002</v>
      </c>
      <c r="F510">
        <f t="shared" si="57"/>
        <v>5.18</v>
      </c>
      <c r="G510">
        <f t="shared" si="58"/>
        <v>0</v>
      </c>
      <c r="H510">
        <f t="shared" si="59"/>
        <v>0</v>
      </c>
      <c r="I510">
        <f t="shared" si="60"/>
        <v>3.76</v>
      </c>
      <c r="J510">
        <f t="shared" si="62"/>
        <v>3.76</v>
      </c>
      <c r="K510">
        <f t="shared" si="61"/>
        <v>3.76</v>
      </c>
    </row>
    <row r="511" spans="4:11" x14ac:dyDescent="0.25">
      <c r="D511">
        <f t="shared" si="63"/>
        <v>509</v>
      </c>
      <c r="E511" s="1">
        <f t="shared" si="56"/>
        <v>25.450000000000003</v>
      </c>
      <c r="F511">
        <f t="shared" si="57"/>
        <v>5.1899999999999995</v>
      </c>
      <c r="G511">
        <f t="shared" si="58"/>
        <v>0</v>
      </c>
      <c r="H511">
        <f t="shared" si="59"/>
        <v>0</v>
      </c>
      <c r="I511">
        <f t="shared" si="60"/>
        <v>3.7549999999999999</v>
      </c>
      <c r="J511">
        <f t="shared" si="62"/>
        <v>3.7549999999999999</v>
      </c>
      <c r="K511">
        <f t="shared" si="61"/>
        <v>3.7549999999999999</v>
      </c>
    </row>
    <row r="512" spans="4:11" x14ac:dyDescent="0.25">
      <c r="D512">
        <f t="shared" si="63"/>
        <v>510</v>
      </c>
      <c r="E512" s="1">
        <f t="shared" si="56"/>
        <v>25.5</v>
      </c>
      <c r="F512">
        <f t="shared" si="57"/>
        <v>5.2</v>
      </c>
      <c r="G512">
        <f t="shared" si="58"/>
        <v>0</v>
      </c>
      <c r="H512">
        <f t="shared" si="59"/>
        <v>0</v>
      </c>
      <c r="I512">
        <f t="shared" si="60"/>
        <v>3.75</v>
      </c>
      <c r="J512">
        <f t="shared" si="62"/>
        <v>3.75</v>
      </c>
      <c r="K512">
        <f t="shared" si="61"/>
        <v>3.75</v>
      </c>
    </row>
    <row r="513" spans="4:11" x14ac:dyDescent="0.25">
      <c r="D513">
        <f t="shared" si="63"/>
        <v>511</v>
      </c>
      <c r="E513" s="1">
        <f t="shared" si="56"/>
        <v>25.55</v>
      </c>
      <c r="F513">
        <f t="shared" si="57"/>
        <v>5.21</v>
      </c>
      <c r="G513">
        <f t="shared" si="58"/>
        <v>0</v>
      </c>
      <c r="H513">
        <f t="shared" si="59"/>
        <v>0</v>
      </c>
      <c r="I513">
        <f t="shared" si="60"/>
        <v>3.7450000000000001</v>
      </c>
      <c r="J513">
        <f t="shared" si="62"/>
        <v>3.7450000000000001</v>
      </c>
      <c r="K513">
        <f t="shared" si="61"/>
        <v>3.7450000000000001</v>
      </c>
    </row>
    <row r="514" spans="4:11" x14ac:dyDescent="0.25">
      <c r="D514">
        <f t="shared" si="63"/>
        <v>512</v>
      </c>
      <c r="E514" s="1">
        <f t="shared" ref="E514:E577" si="64">PAR_max/1200*D514</f>
        <v>25.6</v>
      </c>
      <c r="F514">
        <f t="shared" ref="F514:F577" si="65">init_slope*D514+init_intercp</f>
        <v>5.22</v>
      </c>
      <c r="G514">
        <f t="shared" ref="G514:G577" si="66">IF(AND(F514&lt;flat_init_y, E514&lt;flat_end_x),F514,0)</f>
        <v>0</v>
      </c>
      <c r="H514">
        <f t="shared" ref="H514:H577" si="67">IF(AND(F514&gt;=flat_init_y,E514&lt;flat_end_x),flat_init_y,0)</f>
        <v>0</v>
      </c>
      <c r="I514">
        <f t="shared" ref="I514:I577" si="68">IF(E514&gt;=flat_end_x,flat_init_y+end_slope2*(E514-flat_end_x),0)</f>
        <v>3.7399999999999998</v>
      </c>
      <c r="J514">
        <f t="shared" si="62"/>
        <v>3.7399999999999998</v>
      </c>
      <c r="K514">
        <f t="shared" ref="K514:K577" si="69">IF(J514&lt;min_response,min_response,J514)</f>
        <v>3.7399999999999998</v>
      </c>
    </row>
    <row r="515" spans="4:11" x14ac:dyDescent="0.25">
      <c r="D515">
        <f t="shared" si="63"/>
        <v>513</v>
      </c>
      <c r="E515" s="1">
        <f t="shared" si="64"/>
        <v>25.650000000000002</v>
      </c>
      <c r="F515">
        <f t="shared" si="65"/>
        <v>5.2299999999999995</v>
      </c>
      <c r="G515">
        <f t="shared" si="66"/>
        <v>0</v>
      </c>
      <c r="H515">
        <f t="shared" si="67"/>
        <v>0</v>
      </c>
      <c r="I515">
        <f t="shared" si="68"/>
        <v>3.7349999999999999</v>
      </c>
      <c r="J515">
        <f t="shared" ref="J515:J578" si="70">SUM(G515:I515)</f>
        <v>3.7349999999999999</v>
      </c>
      <c r="K515">
        <f t="shared" si="69"/>
        <v>3.7349999999999999</v>
      </c>
    </row>
    <row r="516" spans="4:11" x14ac:dyDescent="0.25">
      <c r="D516">
        <f t="shared" ref="D516:D579" si="71">D515+1</f>
        <v>514</v>
      </c>
      <c r="E516" s="1">
        <f t="shared" si="64"/>
        <v>25.700000000000003</v>
      </c>
      <c r="F516">
        <f t="shared" si="65"/>
        <v>5.2399999999999993</v>
      </c>
      <c r="G516">
        <f t="shared" si="66"/>
        <v>0</v>
      </c>
      <c r="H516">
        <f t="shared" si="67"/>
        <v>0</v>
      </c>
      <c r="I516">
        <f t="shared" si="68"/>
        <v>3.7299999999999995</v>
      </c>
      <c r="J516">
        <f t="shared" si="70"/>
        <v>3.7299999999999995</v>
      </c>
      <c r="K516">
        <f t="shared" si="69"/>
        <v>3.7299999999999995</v>
      </c>
    </row>
    <row r="517" spans="4:11" x14ac:dyDescent="0.25">
      <c r="D517">
        <f t="shared" si="71"/>
        <v>515</v>
      </c>
      <c r="E517" s="1">
        <f t="shared" si="64"/>
        <v>25.75</v>
      </c>
      <c r="F517">
        <f t="shared" si="65"/>
        <v>5.25</v>
      </c>
      <c r="G517">
        <f t="shared" si="66"/>
        <v>0</v>
      </c>
      <c r="H517">
        <f t="shared" si="67"/>
        <v>0</v>
      </c>
      <c r="I517">
        <f t="shared" si="68"/>
        <v>3.7250000000000001</v>
      </c>
      <c r="J517">
        <f t="shared" si="70"/>
        <v>3.7250000000000001</v>
      </c>
      <c r="K517">
        <f t="shared" si="69"/>
        <v>3.7250000000000001</v>
      </c>
    </row>
    <row r="518" spans="4:11" x14ac:dyDescent="0.25">
      <c r="D518">
        <f t="shared" si="71"/>
        <v>516</v>
      </c>
      <c r="E518" s="1">
        <f t="shared" si="64"/>
        <v>25.8</v>
      </c>
      <c r="F518">
        <f t="shared" si="65"/>
        <v>5.26</v>
      </c>
      <c r="G518">
        <f t="shared" si="66"/>
        <v>0</v>
      </c>
      <c r="H518">
        <f t="shared" si="67"/>
        <v>0</v>
      </c>
      <c r="I518">
        <f t="shared" si="68"/>
        <v>3.7199999999999998</v>
      </c>
      <c r="J518">
        <f t="shared" si="70"/>
        <v>3.7199999999999998</v>
      </c>
      <c r="K518">
        <f t="shared" si="69"/>
        <v>3.7199999999999998</v>
      </c>
    </row>
    <row r="519" spans="4:11" x14ac:dyDescent="0.25">
      <c r="D519">
        <f t="shared" si="71"/>
        <v>517</v>
      </c>
      <c r="E519" s="1">
        <f t="shared" si="64"/>
        <v>25.85</v>
      </c>
      <c r="F519">
        <f t="shared" si="65"/>
        <v>5.27</v>
      </c>
      <c r="G519">
        <f t="shared" si="66"/>
        <v>0</v>
      </c>
      <c r="H519">
        <f t="shared" si="67"/>
        <v>0</v>
      </c>
      <c r="I519">
        <f t="shared" si="68"/>
        <v>3.7149999999999999</v>
      </c>
      <c r="J519">
        <f t="shared" si="70"/>
        <v>3.7149999999999999</v>
      </c>
      <c r="K519">
        <f t="shared" si="69"/>
        <v>3.7149999999999999</v>
      </c>
    </row>
    <row r="520" spans="4:11" x14ac:dyDescent="0.25">
      <c r="D520">
        <f t="shared" si="71"/>
        <v>518</v>
      </c>
      <c r="E520" s="1">
        <f t="shared" si="64"/>
        <v>25.900000000000002</v>
      </c>
      <c r="F520">
        <f t="shared" si="65"/>
        <v>5.2799999999999994</v>
      </c>
      <c r="G520">
        <f t="shared" si="66"/>
        <v>0</v>
      </c>
      <c r="H520">
        <f t="shared" si="67"/>
        <v>0</v>
      </c>
      <c r="I520">
        <f t="shared" si="68"/>
        <v>3.71</v>
      </c>
      <c r="J520">
        <f t="shared" si="70"/>
        <v>3.71</v>
      </c>
      <c r="K520">
        <f t="shared" si="69"/>
        <v>3.71</v>
      </c>
    </row>
    <row r="521" spans="4:11" x14ac:dyDescent="0.25">
      <c r="D521">
        <f t="shared" si="71"/>
        <v>519</v>
      </c>
      <c r="E521" s="1">
        <f t="shared" si="64"/>
        <v>25.950000000000003</v>
      </c>
      <c r="F521">
        <f t="shared" si="65"/>
        <v>5.29</v>
      </c>
      <c r="G521">
        <f t="shared" si="66"/>
        <v>0</v>
      </c>
      <c r="H521">
        <f t="shared" si="67"/>
        <v>0</v>
      </c>
      <c r="I521">
        <f t="shared" si="68"/>
        <v>3.7049999999999996</v>
      </c>
      <c r="J521">
        <f t="shared" si="70"/>
        <v>3.7049999999999996</v>
      </c>
      <c r="K521">
        <f t="shared" si="69"/>
        <v>3.7049999999999996</v>
      </c>
    </row>
    <row r="522" spans="4:11" x14ac:dyDescent="0.25">
      <c r="D522">
        <f t="shared" si="71"/>
        <v>520</v>
      </c>
      <c r="E522" s="1">
        <f t="shared" si="64"/>
        <v>26</v>
      </c>
      <c r="F522">
        <f t="shared" si="65"/>
        <v>5.3</v>
      </c>
      <c r="G522">
        <f t="shared" si="66"/>
        <v>0</v>
      </c>
      <c r="H522">
        <f t="shared" si="67"/>
        <v>0</v>
      </c>
      <c r="I522">
        <f t="shared" si="68"/>
        <v>3.7</v>
      </c>
      <c r="J522">
        <f t="shared" si="70"/>
        <v>3.7</v>
      </c>
      <c r="K522">
        <f t="shared" si="69"/>
        <v>3.7</v>
      </c>
    </row>
    <row r="523" spans="4:11" x14ac:dyDescent="0.25">
      <c r="D523">
        <f t="shared" si="71"/>
        <v>521</v>
      </c>
      <c r="E523" s="1">
        <f t="shared" si="64"/>
        <v>26.05</v>
      </c>
      <c r="F523">
        <f t="shared" si="65"/>
        <v>5.31</v>
      </c>
      <c r="G523">
        <f t="shared" si="66"/>
        <v>0</v>
      </c>
      <c r="H523">
        <f t="shared" si="67"/>
        <v>0</v>
      </c>
      <c r="I523">
        <f t="shared" si="68"/>
        <v>3.6949999999999998</v>
      </c>
      <c r="J523">
        <f t="shared" si="70"/>
        <v>3.6949999999999998</v>
      </c>
      <c r="K523">
        <f t="shared" si="69"/>
        <v>3.6949999999999998</v>
      </c>
    </row>
    <row r="524" spans="4:11" x14ac:dyDescent="0.25">
      <c r="D524">
        <f t="shared" si="71"/>
        <v>522</v>
      </c>
      <c r="E524" s="1">
        <f t="shared" si="64"/>
        <v>26.1</v>
      </c>
      <c r="F524">
        <f t="shared" si="65"/>
        <v>5.3199999999999994</v>
      </c>
      <c r="G524">
        <f t="shared" si="66"/>
        <v>0</v>
      </c>
      <c r="H524">
        <f t="shared" si="67"/>
        <v>0</v>
      </c>
      <c r="I524">
        <f t="shared" si="68"/>
        <v>3.69</v>
      </c>
      <c r="J524">
        <f t="shared" si="70"/>
        <v>3.69</v>
      </c>
      <c r="K524">
        <f t="shared" si="69"/>
        <v>3.69</v>
      </c>
    </row>
    <row r="525" spans="4:11" x14ac:dyDescent="0.25">
      <c r="D525">
        <f t="shared" si="71"/>
        <v>523</v>
      </c>
      <c r="E525" s="1">
        <f t="shared" si="64"/>
        <v>26.150000000000002</v>
      </c>
      <c r="F525">
        <f t="shared" si="65"/>
        <v>5.33</v>
      </c>
      <c r="G525">
        <f t="shared" si="66"/>
        <v>0</v>
      </c>
      <c r="H525">
        <f t="shared" si="67"/>
        <v>0</v>
      </c>
      <c r="I525">
        <f t="shared" si="68"/>
        <v>3.6849999999999996</v>
      </c>
      <c r="J525">
        <f t="shared" si="70"/>
        <v>3.6849999999999996</v>
      </c>
      <c r="K525">
        <f t="shared" si="69"/>
        <v>3.6849999999999996</v>
      </c>
    </row>
    <row r="526" spans="4:11" x14ac:dyDescent="0.25">
      <c r="D526">
        <f t="shared" si="71"/>
        <v>524</v>
      </c>
      <c r="E526" s="1">
        <f t="shared" si="64"/>
        <v>26.200000000000003</v>
      </c>
      <c r="F526">
        <f t="shared" si="65"/>
        <v>5.34</v>
      </c>
      <c r="G526">
        <f t="shared" si="66"/>
        <v>0</v>
      </c>
      <c r="H526">
        <f t="shared" si="67"/>
        <v>0</v>
      </c>
      <c r="I526">
        <f t="shared" si="68"/>
        <v>3.6799999999999997</v>
      </c>
      <c r="J526">
        <f t="shared" si="70"/>
        <v>3.6799999999999997</v>
      </c>
      <c r="K526">
        <f t="shared" si="69"/>
        <v>3.6799999999999997</v>
      </c>
    </row>
    <row r="527" spans="4:11" x14ac:dyDescent="0.25">
      <c r="D527">
        <f t="shared" si="71"/>
        <v>525</v>
      </c>
      <c r="E527" s="1">
        <f t="shared" si="64"/>
        <v>26.25</v>
      </c>
      <c r="F527">
        <f t="shared" si="65"/>
        <v>5.35</v>
      </c>
      <c r="G527">
        <f t="shared" si="66"/>
        <v>0</v>
      </c>
      <c r="H527">
        <f t="shared" si="67"/>
        <v>0</v>
      </c>
      <c r="I527">
        <f t="shared" si="68"/>
        <v>3.6749999999999998</v>
      </c>
      <c r="J527">
        <f t="shared" si="70"/>
        <v>3.6749999999999998</v>
      </c>
      <c r="K527">
        <f t="shared" si="69"/>
        <v>3.6749999999999998</v>
      </c>
    </row>
    <row r="528" spans="4:11" x14ac:dyDescent="0.25">
      <c r="D528">
        <f t="shared" si="71"/>
        <v>526</v>
      </c>
      <c r="E528" s="1">
        <f t="shared" si="64"/>
        <v>26.3</v>
      </c>
      <c r="F528">
        <f t="shared" si="65"/>
        <v>5.3599999999999994</v>
      </c>
      <c r="G528">
        <f t="shared" si="66"/>
        <v>0</v>
      </c>
      <c r="H528">
        <f t="shared" si="67"/>
        <v>0</v>
      </c>
      <c r="I528">
        <f t="shared" si="68"/>
        <v>3.67</v>
      </c>
      <c r="J528">
        <f t="shared" si="70"/>
        <v>3.67</v>
      </c>
      <c r="K528">
        <f t="shared" si="69"/>
        <v>3.67</v>
      </c>
    </row>
    <row r="529" spans="4:11" x14ac:dyDescent="0.25">
      <c r="D529">
        <f t="shared" si="71"/>
        <v>527</v>
      </c>
      <c r="E529" s="1">
        <f t="shared" si="64"/>
        <v>26.35</v>
      </c>
      <c r="F529">
        <f t="shared" si="65"/>
        <v>5.37</v>
      </c>
      <c r="G529">
        <f t="shared" si="66"/>
        <v>0</v>
      </c>
      <c r="H529">
        <f t="shared" si="67"/>
        <v>0</v>
      </c>
      <c r="I529">
        <f t="shared" si="68"/>
        <v>3.665</v>
      </c>
      <c r="J529">
        <f t="shared" si="70"/>
        <v>3.665</v>
      </c>
      <c r="K529">
        <f t="shared" si="69"/>
        <v>3.665</v>
      </c>
    </row>
    <row r="530" spans="4:11" x14ac:dyDescent="0.25">
      <c r="D530">
        <f t="shared" si="71"/>
        <v>528</v>
      </c>
      <c r="E530" s="1">
        <f t="shared" si="64"/>
        <v>26.400000000000002</v>
      </c>
      <c r="F530">
        <f t="shared" si="65"/>
        <v>5.38</v>
      </c>
      <c r="G530">
        <f t="shared" si="66"/>
        <v>0</v>
      </c>
      <c r="H530">
        <f t="shared" si="67"/>
        <v>0</v>
      </c>
      <c r="I530">
        <f t="shared" si="68"/>
        <v>3.6599999999999997</v>
      </c>
      <c r="J530">
        <f t="shared" si="70"/>
        <v>3.6599999999999997</v>
      </c>
      <c r="K530">
        <f t="shared" si="69"/>
        <v>3.6599999999999997</v>
      </c>
    </row>
    <row r="531" spans="4:11" x14ac:dyDescent="0.25">
      <c r="D531">
        <f t="shared" si="71"/>
        <v>529</v>
      </c>
      <c r="E531" s="1">
        <f t="shared" si="64"/>
        <v>26.450000000000003</v>
      </c>
      <c r="F531">
        <f t="shared" si="65"/>
        <v>5.39</v>
      </c>
      <c r="G531">
        <f t="shared" si="66"/>
        <v>0</v>
      </c>
      <c r="H531">
        <f t="shared" si="67"/>
        <v>0</v>
      </c>
      <c r="I531">
        <f t="shared" si="68"/>
        <v>3.6549999999999998</v>
      </c>
      <c r="J531">
        <f t="shared" si="70"/>
        <v>3.6549999999999998</v>
      </c>
      <c r="K531">
        <f t="shared" si="69"/>
        <v>3.6549999999999998</v>
      </c>
    </row>
    <row r="532" spans="4:11" x14ac:dyDescent="0.25">
      <c r="D532">
        <f t="shared" si="71"/>
        <v>530</v>
      </c>
      <c r="E532" s="1">
        <f t="shared" si="64"/>
        <v>26.5</v>
      </c>
      <c r="F532">
        <f t="shared" si="65"/>
        <v>5.3999999999999995</v>
      </c>
      <c r="G532">
        <f t="shared" si="66"/>
        <v>0</v>
      </c>
      <c r="H532">
        <f t="shared" si="67"/>
        <v>0</v>
      </c>
      <c r="I532">
        <f t="shared" si="68"/>
        <v>3.65</v>
      </c>
      <c r="J532">
        <f t="shared" si="70"/>
        <v>3.65</v>
      </c>
      <c r="K532">
        <f t="shared" si="69"/>
        <v>3.65</v>
      </c>
    </row>
    <row r="533" spans="4:11" x14ac:dyDescent="0.25">
      <c r="D533">
        <f t="shared" si="71"/>
        <v>531</v>
      </c>
      <c r="E533" s="1">
        <f t="shared" si="64"/>
        <v>26.55</v>
      </c>
      <c r="F533">
        <f t="shared" si="65"/>
        <v>5.41</v>
      </c>
      <c r="G533">
        <f t="shared" si="66"/>
        <v>0</v>
      </c>
      <c r="H533">
        <f t="shared" si="67"/>
        <v>0</v>
      </c>
      <c r="I533">
        <f t="shared" si="68"/>
        <v>3.645</v>
      </c>
      <c r="J533">
        <f t="shared" si="70"/>
        <v>3.645</v>
      </c>
      <c r="K533">
        <f t="shared" si="69"/>
        <v>3.645</v>
      </c>
    </row>
    <row r="534" spans="4:11" x14ac:dyDescent="0.25">
      <c r="D534">
        <f t="shared" si="71"/>
        <v>532</v>
      </c>
      <c r="E534" s="1">
        <f t="shared" si="64"/>
        <v>26.6</v>
      </c>
      <c r="F534">
        <f t="shared" si="65"/>
        <v>5.42</v>
      </c>
      <c r="G534">
        <f t="shared" si="66"/>
        <v>0</v>
      </c>
      <c r="H534">
        <f t="shared" si="67"/>
        <v>0</v>
      </c>
      <c r="I534">
        <f t="shared" si="68"/>
        <v>3.6399999999999997</v>
      </c>
      <c r="J534">
        <f t="shared" si="70"/>
        <v>3.6399999999999997</v>
      </c>
      <c r="K534">
        <f t="shared" si="69"/>
        <v>3.6399999999999997</v>
      </c>
    </row>
    <row r="535" spans="4:11" x14ac:dyDescent="0.25">
      <c r="D535">
        <f t="shared" si="71"/>
        <v>533</v>
      </c>
      <c r="E535" s="1">
        <f t="shared" si="64"/>
        <v>26.650000000000002</v>
      </c>
      <c r="F535">
        <f t="shared" si="65"/>
        <v>5.43</v>
      </c>
      <c r="G535">
        <f t="shared" si="66"/>
        <v>0</v>
      </c>
      <c r="H535">
        <f t="shared" si="67"/>
        <v>0</v>
      </c>
      <c r="I535">
        <f t="shared" si="68"/>
        <v>3.6349999999999998</v>
      </c>
      <c r="J535">
        <f t="shared" si="70"/>
        <v>3.6349999999999998</v>
      </c>
      <c r="K535">
        <f t="shared" si="69"/>
        <v>3.6349999999999998</v>
      </c>
    </row>
    <row r="536" spans="4:11" x14ac:dyDescent="0.25">
      <c r="D536">
        <f t="shared" si="71"/>
        <v>534</v>
      </c>
      <c r="E536" s="1">
        <f t="shared" si="64"/>
        <v>26.700000000000003</v>
      </c>
      <c r="F536">
        <f t="shared" si="65"/>
        <v>5.4399999999999995</v>
      </c>
      <c r="G536">
        <f t="shared" si="66"/>
        <v>0</v>
      </c>
      <c r="H536">
        <f t="shared" si="67"/>
        <v>0</v>
      </c>
      <c r="I536">
        <f t="shared" si="68"/>
        <v>3.63</v>
      </c>
      <c r="J536">
        <f t="shared" si="70"/>
        <v>3.63</v>
      </c>
      <c r="K536">
        <f t="shared" si="69"/>
        <v>3.63</v>
      </c>
    </row>
    <row r="537" spans="4:11" x14ac:dyDescent="0.25">
      <c r="D537">
        <f t="shared" si="71"/>
        <v>535</v>
      </c>
      <c r="E537" s="1">
        <f t="shared" si="64"/>
        <v>26.75</v>
      </c>
      <c r="F537">
        <f t="shared" si="65"/>
        <v>5.45</v>
      </c>
      <c r="G537">
        <f t="shared" si="66"/>
        <v>0</v>
      </c>
      <c r="H537">
        <f t="shared" si="67"/>
        <v>0</v>
      </c>
      <c r="I537">
        <f t="shared" si="68"/>
        <v>3.625</v>
      </c>
      <c r="J537">
        <f t="shared" si="70"/>
        <v>3.625</v>
      </c>
      <c r="K537">
        <f t="shared" si="69"/>
        <v>3.625</v>
      </c>
    </row>
    <row r="538" spans="4:11" x14ac:dyDescent="0.25">
      <c r="D538">
        <f t="shared" si="71"/>
        <v>536</v>
      </c>
      <c r="E538" s="1">
        <f t="shared" si="64"/>
        <v>26.8</v>
      </c>
      <c r="F538">
        <f t="shared" si="65"/>
        <v>5.46</v>
      </c>
      <c r="G538">
        <f t="shared" si="66"/>
        <v>0</v>
      </c>
      <c r="H538">
        <f t="shared" si="67"/>
        <v>0</v>
      </c>
      <c r="I538">
        <f t="shared" si="68"/>
        <v>3.62</v>
      </c>
      <c r="J538">
        <f t="shared" si="70"/>
        <v>3.62</v>
      </c>
      <c r="K538">
        <f t="shared" si="69"/>
        <v>3.62</v>
      </c>
    </row>
    <row r="539" spans="4:11" x14ac:dyDescent="0.25">
      <c r="D539">
        <f t="shared" si="71"/>
        <v>537</v>
      </c>
      <c r="E539" s="1">
        <f t="shared" si="64"/>
        <v>26.85</v>
      </c>
      <c r="F539">
        <f t="shared" si="65"/>
        <v>5.47</v>
      </c>
      <c r="G539">
        <f t="shared" si="66"/>
        <v>0</v>
      </c>
      <c r="H539">
        <f t="shared" si="67"/>
        <v>0</v>
      </c>
      <c r="I539">
        <f t="shared" si="68"/>
        <v>3.6149999999999998</v>
      </c>
      <c r="J539">
        <f t="shared" si="70"/>
        <v>3.6149999999999998</v>
      </c>
      <c r="K539">
        <f t="shared" si="69"/>
        <v>3.6149999999999998</v>
      </c>
    </row>
    <row r="540" spans="4:11" x14ac:dyDescent="0.25">
      <c r="D540">
        <f t="shared" si="71"/>
        <v>538</v>
      </c>
      <c r="E540" s="1">
        <f t="shared" si="64"/>
        <v>26.900000000000002</v>
      </c>
      <c r="F540">
        <f t="shared" si="65"/>
        <v>5.4799999999999995</v>
      </c>
      <c r="G540">
        <f t="shared" si="66"/>
        <v>0</v>
      </c>
      <c r="H540">
        <f t="shared" si="67"/>
        <v>0</v>
      </c>
      <c r="I540">
        <f t="shared" si="68"/>
        <v>3.61</v>
      </c>
      <c r="J540">
        <f t="shared" si="70"/>
        <v>3.61</v>
      </c>
      <c r="K540">
        <f t="shared" si="69"/>
        <v>3.61</v>
      </c>
    </row>
    <row r="541" spans="4:11" x14ac:dyDescent="0.25">
      <c r="D541">
        <f t="shared" si="71"/>
        <v>539</v>
      </c>
      <c r="E541" s="1">
        <f t="shared" si="64"/>
        <v>26.950000000000003</v>
      </c>
      <c r="F541">
        <f t="shared" si="65"/>
        <v>5.4899999999999993</v>
      </c>
      <c r="G541">
        <f t="shared" si="66"/>
        <v>0</v>
      </c>
      <c r="H541">
        <f t="shared" si="67"/>
        <v>0</v>
      </c>
      <c r="I541">
        <f t="shared" si="68"/>
        <v>3.6049999999999995</v>
      </c>
      <c r="J541">
        <f t="shared" si="70"/>
        <v>3.6049999999999995</v>
      </c>
      <c r="K541">
        <f t="shared" si="69"/>
        <v>3.6049999999999995</v>
      </c>
    </row>
    <row r="542" spans="4:11" x14ac:dyDescent="0.25">
      <c r="D542">
        <f t="shared" si="71"/>
        <v>540</v>
      </c>
      <c r="E542" s="1">
        <f t="shared" si="64"/>
        <v>27</v>
      </c>
      <c r="F542">
        <f t="shared" si="65"/>
        <v>5.5</v>
      </c>
      <c r="G542">
        <f t="shared" si="66"/>
        <v>0</v>
      </c>
      <c r="H542">
        <f t="shared" si="67"/>
        <v>0</v>
      </c>
      <c r="I542">
        <f t="shared" si="68"/>
        <v>3.6</v>
      </c>
      <c r="J542">
        <f t="shared" si="70"/>
        <v>3.6</v>
      </c>
      <c r="K542">
        <f t="shared" si="69"/>
        <v>3.6</v>
      </c>
    </row>
    <row r="543" spans="4:11" x14ac:dyDescent="0.25">
      <c r="D543">
        <f t="shared" si="71"/>
        <v>541</v>
      </c>
      <c r="E543" s="1">
        <f t="shared" si="64"/>
        <v>27.05</v>
      </c>
      <c r="F543">
        <f t="shared" si="65"/>
        <v>5.51</v>
      </c>
      <c r="G543">
        <f t="shared" si="66"/>
        <v>0</v>
      </c>
      <c r="H543">
        <f t="shared" si="67"/>
        <v>0</v>
      </c>
      <c r="I543">
        <f t="shared" si="68"/>
        <v>3.5949999999999998</v>
      </c>
      <c r="J543">
        <f t="shared" si="70"/>
        <v>3.5949999999999998</v>
      </c>
      <c r="K543">
        <f t="shared" si="69"/>
        <v>3.5949999999999998</v>
      </c>
    </row>
    <row r="544" spans="4:11" x14ac:dyDescent="0.25">
      <c r="D544">
        <f t="shared" si="71"/>
        <v>542</v>
      </c>
      <c r="E544" s="1">
        <f t="shared" si="64"/>
        <v>27.1</v>
      </c>
      <c r="F544">
        <f t="shared" si="65"/>
        <v>5.52</v>
      </c>
      <c r="G544">
        <f t="shared" si="66"/>
        <v>0</v>
      </c>
      <c r="H544">
        <f t="shared" si="67"/>
        <v>0</v>
      </c>
      <c r="I544">
        <f t="shared" si="68"/>
        <v>3.59</v>
      </c>
      <c r="J544">
        <f t="shared" si="70"/>
        <v>3.59</v>
      </c>
      <c r="K544">
        <f t="shared" si="69"/>
        <v>3.59</v>
      </c>
    </row>
    <row r="545" spans="4:11" x14ac:dyDescent="0.25">
      <c r="D545">
        <f t="shared" si="71"/>
        <v>543</v>
      </c>
      <c r="E545" s="1">
        <f t="shared" si="64"/>
        <v>27.150000000000002</v>
      </c>
      <c r="F545">
        <f t="shared" si="65"/>
        <v>5.5299999999999994</v>
      </c>
      <c r="G545">
        <f t="shared" si="66"/>
        <v>0</v>
      </c>
      <c r="H545">
        <f t="shared" si="67"/>
        <v>0</v>
      </c>
      <c r="I545">
        <f t="shared" si="68"/>
        <v>3.585</v>
      </c>
      <c r="J545">
        <f t="shared" si="70"/>
        <v>3.585</v>
      </c>
      <c r="K545">
        <f t="shared" si="69"/>
        <v>3.585</v>
      </c>
    </row>
    <row r="546" spans="4:11" x14ac:dyDescent="0.25">
      <c r="D546">
        <f t="shared" si="71"/>
        <v>544</v>
      </c>
      <c r="E546" s="1">
        <f t="shared" si="64"/>
        <v>27.200000000000003</v>
      </c>
      <c r="F546">
        <f t="shared" si="65"/>
        <v>5.54</v>
      </c>
      <c r="G546">
        <f t="shared" si="66"/>
        <v>0</v>
      </c>
      <c r="H546">
        <f t="shared" si="67"/>
        <v>0</v>
      </c>
      <c r="I546">
        <f t="shared" si="68"/>
        <v>3.5799999999999996</v>
      </c>
      <c r="J546">
        <f t="shared" si="70"/>
        <v>3.5799999999999996</v>
      </c>
      <c r="K546">
        <f t="shared" si="69"/>
        <v>3.5799999999999996</v>
      </c>
    </row>
    <row r="547" spans="4:11" x14ac:dyDescent="0.25">
      <c r="D547">
        <f t="shared" si="71"/>
        <v>545</v>
      </c>
      <c r="E547" s="1">
        <f t="shared" si="64"/>
        <v>27.25</v>
      </c>
      <c r="F547">
        <f t="shared" si="65"/>
        <v>5.55</v>
      </c>
      <c r="G547">
        <f t="shared" si="66"/>
        <v>0</v>
      </c>
      <c r="H547">
        <f t="shared" si="67"/>
        <v>0</v>
      </c>
      <c r="I547">
        <f t="shared" si="68"/>
        <v>3.5750000000000002</v>
      </c>
      <c r="J547">
        <f t="shared" si="70"/>
        <v>3.5750000000000002</v>
      </c>
      <c r="K547">
        <f t="shared" si="69"/>
        <v>3.5750000000000002</v>
      </c>
    </row>
    <row r="548" spans="4:11" x14ac:dyDescent="0.25">
      <c r="D548">
        <f t="shared" si="71"/>
        <v>546</v>
      </c>
      <c r="E548" s="1">
        <f t="shared" si="64"/>
        <v>27.3</v>
      </c>
      <c r="F548">
        <f t="shared" si="65"/>
        <v>5.56</v>
      </c>
      <c r="G548">
        <f t="shared" si="66"/>
        <v>0</v>
      </c>
      <c r="H548">
        <f t="shared" si="67"/>
        <v>0</v>
      </c>
      <c r="I548">
        <f t="shared" si="68"/>
        <v>3.57</v>
      </c>
      <c r="J548">
        <f t="shared" si="70"/>
        <v>3.57</v>
      </c>
      <c r="K548">
        <f t="shared" si="69"/>
        <v>3.57</v>
      </c>
    </row>
    <row r="549" spans="4:11" x14ac:dyDescent="0.25">
      <c r="D549">
        <f t="shared" si="71"/>
        <v>547</v>
      </c>
      <c r="E549" s="1">
        <f t="shared" si="64"/>
        <v>27.35</v>
      </c>
      <c r="F549">
        <f t="shared" si="65"/>
        <v>5.5699999999999994</v>
      </c>
      <c r="G549">
        <f t="shared" si="66"/>
        <v>0</v>
      </c>
      <c r="H549">
        <f t="shared" si="67"/>
        <v>0</v>
      </c>
      <c r="I549">
        <f t="shared" si="68"/>
        <v>3.5649999999999999</v>
      </c>
      <c r="J549">
        <f t="shared" si="70"/>
        <v>3.5649999999999999</v>
      </c>
      <c r="K549">
        <f t="shared" si="69"/>
        <v>3.5649999999999999</v>
      </c>
    </row>
    <row r="550" spans="4:11" x14ac:dyDescent="0.25">
      <c r="D550">
        <f t="shared" si="71"/>
        <v>548</v>
      </c>
      <c r="E550" s="1">
        <f t="shared" si="64"/>
        <v>27.400000000000002</v>
      </c>
      <c r="F550">
        <f t="shared" si="65"/>
        <v>5.58</v>
      </c>
      <c r="G550">
        <f t="shared" si="66"/>
        <v>0</v>
      </c>
      <c r="H550">
        <f t="shared" si="67"/>
        <v>0</v>
      </c>
      <c r="I550">
        <f t="shared" si="68"/>
        <v>3.5599999999999996</v>
      </c>
      <c r="J550">
        <f t="shared" si="70"/>
        <v>3.5599999999999996</v>
      </c>
      <c r="K550">
        <f t="shared" si="69"/>
        <v>3.5599999999999996</v>
      </c>
    </row>
    <row r="551" spans="4:11" x14ac:dyDescent="0.25">
      <c r="D551">
        <f t="shared" si="71"/>
        <v>549</v>
      </c>
      <c r="E551" s="1">
        <f t="shared" si="64"/>
        <v>27.450000000000003</v>
      </c>
      <c r="F551">
        <f t="shared" si="65"/>
        <v>5.59</v>
      </c>
      <c r="G551">
        <f t="shared" si="66"/>
        <v>0</v>
      </c>
      <c r="H551">
        <f t="shared" si="67"/>
        <v>0</v>
      </c>
      <c r="I551">
        <f t="shared" si="68"/>
        <v>3.5549999999999997</v>
      </c>
      <c r="J551">
        <f t="shared" si="70"/>
        <v>3.5549999999999997</v>
      </c>
      <c r="K551">
        <f t="shared" si="69"/>
        <v>3.5549999999999997</v>
      </c>
    </row>
    <row r="552" spans="4:11" x14ac:dyDescent="0.25">
      <c r="D552">
        <f t="shared" si="71"/>
        <v>550</v>
      </c>
      <c r="E552" s="1">
        <f t="shared" si="64"/>
        <v>27.5</v>
      </c>
      <c r="F552">
        <f t="shared" si="65"/>
        <v>5.6</v>
      </c>
      <c r="G552">
        <f t="shared" si="66"/>
        <v>0</v>
      </c>
      <c r="H552">
        <f t="shared" si="67"/>
        <v>0</v>
      </c>
      <c r="I552">
        <f t="shared" si="68"/>
        <v>3.55</v>
      </c>
      <c r="J552">
        <f t="shared" si="70"/>
        <v>3.55</v>
      </c>
      <c r="K552">
        <f t="shared" si="69"/>
        <v>3.55</v>
      </c>
    </row>
    <row r="553" spans="4:11" x14ac:dyDescent="0.25">
      <c r="D553">
        <f t="shared" si="71"/>
        <v>551</v>
      </c>
      <c r="E553" s="1">
        <f t="shared" si="64"/>
        <v>27.55</v>
      </c>
      <c r="F553">
        <f t="shared" si="65"/>
        <v>5.6099999999999994</v>
      </c>
      <c r="G553">
        <f t="shared" si="66"/>
        <v>0</v>
      </c>
      <c r="H553">
        <f t="shared" si="67"/>
        <v>0</v>
      </c>
      <c r="I553">
        <f t="shared" si="68"/>
        <v>3.5449999999999999</v>
      </c>
      <c r="J553">
        <f t="shared" si="70"/>
        <v>3.5449999999999999</v>
      </c>
      <c r="K553">
        <f t="shared" si="69"/>
        <v>3.5449999999999999</v>
      </c>
    </row>
    <row r="554" spans="4:11" x14ac:dyDescent="0.25">
      <c r="D554">
        <f t="shared" si="71"/>
        <v>552</v>
      </c>
      <c r="E554" s="1">
        <f t="shared" si="64"/>
        <v>27.6</v>
      </c>
      <c r="F554">
        <f t="shared" si="65"/>
        <v>5.62</v>
      </c>
      <c r="G554">
        <f t="shared" si="66"/>
        <v>0</v>
      </c>
      <c r="H554">
        <f t="shared" si="67"/>
        <v>0</v>
      </c>
      <c r="I554">
        <f t="shared" si="68"/>
        <v>3.54</v>
      </c>
      <c r="J554">
        <f t="shared" si="70"/>
        <v>3.54</v>
      </c>
      <c r="K554">
        <f t="shared" si="69"/>
        <v>3.54</v>
      </c>
    </row>
    <row r="555" spans="4:11" x14ac:dyDescent="0.25">
      <c r="D555">
        <f t="shared" si="71"/>
        <v>553</v>
      </c>
      <c r="E555" s="1">
        <f t="shared" si="64"/>
        <v>27.650000000000002</v>
      </c>
      <c r="F555">
        <f t="shared" si="65"/>
        <v>5.63</v>
      </c>
      <c r="G555">
        <f t="shared" si="66"/>
        <v>0</v>
      </c>
      <c r="H555">
        <f t="shared" si="67"/>
        <v>0</v>
      </c>
      <c r="I555">
        <f t="shared" si="68"/>
        <v>3.5349999999999997</v>
      </c>
      <c r="J555">
        <f t="shared" si="70"/>
        <v>3.5349999999999997</v>
      </c>
      <c r="K555">
        <f t="shared" si="69"/>
        <v>3.5349999999999997</v>
      </c>
    </row>
    <row r="556" spans="4:11" x14ac:dyDescent="0.25">
      <c r="D556">
        <f t="shared" si="71"/>
        <v>554</v>
      </c>
      <c r="E556" s="1">
        <f t="shared" si="64"/>
        <v>27.700000000000003</v>
      </c>
      <c r="F556">
        <f t="shared" si="65"/>
        <v>5.64</v>
      </c>
      <c r="G556">
        <f t="shared" si="66"/>
        <v>0</v>
      </c>
      <c r="H556">
        <f t="shared" si="67"/>
        <v>0</v>
      </c>
      <c r="I556">
        <f t="shared" si="68"/>
        <v>3.53</v>
      </c>
      <c r="J556">
        <f t="shared" si="70"/>
        <v>3.53</v>
      </c>
      <c r="K556">
        <f t="shared" si="69"/>
        <v>3.53</v>
      </c>
    </row>
    <row r="557" spans="4:11" x14ac:dyDescent="0.25">
      <c r="D557">
        <f t="shared" si="71"/>
        <v>555</v>
      </c>
      <c r="E557" s="1">
        <f t="shared" si="64"/>
        <v>27.75</v>
      </c>
      <c r="F557">
        <f t="shared" si="65"/>
        <v>5.6499999999999995</v>
      </c>
      <c r="G557">
        <f t="shared" si="66"/>
        <v>0</v>
      </c>
      <c r="H557">
        <f t="shared" si="67"/>
        <v>0</v>
      </c>
      <c r="I557">
        <f t="shared" si="68"/>
        <v>3.5249999999999999</v>
      </c>
      <c r="J557">
        <f t="shared" si="70"/>
        <v>3.5249999999999999</v>
      </c>
      <c r="K557">
        <f t="shared" si="69"/>
        <v>3.5249999999999999</v>
      </c>
    </row>
    <row r="558" spans="4:11" x14ac:dyDescent="0.25">
      <c r="D558">
        <f t="shared" si="71"/>
        <v>556</v>
      </c>
      <c r="E558" s="1">
        <f t="shared" si="64"/>
        <v>27.8</v>
      </c>
      <c r="F558">
        <f t="shared" si="65"/>
        <v>5.66</v>
      </c>
      <c r="G558">
        <f t="shared" si="66"/>
        <v>0</v>
      </c>
      <c r="H558">
        <f t="shared" si="67"/>
        <v>0</v>
      </c>
      <c r="I558">
        <f t="shared" si="68"/>
        <v>3.52</v>
      </c>
      <c r="J558">
        <f t="shared" si="70"/>
        <v>3.52</v>
      </c>
      <c r="K558">
        <f t="shared" si="69"/>
        <v>3.52</v>
      </c>
    </row>
    <row r="559" spans="4:11" x14ac:dyDescent="0.25">
      <c r="D559">
        <f t="shared" si="71"/>
        <v>557</v>
      </c>
      <c r="E559" s="1">
        <f t="shared" si="64"/>
        <v>27.85</v>
      </c>
      <c r="F559">
        <f t="shared" si="65"/>
        <v>5.67</v>
      </c>
      <c r="G559">
        <f t="shared" si="66"/>
        <v>0</v>
      </c>
      <c r="H559">
        <f t="shared" si="67"/>
        <v>0</v>
      </c>
      <c r="I559">
        <f t="shared" si="68"/>
        <v>3.5149999999999997</v>
      </c>
      <c r="J559">
        <f t="shared" si="70"/>
        <v>3.5149999999999997</v>
      </c>
      <c r="K559">
        <f t="shared" si="69"/>
        <v>3.5149999999999997</v>
      </c>
    </row>
    <row r="560" spans="4:11" x14ac:dyDescent="0.25">
      <c r="D560">
        <f t="shared" si="71"/>
        <v>558</v>
      </c>
      <c r="E560" s="1">
        <f t="shared" si="64"/>
        <v>27.900000000000002</v>
      </c>
      <c r="F560">
        <f t="shared" si="65"/>
        <v>5.68</v>
      </c>
      <c r="G560">
        <f t="shared" si="66"/>
        <v>0</v>
      </c>
      <c r="H560">
        <f t="shared" si="67"/>
        <v>0</v>
      </c>
      <c r="I560">
        <f t="shared" si="68"/>
        <v>3.51</v>
      </c>
      <c r="J560">
        <f t="shared" si="70"/>
        <v>3.51</v>
      </c>
      <c r="K560">
        <f t="shared" si="69"/>
        <v>3.51</v>
      </c>
    </row>
    <row r="561" spans="4:11" x14ac:dyDescent="0.25">
      <c r="D561">
        <f t="shared" si="71"/>
        <v>559</v>
      </c>
      <c r="E561" s="1">
        <f t="shared" si="64"/>
        <v>27.950000000000003</v>
      </c>
      <c r="F561">
        <f t="shared" si="65"/>
        <v>5.6899999999999995</v>
      </c>
      <c r="G561">
        <f t="shared" si="66"/>
        <v>0</v>
      </c>
      <c r="H561">
        <f t="shared" si="67"/>
        <v>0</v>
      </c>
      <c r="I561">
        <f t="shared" si="68"/>
        <v>3.5049999999999999</v>
      </c>
      <c r="J561">
        <f t="shared" si="70"/>
        <v>3.5049999999999999</v>
      </c>
      <c r="K561">
        <f t="shared" si="69"/>
        <v>3.5049999999999999</v>
      </c>
    </row>
    <row r="562" spans="4:11" x14ac:dyDescent="0.25">
      <c r="D562">
        <f t="shared" si="71"/>
        <v>560</v>
      </c>
      <c r="E562" s="1">
        <f t="shared" si="64"/>
        <v>28</v>
      </c>
      <c r="F562">
        <f t="shared" si="65"/>
        <v>5.7</v>
      </c>
      <c r="G562">
        <f t="shared" si="66"/>
        <v>0</v>
      </c>
      <c r="H562">
        <f t="shared" si="67"/>
        <v>0</v>
      </c>
      <c r="I562">
        <f t="shared" si="68"/>
        <v>3.5</v>
      </c>
      <c r="J562">
        <f t="shared" si="70"/>
        <v>3.5</v>
      </c>
      <c r="K562">
        <f t="shared" si="69"/>
        <v>3.5</v>
      </c>
    </row>
    <row r="563" spans="4:11" x14ac:dyDescent="0.25">
      <c r="D563">
        <f t="shared" si="71"/>
        <v>561</v>
      </c>
      <c r="E563" s="1">
        <f t="shared" si="64"/>
        <v>28.05</v>
      </c>
      <c r="F563">
        <f t="shared" si="65"/>
        <v>5.71</v>
      </c>
      <c r="G563">
        <f t="shared" si="66"/>
        <v>0</v>
      </c>
      <c r="H563">
        <f t="shared" si="67"/>
        <v>0</v>
      </c>
      <c r="I563">
        <f t="shared" si="68"/>
        <v>3.4950000000000001</v>
      </c>
      <c r="J563">
        <f t="shared" si="70"/>
        <v>3.4950000000000001</v>
      </c>
      <c r="K563">
        <f t="shared" si="69"/>
        <v>3.4950000000000001</v>
      </c>
    </row>
    <row r="564" spans="4:11" x14ac:dyDescent="0.25">
      <c r="D564">
        <f t="shared" si="71"/>
        <v>562</v>
      </c>
      <c r="E564" s="1">
        <f t="shared" si="64"/>
        <v>28.1</v>
      </c>
      <c r="F564">
        <f t="shared" si="65"/>
        <v>5.72</v>
      </c>
      <c r="G564">
        <f t="shared" si="66"/>
        <v>0</v>
      </c>
      <c r="H564">
        <f t="shared" si="67"/>
        <v>0</v>
      </c>
      <c r="I564">
        <f t="shared" si="68"/>
        <v>3.4899999999999998</v>
      </c>
      <c r="J564">
        <f t="shared" si="70"/>
        <v>3.4899999999999998</v>
      </c>
      <c r="K564">
        <f t="shared" si="69"/>
        <v>3.4899999999999998</v>
      </c>
    </row>
    <row r="565" spans="4:11" x14ac:dyDescent="0.25">
      <c r="D565">
        <f t="shared" si="71"/>
        <v>563</v>
      </c>
      <c r="E565" s="1">
        <f t="shared" si="64"/>
        <v>28.150000000000002</v>
      </c>
      <c r="F565">
        <f t="shared" si="65"/>
        <v>5.7299999999999995</v>
      </c>
      <c r="G565">
        <f t="shared" si="66"/>
        <v>0</v>
      </c>
      <c r="H565">
        <f t="shared" si="67"/>
        <v>0</v>
      </c>
      <c r="I565">
        <f t="shared" si="68"/>
        <v>3.4849999999999999</v>
      </c>
      <c r="J565">
        <f t="shared" si="70"/>
        <v>3.4849999999999999</v>
      </c>
      <c r="K565">
        <f t="shared" si="69"/>
        <v>3.4849999999999999</v>
      </c>
    </row>
    <row r="566" spans="4:11" x14ac:dyDescent="0.25">
      <c r="D566">
        <f t="shared" si="71"/>
        <v>564</v>
      </c>
      <c r="E566" s="1">
        <f t="shared" si="64"/>
        <v>28.200000000000003</v>
      </c>
      <c r="F566">
        <f t="shared" si="65"/>
        <v>5.7399999999999993</v>
      </c>
      <c r="G566">
        <f t="shared" si="66"/>
        <v>0</v>
      </c>
      <c r="H566">
        <f t="shared" si="67"/>
        <v>0</v>
      </c>
      <c r="I566">
        <f t="shared" si="68"/>
        <v>3.4799999999999995</v>
      </c>
      <c r="J566">
        <f t="shared" si="70"/>
        <v>3.4799999999999995</v>
      </c>
      <c r="K566">
        <f t="shared" si="69"/>
        <v>3.4799999999999995</v>
      </c>
    </row>
    <row r="567" spans="4:11" x14ac:dyDescent="0.25">
      <c r="D567">
        <f t="shared" si="71"/>
        <v>565</v>
      </c>
      <c r="E567" s="1">
        <f t="shared" si="64"/>
        <v>28.25</v>
      </c>
      <c r="F567">
        <f t="shared" si="65"/>
        <v>5.75</v>
      </c>
      <c r="G567">
        <f t="shared" si="66"/>
        <v>0</v>
      </c>
      <c r="H567">
        <f t="shared" si="67"/>
        <v>0</v>
      </c>
      <c r="I567">
        <f t="shared" si="68"/>
        <v>3.4750000000000001</v>
      </c>
      <c r="J567">
        <f t="shared" si="70"/>
        <v>3.4750000000000001</v>
      </c>
      <c r="K567">
        <f t="shared" si="69"/>
        <v>3.4750000000000001</v>
      </c>
    </row>
    <row r="568" spans="4:11" x14ac:dyDescent="0.25">
      <c r="D568">
        <f t="shared" si="71"/>
        <v>566</v>
      </c>
      <c r="E568" s="1">
        <f t="shared" si="64"/>
        <v>28.3</v>
      </c>
      <c r="F568">
        <f t="shared" si="65"/>
        <v>5.76</v>
      </c>
      <c r="G568">
        <f t="shared" si="66"/>
        <v>0</v>
      </c>
      <c r="H568">
        <f t="shared" si="67"/>
        <v>0</v>
      </c>
      <c r="I568">
        <f t="shared" si="68"/>
        <v>3.4699999999999998</v>
      </c>
      <c r="J568">
        <f t="shared" si="70"/>
        <v>3.4699999999999998</v>
      </c>
      <c r="K568">
        <f t="shared" si="69"/>
        <v>3.4699999999999998</v>
      </c>
    </row>
    <row r="569" spans="4:11" x14ac:dyDescent="0.25">
      <c r="D569">
        <f t="shared" si="71"/>
        <v>567</v>
      </c>
      <c r="E569" s="1">
        <f t="shared" si="64"/>
        <v>28.35</v>
      </c>
      <c r="F569">
        <f t="shared" si="65"/>
        <v>5.77</v>
      </c>
      <c r="G569">
        <f t="shared" si="66"/>
        <v>0</v>
      </c>
      <c r="H569">
        <f t="shared" si="67"/>
        <v>0</v>
      </c>
      <c r="I569">
        <f t="shared" si="68"/>
        <v>3.4649999999999999</v>
      </c>
      <c r="J569">
        <f t="shared" si="70"/>
        <v>3.4649999999999999</v>
      </c>
      <c r="K569">
        <f t="shared" si="69"/>
        <v>3.4649999999999999</v>
      </c>
    </row>
    <row r="570" spans="4:11" x14ac:dyDescent="0.25">
      <c r="D570">
        <f t="shared" si="71"/>
        <v>568</v>
      </c>
      <c r="E570" s="1">
        <f t="shared" si="64"/>
        <v>28.400000000000002</v>
      </c>
      <c r="F570">
        <f t="shared" si="65"/>
        <v>5.7799999999999994</v>
      </c>
      <c r="G570">
        <f t="shared" si="66"/>
        <v>0</v>
      </c>
      <c r="H570">
        <f t="shared" si="67"/>
        <v>0</v>
      </c>
      <c r="I570">
        <f t="shared" si="68"/>
        <v>3.46</v>
      </c>
      <c r="J570">
        <f t="shared" si="70"/>
        <v>3.46</v>
      </c>
      <c r="K570">
        <f t="shared" si="69"/>
        <v>3.46</v>
      </c>
    </row>
    <row r="571" spans="4:11" x14ac:dyDescent="0.25">
      <c r="D571">
        <f t="shared" si="71"/>
        <v>569</v>
      </c>
      <c r="E571" s="1">
        <f t="shared" si="64"/>
        <v>28.450000000000003</v>
      </c>
      <c r="F571">
        <f t="shared" si="65"/>
        <v>5.79</v>
      </c>
      <c r="G571">
        <f t="shared" si="66"/>
        <v>0</v>
      </c>
      <c r="H571">
        <f t="shared" si="67"/>
        <v>0</v>
      </c>
      <c r="I571">
        <f t="shared" si="68"/>
        <v>3.4549999999999996</v>
      </c>
      <c r="J571">
        <f t="shared" si="70"/>
        <v>3.4549999999999996</v>
      </c>
      <c r="K571">
        <f t="shared" si="69"/>
        <v>3.4549999999999996</v>
      </c>
    </row>
    <row r="572" spans="4:11" x14ac:dyDescent="0.25">
      <c r="D572">
        <f t="shared" si="71"/>
        <v>570</v>
      </c>
      <c r="E572" s="1">
        <f t="shared" si="64"/>
        <v>28.5</v>
      </c>
      <c r="F572">
        <f t="shared" si="65"/>
        <v>5.8</v>
      </c>
      <c r="G572">
        <f t="shared" si="66"/>
        <v>0</v>
      </c>
      <c r="H572">
        <f t="shared" si="67"/>
        <v>0</v>
      </c>
      <c r="I572">
        <f t="shared" si="68"/>
        <v>3.45</v>
      </c>
      <c r="J572">
        <f t="shared" si="70"/>
        <v>3.45</v>
      </c>
      <c r="K572">
        <f t="shared" si="69"/>
        <v>3.45</v>
      </c>
    </row>
    <row r="573" spans="4:11" x14ac:dyDescent="0.25">
      <c r="D573">
        <f t="shared" si="71"/>
        <v>571</v>
      </c>
      <c r="E573" s="1">
        <f t="shared" si="64"/>
        <v>28.55</v>
      </c>
      <c r="F573">
        <f t="shared" si="65"/>
        <v>5.81</v>
      </c>
      <c r="G573">
        <f t="shared" si="66"/>
        <v>0</v>
      </c>
      <c r="H573">
        <f t="shared" si="67"/>
        <v>0</v>
      </c>
      <c r="I573">
        <f t="shared" si="68"/>
        <v>3.4449999999999998</v>
      </c>
      <c r="J573">
        <f t="shared" si="70"/>
        <v>3.4449999999999998</v>
      </c>
      <c r="K573">
        <f t="shared" si="69"/>
        <v>3.4449999999999998</v>
      </c>
    </row>
    <row r="574" spans="4:11" x14ac:dyDescent="0.25">
      <c r="D574">
        <f t="shared" si="71"/>
        <v>572</v>
      </c>
      <c r="E574" s="1">
        <f t="shared" si="64"/>
        <v>28.6</v>
      </c>
      <c r="F574">
        <f t="shared" si="65"/>
        <v>5.8199999999999994</v>
      </c>
      <c r="G574">
        <f t="shared" si="66"/>
        <v>0</v>
      </c>
      <c r="H574">
        <f t="shared" si="67"/>
        <v>0</v>
      </c>
      <c r="I574">
        <f t="shared" si="68"/>
        <v>3.44</v>
      </c>
      <c r="J574">
        <f t="shared" si="70"/>
        <v>3.44</v>
      </c>
      <c r="K574">
        <f t="shared" si="69"/>
        <v>3.44</v>
      </c>
    </row>
    <row r="575" spans="4:11" x14ac:dyDescent="0.25">
      <c r="D575">
        <f t="shared" si="71"/>
        <v>573</v>
      </c>
      <c r="E575" s="1">
        <f t="shared" si="64"/>
        <v>28.650000000000002</v>
      </c>
      <c r="F575">
        <f t="shared" si="65"/>
        <v>5.83</v>
      </c>
      <c r="G575">
        <f t="shared" si="66"/>
        <v>0</v>
      </c>
      <c r="H575">
        <f t="shared" si="67"/>
        <v>0</v>
      </c>
      <c r="I575">
        <f t="shared" si="68"/>
        <v>3.4349999999999996</v>
      </c>
      <c r="J575">
        <f t="shared" si="70"/>
        <v>3.4349999999999996</v>
      </c>
      <c r="K575">
        <f t="shared" si="69"/>
        <v>3.4349999999999996</v>
      </c>
    </row>
    <row r="576" spans="4:11" x14ac:dyDescent="0.25">
      <c r="D576">
        <f t="shared" si="71"/>
        <v>574</v>
      </c>
      <c r="E576" s="1">
        <f t="shared" si="64"/>
        <v>28.700000000000003</v>
      </c>
      <c r="F576">
        <f t="shared" si="65"/>
        <v>5.84</v>
      </c>
      <c r="G576">
        <f t="shared" si="66"/>
        <v>0</v>
      </c>
      <c r="H576">
        <f t="shared" si="67"/>
        <v>0</v>
      </c>
      <c r="I576">
        <f t="shared" si="68"/>
        <v>3.4299999999999997</v>
      </c>
      <c r="J576">
        <f t="shared" si="70"/>
        <v>3.4299999999999997</v>
      </c>
      <c r="K576">
        <f t="shared" si="69"/>
        <v>3.4299999999999997</v>
      </c>
    </row>
    <row r="577" spans="4:11" x14ac:dyDescent="0.25">
      <c r="D577">
        <f t="shared" si="71"/>
        <v>575</v>
      </c>
      <c r="E577" s="1">
        <f t="shared" si="64"/>
        <v>28.75</v>
      </c>
      <c r="F577">
        <f t="shared" si="65"/>
        <v>5.85</v>
      </c>
      <c r="G577">
        <f t="shared" si="66"/>
        <v>0</v>
      </c>
      <c r="H577">
        <f t="shared" si="67"/>
        <v>0</v>
      </c>
      <c r="I577">
        <f t="shared" si="68"/>
        <v>3.4249999999999998</v>
      </c>
      <c r="J577">
        <f t="shared" si="70"/>
        <v>3.4249999999999998</v>
      </c>
      <c r="K577">
        <f t="shared" si="69"/>
        <v>3.4249999999999998</v>
      </c>
    </row>
    <row r="578" spans="4:11" x14ac:dyDescent="0.25">
      <c r="D578">
        <f t="shared" si="71"/>
        <v>576</v>
      </c>
      <c r="E578" s="1">
        <f t="shared" ref="E578:E641" si="72">PAR_max/1200*D578</f>
        <v>28.8</v>
      </c>
      <c r="F578">
        <f t="shared" ref="F578:F641" si="73">init_slope*D578+init_intercp</f>
        <v>5.8599999999999994</v>
      </c>
      <c r="G578">
        <f t="shared" ref="G578:G641" si="74">IF(AND(F578&lt;flat_init_y, E578&lt;flat_end_x),F578,0)</f>
        <v>0</v>
      </c>
      <c r="H578">
        <f t="shared" ref="H578:H641" si="75">IF(AND(F578&gt;=flat_init_y,E578&lt;flat_end_x),flat_init_y,0)</f>
        <v>0</v>
      </c>
      <c r="I578">
        <f t="shared" ref="I578:I641" si="76">IF(E578&gt;=flat_end_x,flat_init_y+end_slope2*(E578-flat_end_x),0)</f>
        <v>3.42</v>
      </c>
      <c r="J578">
        <f t="shared" si="70"/>
        <v>3.42</v>
      </c>
      <c r="K578">
        <f t="shared" ref="K578:K641" si="77">IF(J578&lt;min_response,min_response,J578)</f>
        <v>3.42</v>
      </c>
    </row>
    <row r="579" spans="4:11" x14ac:dyDescent="0.25">
      <c r="D579">
        <f t="shared" si="71"/>
        <v>577</v>
      </c>
      <c r="E579" s="1">
        <f t="shared" si="72"/>
        <v>28.85</v>
      </c>
      <c r="F579">
        <f t="shared" si="73"/>
        <v>5.87</v>
      </c>
      <c r="G579">
        <f t="shared" si="74"/>
        <v>0</v>
      </c>
      <c r="H579">
        <f t="shared" si="75"/>
        <v>0</v>
      </c>
      <c r="I579">
        <f t="shared" si="76"/>
        <v>3.415</v>
      </c>
      <c r="J579">
        <f t="shared" ref="J579:J642" si="78">SUM(G579:I579)</f>
        <v>3.415</v>
      </c>
      <c r="K579">
        <f t="shared" si="77"/>
        <v>3.415</v>
      </c>
    </row>
    <row r="580" spans="4:11" x14ac:dyDescent="0.25">
      <c r="D580">
        <f t="shared" ref="D580:D643" si="79">D579+1</f>
        <v>578</v>
      </c>
      <c r="E580" s="1">
        <f t="shared" si="72"/>
        <v>28.900000000000002</v>
      </c>
      <c r="F580">
        <f t="shared" si="73"/>
        <v>5.88</v>
      </c>
      <c r="G580">
        <f t="shared" si="74"/>
        <v>0</v>
      </c>
      <c r="H580">
        <f t="shared" si="75"/>
        <v>0</v>
      </c>
      <c r="I580">
        <f t="shared" si="76"/>
        <v>3.4099999999999997</v>
      </c>
      <c r="J580">
        <f t="shared" si="78"/>
        <v>3.4099999999999997</v>
      </c>
      <c r="K580">
        <f t="shared" si="77"/>
        <v>3.4099999999999997</v>
      </c>
    </row>
    <row r="581" spans="4:11" x14ac:dyDescent="0.25">
      <c r="D581">
        <f t="shared" si="79"/>
        <v>579</v>
      </c>
      <c r="E581" s="1">
        <f t="shared" si="72"/>
        <v>28.950000000000003</v>
      </c>
      <c r="F581">
        <f t="shared" si="73"/>
        <v>5.89</v>
      </c>
      <c r="G581">
        <f t="shared" si="74"/>
        <v>0</v>
      </c>
      <c r="H581">
        <f t="shared" si="75"/>
        <v>0</v>
      </c>
      <c r="I581">
        <f t="shared" si="76"/>
        <v>3.4049999999999998</v>
      </c>
      <c r="J581">
        <f t="shared" si="78"/>
        <v>3.4049999999999998</v>
      </c>
      <c r="K581">
        <f t="shared" si="77"/>
        <v>3.4049999999999998</v>
      </c>
    </row>
    <row r="582" spans="4:11" x14ac:dyDescent="0.25">
      <c r="D582">
        <f t="shared" si="79"/>
        <v>580</v>
      </c>
      <c r="E582" s="1">
        <f t="shared" si="72"/>
        <v>29</v>
      </c>
      <c r="F582">
        <f t="shared" si="73"/>
        <v>5.8999999999999995</v>
      </c>
      <c r="G582">
        <f t="shared" si="74"/>
        <v>0</v>
      </c>
      <c r="H582">
        <f t="shared" si="75"/>
        <v>0</v>
      </c>
      <c r="I582">
        <f t="shared" si="76"/>
        <v>3.4</v>
      </c>
      <c r="J582">
        <f t="shared" si="78"/>
        <v>3.4</v>
      </c>
      <c r="K582">
        <f t="shared" si="77"/>
        <v>3.4</v>
      </c>
    </row>
    <row r="583" spans="4:11" x14ac:dyDescent="0.25">
      <c r="D583">
        <f t="shared" si="79"/>
        <v>581</v>
      </c>
      <c r="E583" s="1">
        <f t="shared" si="72"/>
        <v>29.05</v>
      </c>
      <c r="F583">
        <f t="shared" si="73"/>
        <v>5.91</v>
      </c>
      <c r="G583">
        <f t="shared" si="74"/>
        <v>0</v>
      </c>
      <c r="H583">
        <f t="shared" si="75"/>
        <v>0</v>
      </c>
      <c r="I583">
        <f t="shared" si="76"/>
        <v>3.395</v>
      </c>
      <c r="J583">
        <f t="shared" si="78"/>
        <v>3.395</v>
      </c>
      <c r="K583">
        <f t="shared" si="77"/>
        <v>3.395</v>
      </c>
    </row>
    <row r="584" spans="4:11" x14ac:dyDescent="0.25">
      <c r="D584">
        <f t="shared" si="79"/>
        <v>582</v>
      </c>
      <c r="E584" s="1">
        <f t="shared" si="72"/>
        <v>29.1</v>
      </c>
      <c r="F584">
        <f t="shared" si="73"/>
        <v>5.92</v>
      </c>
      <c r="G584">
        <f t="shared" si="74"/>
        <v>0</v>
      </c>
      <c r="H584">
        <f t="shared" si="75"/>
        <v>0</v>
      </c>
      <c r="I584">
        <f t="shared" si="76"/>
        <v>3.3899999999999997</v>
      </c>
      <c r="J584">
        <f t="shared" si="78"/>
        <v>3.3899999999999997</v>
      </c>
      <c r="K584">
        <f t="shared" si="77"/>
        <v>3.3899999999999997</v>
      </c>
    </row>
    <row r="585" spans="4:11" x14ac:dyDescent="0.25">
      <c r="D585">
        <f t="shared" si="79"/>
        <v>583</v>
      </c>
      <c r="E585" s="1">
        <f t="shared" si="72"/>
        <v>29.150000000000002</v>
      </c>
      <c r="F585">
        <f t="shared" si="73"/>
        <v>5.93</v>
      </c>
      <c r="G585">
        <f t="shared" si="74"/>
        <v>0</v>
      </c>
      <c r="H585">
        <f t="shared" si="75"/>
        <v>0</v>
      </c>
      <c r="I585">
        <f t="shared" si="76"/>
        <v>3.3849999999999998</v>
      </c>
      <c r="J585">
        <f t="shared" si="78"/>
        <v>3.3849999999999998</v>
      </c>
      <c r="K585">
        <f t="shared" si="77"/>
        <v>3.3849999999999998</v>
      </c>
    </row>
    <row r="586" spans="4:11" x14ac:dyDescent="0.25">
      <c r="D586">
        <f t="shared" si="79"/>
        <v>584</v>
      </c>
      <c r="E586" s="1">
        <f t="shared" si="72"/>
        <v>29.200000000000003</v>
      </c>
      <c r="F586">
        <f t="shared" si="73"/>
        <v>5.9399999999999995</v>
      </c>
      <c r="G586">
        <f t="shared" si="74"/>
        <v>0</v>
      </c>
      <c r="H586">
        <f t="shared" si="75"/>
        <v>0</v>
      </c>
      <c r="I586">
        <f t="shared" si="76"/>
        <v>3.38</v>
      </c>
      <c r="J586">
        <f t="shared" si="78"/>
        <v>3.38</v>
      </c>
      <c r="K586">
        <f t="shared" si="77"/>
        <v>3.38</v>
      </c>
    </row>
    <row r="587" spans="4:11" x14ac:dyDescent="0.25">
      <c r="D587">
        <f t="shared" si="79"/>
        <v>585</v>
      </c>
      <c r="E587" s="1">
        <f t="shared" si="72"/>
        <v>29.25</v>
      </c>
      <c r="F587">
        <f t="shared" si="73"/>
        <v>5.95</v>
      </c>
      <c r="G587">
        <f t="shared" si="74"/>
        <v>0</v>
      </c>
      <c r="H587">
        <f t="shared" si="75"/>
        <v>0</v>
      </c>
      <c r="I587">
        <f t="shared" si="76"/>
        <v>3.375</v>
      </c>
      <c r="J587">
        <f t="shared" si="78"/>
        <v>3.375</v>
      </c>
      <c r="K587">
        <f t="shared" si="77"/>
        <v>3.375</v>
      </c>
    </row>
    <row r="588" spans="4:11" x14ac:dyDescent="0.25">
      <c r="D588">
        <f t="shared" si="79"/>
        <v>586</v>
      </c>
      <c r="E588" s="1">
        <f t="shared" si="72"/>
        <v>29.3</v>
      </c>
      <c r="F588">
        <f t="shared" si="73"/>
        <v>5.96</v>
      </c>
      <c r="G588">
        <f t="shared" si="74"/>
        <v>0</v>
      </c>
      <c r="H588">
        <f t="shared" si="75"/>
        <v>0</v>
      </c>
      <c r="I588">
        <f t="shared" si="76"/>
        <v>3.37</v>
      </c>
      <c r="J588">
        <f t="shared" si="78"/>
        <v>3.37</v>
      </c>
      <c r="K588">
        <f t="shared" si="77"/>
        <v>3.37</v>
      </c>
    </row>
    <row r="589" spans="4:11" x14ac:dyDescent="0.25">
      <c r="D589">
        <f t="shared" si="79"/>
        <v>587</v>
      </c>
      <c r="E589" s="1">
        <f t="shared" si="72"/>
        <v>29.35</v>
      </c>
      <c r="F589">
        <f t="shared" si="73"/>
        <v>5.97</v>
      </c>
      <c r="G589">
        <f t="shared" si="74"/>
        <v>0</v>
      </c>
      <c r="H589">
        <f t="shared" si="75"/>
        <v>0</v>
      </c>
      <c r="I589">
        <f t="shared" si="76"/>
        <v>3.3649999999999998</v>
      </c>
      <c r="J589">
        <f t="shared" si="78"/>
        <v>3.3649999999999998</v>
      </c>
      <c r="K589">
        <f t="shared" si="77"/>
        <v>3.3649999999999998</v>
      </c>
    </row>
    <row r="590" spans="4:11" x14ac:dyDescent="0.25">
      <c r="D590">
        <f t="shared" si="79"/>
        <v>588</v>
      </c>
      <c r="E590" s="1">
        <f t="shared" si="72"/>
        <v>29.400000000000002</v>
      </c>
      <c r="F590">
        <f t="shared" si="73"/>
        <v>5.9799999999999995</v>
      </c>
      <c r="G590">
        <f t="shared" si="74"/>
        <v>0</v>
      </c>
      <c r="H590">
        <f t="shared" si="75"/>
        <v>0</v>
      </c>
      <c r="I590">
        <f t="shared" si="76"/>
        <v>3.36</v>
      </c>
      <c r="J590">
        <f t="shared" si="78"/>
        <v>3.36</v>
      </c>
      <c r="K590">
        <f t="shared" si="77"/>
        <v>3.36</v>
      </c>
    </row>
    <row r="591" spans="4:11" x14ac:dyDescent="0.25">
      <c r="D591">
        <f t="shared" si="79"/>
        <v>589</v>
      </c>
      <c r="E591" s="1">
        <f t="shared" si="72"/>
        <v>29.450000000000003</v>
      </c>
      <c r="F591">
        <f t="shared" si="73"/>
        <v>5.9899999999999993</v>
      </c>
      <c r="G591">
        <f t="shared" si="74"/>
        <v>0</v>
      </c>
      <c r="H591">
        <f t="shared" si="75"/>
        <v>0</v>
      </c>
      <c r="I591">
        <f t="shared" si="76"/>
        <v>3.3549999999999995</v>
      </c>
      <c r="J591">
        <f t="shared" si="78"/>
        <v>3.3549999999999995</v>
      </c>
      <c r="K591">
        <f t="shared" si="77"/>
        <v>3.3549999999999995</v>
      </c>
    </row>
    <row r="592" spans="4:11" x14ac:dyDescent="0.25">
      <c r="D592">
        <f t="shared" si="79"/>
        <v>590</v>
      </c>
      <c r="E592" s="1">
        <f t="shared" si="72"/>
        <v>29.5</v>
      </c>
      <c r="F592">
        <f t="shared" si="73"/>
        <v>6</v>
      </c>
      <c r="G592">
        <f t="shared" si="74"/>
        <v>0</v>
      </c>
      <c r="H592">
        <f t="shared" si="75"/>
        <v>0</v>
      </c>
      <c r="I592">
        <f t="shared" si="76"/>
        <v>3.35</v>
      </c>
      <c r="J592">
        <f t="shared" si="78"/>
        <v>3.35</v>
      </c>
      <c r="K592">
        <f t="shared" si="77"/>
        <v>3.35</v>
      </c>
    </row>
    <row r="593" spans="4:11" x14ac:dyDescent="0.25">
      <c r="D593">
        <f t="shared" si="79"/>
        <v>591</v>
      </c>
      <c r="E593" s="1">
        <f t="shared" si="72"/>
        <v>29.55</v>
      </c>
      <c r="F593">
        <f t="shared" si="73"/>
        <v>6.01</v>
      </c>
      <c r="G593">
        <f t="shared" si="74"/>
        <v>0</v>
      </c>
      <c r="H593">
        <f t="shared" si="75"/>
        <v>0</v>
      </c>
      <c r="I593">
        <f t="shared" si="76"/>
        <v>3.3449999999999998</v>
      </c>
      <c r="J593">
        <f t="shared" si="78"/>
        <v>3.3449999999999998</v>
      </c>
      <c r="K593">
        <f t="shared" si="77"/>
        <v>3.3449999999999998</v>
      </c>
    </row>
    <row r="594" spans="4:11" x14ac:dyDescent="0.25">
      <c r="D594">
        <f t="shared" si="79"/>
        <v>592</v>
      </c>
      <c r="E594" s="1">
        <f t="shared" si="72"/>
        <v>29.6</v>
      </c>
      <c r="F594">
        <f t="shared" si="73"/>
        <v>6.02</v>
      </c>
      <c r="G594">
        <f t="shared" si="74"/>
        <v>0</v>
      </c>
      <c r="H594">
        <f t="shared" si="75"/>
        <v>0</v>
      </c>
      <c r="I594">
        <f t="shared" si="76"/>
        <v>3.34</v>
      </c>
      <c r="J594">
        <f t="shared" si="78"/>
        <v>3.34</v>
      </c>
      <c r="K594">
        <f t="shared" si="77"/>
        <v>3.34</v>
      </c>
    </row>
    <row r="595" spans="4:11" x14ac:dyDescent="0.25">
      <c r="D595">
        <f t="shared" si="79"/>
        <v>593</v>
      </c>
      <c r="E595" s="1">
        <f t="shared" si="72"/>
        <v>29.650000000000002</v>
      </c>
      <c r="F595">
        <f t="shared" si="73"/>
        <v>6.0299999999999994</v>
      </c>
      <c r="G595">
        <f t="shared" si="74"/>
        <v>0</v>
      </c>
      <c r="H595">
        <f t="shared" si="75"/>
        <v>0</v>
      </c>
      <c r="I595">
        <f t="shared" si="76"/>
        <v>3.335</v>
      </c>
      <c r="J595">
        <f t="shared" si="78"/>
        <v>3.335</v>
      </c>
      <c r="K595">
        <f t="shared" si="77"/>
        <v>3.335</v>
      </c>
    </row>
    <row r="596" spans="4:11" x14ac:dyDescent="0.25">
      <c r="D596">
        <f t="shared" si="79"/>
        <v>594</v>
      </c>
      <c r="E596" s="1">
        <f t="shared" si="72"/>
        <v>29.700000000000003</v>
      </c>
      <c r="F596">
        <f t="shared" si="73"/>
        <v>6.04</v>
      </c>
      <c r="G596">
        <f t="shared" si="74"/>
        <v>0</v>
      </c>
      <c r="H596">
        <f t="shared" si="75"/>
        <v>0</v>
      </c>
      <c r="I596">
        <f t="shared" si="76"/>
        <v>3.3299999999999996</v>
      </c>
      <c r="J596">
        <f t="shared" si="78"/>
        <v>3.3299999999999996</v>
      </c>
      <c r="K596">
        <f t="shared" si="77"/>
        <v>3.3299999999999996</v>
      </c>
    </row>
    <row r="597" spans="4:11" x14ac:dyDescent="0.25">
      <c r="D597">
        <f t="shared" si="79"/>
        <v>595</v>
      </c>
      <c r="E597" s="1">
        <f t="shared" si="72"/>
        <v>29.75</v>
      </c>
      <c r="F597">
        <f t="shared" si="73"/>
        <v>6.05</v>
      </c>
      <c r="G597">
        <f t="shared" si="74"/>
        <v>0</v>
      </c>
      <c r="H597">
        <f t="shared" si="75"/>
        <v>0</v>
      </c>
      <c r="I597">
        <f t="shared" si="76"/>
        <v>3.3250000000000002</v>
      </c>
      <c r="J597">
        <f t="shared" si="78"/>
        <v>3.3250000000000002</v>
      </c>
      <c r="K597">
        <f t="shared" si="77"/>
        <v>3.3250000000000002</v>
      </c>
    </row>
    <row r="598" spans="4:11" x14ac:dyDescent="0.25">
      <c r="D598">
        <f t="shared" si="79"/>
        <v>596</v>
      </c>
      <c r="E598" s="1">
        <f t="shared" si="72"/>
        <v>29.8</v>
      </c>
      <c r="F598">
        <f t="shared" si="73"/>
        <v>6.06</v>
      </c>
      <c r="G598">
        <f t="shared" si="74"/>
        <v>0</v>
      </c>
      <c r="H598">
        <f t="shared" si="75"/>
        <v>0</v>
      </c>
      <c r="I598">
        <f t="shared" si="76"/>
        <v>3.32</v>
      </c>
      <c r="J598">
        <f t="shared" si="78"/>
        <v>3.32</v>
      </c>
      <c r="K598">
        <f t="shared" si="77"/>
        <v>3.32</v>
      </c>
    </row>
    <row r="599" spans="4:11" x14ac:dyDescent="0.25">
      <c r="D599">
        <f t="shared" si="79"/>
        <v>597</v>
      </c>
      <c r="E599" s="1">
        <f t="shared" si="72"/>
        <v>29.85</v>
      </c>
      <c r="F599">
        <f t="shared" si="73"/>
        <v>6.0699999999999994</v>
      </c>
      <c r="G599">
        <f t="shared" si="74"/>
        <v>0</v>
      </c>
      <c r="H599">
        <f t="shared" si="75"/>
        <v>0</v>
      </c>
      <c r="I599">
        <f t="shared" si="76"/>
        <v>3.3149999999999999</v>
      </c>
      <c r="J599">
        <f t="shared" si="78"/>
        <v>3.3149999999999999</v>
      </c>
      <c r="K599">
        <f t="shared" si="77"/>
        <v>3.3149999999999999</v>
      </c>
    </row>
    <row r="600" spans="4:11" x14ac:dyDescent="0.25">
      <c r="D600">
        <f t="shared" si="79"/>
        <v>598</v>
      </c>
      <c r="E600" s="1">
        <f t="shared" si="72"/>
        <v>29.900000000000002</v>
      </c>
      <c r="F600">
        <f t="shared" si="73"/>
        <v>6.08</v>
      </c>
      <c r="G600">
        <f t="shared" si="74"/>
        <v>0</v>
      </c>
      <c r="H600">
        <f t="shared" si="75"/>
        <v>0</v>
      </c>
      <c r="I600">
        <f t="shared" si="76"/>
        <v>3.3099999999999996</v>
      </c>
      <c r="J600">
        <f t="shared" si="78"/>
        <v>3.3099999999999996</v>
      </c>
      <c r="K600">
        <f t="shared" si="77"/>
        <v>3.3099999999999996</v>
      </c>
    </row>
    <row r="601" spans="4:11" x14ac:dyDescent="0.25">
      <c r="D601">
        <f t="shared" si="79"/>
        <v>599</v>
      </c>
      <c r="E601" s="1">
        <f t="shared" si="72"/>
        <v>29.950000000000003</v>
      </c>
      <c r="F601">
        <f t="shared" si="73"/>
        <v>6.09</v>
      </c>
      <c r="G601">
        <f t="shared" si="74"/>
        <v>0</v>
      </c>
      <c r="H601">
        <f t="shared" si="75"/>
        <v>0</v>
      </c>
      <c r="I601">
        <f t="shared" si="76"/>
        <v>3.3049999999999997</v>
      </c>
      <c r="J601">
        <f t="shared" si="78"/>
        <v>3.3049999999999997</v>
      </c>
      <c r="K601">
        <f t="shared" si="77"/>
        <v>3.3049999999999997</v>
      </c>
    </row>
    <row r="602" spans="4:11" x14ac:dyDescent="0.25">
      <c r="D602">
        <f t="shared" si="79"/>
        <v>600</v>
      </c>
      <c r="E602" s="1">
        <f t="shared" si="72"/>
        <v>30</v>
      </c>
      <c r="F602">
        <f t="shared" si="73"/>
        <v>6.1</v>
      </c>
      <c r="G602">
        <f t="shared" si="74"/>
        <v>0</v>
      </c>
      <c r="H602">
        <f t="shared" si="75"/>
        <v>0</v>
      </c>
      <c r="I602">
        <f t="shared" si="76"/>
        <v>3.3</v>
      </c>
      <c r="J602">
        <f t="shared" si="78"/>
        <v>3.3</v>
      </c>
      <c r="K602">
        <f t="shared" si="77"/>
        <v>3.3</v>
      </c>
    </row>
    <row r="603" spans="4:11" x14ac:dyDescent="0.25">
      <c r="D603">
        <f t="shared" si="79"/>
        <v>601</v>
      </c>
      <c r="E603" s="1">
        <f t="shared" si="72"/>
        <v>30.05</v>
      </c>
      <c r="F603">
        <f t="shared" si="73"/>
        <v>6.1099999999999994</v>
      </c>
      <c r="G603">
        <f t="shared" si="74"/>
        <v>0</v>
      </c>
      <c r="H603">
        <f t="shared" si="75"/>
        <v>0</v>
      </c>
      <c r="I603">
        <f t="shared" si="76"/>
        <v>3.2949999999999999</v>
      </c>
      <c r="J603">
        <f t="shared" si="78"/>
        <v>3.2949999999999999</v>
      </c>
      <c r="K603">
        <f t="shared" si="77"/>
        <v>3.2949999999999999</v>
      </c>
    </row>
    <row r="604" spans="4:11" x14ac:dyDescent="0.25">
      <c r="D604">
        <f t="shared" si="79"/>
        <v>602</v>
      </c>
      <c r="E604" s="1">
        <f t="shared" si="72"/>
        <v>30.1</v>
      </c>
      <c r="F604">
        <f t="shared" si="73"/>
        <v>6.12</v>
      </c>
      <c r="G604">
        <f t="shared" si="74"/>
        <v>0</v>
      </c>
      <c r="H604">
        <f t="shared" si="75"/>
        <v>0</v>
      </c>
      <c r="I604">
        <f t="shared" si="76"/>
        <v>3.29</v>
      </c>
      <c r="J604">
        <f t="shared" si="78"/>
        <v>3.29</v>
      </c>
      <c r="K604">
        <f t="shared" si="77"/>
        <v>3.29</v>
      </c>
    </row>
    <row r="605" spans="4:11" x14ac:dyDescent="0.25">
      <c r="D605">
        <f t="shared" si="79"/>
        <v>603</v>
      </c>
      <c r="E605" s="1">
        <f t="shared" si="72"/>
        <v>30.150000000000002</v>
      </c>
      <c r="F605">
        <f t="shared" si="73"/>
        <v>6.13</v>
      </c>
      <c r="G605">
        <f t="shared" si="74"/>
        <v>0</v>
      </c>
      <c r="H605">
        <f t="shared" si="75"/>
        <v>0</v>
      </c>
      <c r="I605">
        <f t="shared" si="76"/>
        <v>3.2849999999999997</v>
      </c>
      <c r="J605">
        <f t="shared" si="78"/>
        <v>3.2849999999999997</v>
      </c>
      <c r="K605">
        <f t="shared" si="77"/>
        <v>3.2849999999999997</v>
      </c>
    </row>
    <row r="606" spans="4:11" x14ac:dyDescent="0.25">
      <c r="D606">
        <f t="shared" si="79"/>
        <v>604</v>
      </c>
      <c r="E606" s="1">
        <f t="shared" si="72"/>
        <v>30.200000000000003</v>
      </c>
      <c r="F606">
        <f t="shared" si="73"/>
        <v>6.14</v>
      </c>
      <c r="G606">
        <f t="shared" si="74"/>
        <v>0</v>
      </c>
      <c r="H606">
        <f t="shared" si="75"/>
        <v>0</v>
      </c>
      <c r="I606">
        <f t="shared" si="76"/>
        <v>3.28</v>
      </c>
      <c r="J606">
        <f t="shared" si="78"/>
        <v>3.28</v>
      </c>
      <c r="K606">
        <f t="shared" si="77"/>
        <v>3.28</v>
      </c>
    </row>
    <row r="607" spans="4:11" x14ac:dyDescent="0.25">
      <c r="D607">
        <f t="shared" si="79"/>
        <v>605</v>
      </c>
      <c r="E607" s="1">
        <f t="shared" si="72"/>
        <v>30.25</v>
      </c>
      <c r="F607">
        <f t="shared" si="73"/>
        <v>6.1499999999999995</v>
      </c>
      <c r="G607">
        <f t="shared" si="74"/>
        <v>0</v>
      </c>
      <c r="H607">
        <f t="shared" si="75"/>
        <v>0</v>
      </c>
      <c r="I607">
        <f t="shared" si="76"/>
        <v>3.2749999999999999</v>
      </c>
      <c r="J607">
        <f t="shared" si="78"/>
        <v>3.2749999999999999</v>
      </c>
      <c r="K607">
        <f t="shared" si="77"/>
        <v>3.2749999999999999</v>
      </c>
    </row>
    <row r="608" spans="4:11" x14ac:dyDescent="0.25">
      <c r="D608">
        <f t="shared" si="79"/>
        <v>606</v>
      </c>
      <c r="E608" s="1">
        <f t="shared" si="72"/>
        <v>30.3</v>
      </c>
      <c r="F608">
        <f t="shared" si="73"/>
        <v>6.16</v>
      </c>
      <c r="G608">
        <f t="shared" si="74"/>
        <v>0</v>
      </c>
      <c r="H608">
        <f t="shared" si="75"/>
        <v>0</v>
      </c>
      <c r="I608">
        <f t="shared" si="76"/>
        <v>3.27</v>
      </c>
      <c r="J608">
        <f t="shared" si="78"/>
        <v>3.27</v>
      </c>
      <c r="K608">
        <f t="shared" si="77"/>
        <v>3.27</v>
      </c>
    </row>
    <row r="609" spans="4:11" x14ac:dyDescent="0.25">
      <c r="D609">
        <f t="shared" si="79"/>
        <v>607</v>
      </c>
      <c r="E609" s="1">
        <f t="shared" si="72"/>
        <v>30.35</v>
      </c>
      <c r="F609">
        <f t="shared" si="73"/>
        <v>6.17</v>
      </c>
      <c r="G609">
        <f t="shared" si="74"/>
        <v>0</v>
      </c>
      <c r="H609">
        <f t="shared" si="75"/>
        <v>0</v>
      </c>
      <c r="I609">
        <f t="shared" si="76"/>
        <v>3.2649999999999997</v>
      </c>
      <c r="J609">
        <f t="shared" si="78"/>
        <v>3.2649999999999997</v>
      </c>
      <c r="K609">
        <f t="shared" si="77"/>
        <v>3.2649999999999997</v>
      </c>
    </row>
    <row r="610" spans="4:11" x14ac:dyDescent="0.25">
      <c r="D610">
        <f t="shared" si="79"/>
        <v>608</v>
      </c>
      <c r="E610" s="1">
        <f t="shared" si="72"/>
        <v>30.400000000000002</v>
      </c>
      <c r="F610">
        <f t="shared" si="73"/>
        <v>6.18</v>
      </c>
      <c r="G610">
        <f t="shared" si="74"/>
        <v>0</v>
      </c>
      <c r="H610">
        <f t="shared" si="75"/>
        <v>0</v>
      </c>
      <c r="I610">
        <f t="shared" si="76"/>
        <v>3.26</v>
      </c>
      <c r="J610">
        <f t="shared" si="78"/>
        <v>3.26</v>
      </c>
      <c r="K610">
        <f t="shared" si="77"/>
        <v>3.26</v>
      </c>
    </row>
    <row r="611" spans="4:11" x14ac:dyDescent="0.25">
      <c r="D611">
        <f t="shared" si="79"/>
        <v>609</v>
      </c>
      <c r="E611" s="1">
        <f t="shared" si="72"/>
        <v>30.450000000000003</v>
      </c>
      <c r="F611">
        <f t="shared" si="73"/>
        <v>6.1899999999999995</v>
      </c>
      <c r="G611">
        <f t="shared" si="74"/>
        <v>0</v>
      </c>
      <c r="H611">
        <f t="shared" si="75"/>
        <v>0</v>
      </c>
      <c r="I611">
        <f t="shared" si="76"/>
        <v>3.2549999999999999</v>
      </c>
      <c r="J611">
        <f t="shared" si="78"/>
        <v>3.2549999999999999</v>
      </c>
      <c r="K611">
        <f t="shared" si="77"/>
        <v>3.2549999999999999</v>
      </c>
    </row>
    <row r="612" spans="4:11" x14ac:dyDescent="0.25">
      <c r="D612">
        <f t="shared" si="79"/>
        <v>610</v>
      </c>
      <c r="E612" s="1">
        <f t="shared" si="72"/>
        <v>30.5</v>
      </c>
      <c r="F612">
        <f t="shared" si="73"/>
        <v>6.2</v>
      </c>
      <c r="G612">
        <f t="shared" si="74"/>
        <v>0</v>
      </c>
      <c r="H612">
        <f t="shared" si="75"/>
        <v>0</v>
      </c>
      <c r="I612">
        <f t="shared" si="76"/>
        <v>3.25</v>
      </c>
      <c r="J612">
        <f t="shared" si="78"/>
        <v>3.25</v>
      </c>
      <c r="K612">
        <f t="shared" si="77"/>
        <v>3.25</v>
      </c>
    </row>
    <row r="613" spans="4:11" x14ac:dyDescent="0.25">
      <c r="D613">
        <f t="shared" si="79"/>
        <v>611</v>
      </c>
      <c r="E613" s="1">
        <f t="shared" si="72"/>
        <v>30.55</v>
      </c>
      <c r="F613">
        <f t="shared" si="73"/>
        <v>6.21</v>
      </c>
      <c r="G613">
        <f t="shared" si="74"/>
        <v>0</v>
      </c>
      <c r="H613">
        <f t="shared" si="75"/>
        <v>0</v>
      </c>
      <c r="I613">
        <f t="shared" si="76"/>
        <v>3.2450000000000001</v>
      </c>
      <c r="J613">
        <f t="shared" si="78"/>
        <v>3.2450000000000001</v>
      </c>
      <c r="K613">
        <f t="shared" si="77"/>
        <v>3.2450000000000001</v>
      </c>
    </row>
    <row r="614" spans="4:11" x14ac:dyDescent="0.25">
      <c r="D614">
        <f t="shared" si="79"/>
        <v>612</v>
      </c>
      <c r="E614" s="1">
        <f t="shared" si="72"/>
        <v>30.6</v>
      </c>
      <c r="F614">
        <f t="shared" si="73"/>
        <v>6.22</v>
      </c>
      <c r="G614">
        <f t="shared" si="74"/>
        <v>0</v>
      </c>
      <c r="H614">
        <f t="shared" si="75"/>
        <v>0</v>
      </c>
      <c r="I614">
        <f t="shared" si="76"/>
        <v>3.2399999999999998</v>
      </c>
      <c r="J614">
        <f t="shared" si="78"/>
        <v>3.2399999999999998</v>
      </c>
      <c r="K614">
        <f t="shared" si="77"/>
        <v>3.2399999999999998</v>
      </c>
    </row>
    <row r="615" spans="4:11" x14ac:dyDescent="0.25">
      <c r="D615">
        <f t="shared" si="79"/>
        <v>613</v>
      </c>
      <c r="E615" s="1">
        <f t="shared" si="72"/>
        <v>30.650000000000002</v>
      </c>
      <c r="F615">
        <f t="shared" si="73"/>
        <v>6.2299999999999995</v>
      </c>
      <c r="G615">
        <f t="shared" si="74"/>
        <v>0</v>
      </c>
      <c r="H615">
        <f t="shared" si="75"/>
        <v>0</v>
      </c>
      <c r="I615">
        <f t="shared" si="76"/>
        <v>3.2349999999999999</v>
      </c>
      <c r="J615">
        <f t="shared" si="78"/>
        <v>3.2349999999999999</v>
      </c>
      <c r="K615">
        <f t="shared" si="77"/>
        <v>3.2349999999999999</v>
      </c>
    </row>
    <row r="616" spans="4:11" x14ac:dyDescent="0.25">
      <c r="D616">
        <f t="shared" si="79"/>
        <v>614</v>
      </c>
      <c r="E616" s="1">
        <f t="shared" si="72"/>
        <v>30.700000000000003</v>
      </c>
      <c r="F616">
        <f t="shared" si="73"/>
        <v>6.24</v>
      </c>
      <c r="G616">
        <f t="shared" si="74"/>
        <v>0</v>
      </c>
      <c r="H616">
        <f t="shared" si="75"/>
        <v>0</v>
      </c>
      <c r="I616">
        <f t="shared" si="76"/>
        <v>3.2299999999999995</v>
      </c>
      <c r="J616">
        <f t="shared" si="78"/>
        <v>3.2299999999999995</v>
      </c>
      <c r="K616">
        <f t="shared" si="77"/>
        <v>3.2299999999999995</v>
      </c>
    </row>
    <row r="617" spans="4:11" x14ac:dyDescent="0.25">
      <c r="D617">
        <f t="shared" si="79"/>
        <v>615</v>
      </c>
      <c r="E617" s="1">
        <f t="shared" si="72"/>
        <v>30.75</v>
      </c>
      <c r="F617">
        <f t="shared" si="73"/>
        <v>6.25</v>
      </c>
      <c r="G617">
        <f t="shared" si="74"/>
        <v>0</v>
      </c>
      <c r="H617">
        <f t="shared" si="75"/>
        <v>0</v>
      </c>
      <c r="I617">
        <f t="shared" si="76"/>
        <v>3.2250000000000001</v>
      </c>
      <c r="J617">
        <f t="shared" si="78"/>
        <v>3.2250000000000001</v>
      </c>
      <c r="K617">
        <f t="shared" si="77"/>
        <v>3.2250000000000001</v>
      </c>
    </row>
    <row r="618" spans="4:11" x14ac:dyDescent="0.25">
      <c r="D618">
        <f t="shared" si="79"/>
        <v>616</v>
      </c>
      <c r="E618" s="1">
        <f t="shared" si="72"/>
        <v>30.8</v>
      </c>
      <c r="F618">
        <f t="shared" si="73"/>
        <v>6.26</v>
      </c>
      <c r="G618">
        <f t="shared" si="74"/>
        <v>0</v>
      </c>
      <c r="H618">
        <f t="shared" si="75"/>
        <v>0</v>
      </c>
      <c r="I618">
        <f t="shared" si="76"/>
        <v>3.2199999999999998</v>
      </c>
      <c r="J618">
        <f t="shared" si="78"/>
        <v>3.2199999999999998</v>
      </c>
      <c r="K618">
        <f t="shared" si="77"/>
        <v>3.2199999999999998</v>
      </c>
    </row>
    <row r="619" spans="4:11" x14ac:dyDescent="0.25">
      <c r="D619">
        <f t="shared" si="79"/>
        <v>617</v>
      </c>
      <c r="E619" s="1">
        <f t="shared" si="72"/>
        <v>30.85</v>
      </c>
      <c r="F619">
        <f t="shared" si="73"/>
        <v>6.27</v>
      </c>
      <c r="G619">
        <f t="shared" si="74"/>
        <v>0</v>
      </c>
      <c r="H619">
        <f t="shared" si="75"/>
        <v>0</v>
      </c>
      <c r="I619">
        <f t="shared" si="76"/>
        <v>3.2149999999999999</v>
      </c>
      <c r="J619">
        <f t="shared" si="78"/>
        <v>3.2149999999999999</v>
      </c>
      <c r="K619">
        <f t="shared" si="77"/>
        <v>3.2149999999999999</v>
      </c>
    </row>
    <row r="620" spans="4:11" x14ac:dyDescent="0.25">
      <c r="D620">
        <f t="shared" si="79"/>
        <v>618</v>
      </c>
      <c r="E620" s="1">
        <f t="shared" si="72"/>
        <v>30.900000000000002</v>
      </c>
      <c r="F620">
        <f t="shared" si="73"/>
        <v>6.2799999999999994</v>
      </c>
      <c r="G620">
        <f t="shared" si="74"/>
        <v>0</v>
      </c>
      <c r="H620">
        <f t="shared" si="75"/>
        <v>0</v>
      </c>
      <c r="I620">
        <f t="shared" si="76"/>
        <v>3.21</v>
      </c>
      <c r="J620">
        <f t="shared" si="78"/>
        <v>3.21</v>
      </c>
      <c r="K620">
        <f t="shared" si="77"/>
        <v>3.21</v>
      </c>
    </row>
    <row r="621" spans="4:11" x14ac:dyDescent="0.25">
      <c r="D621">
        <f t="shared" si="79"/>
        <v>619</v>
      </c>
      <c r="E621" s="1">
        <f t="shared" si="72"/>
        <v>30.950000000000003</v>
      </c>
      <c r="F621">
        <f t="shared" si="73"/>
        <v>6.29</v>
      </c>
      <c r="G621">
        <f t="shared" si="74"/>
        <v>0</v>
      </c>
      <c r="H621">
        <f t="shared" si="75"/>
        <v>0</v>
      </c>
      <c r="I621">
        <f t="shared" si="76"/>
        <v>3.2049999999999996</v>
      </c>
      <c r="J621">
        <f t="shared" si="78"/>
        <v>3.2049999999999996</v>
      </c>
      <c r="K621">
        <f t="shared" si="77"/>
        <v>3.2049999999999996</v>
      </c>
    </row>
    <row r="622" spans="4:11" x14ac:dyDescent="0.25">
      <c r="D622">
        <f t="shared" si="79"/>
        <v>620</v>
      </c>
      <c r="E622" s="1">
        <f t="shared" si="72"/>
        <v>31</v>
      </c>
      <c r="F622">
        <f t="shared" si="73"/>
        <v>6.3</v>
      </c>
      <c r="G622">
        <f t="shared" si="74"/>
        <v>0</v>
      </c>
      <c r="H622">
        <f t="shared" si="75"/>
        <v>0</v>
      </c>
      <c r="I622">
        <f t="shared" si="76"/>
        <v>3.2</v>
      </c>
      <c r="J622">
        <f t="shared" si="78"/>
        <v>3.2</v>
      </c>
      <c r="K622">
        <f t="shared" si="77"/>
        <v>3.2</v>
      </c>
    </row>
    <row r="623" spans="4:11" x14ac:dyDescent="0.25">
      <c r="D623">
        <f t="shared" si="79"/>
        <v>621</v>
      </c>
      <c r="E623" s="1">
        <f t="shared" si="72"/>
        <v>31.05</v>
      </c>
      <c r="F623">
        <f t="shared" si="73"/>
        <v>6.31</v>
      </c>
      <c r="G623">
        <f t="shared" si="74"/>
        <v>0</v>
      </c>
      <c r="H623">
        <f t="shared" si="75"/>
        <v>0</v>
      </c>
      <c r="I623">
        <f t="shared" si="76"/>
        <v>3.1949999999999998</v>
      </c>
      <c r="J623">
        <f t="shared" si="78"/>
        <v>3.1949999999999998</v>
      </c>
      <c r="K623">
        <f t="shared" si="77"/>
        <v>3.1949999999999998</v>
      </c>
    </row>
    <row r="624" spans="4:11" x14ac:dyDescent="0.25">
      <c r="D624">
        <f t="shared" si="79"/>
        <v>622</v>
      </c>
      <c r="E624" s="1">
        <f t="shared" si="72"/>
        <v>31.1</v>
      </c>
      <c r="F624">
        <f t="shared" si="73"/>
        <v>6.3199999999999994</v>
      </c>
      <c r="G624">
        <f t="shared" si="74"/>
        <v>0</v>
      </c>
      <c r="H624">
        <f t="shared" si="75"/>
        <v>0</v>
      </c>
      <c r="I624">
        <f t="shared" si="76"/>
        <v>3.19</v>
      </c>
      <c r="J624">
        <f t="shared" si="78"/>
        <v>3.19</v>
      </c>
      <c r="K624">
        <f t="shared" si="77"/>
        <v>3.19</v>
      </c>
    </row>
    <row r="625" spans="4:11" x14ac:dyDescent="0.25">
      <c r="D625">
        <f t="shared" si="79"/>
        <v>623</v>
      </c>
      <c r="E625" s="1">
        <f t="shared" si="72"/>
        <v>31.150000000000002</v>
      </c>
      <c r="F625">
        <f t="shared" si="73"/>
        <v>6.33</v>
      </c>
      <c r="G625">
        <f t="shared" si="74"/>
        <v>0</v>
      </c>
      <c r="H625">
        <f t="shared" si="75"/>
        <v>0</v>
      </c>
      <c r="I625">
        <f t="shared" si="76"/>
        <v>3.1849999999999996</v>
      </c>
      <c r="J625">
        <f t="shared" si="78"/>
        <v>3.1849999999999996</v>
      </c>
      <c r="K625">
        <f t="shared" si="77"/>
        <v>3.1849999999999996</v>
      </c>
    </row>
    <row r="626" spans="4:11" x14ac:dyDescent="0.25">
      <c r="D626">
        <f t="shared" si="79"/>
        <v>624</v>
      </c>
      <c r="E626" s="1">
        <f t="shared" si="72"/>
        <v>31.200000000000003</v>
      </c>
      <c r="F626">
        <f t="shared" si="73"/>
        <v>6.34</v>
      </c>
      <c r="G626">
        <f t="shared" si="74"/>
        <v>0</v>
      </c>
      <c r="H626">
        <f t="shared" si="75"/>
        <v>0</v>
      </c>
      <c r="I626">
        <f t="shared" si="76"/>
        <v>3.1799999999999997</v>
      </c>
      <c r="J626">
        <f t="shared" si="78"/>
        <v>3.1799999999999997</v>
      </c>
      <c r="K626">
        <f t="shared" si="77"/>
        <v>3.1799999999999997</v>
      </c>
    </row>
    <row r="627" spans="4:11" x14ac:dyDescent="0.25">
      <c r="D627">
        <f t="shared" si="79"/>
        <v>625</v>
      </c>
      <c r="E627" s="1">
        <f t="shared" si="72"/>
        <v>31.25</v>
      </c>
      <c r="F627">
        <f t="shared" si="73"/>
        <v>6.35</v>
      </c>
      <c r="G627">
        <f t="shared" si="74"/>
        <v>0</v>
      </c>
      <c r="H627">
        <f t="shared" si="75"/>
        <v>0</v>
      </c>
      <c r="I627">
        <f t="shared" si="76"/>
        <v>3.1749999999999998</v>
      </c>
      <c r="J627">
        <f t="shared" si="78"/>
        <v>3.1749999999999998</v>
      </c>
      <c r="K627">
        <f t="shared" si="77"/>
        <v>3.1749999999999998</v>
      </c>
    </row>
    <row r="628" spans="4:11" x14ac:dyDescent="0.25">
      <c r="D628">
        <f t="shared" si="79"/>
        <v>626</v>
      </c>
      <c r="E628" s="1">
        <f t="shared" si="72"/>
        <v>31.3</v>
      </c>
      <c r="F628">
        <f t="shared" si="73"/>
        <v>6.3599999999999994</v>
      </c>
      <c r="G628">
        <f t="shared" si="74"/>
        <v>0</v>
      </c>
      <c r="H628">
        <f t="shared" si="75"/>
        <v>0</v>
      </c>
      <c r="I628">
        <f t="shared" si="76"/>
        <v>3.17</v>
      </c>
      <c r="J628">
        <f t="shared" si="78"/>
        <v>3.17</v>
      </c>
      <c r="K628">
        <f t="shared" si="77"/>
        <v>3.17</v>
      </c>
    </row>
    <row r="629" spans="4:11" x14ac:dyDescent="0.25">
      <c r="D629">
        <f t="shared" si="79"/>
        <v>627</v>
      </c>
      <c r="E629" s="1">
        <f t="shared" si="72"/>
        <v>31.35</v>
      </c>
      <c r="F629">
        <f t="shared" si="73"/>
        <v>6.37</v>
      </c>
      <c r="G629">
        <f t="shared" si="74"/>
        <v>0</v>
      </c>
      <c r="H629">
        <f t="shared" si="75"/>
        <v>0</v>
      </c>
      <c r="I629">
        <f t="shared" si="76"/>
        <v>3.165</v>
      </c>
      <c r="J629">
        <f t="shared" si="78"/>
        <v>3.165</v>
      </c>
      <c r="K629">
        <f t="shared" si="77"/>
        <v>3.165</v>
      </c>
    </row>
    <row r="630" spans="4:11" x14ac:dyDescent="0.25">
      <c r="D630">
        <f t="shared" si="79"/>
        <v>628</v>
      </c>
      <c r="E630" s="1">
        <f t="shared" si="72"/>
        <v>31.400000000000002</v>
      </c>
      <c r="F630">
        <f t="shared" si="73"/>
        <v>6.38</v>
      </c>
      <c r="G630">
        <f t="shared" si="74"/>
        <v>0</v>
      </c>
      <c r="H630">
        <f t="shared" si="75"/>
        <v>0</v>
      </c>
      <c r="I630">
        <f t="shared" si="76"/>
        <v>3.1599999999999997</v>
      </c>
      <c r="J630">
        <f t="shared" si="78"/>
        <v>3.1599999999999997</v>
      </c>
      <c r="K630">
        <f t="shared" si="77"/>
        <v>3.1599999999999997</v>
      </c>
    </row>
    <row r="631" spans="4:11" x14ac:dyDescent="0.25">
      <c r="D631">
        <f t="shared" si="79"/>
        <v>629</v>
      </c>
      <c r="E631" s="1">
        <f t="shared" si="72"/>
        <v>31.450000000000003</v>
      </c>
      <c r="F631">
        <f t="shared" si="73"/>
        <v>6.39</v>
      </c>
      <c r="G631">
        <f t="shared" si="74"/>
        <v>0</v>
      </c>
      <c r="H631">
        <f t="shared" si="75"/>
        <v>0</v>
      </c>
      <c r="I631">
        <f t="shared" si="76"/>
        <v>3.1549999999999998</v>
      </c>
      <c r="J631">
        <f t="shared" si="78"/>
        <v>3.1549999999999998</v>
      </c>
      <c r="K631">
        <f t="shared" si="77"/>
        <v>3.1549999999999998</v>
      </c>
    </row>
    <row r="632" spans="4:11" x14ac:dyDescent="0.25">
      <c r="D632">
        <f t="shared" si="79"/>
        <v>630</v>
      </c>
      <c r="E632" s="1">
        <f t="shared" si="72"/>
        <v>31.5</v>
      </c>
      <c r="F632">
        <f t="shared" si="73"/>
        <v>6.3999999999999995</v>
      </c>
      <c r="G632">
        <f t="shared" si="74"/>
        <v>0</v>
      </c>
      <c r="H632">
        <f t="shared" si="75"/>
        <v>0</v>
      </c>
      <c r="I632">
        <f t="shared" si="76"/>
        <v>3.15</v>
      </c>
      <c r="J632">
        <f t="shared" si="78"/>
        <v>3.15</v>
      </c>
      <c r="K632">
        <f t="shared" si="77"/>
        <v>3.15</v>
      </c>
    </row>
    <row r="633" spans="4:11" x14ac:dyDescent="0.25">
      <c r="D633">
        <f t="shared" si="79"/>
        <v>631</v>
      </c>
      <c r="E633" s="1">
        <f t="shared" si="72"/>
        <v>31.55</v>
      </c>
      <c r="F633">
        <f t="shared" si="73"/>
        <v>6.41</v>
      </c>
      <c r="G633">
        <f t="shared" si="74"/>
        <v>0</v>
      </c>
      <c r="H633">
        <f t="shared" si="75"/>
        <v>0</v>
      </c>
      <c r="I633">
        <f t="shared" si="76"/>
        <v>3.145</v>
      </c>
      <c r="J633">
        <f t="shared" si="78"/>
        <v>3.145</v>
      </c>
      <c r="K633">
        <f t="shared" si="77"/>
        <v>3.145</v>
      </c>
    </row>
    <row r="634" spans="4:11" x14ac:dyDescent="0.25">
      <c r="D634">
        <f t="shared" si="79"/>
        <v>632</v>
      </c>
      <c r="E634" s="1">
        <f t="shared" si="72"/>
        <v>31.6</v>
      </c>
      <c r="F634">
        <f t="shared" si="73"/>
        <v>6.42</v>
      </c>
      <c r="G634">
        <f t="shared" si="74"/>
        <v>0</v>
      </c>
      <c r="H634">
        <f t="shared" si="75"/>
        <v>0</v>
      </c>
      <c r="I634">
        <f t="shared" si="76"/>
        <v>3.1399999999999997</v>
      </c>
      <c r="J634">
        <f t="shared" si="78"/>
        <v>3.1399999999999997</v>
      </c>
      <c r="K634">
        <f t="shared" si="77"/>
        <v>3.1399999999999997</v>
      </c>
    </row>
    <row r="635" spans="4:11" x14ac:dyDescent="0.25">
      <c r="D635">
        <f t="shared" si="79"/>
        <v>633</v>
      </c>
      <c r="E635" s="1">
        <f t="shared" si="72"/>
        <v>31.650000000000002</v>
      </c>
      <c r="F635">
        <f t="shared" si="73"/>
        <v>6.43</v>
      </c>
      <c r="G635">
        <f t="shared" si="74"/>
        <v>0</v>
      </c>
      <c r="H635">
        <f t="shared" si="75"/>
        <v>0</v>
      </c>
      <c r="I635">
        <f t="shared" si="76"/>
        <v>3.1349999999999998</v>
      </c>
      <c r="J635">
        <f t="shared" si="78"/>
        <v>3.1349999999999998</v>
      </c>
      <c r="K635">
        <f t="shared" si="77"/>
        <v>3.1349999999999998</v>
      </c>
    </row>
    <row r="636" spans="4:11" x14ac:dyDescent="0.25">
      <c r="D636">
        <f t="shared" si="79"/>
        <v>634</v>
      </c>
      <c r="E636" s="1">
        <f t="shared" si="72"/>
        <v>31.700000000000003</v>
      </c>
      <c r="F636">
        <f t="shared" si="73"/>
        <v>6.4399999999999995</v>
      </c>
      <c r="G636">
        <f t="shared" si="74"/>
        <v>0</v>
      </c>
      <c r="H636">
        <f t="shared" si="75"/>
        <v>0</v>
      </c>
      <c r="I636">
        <f t="shared" si="76"/>
        <v>3.13</v>
      </c>
      <c r="J636">
        <f t="shared" si="78"/>
        <v>3.13</v>
      </c>
      <c r="K636">
        <f t="shared" si="77"/>
        <v>3.13</v>
      </c>
    </row>
    <row r="637" spans="4:11" x14ac:dyDescent="0.25">
      <c r="D637">
        <f t="shared" si="79"/>
        <v>635</v>
      </c>
      <c r="E637" s="1">
        <f t="shared" si="72"/>
        <v>31.75</v>
      </c>
      <c r="F637">
        <f t="shared" si="73"/>
        <v>6.45</v>
      </c>
      <c r="G637">
        <f t="shared" si="74"/>
        <v>0</v>
      </c>
      <c r="H637">
        <f t="shared" si="75"/>
        <v>0</v>
      </c>
      <c r="I637">
        <f t="shared" si="76"/>
        <v>3.125</v>
      </c>
      <c r="J637">
        <f t="shared" si="78"/>
        <v>3.125</v>
      </c>
      <c r="K637">
        <f t="shared" si="77"/>
        <v>3.125</v>
      </c>
    </row>
    <row r="638" spans="4:11" x14ac:dyDescent="0.25">
      <c r="D638">
        <f t="shared" si="79"/>
        <v>636</v>
      </c>
      <c r="E638" s="1">
        <f t="shared" si="72"/>
        <v>31.8</v>
      </c>
      <c r="F638">
        <f t="shared" si="73"/>
        <v>6.46</v>
      </c>
      <c r="G638">
        <f t="shared" si="74"/>
        <v>0</v>
      </c>
      <c r="H638">
        <f t="shared" si="75"/>
        <v>0</v>
      </c>
      <c r="I638">
        <f t="shared" si="76"/>
        <v>3.12</v>
      </c>
      <c r="J638">
        <f t="shared" si="78"/>
        <v>3.12</v>
      </c>
      <c r="K638">
        <f t="shared" si="77"/>
        <v>3.12</v>
      </c>
    </row>
    <row r="639" spans="4:11" x14ac:dyDescent="0.25">
      <c r="D639">
        <f t="shared" si="79"/>
        <v>637</v>
      </c>
      <c r="E639" s="1">
        <f t="shared" si="72"/>
        <v>31.85</v>
      </c>
      <c r="F639">
        <f t="shared" si="73"/>
        <v>6.47</v>
      </c>
      <c r="G639">
        <f t="shared" si="74"/>
        <v>0</v>
      </c>
      <c r="H639">
        <f t="shared" si="75"/>
        <v>0</v>
      </c>
      <c r="I639">
        <f t="shared" si="76"/>
        <v>3.1149999999999998</v>
      </c>
      <c r="J639">
        <f t="shared" si="78"/>
        <v>3.1149999999999998</v>
      </c>
      <c r="K639">
        <f t="shared" si="77"/>
        <v>3.1149999999999998</v>
      </c>
    </row>
    <row r="640" spans="4:11" x14ac:dyDescent="0.25">
      <c r="D640">
        <f t="shared" si="79"/>
        <v>638</v>
      </c>
      <c r="E640" s="1">
        <f t="shared" si="72"/>
        <v>31.900000000000002</v>
      </c>
      <c r="F640">
        <f t="shared" si="73"/>
        <v>6.4799999999999995</v>
      </c>
      <c r="G640">
        <f t="shared" si="74"/>
        <v>0</v>
      </c>
      <c r="H640">
        <f t="shared" si="75"/>
        <v>0</v>
      </c>
      <c r="I640">
        <f t="shared" si="76"/>
        <v>3.11</v>
      </c>
      <c r="J640">
        <f t="shared" si="78"/>
        <v>3.11</v>
      </c>
      <c r="K640">
        <f t="shared" si="77"/>
        <v>3.11</v>
      </c>
    </row>
    <row r="641" spans="4:11" x14ac:dyDescent="0.25">
      <c r="D641">
        <f t="shared" si="79"/>
        <v>639</v>
      </c>
      <c r="E641" s="1">
        <f t="shared" si="72"/>
        <v>31.950000000000003</v>
      </c>
      <c r="F641">
        <f t="shared" si="73"/>
        <v>6.49</v>
      </c>
      <c r="G641">
        <f t="shared" si="74"/>
        <v>0</v>
      </c>
      <c r="H641">
        <f t="shared" si="75"/>
        <v>0</v>
      </c>
      <c r="I641">
        <f t="shared" si="76"/>
        <v>3.1049999999999995</v>
      </c>
      <c r="J641">
        <f t="shared" si="78"/>
        <v>3.1049999999999995</v>
      </c>
      <c r="K641">
        <f t="shared" si="77"/>
        <v>3.1049999999999995</v>
      </c>
    </row>
    <row r="642" spans="4:11" x14ac:dyDescent="0.25">
      <c r="D642">
        <f t="shared" si="79"/>
        <v>640</v>
      </c>
      <c r="E642" s="1">
        <f t="shared" ref="E642:E705" si="80">PAR_max/1200*D642</f>
        <v>32</v>
      </c>
      <c r="F642">
        <f t="shared" ref="F642:F705" si="81">init_slope*D642+init_intercp</f>
        <v>6.5</v>
      </c>
      <c r="G642">
        <f t="shared" ref="G642:G705" si="82">IF(AND(F642&lt;flat_init_y, E642&lt;flat_end_x),F642,0)</f>
        <v>0</v>
      </c>
      <c r="H642">
        <f t="shared" ref="H642:H705" si="83">IF(AND(F642&gt;=flat_init_y,E642&lt;flat_end_x),flat_init_y,0)</f>
        <v>0</v>
      </c>
      <c r="I642">
        <f t="shared" ref="I642:I705" si="84">IF(E642&gt;=flat_end_x,flat_init_y+end_slope2*(E642-flat_end_x),0)</f>
        <v>3.1</v>
      </c>
      <c r="J642">
        <f t="shared" si="78"/>
        <v>3.1</v>
      </c>
      <c r="K642">
        <f t="shared" ref="K642:K705" si="85">IF(J642&lt;min_response,min_response,J642)</f>
        <v>3.1</v>
      </c>
    </row>
    <row r="643" spans="4:11" x14ac:dyDescent="0.25">
      <c r="D643">
        <f t="shared" si="79"/>
        <v>641</v>
      </c>
      <c r="E643" s="1">
        <f t="shared" si="80"/>
        <v>32.050000000000004</v>
      </c>
      <c r="F643">
        <f t="shared" si="81"/>
        <v>6.51</v>
      </c>
      <c r="G643">
        <f t="shared" si="82"/>
        <v>0</v>
      </c>
      <c r="H643">
        <f t="shared" si="83"/>
        <v>0</v>
      </c>
      <c r="I643">
        <f t="shared" si="84"/>
        <v>3.0949999999999998</v>
      </c>
      <c r="J643">
        <f t="shared" ref="J643:J706" si="86">SUM(G643:I643)</f>
        <v>3.0949999999999998</v>
      </c>
      <c r="K643">
        <f t="shared" si="85"/>
        <v>3.0949999999999998</v>
      </c>
    </row>
    <row r="644" spans="4:11" x14ac:dyDescent="0.25">
      <c r="D644">
        <f t="shared" ref="D644:D707" si="87">D643+1</f>
        <v>642</v>
      </c>
      <c r="E644" s="1">
        <f t="shared" si="80"/>
        <v>32.1</v>
      </c>
      <c r="F644">
        <f t="shared" si="81"/>
        <v>6.52</v>
      </c>
      <c r="G644">
        <f t="shared" si="82"/>
        <v>0</v>
      </c>
      <c r="H644">
        <f t="shared" si="83"/>
        <v>0</v>
      </c>
      <c r="I644">
        <f t="shared" si="84"/>
        <v>3.09</v>
      </c>
      <c r="J644">
        <f t="shared" si="86"/>
        <v>3.09</v>
      </c>
      <c r="K644">
        <f t="shared" si="85"/>
        <v>3.09</v>
      </c>
    </row>
    <row r="645" spans="4:11" x14ac:dyDescent="0.25">
      <c r="D645">
        <f t="shared" si="87"/>
        <v>643</v>
      </c>
      <c r="E645" s="1">
        <f t="shared" si="80"/>
        <v>32.15</v>
      </c>
      <c r="F645">
        <f t="shared" si="81"/>
        <v>6.5299999999999994</v>
      </c>
      <c r="G645">
        <f t="shared" si="82"/>
        <v>0</v>
      </c>
      <c r="H645">
        <f t="shared" si="83"/>
        <v>0</v>
      </c>
      <c r="I645">
        <f t="shared" si="84"/>
        <v>3.085</v>
      </c>
      <c r="J645">
        <f t="shared" si="86"/>
        <v>3.085</v>
      </c>
      <c r="K645">
        <f t="shared" si="85"/>
        <v>3.085</v>
      </c>
    </row>
    <row r="646" spans="4:11" x14ac:dyDescent="0.25">
      <c r="D646">
        <f t="shared" si="87"/>
        <v>644</v>
      </c>
      <c r="E646" s="1">
        <f t="shared" si="80"/>
        <v>32.200000000000003</v>
      </c>
      <c r="F646">
        <f t="shared" si="81"/>
        <v>6.54</v>
      </c>
      <c r="G646">
        <f t="shared" si="82"/>
        <v>0</v>
      </c>
      <c r="H646">
        <f t="shared" si="83"/>
        <v>0</v>
      </c>
      <c r="I646">
        <f t="shared" si="84"/>
        <v>3.0799999999999996</v>
      </c>
      <c r="J646">
        <f t="shared" si="86"/>
        <v>3.0799999999999996</v>
      </c>
      <c r="K646">
        <f t="shared" si="85"/>
        <v>3.0799999999999996</v>
      </c>
    </row>
    <row r="647" spans="4:11" x14ac:dyDescent="0.25">
      <c r="D647">
        <f t="shared" si="87"/>
        <v>645</v>
      </c>
      <c r="E647" s="1">
        <f t="shared" si="80"/>
        <v>32.25</v>
      </c>
      <c r="F647">
        <f t="shared" si="81"/>
        <v>6.55</v>
      </c>
      <c r="G647">
        <f t="shared" si="82"/>
        <v>0</v>
      </c>
      <c r="H647">
        <f t="shared" si="83"/>
        <v>0</v>
      </c>
      <c r="I647">
        <f t="shared" si="84"/>
        <v>3.0750000000000002</v>
      </c>
      <c r="J647">
        <f t="shared" si="86"/>
        <v>3.0750000000000002</v>
      </c>
      <c r="K647">
        <f t="shared" si="85"/>
        <v>3.0750000000000002</v>
      </c>
    </row>
    <row r="648" spans="4:11" x14ac:dyDescent="0.25">
      <c r="D648">
        <f t="shared" si="87"/>
        <v>646</v>
      </c>
      <c r="E648" s="1">
        <f t="shared" si="80"/>
        <v>32.300000000000004</v>
      </c>
      <c r="F648">
        <f t="shared" si="81"/>
        <v>6.56</v>
      </c>
      <c r="G648">
        <f t="shared" si="82"/>
        <v>0</v>
      </c>
      <c r="H648">
        <f t="shared" si="83"/>
        <v>0</v>
      </c>
      <c r="I648">
        <f t="shared" si="84"/>
        <v>3.0699999999999994</v>
      </c>
      <c r="J648">
        <f t="shared" si="86"/>
        <v>3.0699999999999994</v>
      </c>
      <c r="K648">
        <f t="shared" si="85"/>
        <v>3.0699999999999994</v>
      </c>
    </row>
    <row r="649" spans="4:11" x14ac:dyDescent="0.25">
      <c r="D649">
        <f t="shared" si="87"/>
        <v>647</v>
      </c>
      <c r="E649" s="1">
        <f t="shared" si="80"/>
        <v>32.35</v>
      </c>
      <c r="F649">
        <f t="shared" si="81"/>
        <v>6.5699999999999994</v>
      </c>
      <c r="G649">
        <f t="shared" si="82"/>
        <v>0</v>
      </c>
      <c r="H649">
        <f t="shared" si="83"/>
        <v>0</v>
      </c>
      <c r="I649">
        <f t="shared" si="84"/>
        <v>3.0649999999999999</v>
      </c>
      <c r="J649">
        <f t="shared" si="86"/>
        <v>3.0649999999999999</v>
      </c>
      <c r="K649">
        <f t="shared" si="85"/>
        <v>3.0649999999999999</v>
      </c>
    </row>
    <row r="650" spans="4:11" x14ac:dyDescent="0.25">
      <c r="D650">
        <f t="shared" si="87"/>
        <v>648</v>
      </c>
      <c r="E650" s="1">
        <f t="shared" si="80"/>
        <v>32.4</v>
      </c>
      <c r="F650">
        <f t="shared" si="81"/>
        <v>6.58</v>
      </c>
      <c r="G650">
        <f t="shared" si="82"/>
        <v>0</v>
      </c>
      <c r="H650">
        <f t="shared" si="83"/>
        <v>0</v>
      </c>
      <c r="I650">
        <f t="shared" si="84"/>
        <v>3.06</v>
      </c>
      <c r="J650">
        <f t="shared" si="86"/>
        <v>3.06</v>
      </c>
      <c r="K650">
        <f t="shared" si="85"/>
        <v>3.06</v>
      </c>
    </row>
    <row r="651" spans="4:11" x14ac:dyDescent="0.25">
      <c r="D651">
        <f t="shared" si="87"/>
        <v>649</v>
      </c>
      <c r="E651" s="1">
        <f t="shared" si="80"/>
        <v>32.450000000000003</v>
      </c>
      <c r="F651">
        <f t="shared" si="81"/>
        <v>6.59</v>
      </c>
      <c r="G651">
        <f t="shared" si="82"/>
        <v>0</v>
      </c>
      <c r="H651">
        <f t="shared" si="83"/>
        <v>0</v>
      </c>
      <c r="I651">
        <f t="shared" si="84"/>
        <v>3.0549999999999997</v>
      </c>
      <c r="J651">
        <f t="shared" si="86"/>
        <v>3.0549999999999997</v>
      </c>
      <c r="K651">
        <f t="shared" si="85"/>
        <v>3.0549999999999997</v>
      </c>
    </row>
    <row r="652" spans="4:11" x14ac:dyDescent="0.25">
      <c r="D652">
        <f t="shared" si="87"/>
        <v>650</v>
      </c>
      <c r="E652" s="1">
        <f t="shared" si="80"/>
        <v>32.5</v>
      </c>
      <c r="F652">
        <f t="shared" si="81"/>
        <v>6.6</v>
      </c>
      <c r="G652">
        <f t="shared" si="82"/>
        <v>0</v>
      </c>
      <c r="H652">
        <f t="shared" si="83"/>
        <v>0</v>
      </c>
      <c r="I652">
        <f t="shared" si="84"/>
        <v>3.05</v>
      </c>
      <c r="J652">
        <f t="shared" si="86"/>
        <v>3.05</v>
      </c>
      <c r="K652">
        <f t="shared" si="85"/>
        <v>3.05</v>
      </c>
    </row>
    <row r="653" spans="4:11" x14ac:dyDescent="0.25">
      <c r="D653">
        <f t="shared" si="87"/>
        <v>651</v>
      </c>
      <c r="E653" s="1">
        <f t="shared" si="80"/>
        <v>32.550000000000004</v>
      </c>
      <c r="F653">
        <f t="shared" si="81"/>
        <v>6.6099999999999994</v>
      </c>
      <c r="G653">
        <f t="shared" si="82"/>
        <v>0</v>
      </c>
      <c r="H653">
        <f t="shared" si="83"/>
        <v>0</v>
      </c>
      <c r="I653">
        <f t="shared" si="84"/>
        <v>3.0449999999999995</v>
      </c>
      <c r="J653">
        <f t="shared" si="86"/>
        <v>3.0449999999999995</v>
      </c>
      <c r="K653">
        <f t="shared" si="85"/>
        <v>3.0449999999999995</v>
      </c>
    </row>
    <row r="654" spans="4:11" x14ac:dyDescent="0.25">
      <c r="D654">
        <f t="shared" si="87"/>
        <v>652</v>
      </c>
      <c r="E654" s="1">
        <f t="shared" si="80"/>
        <v>32.6</v>
      </c>
      <c r="F654">
        <f t="shared" si="81"/>
        <v>6.62</v>
      </c>
      <c r="G654">
        <f t="shared" si="82"/>
        <v>0</v>
      </c>
      <c r="H654">
        <f t="shared" si="83"/>
        <v>0</v>
      </c>
      <c r="I654">
        <f t="shared" si="84"/>
        <v>3.04</v>
      </c>
      <c r="J654">
        <f t="shared" si="86"/>
        <v>3.04</v>
      </c>
      <c r="K654">
        <f t="shared" si="85"/>
        <v>3.04</v>
      </c>
    </row>
    <row r="655" spans="4:11" x14ac:dyDescent="0.25">
      <c r="D655">
        <f t="shared" si="87"/>
        <v>653</v>
      </c>
      <c r="E655" s="1">
        <f t="shared" si="80"/>
        <v>32.65</v>
      </c>
      <c r="F655">
        <f t="shared" si="81"/>
        <v>6.63</v>
      </c>
      <c r="G655">
        <f t="shared" si="82"/>
        <v>0</v>
      </c>
      <c r="H655">
        <f t="shared" si="83"/>
        <v>0</v>
      </c>
      <c r="I655">
        <f t="shared" si="84"/>
        <v>3.0350000000000001</v>
      </c>
      <c r="J655">
        <f t="shared" si="86"/>
        <v>3.0350000000000001</v>
      </c>
      <c r="K655">
        <f t="shared" si="85"/>
        <v>3.0350000000000001</v>
      </c>
    </row>
    <row r="656" spans="4:11" x14ac:dyDescent="0.25">
      <c r="D656">
        <f t="shared" si="87"/>
        <v>654</v>
      </c>
      <c r="E656" s="1">
        <f t="shared" si="80"/>
        <v>32.700000000000003</v>
      </c>
      <c r="F656">
        <f t="shared" si="81"/>
        <v>6.64</v>
      </c>
      <c r="G656">
        <f t="shared" si="82"/>
        <v>0</v>
      </c>
      <c r="H656">
        <f t="shared" si="83"/>
        <v>0</v>
      </c>
      <c r="I656">
        <f t="shared" si="84"/>
        <v>3.03</v>
      </c>
      <c r="J656">
        <f t="shared" si="86"/>
        <v>3.03</v>
      </c>
      <c r="K656">
        <f t="shared" si="85"/>
        <v>3.03</v>
      </c>
    </row>
    <row r="657" spans="4:11" x14ac:dyDescent="0.25">
      <c r="D657">
        <f t="shared" si="87"/>
        <v>655</v>
      </c>
      <c r="E657" s="1">
        <f t="shared" si="80"/>
        <v>32.75</v>
      </c>
      <c r="F657">
        <f t="shared" si="81"/>
        <v>6.6499999999999995</v>
      </c>
      <c r="G657">
        <f t="shared" si="82"/>
        <v>0</v>
      </c>
      <c r="H657">
        <f t="shared" si="83"/>
        <v>0</v>
      </c>
      <c r="I657">
        <f t="shared" si="84"/>
        <v>3.0249999999999999</v>
      </c>
      <c r="J657">
        <f t="shared" si="86"/>
        <v>3.0249999999999999</v>
      </c>
      <c r="K657">
        <f t="shared" si="85"/>
        <v>3.0249999999999999</v>
      </c>
    </row>
    <row r="658" spans="4:11" x14ac:dyDescent="0.25">
      <c r="D658">
        <f t="shared" si="87"/>
        <v>656</v>
      </c>
      <c r="E658" s="1">
        <f t="shared" si="80"/>
        <v>32.800000000000004</v>
      </c>
      <c r="F658">
        <f t="shared" si="81"/>
        <v>6.66</v>
      </c>
      <c r="G658">
        <f t="shared" si="82"/>
        <v>0</v>
      </c>
      <c r="H658">
        <f t="shared" si="83"/>
        <v>0</v>
      </c>
      <c r="I658">
        <f t="shared" si="84"/>
        <v>3.0199999999999996</v>
      </c>
      <c r="J658">
        <f t="shared" si="86"/>
        <v>3.0199999999999996</v>
      </c>
      <c r="K658">
        <f t="shared" si="85"/>
        <v>3.0199999999999996</v>
      </c>
    </row>
    <row r="659" spans="4:11" x14ac:dyDescent="0.25">
      <c r="D659">
        <f t="shared" si="87"/>
        <v>657</v>
      </c>
      <c r="E659" s="1">
        <f t="shared" si="80"/>
        <v>32.85</v>
      </c>
      <c r="F659">
        <f t="shared" si="81"/>
        <v>6.67</v>
      </c>
      <c r="G659">
        <f t="shared" si="82"/>
        <v>0</v>
      </c>
      <c r="H659">
        <f t="shared" si="83"/>
        <v>0</v>
      </c>
      <c r="I659">
        <f t="shared" si="84"/>
        <v>3.0149999999999997</v>
      </c>
      <c r="J659">
        <f t="shared" si="86"/>
        <v>3.0149999999999997</v>
      </c>
      <c r="K659">
        <f t="shared" si="85"/>
        <v>3.0149999999999997</v>
      </c>
    </row>
    <row r="660" spans="4:11" x14ac:dyDescent="0.25">
      <c r="D660">
        <f t="shared" si="87"/>
        <v>658</v>
      </c>
      <c r="E660" s="1">
        <f t="shared" si="80"/>
        <v>32.9</v>
      </c>
      <c r="F660">
        <f t="shared" si="81"/>
        <v>6.68</v>
      </c>
      <c r="G660">
        <f t="shared" si="82"/>
        <v>0</v>
      </c>
      <c r="H660">
        <f t="shared" si="83"/>
        <v>0</v>
      </c>
      <c r="I660">
        <f t="shared" si="84"/>
        <v>3.0100000000000002</v>
      </c>
      <c r="J660">
        <f t="shared" si="86"/>
        <v>3.0100000000000002</v>
      </c>
      <c r="K660">
        <f t="shared" si="85"/>
        <v>3.0100000000000002</v>
      </c>
    </row>
    <row r="661" spans="4:11" x14ac:dyDescent="0.25">
      <c r="D661">
        <f t="shared" si="87"/>
        <v>659</v>
      </c>
      <c r="E661" s="1">
        <f t="shared" si="80"/>
        <v>32.950000000000003</v>
      </c>
      <c r="F661">
        <f t="shared" si="81"/>
        <v>6.6899999999999995</v>
      </c>
      <c r="G661">
        <f t="shared" si="82"/>
        <v>0</v>
      </c>
      <c r="H661">
        <f t="shared" si="83"/>
        <v>0</v>
      </c>
      <c r="I661">
        <f t="shared" si="84"/>
        <v>3.0049999999999999</v>
      </c>
      <c r="J661">
        <f t="shared" si="86"/>
        <v>3.0049999999999999</v>
      </c>
      <c r="K661">
        <f t="shared" si="85"/>
        <v>3.0049999999999999</v>
      </c>
    </row>
    <row r="662" spans="4:11" x14ac:dyDescent="0.25">
      <c r="D662">
        <f t="shared" si="87"/>
        <v>660</v>
      </c>
      <c r="E662" s="1">
        <f t="shared" si="80"/>
        <v>33</v>
      </c>
      <c r="F662">
        <f t="shared" si="81"/>
        <v>6.7</v>
      </c>
      <c r="G662">
        <f t="shared" si="82"/>
        <v>0</v>
      </c>
      <c r="H662">
        <f t="shared" si="83"/>
        <v>0</v>
      </c>
      <c r="I662">
        <f t="shared" si="84"/>
        <v>3</v>
      </c>
      <c r="J662">
        <f t="shared" si="86"/>
        <v>3</v>
      </c>
      <c r="K662">
        <f t="shared" si="85"/>
        <v>3</v>
      </c>
    </row>
    <row r="663" spans="4:11" x14ac:dyDescent="0.25">
      <c r="D663">
        <f t="shared" si="87"/>
        <v>661</v>
      </c>
      <c r="E663" s="1">
        <f t="shared" si="80"/>
        <v>33.050000000000004</v>
      </c>
      <c r="F663">
        <f t="shared" si="81"/>
        <v>6.71</v>
      </c>
      <c r="G663">
        <f t="shared" si="82"/>
        <v>0</v>
      </c>
      <c r="H663">
        <f t="shared" si="83"/>
        <v>0</v>
      </c>
      <c r="I663">
        <f t="shared" si="84"/>
        <v>2.9949999999999992</v>
      </c>
      <c r="J663">
        <f t="shared" si="86"/>
        <v>2.9949999999999992</v>
      </c>
      <c r="K663">
        <f t="shared" si="85"/>
        <v>2.9949999999999992</v>
      </c>
    </row>
    <row r="664" spans="4:11" x14ac:dyDescent="0.25">
      <c r="D664">
        <f t="shared" si="87"/>
        <v>662</v>
      </c>
      <c r="E664" s="1">
        <f t="shared" si="80"/>
        <v>33.1</v>
      </c>
      <c r="F664">
        <f t="shared" si="81"/>
        <v>6.72</v>
      </c>
      <c r="G664">
        <f t="shared" si="82"/>
        <v>0</v>
      </c>
      <c r="H664">
        <f t="shared" si="83"/>
        <v>0</v>
      </c>
      <c r="I664">
        <f t="shared" si="84"/>
        <v>2.9899999999999998</v>
      </c>
      <c r="J664">
        <f t="shared" si="86"/>
        <v>2.9899999999999998</v>
      </c>
      <c r="K664">
        <f t="shared" si="85"/>
        <v>2.9899999999999998</v>
      </c>
    </row>
    <row r="665" spans="4:11" x14ac:dyDescent="0.25">
      <c r="D665">
        <f t="shared" si="87"/>
        <v>663</v>
      </c>
      <c r="E665" s="1">
        <f t="shared" si="80"/>
        <v>33.15</v>
      </c>
      <c r="F665">
        <f t="shared" si="81"/>
        <v>6.7299999999999995</v>
      </c>
      <c r="G665">
        <f t="shared" si="82"/>
        <v>0</v>
      </c>
      <c r="H665">
        <f t="shared" si="83"/>
        <v>0</v>
      </c>
      <c r="I665">
        <f t="shared" si="84"/>
        <v>2.9850000000000003</v>
      </c>
      <c r="J665">
        <f t="shared" si="86"/>
        <v>2.9850000000000003</v>
      </c>
      <c r="K665">
        <f t="shared" si="85"/>
        <v>2.9850000000000003</v>
      </c>
    </row>
    <row r="666" spans="4:11" x14ac:dyDescent="0.25">
      <c r="D666">
        <f t="shared" si="87"/>
        <v>664</v>
      </c>
      <c r="E666" s="1">
        <f t="shared" si="80"/>
        <v>33.200000000000003</v>
      </c>
      <c r="F666">
        <f t="shared" si="81"/>
        <v>6.74</v>
      </c>
      <c r="G666">
        <f t="shared" si="82"/>
        <v>0</v>
      </c>
      <c r="H666">
        <f t="shared" si="83"/>
        <v>0</v>
      </c>
      <c r="I666">
        <f t="shared" si="84"/>
        <v>2.9799999999999995</v>
      </c>
      <c r="J666">
        <f t="shared" si="86"/>
        <v>2.9799999999999995</v>
      </c>
      <c r="K666">
        <f t="shared" si="85"/>
        <v>2.9799999999999995</v>
      </c>
    </row>
    <row r="667" spans="4:11" x14ac:dyDescent="0.25">
      <c r="D667">
        <f t="shared" si="87"/>
        <v>665</v>
      </c>
      <c r="E667" s="1">
        <f t="shared" si="80"/>
        <v>33.25</v>
      </c>
      <c r="F667">
        <f t="shared" si="81"/>
        <v>6.75</v>
      </c>
      <c r="G667">
        <f t="shared" si="82"/>
        <v>0</v>
      </c>
      <c r="H667">
        <f t="shared" si="83"/>
        <v>0</v>
      </c>
      <c r="I667">
        <f t="shared" si="84"/>
        <v>2.9749999999999996</v>
      </c>
      <c r="J667">
        <f t="shared" si="86"/>
        <v>2.9749999999999996</v>
      </c>
      <c r="K667">
        <f t="shared" si="85"/>
        <v>2.9749999999999996</v>
      </c>
    </row>
    <row r="668" spans="4:11" x14ac:dyDescent="0.25">
      <c r="D668">
        <f t="shared" si="87"/>
        <v>666</v>
      </c>
      <c r="E668" s="1">
        <f t="shared" si="80"/>
        <v>33.300000000000004</v>
      </c>
      <c r="F668">
        <f t="shared" si="81"/>
        <v>6.76</v>
      </c>
      <c r="G668">
        <f t="shared" si="82"/>
        <v>0</v>
      </c>
      <c r="H668">
        <f t="shared" si="83"/>
        <v>0</v>
      </c>
      <c r="I668">
        <f t="shared" si="84"/>
        <v>2.9699999999999998</v>
      </c>
      <c r="J668">
        <f t="shared" si="86"/>
        <v>2.9699999999999998</v>
      </c>
      <c r="K668">
        <f t="shared" si="85"/>
        <v>2.9699999999999998</v>
      </c>
    </row>
    <row r="669" spans="4:11" x14ac:dyDescent="0.25">
      <c r="D669">
        <f t="shared" si="87"/>
        <v>667</v>
      </c>
      <c r="E669" s="1">
        <f t="shared" si="80"/>
        <v>33.35</v>
      </c>
      <c r="F669">
        <f t="shared" si="81"/>
        <v>6.77</v>
      </c>
      <c r="G669">
        <f t="shared" si="82"/>
        <v>0</v>
      </c>
      <c r="H669">
        <f t="shared" si="83"/>
        <v>0</v>
      </c>
      <c r="I669">
        <f t="shared" si="84"/>
        <v>2.9649999999999999</v>
      </c>
      <c r="J669">
        <f t="shared" si="86"/>
        <v>2.9649999999999999</v>
      </c>
      <c r="K669">
        <f t="shared" si="85"/>
        <v>2.9649999999999999</v>
      </c>
    </row>
    <row r="670" spans="4:11" x14ac:dyDescent="0.25">
      <c r="D670">
        <f t="shared" si="87"/>
        <v>668</v>
      </c>
      <c r="E670" s="1">
        <f t="shared" si="80"/>
        <v>33.4</v>
      </c>
      <c r="F670">
        <f t="shared" si="81"/>
        <v>6.7799999999999994</v>
      </c>
      <c r="G670">
        <f t="shared" si="82"/>
        <v>0</v>
      </c>
      <c r="H670">
        <f t="shared" si="83"/>
        <v>0</v>
      </c>
      <c r="I670">
        <f t="shared" si="84"/>
        <v>2.96</v>
      </c>
      <c r="J670">
        <f t="shared" si="86"/>
        <v>2.96</v>
      </c>
      <c r="K670">
        <f t="shared" si="85"/>
        <v>2.96</v>
      </c>
    </row>
    <row r="671" spans="4:11" x14ac:dyDescent="0.25">
      <c r="D671">
        <f t="shared" si="87"/>
        <v>669</v>
      </c>
      <c r="E671" s="1">
        <f t="shared" si="80"/>
        <v>33.450000000000003</v>
      </c>
      <c r="F671">
        <f t="shared" si="81"/>
        <v>6.79</v>
      </c>
      <c r="G671">
        <f t="shared" si="82"/>
        <v>0</v>
      </c>
      <c r="H671">
        <f t="shared" si="83"/>
        <v>0</v>
      </c>
      <c r="I671">
        <f t="shared" si="84"/>
        <v>2.9549999999999996</v>
      </c>
      <c r="J671">
        <f t="shared" si="86"/>
        <v>2.9549999999999996</v>
      </c>
      <c r="K671">
        <f t="shared" si="85"/>
        <v>2.9549999999999996</v>
      </c>
    </row>
    <row r="672" spans="4:11" x14ac:dyDescent="0.25">
      <c r="D672">
        <f t="shared" si="87"/>
        <v>670</v>
      </c>
      <c r="E672" s="1">
        <f t="shared" si="80"/>
        <v>33.5</v>
      </c>
      <c r="F672">
        <f t="shared" si="81"/>
        <v>6.8</v>
      </c>
      <c r="G672">
        <f t="shared" si="82"/>
        <v>0</v>
      </c>
      <c r="H672">
        <f t="shared" si="83"/>
        <v>0</v>
      </c>
      <c r="I672">
        <f t="shared" si="84"/>
        <v>2.95</v>
      </c>
      <c r="J672">
        <f t="shared" si="86"/>
        <v>2.95</v>
      </c>
      <c r="K672">
        <f t="shared" si="85"/>
        <v>2.95</v>
      </c>
    </row>
    <row r="673" spans="4:11" x14ac:dyDescent="0.25">
      <c r="D673">
        <f t="shared" si="87"/>
        <v>671</v>
      </c>
      <c r="E673" s="1">
        <f t="shared" si="80"/>
        <v>33.550000000000004</v>
      </c>
      <c r="F673">
        <f t="shared" si="81"/>
        <v>6.81</v>
      </c>
      <c r="G673">
        <f t="shared" si="82"/>
        <v>0</v>
      </c>
      <c r="H673">
        <f t="shared" si="83"/>
        <v>0</v>
      </c>
      <c r="I673">
        <f t="shared" si="84"/>
        <v>2.9449999999999994</v>
      </c>
      <c r="J673">
        <f t="shared" si="86"/>
        <v>2.9449999999999994</v>
      </c>
      <c r="K673">
        <f t="shared" si="85"/>
        <v>2.9449999999999994</v>
      </c>
    </row>
    <row r="674" spans="4:11" x14ac:dyDescent="0.25">
      <c r="D674">
        <f t="shared" si="87"/>
        <v>672</v>
      </c>
      <c r="E674" s="1">
        <f t="shared" si="80"/>
        <v>33.6</v>
      </c>
      <c r="F674">
        <f t="shared" si="81"/>
        <v>6.8199999999999994</v>
      </c>
      <c r="G674">
        <f t="shared" si="82"/>
        <v>0</v>
      </c>
      <c r="H674">
        <f t="shared" si="83"/>
        <v>0</v>
      </c>
      <c r="I674">
        <f t="shared" si="84"/>
        <v>2.9399999999999995</v>
      </c>
      <c r="J674">
        <f t="shared" si="86"/>
        <v>2.9399999999999995</v>
      </c>
      <c r="K674">
        <f t="shared" si="85"/>
        <v>2.9399999999999995</v>
      </c>
    </row>
    <row r="675" spans="4:11" x14ac:dyDescent="0.25">
      <c r="D675">
        <f t="shared" si="87"/>
        <v>673</v>
      </c>
      <c r="E675" s="1">
        <f t="shared" si="80"/>
        <v>33.65</v>
      </c>
      <c r="F675">
        <f t="shared" si="81"/>
        <v>6.83</v>
      </c>
      <c r="G675">
        <f t="shared" si="82"/>
        <v>0</v>
      </c>
      <c r="H675">
        <f t="shared" si="83"/>
        <v>0</v>
      </c>
      <c r="I675">
        <f t="shared" si="84"/>
        <v>2.9350000000000001</v>
      </c>
      <c r="J675">
        <f t="shared" si="86"/>
        <v>2.9350000000000001</v>
      </c>
      <c r="K675">
        <f t="shared" si="85"/>
        <v>2.9350000000000001</v>
      </c>
    </row>
    <row r="676" spans="4:11" x14ac:dyDescent="0.25">
      <c r="D676">
        <f t="shared" si="87"/>
        <v>674</v>
      </c>
      <c r="E676" s="1">
        <f t="shared" si="80"/>
        <v>33.700000000000003</v>
      </c>
      <c r="F676">
        <f t="shared" si="81"/>
        <v>6.84</v>
      </c>
      <c r="G676">
        <f t="shared" si="82"/>
        <v>0</v>
      </c>
      <c r="H676">
        <f t="shared" si="83"/>
        <v>0</v>
      </c>
      <c r="I676">
        <f t="shared" si="84"/>
        <v>2.9299999999999997</v>
      </c>
      <c r="J676">
        <f t="shared" si="86"/>
        <v>2.9299999999999997</v>
      </c>
      <c r="K676">
        <f t="shared" si="85"/>
        <v>2.9299999999999997</v>
      </c>
    </row>
    <row r="677" spans="4:11" x14ac:dyDescent="0.25">
      <c r="D677">
        <f t="shared" si="87"/>
        <v>675</v>
      </c>
      <c r="E677" s="1">
        <f t="shared" si="80"/>
        <v>33.75</v>
      </c>
      <c r="F677">
        <f t="shared" si="81"/>
        <v>6.85</v>
      </c>
      <c r="G677">
        <f t="shared" si="82"/>
        <v>0</v>
      </c>
      <c r="H677">
        <f t="shared" si="83"/>
        <v>0</v>
      </c>
      <c r="I677">
        <f t="shared" si="84"/>
        <v>2.9249999999999998</v>
      </c>
      <c r="J677">
        <f t="shared" si="86"/>
        <v>2.9249999999999998</v>
      </c>
      <c r="K677">
        <f t="shared" si="85"/>
        <v>2.9249999999999998</v>
      </c>
    </row>
    <row r="678" spans="4:11" x14ac:dyDescent="0.25">
      <c r="D678">
        <f t="shared" si="87"/>
        <v>676</v>
      </c>
      <c r="E678" s="1">
        <f t="shared" si="80"/>
        <v>33.800000000000004</v>
      </c>
      <c r="F678">
        <f t="shared" si="81"/>
        <v>6.8599999999999994</v>
      </c>
      <c r="G678">
        <f t="shared" si="82"/>
        <v>0</v>
      </c>
      <c r="H678">
        <f t="shared" si="83"/>
        <v>0</v>
      </c>
      <c r="I678">
        <f t="shared" si="84"/>
        <v>2.9199999999999995</v>
      </c>
      <c r="J678">
        <f t="shared" si="86"/>
        <v>2.9199999999999995</v>
      </c>
      <c r="K678">
        <f t="shared" si="85"/>
        <v>2.9199999999999995</v>
      </c>
    </row>
    <row r="679" spans="4:11" x14ac:dyDescent="0.25">
      <c r="D679">
        <f t="shared" si="87"/>
        <v>677</v>
      </c>
      <c r="E679" s="1">
        <f t="shared" si="80"/>
        <v>33.85</v>
      </c>
      <c r="F679">
        <f t="shared" si="81"/>
        <v>6.87</v>
      </c>
      <c r="G679">
        <f t="shared" si="82"/>
        <v>0</v>
      </c>
      <c r="H679">
        <f t="shared" si="83"/>
        <v>0</v>
      </c>
      <c r="I679">
        <f t="shared" si="84"/>
        <v>2.915</v>
      </c>
      <c r="J679">
        <f t="shared" si="86"/>
        <v>2.915</v>
      </c>
      <c r="K679">
        <f t="shared" si="85"/>
        <v>2.915</v>
      </c>
    </row>
    <row r="680" spans="4:11" x14ac:dyDescent="0.25">
      <c r="D680">
        <f t="shared" si="87"/>
        <v>678</v>
      </c>
      <c r="E680" s="1">
        <f t="shared" si="80"/>
        <v>33.9</v>
      </c>
      <c r="F680">
        <f t="shared" si="81"/>
        <v>6.88</v>
      </c>
      <c r="G680">
        <f t="shared" si="82"/>
        <v>0</v>
      </c>
      <c r="H680">
        <f t="shared" si="83"/>
        <v>0</v>
      </c>
      <c r="I680">
        <f t="shared" si="84"/>
        <v>2.91</v>
      </c>
      <c r="J680">
        <f t="shared" si="86"/>
        <v>2.91</v>
      </c>
      <c r="K680">
        <f t="shared" si="85"/>
        <v>2.91</v>
      </c>
    </row>
    <row r="681" spans="4:11" x14ac:dyDescent="0.25">
      <c r="D681">
        <f t="shared" si="87"/>
        <v>679</v>
      </c>
      <c r="E681" s="1">
        <f t="shared" si="80"/>
        <v>33.950000000000003</v>
      </c>
      <c r="F681">
        <f t="shared" si="81"/>
        <v>6.89</v>
      </c>
      <c r="G681">
        <f t="shared" si="82"/>
        <v>0</v>
      </c>
      <c r="H681">
        <f t="shared" si="83"/>
        <v>0</v>
      </c>
      <c r="I681">
        <f t="shared" si="84"/>
        <v>2.9049999999999994</v>
      </c>
      <c r="J681">
        <f t="shared" si="86"/>
        <v>2.9049999999999994</v>
      </c>
      <c r="K681">
        <f t="shared" si="85"/>
        <v>2.9049999999999994</v>
      </c>
    </row>
    <row r="682" spans="4:11" x14ac:dyDescent="0.25">
      <c r="D682">
        <f t="shared" si="87"/>
        <v>680</v>
      </c>
      <c r="E682" s="1">
        <f t="shared" si="80"/>
        <v>34</v>
      </c>
      <c r="F682">
        <f t="shared" si="81"/>
        <v>6.8999999999999995</v>
      </c>
      <c r="G682">
        <f t="shared" si="82"/>
        <v>0</v>
      </c>
      <c r="H682">
        <f t="shared" si="83"/>
        <v>0</v>
      </c>
      <c r="I682">
        <f t="shared" si="84"/>
        <v>2.9</v>
      </c>
      <c r="J682">
        <f t="shared" si="86"/>
        <v>2.9</v>
      </c>
      <c r="K682">
        <f t="shared" si="85"/>
        <v>2.9</v>
      </c>
    </row>
    <row r="683" spans="4:11" x14ac:dyDescent="0.25">
      <c r="D683">
        <f t="shared" si="87"/>
        <v>681</v>
      </c>
      <c r="E683" s="1">
        <f t="shared" si="80"/>
        <v>34.050000000000004</v>
      </c>
      <c r="F683">
        <f t="shared" si="81"/>
        <v>6.91</v>
      </c>
      <c r="G683">
        <f t="shared" si="82"/>
        <v>0</v>
      </c>
      <c r="H683">
        <f t="shared" si="83"/>
        <v>0</v>
      </c>
      <c r="I683">
        <f t="shared" si="84"/>
        <v>2.8949999999999996</v>
      </c>
      <c r="J683">
        <f t="shared" si="86"/>
        <v>2.8949999999999996</v>
      </c>
      <c r="K683">
        <f t="shared" si="85"/>
        <v>2.8949999999999996</v>
      </c>
    </row>
    <row r="684" spans="4:11" x14ac:dyDescent="0.25">
      <c r="D684">
        <f t="shared" si="87"/>
        <v>682</v>
      </c>
      <c r="E684" s="1">
        <f t="shared" si="80"/>
        <v>34.1</v>
      </c>
      <c r="F684">
        <f t="shared" si="81"/>
        <v>6.92</v>
      </c>
      <c r="G684">
        <f t="shared" si="82"/>
        <v>0</v>
      </c>
      <c r="H684">
        <f t="shared" si="83"/>
        <v>0</v>
      </c>
      <c r="I684">
        <f t="shared" si="84"/>
        <v>2.8899999999999997</v>
      </c>
      <c r="J684">
        <f t="shared" si="86"/>
        <v>2.8899999999999997</v>
      </c>
      <c r="K684">
        <f t="shared" si="85"/>
        <v>2.8899999999999997</v>
      </c>
    </row>
    <row r="685" spans="4:11" x14ac:dyDescent="0.25">
      <c r="D685">
        <f t="shared" si="87"/>
        <v>683</v>
      </c>
      <c r="E685" s="1">
        <f t="shared" si="80"/>
        <v>34.15</v>
      </c>
      <c r="F685">
        <f t="shared" si="81"/>
        <v>6.93</v>
      </c>
      <c r="G685">
        <f t="shared" si="82"/>
        <v>0</v>
      </c>
      <c r="H685">
        <f t="shared" si="83"/>
        <v>0</v>
      </c>
      <c r="I685">
        <f t="shared" si="84"/>
        <v>2.8849999999999998</v>
      </c>
      <c r="J685">
        <f t="shared" si="86"/>
        <v>2.8849999999999998</v>
      </c>
      <c r="K685">
        <f t="shared" si="85"/>
        <v>2.8849999999999998</v>
      </c>
    </row>
    <row r="686" spans="4:11" x14ac:dyDescent="0.25">
      <c r="D686">
        <f t="shared" si="87"/>
        <v>684</v>
      </c>
      <c r="E686" s="1">
        <f t="shared" si="80"/>
        <v>34.200000000000003</v>
      </c>
      <c r="F686">
        <f t="shared" si="81"/>
        <v>6.9399999999999995</v>
      </c>
      <c r="G686">
        <f t="shared" si="82"/>
        <v>0</v>
      </c>
      <c r="H686">
        <f t="shared" si="83"/>
        <v>0</v>
      </c>
      <c r="I686">
        <f t="shared" si="84"/>
        <v>2.88</v>
      </c>
      <c r="J686">
        <f t="shared" si="86"/>
        <v>2.88</v>
      </c>
      <c r="K686">
        <f t="shared" si="85"/>
        <v>2.88</v>
      </c>
    </row>
    <row r="687" spans="4:11" x14ac:dyDescent="0.25">
      <c r="D687">
        <f t="shared" si="87"/>
        <v>685</v>
      </c>
      <c r="E687" s="1">
        <f t="shared" si="80"/>
        <v>34.25</v>
      </c>
      <c r="F687">
        <f t="shared" si="81"/>
        <v>6.95</v>
      </c>
      <c r="G687">
        <f t="shared" si="82"/>
        <v>0</v>
      </c>
      <c r="H687">
        <f t="shared" si="83"/>
        <v>0</v>
      </c>
      <c r="I687">
        <f t="shared" si="84"/>
        <v>2.875</v>
      </c>
      <c r="J687">
        <f t="shared" si="86"/>
        <v>2.875</v>
      </c>
      <c r="K687">
        <f t="shared" si="85"/>
        <v>2.875</v>
      </c>
    </row>
    <row r="688" spans="4:11" x14ac:dyDescent="0.25">
      <c r="D688">
        <f t="shared" si="87"/>
        <v>686</v>
      </c>
      <c r="E688" s="1">
        <f t="shared" si="80"/>
        <v>34.300000000000004</v>
      </c>
      <c r="F688">
        <f t="shared" si="81"/>
        <v>6.96</v>
      </c>
      <c r="G688">
        <f t="shared" si="82"/>
        <v>0</v>
      </c>
      <c r="H688">
        <f t="shared" si="83"/>
        <v>0</v>
      </c>
      <c r="I688">
        <f t="shared" si="84"/>
        <v>2.8699999999999992</v>
      </c>
      <c r="J688">
        <f t="shared" si="86"/>
        <v>2.8699999999999992</v>
      </c>
      <c r="K688">
        <f t="shared" si="85"/>
        <v>2.8699999999999992</v>
      </c>
    </row>
    <row r="689" spans="4:11" x14ac:dyDescent="0.25">
      <c r="D689">
        <f t="shared" si="87"/>
        <v>687</v>
      </c>
      <c r="E689" s="1">
        <f t="shared" si="80"/>
        <v>34.35</v>
      </c>
      <c r="F689">
        <f t="shared" si="81"/>
        <v>6.97</v>
      </c>
      <c r="G689">
        <f t="shared" si="82"/>
        <v>0</v>
      </c>
      <c r="H689">
        <f t="shared" si="83"/>
        <v>0</v>
      </c>
      <c r="I689">
        <f t="shared" si="84"/>
        <v>2.8649999999999998</v>
      </c>
      <c r="J689">
        <f t="shared" si="86"/>
        <v>2.8649999999999998</v>
      </c>
      <c r="K689">
        <f t="shared" si="85"/>
        <v>2.8649999999999998</v>
      </c>
    </row>
    <row r="690" spans="4:11" x14ac:dyDescent="0.25">
      <c r="D690">
        <f t="shared" si="87"/>
        <v>688</v>
      </c>
      <c r="E690" s="1">
        <f t="shared" si="80"/>
        <v>34.4</v>
      </c>
      <c r="F690">
        <f t="shared" si="81"/>
        <v>6.9799999999999995</v>
      </c>
      <c r="G690">
        <f t="shared" si="82"/>
        <v>0</v>
      </c>
      <c r="H690">
        <f t="shared" si="83"/>
        <v>0</v>
      </c>
      <c r="I690">
        <f t="shared" si="84"/>
        <v>2.8600000000000003</v>
      </c>
      <c r="J690">
        <f t="shared" si="86"/>
        <v>2.8600000000000003</v>
      </c>
      <c r="K690">
        <f t="shared" si="85"/>
        <v>2.8600000000000003</v>
      </c>
    </row>
    <row r="691" spans="4:11" x14ac:dyDescent="0.25">
      <c r="D691">
        <f t="shared" si="87"/>
        <v>689</v>
      </c>
      <c r="E691" s="1">
        <f t="shared" si="80"/>
        <v>34.450000000000003</v>
      </c>
      <c r="F691">
        <f t="shared" si="81"/>
        <v>6.99</v>
      </c>
      <c r="G691">
        <f t="shared" si="82"/>
        <v>0</v>
      </c>
      <c r="H691">
        <f t="shared" si="83"/>
        <v>0</v>
      </c>
      <c r="I691">
        <f t="shared" si="84"/>
        <v>2.8549999999999995</v>
      </c>
      <c r="J691">
        <f t="shared" si="86"/>
        <v>2.8549999999999995</v>
      </c>
      <c r="K691">
        <f t="shared" si="85"/>
        <v>2.8549999999999995</v>
      </c>
    </row>
    <row r="692" spans="4:11" x14ac:dyDescent="0.25">
      <c r="D692">
        <f t="shared" si="87"/>
        <v>690</v>
      </c>
      <c r="E692" s="1">
        <f t="shared" si="80"/>
        <v>34.5</v>
      </c>
      <c r="F692">
        <f t="shared" si="81"/>
        <v>7</v>
      </c>
      <c r="G692">
        <f t="shared" si="82"/>
        <v>0</v>
      </c>
      <c r="H692">
        <f t="shared" si="83"/>
        <v>0</v>
      </c>
      <c r="I692">
        <f t="shared" si="84"/>
        <v>2.8499999999999996</v>
      </c>
      <c r="J692">
        <f t="shared" si="86"/>
        <v>2.8499999999999996</v>
      </c>
      <c r="K692">
        <f t="shared" si="85"/>
        <v>2.8499999999999996</v>
      </c>
    </row>
    <row r="693" spans="4:11" x14ac:dyDescent="0.25">
      <c r="D693">
        <f t="shared" si="87"/>
        <v>691</v>
      </c>
      <c r="E693" s="1">
        <f t="shared" si="80"/>
        <v>34.550000000000004</v>
      </c>
      <c r="F693">
        <f t="shared" si="81"/>
        <v>7.01</v>
      </c>
      <c r="G693">
        <f t="shared" si="82"/>
        <v>0</v>
      </c>
      <c r="H693">
        <f t="shared" si="83"/>
        <v>0</v>
      </c>
      <c r="I693">
        <f t="shared" si="84"/>
        <v>2.8449999999999998</v>
      </c>
      <c r="J693">
        <f t="shared" si="86"/>
        <v>2.8449999999999998</v>
      </c>
      <c r="K693">
        <f t="shared" si="85"/>
        <v>2.8449999999999998</v>
      </c>
    </row>
    <row r="694" spans="4:11" x14ac:dyDescent="0.25">
      <c r="D694">
        <f t="shared" si="87"/>
        <v>692</v>
      </c>
      <c r="E694" s="1">
        <f t="shared" si="80"/>
        <v>34.6</v>
      </c>
      <c r="F694">
        <f t="shared" si="81"/>
        <v>7.02</v>
      </c>
      <c r="G694">
        <f t="shared" si="82"/>
        <v>0</v>
      </c>
      <c r="H694">
        <f t="shared" si="83"/>
        <v>0</v>
      </c>
      <c r="I694">
        <f t="shared" si="84"/>
        <v>2.84</v>
      </c>
      <c r="J694">
        <f t="shared" si="86"/>
        <v>2.84</v>
      </c>
      <c r="K694">
        <f t="shared" si="85"/>
        <v>2.84</v>
      </c>
    </row>
    <row r="695" spans="4:11" x14ac:dyDescent="0.25">
      <c r="D695">
        <f t="shared" si="87"/>
        <v>693</v>
      </c>
      <c r="E695" s="1">
        <f t="shared" si="80"/>
        <v>34.65</v>
      </c>
      <c r="F695">
        <f t="shared" si="81"/>
        <v>7.0299999999999994</v>
      </c>
      <c r="G695">
        <f t="shared" si="82"/>
        <v>0</v>
      </c>
      <c r="H695">
        <f t="shared" si="83"/>
        <v>0</v>
      </c>
      <c r="I695">
        <f t="shared" si="84"/>
        <v>2.835</v>
      </c>
      <c r="J695">
        <f t="shared" si="86"/>
        <v>2.835</v>
      </c>
      <c r="K695">
        <f t="shared" si="85"/>
        <v>2.835</v>
      </c>
    </row>
    <row r="696" spans="4:11" x14ac:dyDescent="0.25">
      <c r="D696">
        <f t="shared" si="87"/>
        <v>694</v>
      </c>
      <c r="E696" s="1">
        <f t="shared" si="80"/>
        <v>34.700000000000003</v>
      </c>
      <c r="F696">
        <f t="shared" si="81"/>
        <v>7.04</v>
      </c>
      <c r="G696">
        <f t="shared" si="82"/>
        <v>0</v>
      </c>
      <c r="H696">
        <f t="shared" si="83"/>
        <v>0</v>
      </c>
      <c r="I696">
        <f t="shared" si="84"/>
        <v>2.8299999999999996</v>
      </c>
      <c r="J696">
        <f t="shared" si="86"/>
        <v>2.8299999999999996</v>
      </c>
      <c r="K696">
        <f t="shared" si="85"/>
        <v>2.8299999999999996</v>
      </c>
    </row>
    <row r="697" spans="4:11" x14ac:dyDescent="0.25">
      <c r="D697">
        <f t="shared" si="87"/>
        <v>695</v>
      </c>
      <c r="E697" s="1">
        <f t="shared" si="80"/>
        <v>34.75</v>
      </c>
      <c r="F697">
        <f t="shared" si="81"/>
        <v>7.05</v>
      </c>
      <c r="G697">
        <f t="shared" si="82"/>
        <v>0</v>
      </c>
      <c r="H697">
        <f t="shared" si="83"/>
        <v>0</v>
      </c>
      <c r="I697">
        <f t="shared" si="84"/>
        <v>2.8250000000000002</v>
      </c>
      <c r="J697">
        <f t="shared" si="86"/>
        <v>2.8250000000000002</v>
      </c>
      <c r="K697">
        <f t="shared" si="85"/>
        <v>2.8250000000000002</v>
      </c>
    </row>
    <row r="698" spans="4:11" x14ac:dyDescent="0.25">
      <c r="D698">
        <f t="shared" si="87"/>
        <v>696</v>
      </c>
      <c r="E698" s="1">
        <f t="shared" si="80"/>
        <v>34.800000000000004</v>
      </c>
      <c r="F698">
        <f t="shared" si="81"/>
        <v>7.06</v>
      </c>
      <c r="G698">
        <f t="shared" si="82"/>
        <v>0</v>
      </c>
      <c r="H698">
        <f t="shared" si="83"/>
        <v>0</v>
      </c>
      <c r="I698">
        <f t="shared" si="84"/>
        <v>2.8199999999999994</v>
      </c>
      <c r="J698">
        <f t="shared" si="86"/>
        <v>2.8199999999999994</v>
      </c>
      <c r="K698">
        <f t="shared" si="85"/>
        <v>2.8199999999999994</v>
      </c>
    </row>
    <row r="699" spans="4:11" x14ac:dyDescent="0.25">
      <c r="D699">
        <f t="shared" si="87"/>
        <v>697</v>
      </c>
      <c r="E699" s="1">
        <f t="shared" si="80"/>
        <v>34.85</v>
      </c>
      <c r="F699">
        <f t="shared" si="81"/>
        <v>7.0699999999999994</v>
      </c>
      <c r="G699">
        <f t="shared" si="82"/>
        <v>0</v>
      </c>
      <c r="H699">
        <f t="shared" si="83"/>
        <v>0</v>
      </c>
      <c r="I699">
        <f t="shared" si="84"/>
        <v>2.8149999999999995</v>
      </c>
      <c r="J699">
        <f t="shared" si="86"/>
        <v>2.8149999999999995</v>
      </c>
      <c r="K699">
        <f t="shared" si="85"/>
        <v>2.8149999999999995</v>
      </c>
    </row>
    <row r="700" spans="4:11" x14ac:dyDescent="0.25">
      <c r="D700">
        <f t="shared" si="87"/>
        <v>698</v>
      </c>
      <c r="E700" s="1">
        <f t="shared" si="80"/>
        <v>34.9</v>
      </c>
      <c r="F700">
        <f t="shared" si="81"/>
        <v>7.08</v>
      </c>
      <c r="G700">
        <f t="shared" si="82"/>
        <v>0</v>
      </c>
      <c r="H700">
        <f t="shared" si="83"/>
        <v>0</v>
      </c>
      <c r="I700">
        <f t="shared" si="84"/>
        <v>2.81</v>
      </c>
      <c r="J700">
        <f t="shared" si="86"/>
        <v>2.81</v>
      </c>
      <c r="K700">
        <f t="shared" si="85"/>
        <v>2.81</v>
      </c>
    </row>
    <row r="701" spans="4:11" x14ac:dyDescent="0.25">
      <c r="D701">
        <f t="shared" si="87"/>
        <v>699</v>
      </c>
      <c r="E701" s="1">
        <f t="shared" si="80"/>
        <v>34.950000000000003</v>
      </c>
      <c r="F701">
        <f t="shared" si="81"/>
        <v>7.09</v>
      </c>
      <c r="G701">
        <f t="shared" si="82"/>
        <v>0</v>
      </c>
      <c r="H701">
        <f t="shared" si="83"/>
        <v>0</v>
      </c>
      <c r="I701">
        <f t="shared" si="84"/>
        <v>2.8049999999999997</v>
      </c>
      <c r="J701">
        <f t="shared" si="86"/>
        <v>2.8049999999999997</v>
      </c>
      <c r="K701">
        <f t="shared" si="85"/>
        <v>2.8049999999999997</v>
      </c>
    </row>
    <row r="702" spans="4:11" x14ac:dyDescent="0.25">
      <c r="D702">
        <f t="shared" si="87"/>
        <v>700</v>
      </c>
      <c r="E702" s="1">
        <f t="shared" si="80"/>
        <v>35</v>
      </c>
      <c r="F702">
        <f t="shared" si="81"/>
        <v>7.1</v>
      </c>
      <c r="G702">
        <f t="shared" si="82"/>
        <v>0</v>
      </c>
      <c r="H702">
        <f t="shared" si="83"/>
        <v>0</v>
      </c>
      <c r="I702">
        <f t="shared" si="84"/>
        <v>2.8</v>
      </c>
      <c r="J702">
        <f t="shared" si="86"/>
        <v>2.8</v>
      </c>
      <c r="K702">
        <f t="shared" si="85"/>
        <v>2.8</v>
      </c>
    </row>
    <row r="703" spans="4:11" x14ac:dyDescent="0.25">
      <c r="D703">
        <f t="shared" si="87"/>
        <v>701</v>
      </c>
      <c r="E703" s="1">
        <f t="shared" si="80"/>
        <v>35.050000000000004</v>
      </c>
      <c r="F703">
        <f t="shared" si="81"/>
        <v>7.1099999999999994</v>
      </c>
      <c r="G703">
        <f t="shared" si="82"/>
        <v>0</v>
      </c>
      <c r="H703">
        <f t="shared" si="83"/>
        <v>0</v>
      </c>
      <c r="I703">
        <f t="shared" si="84"/>
        <v>2.7949999999999995</v>
      </c>
      <c r="J703">
        <f t="shared" si="86"/>
        <v>2.7949999999999995</v>
      </c>
      <c r="K703">
        <f t="shared" si="85"/>
        <v>2.7949999999999995</v>
      </c>
    </row>
    <row r="704" spans="4:11" x14ac:dyDescent="0.25">
      <c r="D704">
        <f t="shared" si="87"/>
        <v>702</v>
      </c>
      <c r="E704" s="1">
        <f t="shared" si="80"/>
        <v>35.1</v>
      </c>
      <c r="F704">
        <f t="shared" si="81"/>
        <v>7.12</v>
      </c>
      <c r="G704">
        <f t="shared" si="82"/>
        <v>0</v>
      </c>
      <c r="H704">
        <f t="shared" si="83"/>
        <v>0</v>
      </c>
      <c r="I704">
        <f t="shared" si="84"/>
        <v>2.79</v>
      </c>
      <c r="J704">
        <f t="shared" si="86"/>
        <v>2.79</v>
      </c>
      <c r="K704">
        <f t="shared" si="85"/>
        <v>2.79</v>
      </c>
    </row>
    <row r="705" spans="4:11" x14ac:dyDescent="0.25">
      <c r="D705">
        <f t="shared" si="87"/>
        <v>703</v>
      </c>
      <c r="E705" s="1">
        <f t="shared" si="80"/>
        <v>35.15</v>
      </c>
      <c r="F705">
        <f t="shared" si="81"/>
        <v>7.13</v>
      </c>
      <c r="G705">
        <f t="shared" si="82"/>
        <v>0</v>
      </c>
      <c r="H705">
        <f t="shared" si="83"/>
        <v>0</v>
      </c>
      <c r="I705">
        <f t="shared" si="84"/>
        <v>2.7850000000000001</v>
      </c>
      <c r="J705">
        <f t="shared" si="86"/>
        <v>2.7850000000000001</v>
      </c>
      <c r="K705">
        <f t="shared" si="85"/>
        <v>2.7850000000000001</v>
      </c>
    </row>
    <row r="706" spans="4:11" x14ac:dyDescent="0.25">
      <c r="D706">
        <f t="shared" si="87"/>
        <v>704</v>
      </c>
      <c r="E706" s="1">
        <f t="shared" ref="E706:E769" si="88">PAR_max/1200*D706</f>
        <v>35.200000000000003</v>
      </c>
      <c r="F706">
        <f t="shared" ref="F706:F769" si="89">init_slope*D706+init_intercp</f>
        <v>7.14</v>
      </c>
      <c r="G706">
        <f t="shared" ref="G706:G769" si="90">IF(AND(F706&lt;flat_init_y, E706&lt;flat_end_x),F706,0)</f>
        <v>0</v>
      </c>
      <c r="H706">
        <f t="shared" ref="H706:H769" si="91">IF(AND(F706&gt;=flat_init_y,E706&lt;flat_end_x),flat_init_y,0)</f>
        <v>0</v>
      </c>
      <c r="I706">
        <f t="shared" ref="I706:I769" si="92">IF(E706&gt;=flat_end_x,flat_init_y+end_slope2*(E706-flat_end_x),0)</f>
        <v>2.7799999999999994</v>
      </c>
      <c r="J706">
        <f t="shared" si="86"/>
        <v>2.7799999999999994</v>
      </c>
      <c r="K706">
        <f t="shared" ref="K706:K769" si="93">IF(J706&lt;min_response,min_response,J706)</f>
        <v>2.7799999999999994</v>
      </c>
    </row>
    <row r="707" spans="4:11" x14ac:dyDescent="0.25">
      <c r="D707">
        <f t="shared" si="87"/>
        <v>705</v>
      </c>
      <c r="E707" s="1">
        <f t="shared" si="88"/>
        <v>35.25</v>
      </c>
      <c r="F707">
        <f t="shared" si="89"/>
        <v>7.1499999999999995</v>
      </c>
      <c r="G707">
        <f t="shared" si="90"/>
        <v>0</v>
      </c>
      <c r="H707">
        <f t="shared" si="91"/>
        <v>0</v>
      </c>
      <c r="I707">
        <f t="shared" si="92"/>
        <v>2.7749999999999999</v>
      </c>
      <c r="J707">
        <f t="shared" ref="J707:J770" si="94">SUM(G707:I707)</f>
        <v>2.7749999999999999</v>
      </c>
      <c r="K707">
        <f t="shared" si="93"/>
        <v>2.7749999999999999</v>
      </c>
    </row>
    <row r="708" spans="4:11" x14ac:dyDescent="0.25">
      <c r="D708">
        <f t="shared" ref="D708:D771" si="95">D707+1</f>
        <v>706</v>
      </c>
      <c r="E708" s="1">
        <f t="shared" si="88"/>
        <v>35.300000000000004</v>
      </c>
      <c r="F708">
        <f t="shared" si="89"/>
        <v>7.16</v>
      </c>
      <c r="G708">
        <f t="shared" si="90"/>
        <v>0</v>
      </c>
      <c r="H708">
        <f t="shared" si="91"/>
        <v>0</v>
      </c>
      <c r="I708">
        <f t="shared" si="92"/>
        <v>2.7699999999999996</v>
      </c>
      <c r="J708">
        <f t="shared" si="94"/>
        <v>2.7699999999999996</v>
      </c>
      <c r="K708">
        <f t="shared" si="93"/>
        <v>2.7699999999999996</v>
      </c>
    </row>
    <row r="709" spans="4:11" x14ac:dyDescent="0.25">
      <c r="D709">
        <f t="shared" si="95"/>
        <v>707</v>
      </c>
      <c r="E709" s="1">
        <f t="shared" si="88"/>
        <v>35.35</v>
      </c>
      <c r="F709">
        <f t="shared" si="89"/>
        <v>7.17</v>
      </c>
      <c r="G709">
        <f t="shared" si="90"/>
        <v>0</v>
      </c>
      <c r="H709">
        <f t="shared" si="91"/>
        <v>0</v>
      </c>
      <c r="I709">
        <f t="shared" si="92"/>
        <v>2.7649999999999997</v>
      </c>
      <c r="J709">
        <f t="shared" si="94"/>
        <v>2.7649999999999997</v>
      </c>
      <c r="K709">
        <f t="shared" si="93"/>
        <v>2.7649999999999997</v>
      </c>
    </row>
    <row r="710" spans="4:11" x14ac:dyDescent="0.25">
      <c r="D710">
        <f t="shared" si="95"/>
        <v>708</v>
      </c>
      <c r="E710" s="1">
        <f t="shared" si="88"/>
        <v>35.4</v>
      </c>
      <c r="F710">
        <f t="shared" si="89"/>
        <v>7.18</v>
      </c>
      <c r="G710">
        <f t="shared" si="90"/>
        <v>0</v>
      </c>
      <c r="H710">
        <f t="shared" si="91"/>
        <v>0</v>
      </c>
      <c r="I710">
        <f t="shared" si="92"/>
        <v>2.76</v>
      </c>
      <c r="J710">
        <f t="shared" si="94"/>
        <v>2.76</v>
      </c>
      <c r="K710">
        <f t="shared" si="93"/>
        <v>2.76</v>
      </c>
    </row>
    <row r="711" spans="4:11" x14ac:dyDescent="0.25">
      <c r="D711">
        <f t="shared" si="95"/>
        <v>709</v>
      </c>
      <c r="E711" s="1">
        <f t="shared" si="88"/>
        <v>35.450000000000003</v>
      </c>
      <c r="F711">
        <f t="shared" si="89"/>
        <v>7.1899999999999995</v>
      </c>
      <c r="G711">
        <f t="shared" si="90"/>
        <v>0</v>
      </c>
      <c r="H711">
        <f t="shared" si="91"/>
        <v>0</v>
      </c>
      <c r="I711">
        <f t="shared" si="92"/>
        <v>2.7549999999999999</v>
      </c>
      <c r="J711">
        <f t="shared" si="94"/>
        <v>2.7549999999999999</v>
      </c>
      <c r="K711">
        <f t="shared" si="93"/>
        <v>2.7549999999999999</v>
      </c>
    </row>
    <row r="712" spans="4:11" x14ac:dyDescent="0.25">
      <c r="D712">
        <f t="shared" si="95"/>
        <v>710</v>
      </c>
      <c r="E712" s="1">
        <f t="shared" si="88"/>
        <v>35.5</v>
      </c>
      <c r="F712">
        <f t="shared" si="89"/>
        <v>7.2</v>
      </c>
      <c r="G712">
        <f t="shared" si="90"/>
        <v>0</v>
      </c>
      <c r="H712">
        <f t="shared" si="91"/>
        <v>0</v>
      </c>
      <c r="I712">
        <f t="shared" si="92"/>
        <v>2.75</v>
      </c>
      <c r="J712">
        <f t="shared" si="94"/>
        <v>2.75</v>
      </c>
      <c r="K712">
        <f t="shared" si="93"/>
        <v>2.75</v>
      </c>
    </row>
    <row r="713" spans="4:11" x14ac:dyDescent="0.25">
      <c r="D713">
        <f t="shared" si="95"/>
        <v>711</v>
      </c>
      <c r="E713" s="1">
        <f t="shared" si="88"/>
        <v>35.550000000000004</v>
      </c>
      <c r="F713">
        <f t="shared" si="89"/>
        <v>7.21</v>
      </c>
      <c r="G713">
        <f t="shared" si="90"/>
        <v>0</v>
      </c>
      <c r="H713">
        <f t="shared" si="91"/>
        <v>0</v>
      </c>
      <c r="I713">
        <f t="shared" si="92"/>
        <v>2.7449999999999992</v>
      </c>
      <c r="J713">
        <f t="shared" si="94"/>
        <v>2.7449999999999992</v>
      </c>
      <c r="K713">
        <f t="shared" si="93"/>
        <v>2.7449999999999992</v>
      </c>
    </row>
    <row r="714" spans="4:11" x14ac:dyDescent="0.25">
      <c r="D714">
        <f t="shared" si="95"/>
        <v>712</v>
      </c>
      <c r="E714" s="1">
        <f t="shared" si="88"/>
        <v>35.6</v>
      </c>
      <c r="F714">
        <f t="shared" si="89"/>
        <v>7.22</v>
      </c>
      <c r="G714">
        <f t="shared" si="90"/>
        <v>0</v>
      </c>
      <c r="H714">
        <f t="shared" si="91"/>
        <v>0</v>
      </c>
      <c r="I714">
        <f t="shared" si="92"/>
        <v>2.7399999999999998</v>
      </c>
      <c r="J714">
        <f t="shared" si="94"/>
        <v>2.7399999999999998</v>
      </c>
      <c r="K714">
        <f t="shared" si="93"/>
        <v>2.7399999999999998</v>
      </c>
    </row>
    <row r="715" spans="4:11" x14ac:dyDescent="0.25">
      <c r="D715">
        <f t="shared" si="95"/>
        <v>713</v>
      </c>
      <c r="E715" s="1">
        <f t="shared" si="88"/>
        <v>35.65</v>
      </c>
      <c r="F715">
        <f t="shared" si="89"/>
        <v>7.2299999999999995</v>
      </c>
      <c r="G715">
        <f t="shared" si="90"/>
        <v>0</v>
      </c>
      <c r="H715">
        <f t="shared" si="91"/>
        <v>0</v>
      </c>
      <c r="I715">
        <f t="shared" si="92"/>
        <v>2.7350000000000003</v>
      </c>
      <c r="J715">
        <f t="shared" si="94"/>
        <v>2.7350000000000003</v>
      </c>
      <c r="K715">
        <f t="shared" si="93"/>
        <v>2.7350000000000003</v>
      </c>
    </row>
    <row r="716" spans="4:11" x14ac:dyDescent="0.25">
      <c r="D716">
        <f t="shared" si="95"/>
        <v>714</v>
      </c>
      <c r="E716" s="1">
        <f t="shared" si="88"/>
        <v>35.700000000000003</v>
      </c>
      <c r="F716">
        <f t="shared" si="89"/>
        <v>7.24</v>
      </c>
      <c r="G716">
        <f t="shared" si="90"/>
        <v>0</v>
      </c>
      <c r="H716">
        <f t="shared" si="91"/>
        <v>0</v>
      </c>
      <c r="I716">
        <f t="shared" si="92"/>
        <v>2.7299999999999995</v>
      </c>
      <c r="J716">
        <f t="shared" si="94"/>
        <v>2.7299999999999995</v>
      </c>
      <c r="K716">
        <f t="shared" si="93"/>
        <v>2.7299999999999995</v>
      </c>
    </row>
    <row r="717" spans="4:11" x14ac:dyDescent="0.25">
      <c r="D717">
        <f t="shared" si="95"/>
        <v>715</v>
      </c>
      <c r="E717" s="1">
        <f t="shared" si="88"/>
        <v>35.75</v>
      </c>
      <c r="F717">
        <f t="shared" si="89"/>
        <v>7.25</v>
      </c>
      <c r="G717">
        <f t="shared" si="90"/>
        <v>0</v>
      </c>
      <c r="H717">
        <f t="shared" si="91"/>
        <v>0</v>
      </c>
      <c r="I717">
        <f t="shared" si="92"/>
        <v>2.7249999999999996</v>
      </c>
      <c r="J717">
        <f t="shared" si="94"/>
        <v>2.7249999999999996</v>
      </c>
      <c r="K717">
        <f t="shared" si="93"/>
        <v>2.7249999999999996</v>
      </c>
    </row>
    <row r="718" spans="4:11" x14ac:dyDescent="0.25">
      <c r="D718">
        <f t="shared" si="95"/>
        <v>716</v>
      </c>
      <c r="E718" s="1">
        <f t="shared" si="88"/>
        <v>35.800000000000004</v>
      </c>
      <c r="F718">
        <f t="shared" si="89"/>
        <v>7.26</v>
      </c>
      <c r="G718">
        <f t="shared" si="90"/>
        <v>0</v>
      </c>
      <c r="H718">
        <f t="shared" si="91"/>
        <v>0</v>
      </c>
      <c r="I718">
        <f t="shared" si="92"/>
        <v>2.7199999999999998</v>
      </c>
      <c r="J718">
        <f t="shared" si="94"/>
        <v>2.7199999999999998</v>
      </c>
      <c r="K718">
        <f t="shared" si="93"/>
        <v>2.7199999999999998</v>
      </c>
    </row>
    <row r="719" spans="4:11" x14ac:dyDescent="0.25">
      <c r="D719">
        <f t="shared" si="95"/>
        <v>717</v>
      </c>
      <c r="E719" s="1">
        <f t="shared" si="88"/>
        <v>35.85</v>
      </c>
      <c r="F719">
        <f t="shared" si="89"/>
        <v>7.27</v>
      </c>
      <c r="G719">
        <f t="shared" si="90"/>
        <v>0</v>
      </c>
      <c r="H719">
        <f t="shared" si="91"/>
        <v>0</v>
      </c>
      <c r="I719">
        <f t="shared" si="92"/>
        <v>2.7149999999999999</v>
      </c>
      <c r="J719">
        <f t="shared" si="94"/>
        <v>2.7149999999999999</v>
      </c>
      <c r="K719">
        <f t="shared" si="93"/>
        <v>2.7149999999999999</v>
      </c>
    </row>
    <row r="720" spans="4:11" x14ac:dyDescent="0.25">
      <c r="D720">
        <f t="shared" si="95"/>
        <v>718</v>
      </c>
      <c r="E720" s="1">
        <f t="shared" si="88"/>
        <v>35.9</v>
      </c>
      <c r="F720">
        <f t="shared" si="89"/>
        <v>7.2799999999999994</v>
      </c>
      <c r="G720">
        <f t="shared" si="90"/>
        <v>0</v>
      </c>
      <c r="H720">
        <f t="shared" si="91"/>
        <v>0</v>
      </c>
      <c r="I720">
        <f t="shared" si="92"/>
        <v>2.71</v>
      </c>
      <c r="J720">
        <f t="shared" si="94"/>
        <v>2.71</v>
      </c>
      <c r="K720">
        <f t="shared" si="93"/>
        <v>2.71</v>
      </c>
    </row>
    <row r="721" spans="4:11" x14ac:dyDescent="0.25">
      <c r="D721">
        <f t="shared" si="95"/>
        <v>719</v>
      </c>
      <c r="E721" s="1">
        <f t="shared" si="88"/>
        <v>35.950000000000003</v>
      </c>
      <c r="F721">
        <f t="shared" si="89"/>
        <v>7.29</v>
      </c>
      <c r="G721">
        <f t="shared" si="90"/>
        <v>0</v>
      </c>
      <c r="H721">
        <f t="shared" si="91"/>
        <v>0</v>
      </c>
      <c r="I721">
        <f t="shared" si="92"/>
        <v>2.7049999999999996</v>
      </c>
      <c r="J721">
        <f t="shared" si="94"/>
        <v>2.7049999999999996</v>
      </c>
      <c r="K721">
        <f t="shared" si="93"/>
        <v>2.7049999999999996</v>
      </c>
    </row>
    <row r="722" spans="4:11" x14ac:dyDescent="0.25">
      <c r="D722">
        <f t="shared" si="95"/>
        <v>720</v>
      </c>
      <c r="E722" s="1">
        <f t="shared" si="88"/>
        <v>36</v>
      </c>
      <c r="F722">
        <f t="shared" si="89"/>
        <v>7.3</v>
      </c>
      <c r="G722">
        <f t="shared" si="90"/>
        <v>0</v>
      </c>
      <c r="H722">
        <f t="shared" si="91"/>
        <v>0</v>
      </c>
      <c r="I722">
        <f t="shared" si="92"/>
        <v>2.7</v>
      </c>
      <c r="J722">
        <f t="shared" si="94"/>
        <v>2.7</v>
      </c>
      <c r="K722">
        <f t="shared" si="93"/>
        <v>2.7</v>
      </c>
    </row>
    <row r="723" spans="4:11" x14ac:dyDescent="0.25">
      <c r="D723">
        <f t="shared" si="95"/>
        <v>721</v>
      </c>
      <c r="E723" s="1">
        <f t="shared" si="88"/>
        <v>36.050000000000004</v>
      </c>
      <c r="F723">
        <f t="shared" si="89"/>
        <v>7.31</v>
      </c>
      <c r="G723">
        <f t="shared" si="90"/>
        <v>0</v>
      </c>
      <c r="H723">
        <f t="shared" si="91"/>
        <v>0</v>
      </c>
      <c r="I723">
        <f t="shared" si="92"/>
        <v>2.6949999999999994</v>
      </c>
      <c r="J723">
        <f t="shared" si="94"/>
        <v>2.6949999999999994</v>
      </c>
      <c r="K723">
        <f t="shared" si="93"/>
        <v>2.6949999999999994</v>
      </c>
    </row>
    <row r="724" spans="4:11" x14ac:dyDescent="0.25">
      <c r="D724">
        <f t="shared" si="95"/>
        <v>722</v>
      </c>
      <c r="E724" s="1">
        <f t="shared" si="88"/>
        <v>36.1</v>
      </c>
      <c r="F724">
        <f t="shared" si="89"/>
        <v>7.3199999999999994</v>
      </c>
      <c r="G724">
        <f t="shared" si="90"/>
        <v>0</v>
      </c>
      <c r="H724">
        <f t="shared" si="91"/>
        <v>0</v>
      </c>
      <c r="I724">
        <f t="shared" si="92"/>
        <v>2.6899999999999995</v>
      </c>
      <c r="J724">
        <f t="shared" si="94"/>
        <v>2.6899999999999995</v>
      </c>
      <c r="K724">
        <f t="shared" si="93"/>
        <v>2.6899999999999995</v>
      </c>
    </row>
    <row r="725" spans="4:11" x14ac:dyDescent="0.25">
      <c r="D725">
        <f t="shared" si="95"/>
        <v>723</v>
      </c>
      <c r="E725" s="1">
        <f t="shared" si="88"/>
        <v>36.15</v>
      </c>
      <c r="F725">
        <f t="shared" si="89"/>
        <v>7.33</v>
      </c>
      <c r="G725">
        <f t="shared" si="90"/>
        <v>0</v>
      </c>
      <c r="H725">
        <f t="shared" si="91"/>
        <v>0</v>
      </c>
      <c r="I725">
        <f t="shared" si="92"/>
        <v>2.6850000000000001</v>
      </c>
      <c r="J725">
        <f t="shared" si="94"/>
        <v>2.6850000000000001</v>
      </c>
      <c r="K725">
        <f t="shared" si="93"/>
        <v>2.6850000000000001</v>
      </c>
    </row>
    <row r="726" spans="4:11" x14ac:dyDescent="0.25">
      <c r="D726">
        <f t="shared" si="95"/>
        <v>724</v>
      </c>
      <c r="E726" s="1">
        <f t="shared" si="88"/>
        <v>36.200000000000003</v>
      </c>
      <c r="F726">
        <f t="shared" si="89"/>
        <v>7.34</v>
      </c>
      <c r="G726">
        <f t="shared" si="90"/>
        <v>0</v>
      </c>
      <c r="H726">
        <f t="shared" si="91"/>
        <v>0</v>
      </c>
      <c r="I726">
        <f t="shared" si="92"/>
        <v>2.6799999999999997</v>
      </c>
      <c r="J726">
        <f t="shared" si="94"/>
        <v>2.6799999999999997</v>
      </c>
      <c r="K726">
        <f t="shared" si="93"/>
        <v>2.6799999999999997</v>
      </c>
    </row>
    <row r="727" spans="4:11" x14ac:dyDescent="0.25">
      <c r="D727">
        <f t="shared" si="95"/>
        <v>725</v>
      </c>
      <c r="E727" s="1">
        <f t="shared" si="88"/>
        <v>36.25</v>
      </c>
      <c r="F727">
        <f t="shared" si="89"/>
        <v>7.35</v>
      </c>
      <c r="G727">
        <f t="shared" si="90"/>
        <v>0</v>
      </c>
      <c r="H727">
        <f t="shared" si="91"/>
        <v>0</v>
      </c>
      <c r="I727">
        <f t="shared" si="92"/>
        <v>2.6749999999999998</v>
      </c>
      <c r="J727">
        <f t="shared" si="94"/>
        <v>2.6749999999999998</v>
      </c>
      <c r="K727">
        <f t="shared" si="93"/>
        <v>2.6749999999999998</v>
      </c>
    </row>
    <row r="728" spans="4:11" x14ac:dyDescent="0.25">
      <c r="D728">
        <f t="shared" si="95"/>
        <v>726</v>
      </c>
      <c r="E728" s="1">
        <f t="shared" si="88"/>
        <v>36.300000000000004</v>
      </c>
      <c r="F728">
        <f t="shared" si="89"/>
        <v>7.3599999999999994</v>
      </c>
      <c r="G728">
        <f t="shared" si="90"/>
        <v>0</v>
      </c>
      <c r="H728">
        <f t="shared" si="91"/>
        <v>0</v>
      </c>
      <c r="I728">
        <f t="shared" si="92"/>
        <v>2.6699999999999995</v>
      </c>
      <c r="J728">
        <f t="shared" si="94"/>
        <v>2.6699999999999995</v>
      </c>
      <c r="K728">
        <f t="shared" si="93"/>
        <v>2.6699999999999995</v>
      </c>
    </row>
    <row r="729" spans="4:11" x14ac:dyDescent="0.25">
      <c r="D729">
        <f t="shared" si="95"/>
        <v>727</v>
      </c>
      <c r="E729" s="1">
        <f t="shared" si="88"/>
        <v>36.35</v>
      </c>
      <c r="F729">
        <f t="shared" si="89"/>
        <v>7.37</v>
      </c>
      <c r="G729">
        <f t="shared" si="90"/>
        <v>0</v>
      </c>
      <c r="H729">
        <f t="shared" si="91"/>
        <v>0</v>
      </c>
      <c r="I729">
        <f t="shared" si="92"/>
        <v>2.665</v>
      </c>
      <c r="J729">
        <f t="shared" si="94"/>
        <v>2.665</v>
      </c>
      <c r="K729">
        <f t="shared" si="93"/>
        <v>2.665</v>
      </c>
    </row>
    <row r="730" spans="4:11" x14ac:dyDescent="0.25">
      <c r="D730">
        <f t="shared" si="95"/>
        <v>728</v>
      </c>
      <c r="E730" s="1">
        <f t="shared" si="88"/>
        <v>36.4</v>
      </c>
      <c r="F730">
        <f t="shared" si="89"/>
        <v>7.38</v>
      </c>
      <c r="G730">
        <f t="shared" si="90"/>
        <v>0</v>
      </c>
      <c r="H730">
        <f t="shared" si="91"/>
        <v>0</v>
      </c>
      <c r="I730">
        <f t="shared" si="92"/>
        <v>2.66</v>
      </c>
      <c r="J730">
        <f t="shared" si="94"/>
        <v>2.66</v>
      </c>
      <c r="K730">
        <f t="shared" si="93"/>
        <v>2.66</v>
      </c>
    </row>
    <row r="731" spans="4:11" x14ac:dyDescent="0.25">
      <c r="D731">
        <f t="shared" si="95"/>
        <v>729</v>
      </c>
      <c r="E731" s="1">
        <f t="shared" si="88"/>
        <v>36.450000000000003</v>
      </c>
      <c r="F731">
        <f t="shared" si="89"/>
        <v>7.39</v>
      </c>
      <c r="G731">
        <f t="shared" si="90"/>
        <v>0</v>
      </c>
      <c r="H731">
        <f t="shared" si="91"/>
        <v>0</v>
      </c>
      <c r="I731">
        <f t="shared" si="92"/>
        <v>2.6549999999999994</v>
      </c>
      <c r="J731">
        <f t="shared" si="94"/>
        <v>2.6549999999999994</v>
      </c>
      <c r="K731">
        <f t="shared" si="93"/>
        <v>2.6549999999999994</v>
      </c>
    </row>
    <row r="732" spans="4:11" x14ac:dyDescent="0.25">
      <c r="D732">
        <f t="shared" si="95"/>
        <v>730</v>
      </c>
      <c r="E732" s="1">
        <f t="shared" si="88"/>
        <v>36.5</v>
      </c>
      <c r="F732">
        <f t="shared" si="89"/>
        <v>7.3999999999999995</v>
      </c>
      <c r="G732">
        <f t="shared" si="90"/>
        <v>0</v>
      </c>
      <c r="H732">
        <f t="shared" si="91"/>
        <v>0</v>
      </c>
      <c r="I732">
        <f t="shared" si="92"/>
        <v>2.65</v>
      </c>
      <c r="J732">
        <f t="shared" si="94"/>
        <v>2.65</v>
      </c>
      <c r="K732">
        <f t="shared" si="93"/>
        <v>2.65</v>
      </c>
    </row>
    <row r="733" spans="4:11" x14ac:dyDescent="0.25">
      <c r="D733">
        <f t="shared" si="95"/>
        <v>731</v>
      </c>
      <c r="E733" s="1">
        <f t="shared" si="88"/>
        <v>36.550000000000004</v>
      </c>
      <c r="F733">
        <f t="shared" si="89"/>
        <v>7.41</v>
      </c>
      <c r="G733">
        <f t="shared" si="90"/>
        <v>0</v>
      </c>
      <c r="H733">
        <f t="shared" si="91"/>
        <v>0</v>
      </c>
      <c r="I733">
        <f t="shared" si="92"/>
        <v>2.6449999999999996</v>
      </c>
      <c r="J733">
        <f t="shared" si="94"/>
        <v>2.6449999999999996</v>
      </c>
      <c r="K733">
        <f t="shared" si="93"/>
        <v>2.6449999999999996</v>
      </c>
    </row>
    <row r="734" spans="4:11" x14ac:dyDescent="0.25">
      <c r="D734">
        <f t="shared" si="95"/>
        <v>732</v>
      </c>
      <c r="E734" s="1">
        <f t="shared" si="88"/>
        <v>36.6</v>
      </c>
      <c r="F734">
        <f t="shared" si="89"/>
        <v>7.42</v>
      </c>
      <c r="G734">
        <f t="shared" si="90"/>
        <v>0</v>
      </c>
      <c r="H734">
        <f t="shared" si="91"/>
        <v>0</v>
      </c>
      <c r="I734">
        <f t="shared" si="92"/>
        <v>2.6399999999999997</v>
      </c>
      <c r="J734">
        <f t="shared" si="94"/>
        <v>2.6399999999999997</v>
      </c>
      <c r="K734">
        <f t="shared" si="93"/>
        <v>2.6399999999999997</v>
      </c>
    </row>
    <row r="735" spans="4:11" x14ac:dyDescent="0.25">
      <c r="D735">
        <f t="shared" si="95"/>
        <v>733</v>
      </c>
      <c r="E735" s="1">
        <f t="shared" si="88"/>
        <v>36.65</v>
      </c>
      <c r="F735">
        <f t="shared" si="89"/>
        <v>7.43</v>
      </c>
      <c r="G735">
        <f t="shared" si="90"/>
        <v>0</v>
      </c>
      <c r="H735">
        <f t="shared" si="91"/>
        <v>0</v>
      </c>
      <c r="I735">
        <f t="shared" si="92"/>
        <v>2.6349999999999998</v>
      </c>
      <c r="J735">
        <f t="shared" si="94"/>
        <v>2.6349999999999998</v>
      </c>
      <c r="K735">
        <f t="shared" si="93"/>
        <v>2.6349999999999998</v>
      </c>
    </row>
    <row r="736" spans="4:11" x14ac:dyDescent="0.25">
      <c r="D736">
        <f t="shared" si="95"/>
        <v>734</v>
      </c>
      <c r="E736" s="1">
        <f t="shared" si="88"/>
        <v>36.700000000000003</v>
      </c>
      <c r="F736">
        <f t="shared" si="89"/>
        <v>7.4399999999999995</v>
      </c>
      <c r="G736">
        <f t="shared" si="90"/>
        <v>0</v>
      </c>
      <c r="H736">
        <f t="shared" si="91"/>
        <v>0</v>
      </c>
      <c r="I736">
        <f t="shared" si="92"/>
        <v>2.63</v>
      </c>
      <c r="J736">
        <f t="shared" si="94"/>
        <v>2.63</v>
      </c>
      <c r="K736">
        <f t="shared" si="93"/>
        <v>2.63</v>
      </c>
    </row>
    <row r="737" spans="4:11" x14ac:dyDescent="0.25">
      <c r="D737">
        <f t="shared" si="95"/>
        <v>735</v>
      </c>
      <c r="E737" s="1">
        <f t="shared" si="88"/>
        <v>36.75</v>
      </c>
      <c r="F737">
        <f t="shared" si="89"/>
        <v>7.45</v>
      </c>
      <c r="G737">
        <f t="shared" si="90"/>
        <v>0</v>
      </c>
      <c r="H737">
        <f t="shared" si="91"/>
        <v>0</v>
      </c>
      <c r="I737">
        <f t="shared" si="92"/>
        <v>2.625</v>
      </c>
      <c r="J737">
        <f t="shared" si="94"/>
        <v>2.625</v>
      </c>
      <c r="K737">
        <f t="shared" si="93"/>
        <v>2.625</v>
      </c>
    </row>
    <row r="738" spans="4:11" x14ac:dyDescent="0.25">
      <c r="D738">
        <f t="shared" si="95"/>
        <v>736</v>
      </c>
      <c r="E738" s="1">
        <f t="shared" si="88"/>
        <v>36.800000000000004</v>
      </c>
      <c r="F738">
        <f t="shared" si="89"/>
        <v>7.46</v>
      </c>
      <c r="G738">
        <f t="shared" si="90"/>
        <v>0</v>
      </c>
      <c r="H738">
        <f t="shared" si="91"/>
        <v>0</v>
      </c>
      <c r="I738">
        <f t="shared" si="92"/>
        <v>2.6199999999999992</v>
      </c>
      <c r="J738">
        <f t="shared" si="94"/>
        <v>2.6199999999999992</v>
      </c>
      <c r="K738">
        <f t="shared" si="93"/>
        <v>2.6199999999999992</v>
      </c>
    </row>
    <row r="739" spans="4:11" x14ac:dyDescent="0.25">
      <c r="D739">
        <f t="shared" si="95"/>
        <v>737</v>
      </c>
      <c r="E739" s="1">
        <f t="shared" si="88"/>
        <v>36.85</v>
      </c>
      <c r="F739">
        <f t="shared" si="89"/>
        <v>7.47</v>
      </c>
      <c r="G739">
        <f t="shared" si="90"/>
        <v>0</v>
      </c>
      <c r="H739">
        <f t="shared" si="91"/>
        <v>0</v>
      </c>
      <c r="I739">
        <f t="shared" si="92"/>
        <v>2.6149999999999998</v>
      </c>
      <c r="J739">
        <f t="shared" si="94"/>
        <v>2.6149999999999998</v>
      </c>
      <c r="K739">
        <f t="shared" si="93"/>
        <v>2.6149999999999998</v>
      </c>
    </row>
    <row r="740" spans="4:11" x14ac:dyDescent="0.25">
      <c r="D740">
        <f t="shared" si="95"/>
        <v>738</v>
      </c>
      <c r="E740" s="1">
        <f t="shared" si="88"/>
        <v>36.9</v>
      </c>
      <c r="F740">
        <f t="shared" si="89"/>
        <v>7.4799999999999995</v>
      </c>
      <c r="G740">
        <f t="shared" si="90"/>
        <v>0</v>
      </c>
      <c r="H740">
        <f t="shared" si="91"/>
        <v>0</v>
      </c>
      <c r="I740">
        <f t="shared" si="92"/>
        <v>2.6100000000000003</v>
      </c>
      <c r="J740">
        <f t="shared" si="94"/>
        <v>2.6100000000000003</v>
      </c>
      <c r="K740">
        <f t="shared" si="93"/>
        <v>2.6100000000000003</v>
      </c>
    </row>
    <row r="741" spans="4:11" x14ac:dyDescent="0.25">
      <c r="D741">
        <f t="shared" si="95"/>
        <v>739</v>
      </c>
      <c r="E741" s="1">
        <f t="shared" si="88"/>
        <v>36.950000000000003</v>
      </c>
      <c r="F741">
        <f t="shared" si="89"/>
        <v>7.49</v>
      </c>
      <c r="G741">
        <f t="shared" si="90"/>
        <v>0</v>
      </c>
      <c r="H741">
        <f t="shared" si="91"/>
        <v>0</v>
      </c>
      <c r="I741">
        <f t="shared" si="92"/>
        <v>2.6049999999999995</v>
      </c>
      <c r="J741">
        <f t="shared" si="94"/>
        <v>2.6049999999999995</v>
      </c>
      <c r="K741">
        <f t="shared" si="93"/>
        <v>2.6049999999999995</v>
      </c>
    </row>
    <row r="742" spans="4:11" x14ac:dyDescent="0.25">
      <c r="D742">
        <f t="shared" si="95"/>
        <v>740</v>
      </c>
      <c r="E742" s="1">
        <f t="shared" si="88"/>
        <v>37</v>
      </c>
      <c r="F742">
        <f t="shared" si="89"/>
        <v>7.5</v>
      </c>
      <c r="G742">
        <f t="shared" si="90"/>
        <v>0</v>
      </c>
      <c r="H742">
        <f t="shared" si="91"/>
        <v>0</v>
      </c>
      <c r="I742">
        <f t="shared" si="92"/>
        <v>2.5999999999999996</v>
      </c>
      <c r="J742">
        <f t="shared" si="94"/>
        <v>2.5999999999999996</v>
      </c>
      <c r="K742">
        <f t="shared" si="93"/>
        <v>2.5999999999999996</v>
      </c>
    </row>
    <row r="743" spans="4:11" x14ac:dyDescent="0.25">
      <c r="D743">
        <f t="shared" si="95"/>
        <v>741</v>
      </c>
      <c r="E743" s="1">
        <f t="shared" si="88"/>
        <v>37.050000000000004</v>
      </c>
      <c r="F743">
        <f t="shared" si="89"/>
        <v>7.51</v>
      </c>
      <c r="G743">
        <f t="shared" si="90"/>
        <v>0</v>
      </c>
      <c r="H743">
        <f t="shared" si="91"/>
        <v>0</v>
      </c>
      <c r="I743">
        <f t="shared" si="92"/>
        <v>2.5949999999999998</v>
      </c>
      <c r="J743">
        <f t="shared" si="94"/>
        <v>2.5949999999999998</v>
      </c>
      <c r="K743">
        <f t="shared" si="93"/>
        <v>2.5949999999999998</v>
      </c>
    </row>
    <row r="744" spans="4:11" x14ac:dyDescent="0.25">
      <c r="D744">
        <f t="shared" si="95"/>
        <v>742</v>
      </c>
      <c r="E744" s="1">
        <f t="shared" si="88"/>
        <v>37.1</v>
      </c>
      <c r="F744">
        <f t="shared" si="89"/>
        <v>7.52</v>
      </c>
      <c r="G744">
        <f t="shared" si="90"/>
        <v>0</v>
      </c>
      <c r="H744">
        <f t="shared" si="91"/>
        <v>0</v>
      </c>
      <c r="I744">
        <f t="shared" si="92"/>
        <v>2.59</v>
      </c>
      <c r="J744">
        <f t="shared" si="94"/>
        <v>2.59</v>
      </c>
      <c r="K744">
        <f t="shared" si="93"/>
        <v>2.59</v>
      </c>
    </row>
    <row r="745" spans="4:11" x14ac:dyDescent="0.25">
      <c r="D745">
        <f t="shared" si="95"/>
        <v>743</v>
      </c>
      <c r="E745" s="1">
        <f t="shared" si="88"/>
        <v>37.15</v>
      </c>
      <c r="F745">
        <f t="shared" si="89"/>
        <v>7.5299999999999994</v>
      </c>
      <c r="G745">
        <f t="shared" si="90"/>
        <v>0</v>
      </c>
      <c r="H745">
        <f t="shared" si="91"/>
        <v>0</v>
      </c>
      <c r="I745">
        <f t="shared" si="92"/>
        <v>2.585</v>
      </c>
      <c r="J745">
        <f t="shared" si="94"/>
        <v>2.585</v>
      </c>
      <c r="K745">
        <f t="shared" si="93"/>
        <v>2.585</v>
      </c>
    </row>
    <row r="746" spans="4:11" x14ac:dyDescent="0.25">
      <c r="D746">
        <f t="shared" si="95"/>
        <v>744</v>
      </c>
      <c r="E746" s="1">
        <f t="shared" si="88"/>
        <v>37.200000000000003</v>
      </c>
      <c r="F746">
        <f t="shared" si="89"/>
        <v>7.54</v>
      </c>
      <c r="G746">
        <f t="shared" si="90"/>
        <v>0</v>
      </c>
      <c r="H746">
        <f t="shared" si="91"/>
        <v>0</v>
      </c>
      <c r="I746">
        <f t="shared" si="92"/>
        <v>2.5799999999999996</v>
      </c>
      <c r="J746">
        <f t="shared" si="94"/>
        <v>2.5799999999999996</v>
      </c>
      <c r="K746">
        <f t="shared" si="93"/>
        <v>2.5799999999999996</v>
      </c>
    </row>
    <row r="747" spans="4:11" x14ac:dyDescent="0.25">
      <c r="D747">
        <f t="shared" si="95"/>
        <v>745</v>
      </c>
      <c r="E747" s="1">
        <f t="shared" si="88"/>
        <v>37.25</v>
      </c>
      <c r="F747">
        <f t="shared" si="89"/>
        <v>7.55</v>
      </c>
      <c r="G747">
        <f t="shared" si="90"/>
        <v>0</v>
      </c>
      <c r="H747">
        <f t="shared" si="91"/>
        <v>0</v>
      </c>
      <c r="I747">
        <f t="shared" si="92"/>
        <v>2.5750000000000002</v>
      </c>
      <c r="J747">
        <f t="shared" si="94"/>
        <v>2.5750000000000002</v>
      </c>
      <c r="K747">
        <f t="shared" si="93"/>
        <v>2.5750000000000002</v>
      </c>
    </row>
    <row r="748" spans="4:11" x14ac:dyDescent="0.25">
      <c r="D748">
        <f t="shared" si="95"/>
        <v>746</v>
      </c>
      <c r="E748" s="1">
        <f t="shared" si="88"/>
        <v>37.300000000000004</v>
      </c>
      <c r="F748">
        <f t="shared" si="89"/>
        <v>7.56</v>
      </c>
      <c r="G748">
        <f t="shared" si="90"/>
        <v>0</v>
      </c>
      <c r="H748">
        <f t="shared" si="91"/>
        <v>0</v>
      </c>
      <c r="I748">
        <f t="shared" si="92"/>
        <v>2.5699999999999994</v>
      </c>
      <c r="J748">
        <f t="shared" si="94"/>
        <v>2.5699999999999994</v>
      </c>
      <c r="K748">
        <f t="shared" si="93"/>
        <v>2.5699999999999994</v>
      </c>
    </row>
    <row r="749" spans="4:11" x14ac:dyDescent="0.25">
      <c r="D749">
        <f t="shared" si="95"/>
        <v>747</v>
      </c>
      <c r="E749" s="1">
        <f t="shared" si="88"/>
        <v>37.35</v>
      </c>
      <c r="F749">
        <f t="shared" si="89"/>
        <v>7.5699999999999994</v>
      </c>
      <c r="G749">
        <f t="shared" si="90"/>
        <v>0</v>
      </c>
      <c r="H749">
        <f t="shared" si="91"/>
        <v>0</v>
      </c>
      <c r="I749">
        <f t="shared" si="92"/>
        <v>2.5649999999999995</v>
      </c>
      <c r="J749">
        <f t="shared" si="94"/>
        <v>2.5649999999999995</v>
      </c>
      <c r="K749">
        <f t="shared" si="93"/>
        <v>2.5649999999999995</v>
      </c>
    </row>
    <row r="750" spans="4:11" x14ac:dyDescent="0.25">
      <c r="D750">
        <f t="shared" si="95"/>
        <v>748</v>
      </c>
      <c r="E750" s="1">
        <f t="shared" si="88"/>
        <v>37.4</v>
      </c>
      <c r="F750">
        <f t="shared" si="89"/>
        <v>7.58</v>
      </c>
      <c r="G750">
        <f t="shared" si="90"/>
        <v>0</v>
      </c>
      <c r="H750">
        <f t="shared" si="91"/>
        <v>0</v>
      </c>
      <c r="I750">
        <f t="shared" si="92"/>
        <v>2.56</v>
      </c>
      <c r="J750">
        <f t="shared" si="94"/>
        <v>2.56</v>
      </c>
      <c r="K750">
        <f t="shared" si="93"/>
        <v>2.56</v>
      </c>
    </row>
    <row r="751" spans="4:11" x14ac:dyDescent="0.25">
      <c r="D751">
        <f t="shared" si="95"/>
        <v>749</v>
      </c>
      <c r="E751" s="1">
        <f t="shared" si="88"/>
        <v>37.450000000000003</v>
      </c>
      <c r="F751">
        <f t="shared" si="89"/>
        <v>7.59</v>
      </c>
      <c r="G751">
        <f t="shared" si="90"/>
        <v>0</v>
      </c>
      <c r="H751">
        <f t="shared" si="91"/>
        <v>0</v>
      </c>
      <c r="I751">
        <f t="shared" si="92"/>
        <v>2.5549999999999997</v>
      </c>
      <c r="J751">
        <f t="shared" si="94"/>
        <v>2.5549999999999997</v>
      </c>
      <c r="K751">
        <f t="shared" si="93"/>
        <v>2.5549999999999997</v>
      </c>
    </row>
    <row r="752" spans="4:11" x14ac:dyDescent="0.25">
      <c r="D752">
        <f t="shared" si="95"/>
        <v>750</v>
      </c>
      <c r="E752" s="1">
        <f t="shared" si="88"/>
        <v>37.5</v>
      </c>
      <c r="F752">
        <f t="shared" si="89"/>
        <v>7.6</v>
      </c>
      <c r="G752">
        <f t="shared" si="90"/>
        <v>0</v>
      </c>
      <c r="H752">
        <f t="shared" si="91"/>
        <v>0</v>
      </c>
      <c r="I752">
        <f t="shared" si="92"/>
        <v>2.5499999999999998</v>
      </c>
      <c r="J752">
        <f t="shared" si="94"/>
        <v>2.5499999999999998</v>
      </c>
      <c r="K752">
        <f t="shared" si="93"/>
        <v>2.5499999999999998</v>
      </c>
    </row>
    <row r="753" spans="4:11" x14ac:dyDescent="0.25">
      <c r="D753">
        <f t="shared" si="95"/>
        <v>751</v>
      </c>
      <c r="E753" s="1">
        <f t="shared" si="88"/>
        <v>37.550000000000004</v>
      </c>
      <c r="F753">
        <f t="shared" si="89"/>
        <v>7.6099999999999994</v>
      </c>
      <c r="G753">
        <f t="shared" si="90"/>
        <v>0</v>
      </c>
      <c r="H753">
        <f t="shared" si="91"/>
        <v>0</v>
      </c>
      <c r="I753">
        <f t="shared" si="92"/>
        <v>2.5449999999999995</v>
      </c>
      <c r="J753">
        <f t="shared" si="94"/>
        <v>2.5449999999999995</v>
      </c>
      <c r="K753">
        <f t="shared" si="93"/>
        <v>2.5449999999999995</v>
      </c>
    </row>
    <row r="754" spans="4:11" x14ac:dyDescent="0.25">
      <c r="D754">
        <f t="shared" si="95"/>
        <v>752</v>
      </c>
      <c r="E754" s="1">
        <f t="shared" si="88"/>
        <v>37.6</v>
      </c>
      <c r="F754">
        <f t="shared" si="89"/>
        <v>7.62</v>
      </c>
      <c r="G754">
        <f t="shared" si="90"/>
        <v>0</v>
      </c>
      <c r="H754">
        <f t="shared" si="91"/>
        <v>0</v>
      </c>
      <c r="I754">
        <f t="shared" si="92"/>
        <v>2.54</v>
      </c>
      <c r="J754">
        <f t="shared" si="94"/>
        <v>2.54</v>
      </c>
      <c r="K754">
        <f t="shared" si="93"/>
        <v>2.54</v>
      </c>
    </row>
    <row r="755" spans="4:11" x14ac:dyDescent="0.25">
      <c r="D755">
        <f t="shared" si="95"/>
        <v>753</v>
      </c>
      <c r="E755" s="1">
        <f t="shared" si="88"/>
        <v>37.65</v>
      </c>
      <c r="F755">
        <f t="shared" si="89"/>
        <v>7.63</v>
      </c>
      <c r="G755">
        <f t="shared" si="90"/>
        <v>0</v>
      </c>
      <c r="H755">
        <f t="shared" si="91"/>
        <v>0</v>
      </c>
      <c r="I755">
        <f t="shared" si="92"/>
        <v>2.5350000000000001</v>
      </c>
      <c r="J755">
        <f t="shared" si="94"/>
        <v>2.5350000000000001</v>
      </c>
      <c r="K755">
        <f t="shared" si="93"/>
        <v>2.5350000000000001</v>
      </c>
    </row>
    <row r="756" spans="4:11" x14ac:dyDescent="0.25">
      <c r="D756">
        <f t="shared" si="95"/>
        <v>754</v>
      </c>
      <c r="E756" s="1">
        <f t="shared" si="88"/>
        <v>37.700000000000003</v>
      </c>
      <c r="F756">
        <f t="shared" si="89"/>
        <v>7.64</v>
      </c>
      <c r="G756">
        <f t="shared" si="90"/>
        <v>0</v>
      </c>
      <c r="H756">
        <f t="shared" si="91"/>
        <v>0</v>
      </c>
      <c r="I756">
        <f t="shared" si="92"/>
        <v>2.5299999999999994</v>
      </c>
      <c r="J756">
        <f t="shared" si="94"/>
        <v>2.5299999999999994</v>
      </c>
      <c r="K756">
        <f t="shared" si="93"/>
        <v>2.5299999999999994</v>
      </c>
    </row>
    <row r="757" spans="4:11" x14ac:dyDescent="0.25">
      <c r="D757">
        <f t="shared" si="95"/>
        <v>755</v>
      </c>
      <c r="E757" s="1">
        <f t="shared" si="88"/>
        <v>37.75</v>
      </c>
      <c r="F757">
        <f t="shared" si="89"/>
        <v>7.6499999999999995</v>
      </c>
      <c r="G757">
        <f t="shared" si="90"/>
        <v>0</v>
      </c>
      <c r="H757">
        <f t="shared" si="91"/>
        <v>0</v>
      </c>
      <c r="I757">
        <f t="shared" si="92"/>
        <v>2.5249999999999999</v>
      </c>
      <c r="J757">
        <f t="shared" si="94"/>
        <v>2.5249999999999999</v>
      </c>
      <c r="K757">
        <f t="shared" si="93"/>
        <v>2.5249999999999999</v>
      </c>
    </row>
    <row r="758" spans="4:11" x14ac:dyDescent="0.25">
      <c r="D758">
        <f t="shared" si="95"/>
        <v>756</v>
      </c>
      <c r="E758" s="1">
        <f t="shared" si="88"/>
        <v>37.800000000000004</v>
      </c>
      <c r="F758">
        <f t="shared" si="89"/>
        <v>7.66</v>
      </c>
      <c r="G758">
        <f t="shared" si="90"/>
        <v>0</v>
      </c>
      <c r="H758">
        <f t="shared" si="91"/>
        <v>0</v>
      </c>
      <c r="I758">
        <f t="shared" si="92"/>
        <v>2.5199999999999996</v>
      </c>
      <c r="J758">
        <f t="shared" si="94"/>
        <v>2.5199999999999996</v>
      </c>
      <c r="K758">
        <f t="shared" si="93"/>
        <v>2.5199999999999996</v>
      </c>
    </row>
    <row r="759" spans="4:11" x14ac:dyDescent="0.25">
      <c r="D759">
        <f t="shared" si="95"/>
        <v>757</v>
      </c>
      <c r="E759" s="1">
        <f t="shared" si="88"/>
        <v>37.85</v>
      </c>
      <c r="F759">
        <f t="shared" si="89"/>
        <v>7.67</v>
      </c>
      <c r="G759">
        <f t="shared" si="90"/>
        <v>0</v>
      </c>
      <c r="H759">
        <f t="shared" si="91"/>
        <v>0</v>
      </c>
      <c r="I759">
        <f t="shared" si="92"/>
        <v>2.5149999999999997</v>
      </c>
      <c r="J759">
        <f t="shared" si="94"/>
        <v>2.5149999999999997</v>
      </c>
      <c r="K759">
        <f t="shared" si="93"/>
        <v>2.5149999999999997</v>
      </c>
    </row>
    <row r="760" spans="4:11" x14ac:dyDescent="0.25">
      <c r="D760">
        <f t="shared" si="95"/>
        <v>758</v>
      </c>
      <c r="E760" s="1">
        <f t="shared" si="88"/>
        <v>37.9</v>
      </c>
      <c r="F760">
        <f t="shared" si="89"/>
        <v>7.68</v>
      </c>
      <c r="G760">
        <f t="shared" si="90"/>
        <v>0</v>
      </c>
      <c r="H760">
        <f t="shared" si="91"/>
        <v>0</v>
      </c>
      <c r="I760">
        <f t="shared" si="92"/>
        <v>2.5099999999999998</v>
      </c>
      <c r="J760">
        <f t="shared" si="94"/>
        <v>2.5099999999999998</v>
      </c>
      <c r="K760">
        <f t="shared" si="93"/>
        <v>2.5099999999999998</v>
      </c>
    </row>
    <row r="761" spans="4:11" x14ac:dyDescent="0.25">
      <c r="D761">
        <f t="shared" si="95"/>
        <v>759</v>
      </c>
      <c r="E761" s="1">
        <f t="shared" si="88"/>
        <v>37.950000000000003</v>
      </c>
      <c r="F761">
        <f t="shared" si="89"/>
        <v>7.6899999999999995</v>
      </c>
      <c r="G761">
        <f t="shared" si="90"/>
        <v>0</v>
      </c>
      <c r="H761">
        <f t="shared" si="91"/>
        <v>0</v>
      </c>
      <c r="I761">
        <f t="shared" si="92"/>
        <v>2.5049999999999999</v>
      </c>
      <c r="J761">
        <f t="shared" si="94"/>
        <v>2.5049999999999999</v>
      </c>
      <c r="K761">
        <f t="shared" si="93"/>
        <v>2.5049999999999999</v>
      </c>
    </row>
    <row r="762" spans="4:11" x14ac:dyDescent="0.25">
      <c r="D762">
        <f t="shared" si="95"/>
        <v>760</v>
      </c>
      <c r="E762" s="1">
        <f t="shared" si="88"/>
        <v>38</v>
      </c>
      <c r="F762">
        <f t="shared" si="89"/>
        <v>7.7</v>
      </c>
      <c r="G762">
        <f t="shared" si="90"/>
        <v>0</v>
      </c>
      <c r="H762">
        <f t="shared" si="91"/>
        <v>0</v>
      </c>
      <c r="I762">
        <f t="shared" si="92"/>
        <v>2.5</v>
      </c>
      <c r="J762">
        <f t="shared" si="94"/>
        <v>2.5</v>
      </c>
      <c r="K762">
        <f t="shared" si="93"/>
        <v>2.5</v>
      </c>
    </row>
    <row r="763" spans="4:11" x14ac:dyDescent="0.25">
      <c r="D763">
        <f t="shared" si="95"/>
        <v>761</v>
      </c>
      <c r="E763" s="1">
        <f t="shared" si="88"/>
        <v>38.050000000000004</v>
      </c>
      <c r="F763">
        <f t="shared" si="89"/>
        <v>7.71</v>
      </c>
      <c r="G763">
        <f t="shared" si="90"/>
        <v>0</v>
      </c>
      <c r="H763">
        <f t="shared" si="91"/>
        <v>0</v>
      </c>
      <c r="I763">
        <f t="shared" si="92"/>
        <v>2.4949999999999992</v>
      </c>
      <c r="J763">
        <f t="shared" si="94"/>
        <v>2.4949999999999992</v>
      </c>
      <c r="K763">
        <f t="shared" si="93"/>
        <v>2.4949999999999992</v>
      </c>
    </row>
    <row r="764" spans="4:11" x14ac:dyDescent="0.25">
      <c r="D764">
        <f t="shared" si="95"/>
        <v>762</v>
      </c>
      <c r="E764" s="1">
        <f t="shared" si="88"/>
        <v>38.1</v>
      </c>
      <c r="F764">
        <f t="shared" si="89"/>
        <v>7.72</v>
      </c>
      <c r="G764">
        <f t="shared" si="90"/>
        <v>0</v>
      </c>
      <c r="H764">
        <f t="shared" si="91"/>
        <v>0</v>
      </c>
      <c r="I764">
        <f t="shared" si="92"/>
        <v>2.4899999999999998</v>
      </c>
      <c r="J764">
        <f t="shared" si="94"/>
        <v>2.4899999999999998</v>
      </c>
      <c r="K764">
        <f t="shared" si="93"/>
        <v>2.4899999999999998</v>
      </c>
    </row>
    <row r="765" spans="4:11" x14ac:dyDescent="0.25">
      <c r="D765">
        <f t="shared" si="95"/>
        <v>763</v>
      </c>
      <c r="E765" s="1">
        <f t="shared" si="88"/>
        <v>38.15</v>
      </c>
      <c r="F765">
        <f t="shared" si="89"/>
        <v>7.7299999999999995</v>
      </c>
      <c r="G765">
        <f t="shared" si="90"/>
        <v>0</v>
      </c>
      <c r="H765">
        <f t="shared" si="91"/>
        <v>0</v>
      </c>
      <c r="I765">
        <f t="shared" si="92"/>
        <v>2.4850000000000003</v>
      </c>
      <c r="J765">
        <f t="shared" si="94"/>
        <v>2.4850000000000003</v>
      </c>
      <c r="K765">
        <f t="shared" si="93"/>
        <v>2.4850000000000003</v>
      </c>
    </row>
    <row r="766" spans="4:11" x14ac:dyDescent="0.25">
      <c r="D766">
        <f t="shared" si="95"/>
        <v>764</v>
      </c>
      <c r="E766" s="1">
        <f t="shared" si="88"/>
        <v>38.200000000000003</v>
      </c>
      <c r="F766">
        <f t="shared" si="89"/>
        <v>7.74</v>
      </c>
      <c r="G766">
        <f t="shared" si="90"/>
        <v>0</v>
      </c>
      <c r="H766">
        <f t="shared" si="91"/>
        <v>0</v>
      </c>
      <c r="I766">
        <f t="shared" si="92"/>
        <v>2.4799999999999995</v>
      </c>
      <c r="J766">
        <f t="shared" si="94"/>
        <v>2.4799999999999995</v>
      </c>
      <c r="K766">
        <f t="shared" si="93"/>
        <v>2.4799999999999995</v>
      </c>
    </row>
    <row r="767" spans="4:11" x14ac:dyDescent="0.25">
      <c r="D767">
        <f t="shared" si="95"/>
        <v>765</v>
      </c>
      <c r="E767" s="1">
        <f t="shared" si="88"/>
        <v>38.25</v>
      </c>
      <c r="F767">
        <f t="shared" si="89"/>
        <v>7.75</v>
      </c>
      <c r="G767">
        <f t="shared" si="90"/>
        <v>0</v>
      </c>
      <c r="H767">
        <f t="shared" si="91"/>
        <v>0</v>
      </c>
      <c r="I767">
        <f t="shared" si="92"/>
        <v>2.4749999999999996</v>
      </c>
      <c r="J767">
        <f t="shared" si="94"/>
        <v>2.4749999999999996</v>
      </c>
      <c r="K767">
        <f t="shared" si="93"/>
        <v>2.4749999999999996</v>
      </c>
    </row>
    <row r="768" spans="4:11" x14ac:dyDescent="0.25">
      <c r="D768">
        <f t="shared" si="95"/>
        <v>766</v>
      </c>
      <c r="E768" s="1">
        <f t="shared" si="88"/>
        <v>38.300000000000004</v>
      </c>
      <c r="F768">
        <f t="shared" si="89"/>
        <v>7.76</v>
      </c>
      <c r="G768">
        <f t="shared" si="90"/>
        <v>0</v>
      </c>
      <c r="H768">
        <f t="shared" si="91"/>
        <v>0</v>
      </c>
      <c r="I768">
        <f t="shared" si="92"/>
        <v>2.4699999999999998</v>
      </c>
      <c r="J768">
        <f t="shared" si="94"/>
        <v>2.4699999999999998</v>
      </c>
      <c r="K768">
        <f t="shared" si="93"/>
        <v>2.4699999999999998</v>
      </c>
    </row>
    <row r="769" spans="4:11" x14ac:dyDescent="0.25">
      <c r="D769">
        <f t="shared" si="95"/>
        <v>767</v>
      </c>
      <c r="E769" s="1">
        <f t="shared" si="88"/>
        <v>38.35</v>
      </c>
      <c r="F769">
        <f t="shared" si="89"/>
        <v>7.77</v>
      </c>
      <c r="G769">
        <f t="shared" si="90"/>
        <v>0</v>
      </c>
      <c r="H769">
        <f t="shared" si="91"/>
        <v>0</v>
      </c>
      <c r="I769">
        <f t="shared" si="92"/>
        <v>2.4649999999999999</v>
      </c>
      <c r="J769">
        <f t="shared" si="94"/>
        <v>2.4649999999999999</v>
      </c>
      <c r="K769">
        <f t="shared" si="93"/>
        <v>2.4649999999999999</v>
      </c>
    </row>
    <row r="770" spans="4:11" x14ac:dyDescent="0.25">
      <c r="D770">
        <f t="shared" si="95"/>
        <v>768</v>
      </c>
      <c r="E770" s="1">
        <f t="shared" ref="E770:E833" si="96">PAR_max/1200*D770</f>
        <v>38.400000000000006</v>
      </c>
      <c r="F770">
        <f t="shared" ref="F770:F833" si="97">init_slope*D770+init_intercp</f>
        <v>7.7799999999999994</v>
      </c>
      <c r="G770">
        <f t="shared" ref="G770:G833" si="98">IF(AND(F770&lt;flat_init_y, E770&lt;flat_end_x),F770,0)</f>
        <v>0</v>
      </c>
      <c r="H770">
        <f t="shared" ref="H770:H833" si="99">IF(AND(F770&gt;=flat_init_y,E770&lt;flat_end_x),flat_init_y,0)</f>
        <v>0</v>
      </c>
      <c r="I770">
        <f t="shared" ref="I770:I833" si="100">IF(E770&gt;=flat_end_x,flat_init_y+end_slope2*(E770-flat_end_x),0)</f>
        <v>2.4599999999999991</v>
      </c>
      <c r="J770">
        <f t="shared" si="94"/>
        <v>2.4599999999999991</v>
      </c>
      <c r="K770">
        <f t="shared" ref="K770:K833" si="101">IF(J770&lt;min_response,min_response,J770)</f>
        <v>2.4599999999999991</v>
      </c>
    </row>
    <row r="771" spans="4:11" x14ac:dyDescent="0.25">
      <c r="D771">
        <f t="shared" si="95"/>
        <v>769</v>
      </c>
      <c r="E771" s="1">
        <f t="shared" si="96"/>
        <v>38.450000000000003</v>
      </c>
      <c r="F771">
        <f t="shared" si="97"/>
        <v>7.79</v>
      </c>
      <c r="G771">
        <f t="shared" si="98"/>
        <v>0</v>
      </c>
      <c r="H771">
        <f t="shared" si="99"/>
        <v>0</v>
      </c>
      <c r="I771">
        <f t="shared" si="100"/>
        <v>2.4549999999999996</v>
      </c>
      <c r="J771">
        <f t="shared" ref="J771:J834" si="102">SUM(G771:I771)</f>
        <v>2.4549999999999996</v>
      </c>
      <c r="K771">
        <f t="shared" si="101"/>
        <v>2.4549999999999996</v>
      </c>
    </row>
    <row r="772" spans="4:11" x14ac:dyDescent="0.25">
      <c r="D772">
        <f t="shared" ref="D772:D835" si="103">D771+1</f>
        <v>770</v>
      </c>
      <c r="E772" s="1">
        <f t="shared" si="96"/>
        <v>38.5</v>
      </c>
      <c r="F772">
        <f t="shared" si="97"/>
        <v>7.8</v>
      </c>
      <c r="G772">
        <f t="shared" si="98"/>
        <v>0</v>
      </c>
      <c r="H772">
        <f t="shared" si="99"/>
        <v>0</v>
      </c>
      <c r="I772">
        <f t="shared" si="100"/>
        <v>2.4500000000000002</v>
      </c>
      <c r="J772">
        <f t="shared" si="102"/>
        <v>2.4500000000000002</v>
      </c>
      <c r="K772">
        <f t="shared" si="101"/>
        <v>2.4500000000000002</v>
      </c>
    </row>
    <row r="773" spans="4:11" x14ac:dyDescent="0.25">
      <c r="D773">
        <f t="shared" si="103"/>
        <v>771</v>
      </c>
      <c r="E773" s="1">
        <f t="shared" si="96"/>
        <v>38.550000000000004</v>
      </c>
      <c r="F773">
        <f t="shared" si="97"/>
        <v>7.81</v>
      </c>
      <c r="G773">
        <f t="shared" si="98"/>
        <v>0</v>
      </c>
      <c r="H773">
        <f t="shared" si="99"/>
        <v>0</v>
      </c>
      <c r="I773">
        <f t="shared" si="100"/>
        <v>2.4449999999999994</v>
      </c>
      <c r="J773">
        <f t="shared" si="102"/>
        <v>2.4449999999999994</v>
      </c>
      <c r="K773">
        <f t="shared" si="101"/>
        <v>2.4449999999999994</v>
      </c>
    </row>
    <row r="774" spans="4:11" x14ac:dyDescent="0.25">
      <c r="D774">
        <f t="shared" si="103"/>
        <v>772</v>
      </c>
      <c r="E774" s="1">
        <f t="shared" si="96"/>
        <v>38.6</v>
      </c>
      <c r="F774">
        <f t="shared" si="97"/>
        <v>7.8199999999999994</v>
      </c>
      <c r="G774">
        <f t="shared" si="98"/>
        <v>0</v>
      </c>
      <c r="H774">
        <f t="shared" si="99"/>
        <v>0</v>
      </c>
      <c r="I774">
        <f t="shared" si="100"/>
        <v>2.4399999999999995</v>
      </c>
      <c r="J774">
        <f t="shared" si="102"/>
        <v>2.4399999999999995</v>
      </c>
      <c r="K774">
        <f t="shared" si="101"/>
        <v>2.4399999999999995</v>
      </c>
    </row>
    <row r="775" spans="4:11" x14ac:dyDescent="0.25">
      <c r="D775">
        <f t="shared" si="103"/>
        <v>773</v>
      </c>
      <c r="E775" s="1">
        <f t="shared" si="96"/>
        <v>38.650000000000006</v>
      </c>
      <c r="F775">
        <f t="shared" si="97"/>
        <v>7.83</v>
      </c>
      <c r="G775">
        <f t="shared" si="98"/>
        <v>0</v>
      </c>
      <c r="H775">
        <f t="shared" si="99"/>
        <v>0</v>
      </c>
      <c r="I775">
        <f t="shared" si="100"/>
        <v>2.4349999999999996</v>
      </c>
      <c r="J775">
        <f t="shared" si="102"/>
        <v>2.4349999999999996</v>
      </c>
      <c r="K775">
        <f t="shared" si="101"/>
        <v>2.4349999999999996</v>
      </c>
    </row>
    <row r="776" spans="4:11" x14ac:dyDescent="0.25">
      <c r="D776">
        <f t="shared" si="103"/>
        <v>774</v>
      </c>
      <c r="E776" s="1">
        <f t="shared" si="96"/>
        <v>38.700000000000003</v>
      </c>
      <c r="F776">
        <f t="shared" si="97"/>
        <v>7.84</v>
      </c>
      <c r="G776">
        <f t="shared" si="98"/>
        <v>0</v>
      </c>
      <c r="H776">
        <f t="shared" si="99"/>
        <v>0</v>
      </c>
      <c r="I776">
        <f t="shared" si="100"/>
        <v>2.4299999999999997</v>
      </c>
      <c r="J776">
        <f t="shared" si="102"/>
        <v>2.4299999999999997</v>
      </c>
      <c r="K776">
        <f t="shared" si="101"/>
        <v>2.4299999999999997</v>
      </c>
    </row>
    <row r="777" spans="4:11" x14ac:dyDescent="0.25">
      <c r="D777">
        <f t="shared" si="103"/>
        <v>775</v>
      </c>
      <c r="E777" s="1">
        <f t="shared" si="96"/>
        <v>38.75</v>
      </c>
      <c r="F777">
        <f t="shared" si="97"/>
        <v>7.85</v>
      </c>
      <c r="G777">
        <f t="shared" si="98"/>
        <v>0</v>
      </c>
      <c r="H777">
        <f t="shared" si="99"/>
        <v>0</v>
      </c>
      <c r="I777">
        <f t="shared" si="100"/>
        <v>2.4249999999999998</v>
      </c>
      <c r="J777">
        <f t="shared" si="102"/>
        <v>2.4249999999999998</v>
      </c>
      <c r="K777">
        <f t="shared" si="101"/>
        <v>2.4249999999999998</v>
      </c>
    </row>
    <row r="778" spans="4:11" x14ac:dyDescent="0.25">
      <c r="D778">
        <f t="shared" si="103"/>
        <v>776</v>
      </c>
      <c r="E778" s="1">
        <f t="shared" si="96"/>
        <v>38.800000000000004</v>
      </c>
      <c r="F778">
        <f t="shared" si="97"/>
        <v>7.8599999999999994</v>
      </c>
      <c r="G778">
        <f t="shared" si="98"/>
        <v>0</v>
      </c>
      <c r="H778">
        <f t="shared" si="99"/>
        <v>0</v>
      </c>
      <c r="I778">
        <f t="shared" si="100"/>
        <v>2.4199999999999995</v>
      </c>
      <c r="J778">
        <f t="shared" si="102"/>
        <v>2.4199999999999995</v>
      </c>
      <c r="K778">
        <f t="shared" si="101"/>
        <v>2.4199999999999995</v>
      </c>
    </row>
    <row r="779" spans="4:11" x14ac:dyDescent="0.25">
      <c r="D779">
        <f t="shared" si="103"/>
        <v>777</v>
      </c>
      <c r="E779" s="1">
        <f t="shared" si="96"/>
        <v>38.85</v>
      </c>
      <c r="F779">
        <f t="shared" si="97"/>
        <v>7.87</v>
      </c>
      <c r="G779">
        <f t="shared" si="98"/>
        <v>0</v>
      </c>
      <c r="H779">
        <f t="shared" si="99"/>
        <v>0</v>
      </c>
      <c r="I779">
        <f t="shared" si="100"/>
        <v>2.415</v>
      </c>
      <c r="J779">
        <f t="shared" si="102"/>
        <v>2.415</v>
      </c>
      <c r="K779">
        <f t="shared" si="101"/>
        <v>2.415</v>
      </c>
    </row>
    <row r="780" spans="4:11" x14ac:dyDescent="0.25">
      <c r="D780">
        <f t="shared" si="103"/>
        <v>778</v>
      </c>
      <c r="E780" s="1">
        <f t="shared" si="96"/>
        <v>38.900000000000006</v>
      </c>
      <c r="F780">
        <f t="shared" si="97"/>
        <v>7.88</v>
      </c>
      <c r="G780">
        <f t="shared" si="98"/>
        <v>0</v>
      </c>
      <c r="H780">
        <f t="shared" si="99"/>
        <v>0</v>
      </c>
      <c r="I780">
        <f t="shared" si="100"/>
        <v>2.4099999999999993</v>
      </c>
      <c r="J780">
        <f t="shared" si="102"/>
        <v>2.4099999999999993</v>
      </c>
      <c r="K780">
        <f t="shared" si="101"/>
        <v>2.4099999999999993</v>
      </c>
    </row>
    <row r="781" spans="4:11" x14ac:dyDescent="0.25">
      <c r="D781">
        <f t="shared" si="103"/>
        <v>779</v>
      </c>
      <c r="E781" s="1">
        <f t="shared" si="96"/>
        <v>38.950000000000003</v>
      </c>
      <c r="F781">
        <f t="shared" si="97"/>
        <v>7.89</v>
      </c>
      <c r="G781">
        <f t="shared" si="98"/>
        <v>0</v>
      </c>
      <c r="H781">
        <f t="shared" si="99"/>
        <v>0</v>
      </c>
      <c r="I781">
        <f t="shared" si="100"/>
        <v>2.4049999999999994</v>
      </c>
      <c r="J781">
        <f t="shared" si="102"/>
        <v>2.4049999999999994</v>
      </c>
      <c r="K781">
        <f t="shared" si="101"/>
        <v>2.4049999999999994</v>
      </c>
    </row>
    <row r="782" spans="4:11" x14ac:dyDescent="0.25">
      <c r="D782">
        <f t="shared" si="103"/>
        <v>780</v>
      </c>
      <c r="E782" s="1">
        <f t="shared" si="96"/>
        <v>39</v>
      </c>
      <c r="F782">
        <f t="shared" si="97"/>
        <v>7.8999999999999995</v>
      </c>
      <c r="G782">
        <f t="shared" si="98"/>
        <v>0</v>
      </c>
      <c r="H782">
        <f t="shared" si="99"/>
        <v>0</v>
      </c>
      <c r="I782">
        <f t="shared" si="100"/>
        <v>2.4</v>
      </c>
      <c r="J782">
        <f t="shared" si="102"/>
        <v>2.4</v>
      </c>
      <c r="K782">
        <f t="shared" si="101"/>
        <v>2.4</v>
      </c>
    </row>
    <row r="783" spans="4:11" x14ac:dyDescent="0.25">
      <c r="D783">
        <f t="shared" si="103"/>
        <v>781</v>
      </c>
      <c r="E783" s="1">
        <f t="shared" si="96"/>
        <v>39.050000000000004</v>
      </c>
      <c r="F783">
        <f t="shared" si="97"/>
        <v>7.91</v>
      </c>
      <c r="G783">
        <f t="shared" si="98"/>
        <v>0</v>
      </c>
      <c r="H783">
        <f t="shared" si="99"/>
        <v>0</v>
      </c>
      <c r="I783">
        <f t="shared" si="100"/>
        <v>2.3949999999999996</v>
      </c>
      <c r="J783">
        <f t="shared" si="102"/>
        <v>2.3949999999999996</v>
      </c>
      <c r="K783">
        <f t="shared" si="101"/>
        <v>2.3949999999999996</v>
      </c>
    </row>
    <row r="784" spans="4:11" x14ac:dyDescent="0.25">
      <c r="D784">
        <f t="shared" si="103"/>
        <v>782</v>
      </c>
      <c r="E784" s="1">
        <f t="shared" si="96"/>
        <v>39.1</v>
      </c>
      <c r="F784">
        <f t="shared" si="97"/>
        <v>7.92</v>
      </c>
      <c r="G784">
        <f t="shared" si="98"/>
        <v>0</v>
      </c>
      <c r="H784">
        <f t="shared" si="99"/>
        <v>0</v>
      </c>
      <c r="I784">
        <f t="shared" si="100"/>
        <v>2.3899999999999997</v>
      </c>
      <c r="J784">
        <f t="shared" si="102"/>
        <v>2.3899999999999997</v>
      </c>
      <c r="K784">
        <f t="shared" si="101"/>
        <v>2.3899999999999997</v>
      </c>
    </row>
    <row r="785" spans="4:11" x14ac:dyDescent="0.25">
      <c r="D785">
        <f t="shared" si="103"/>
        <v>783</v>
      </c>
      <c r="E785" s="1">
        <f t="shared" si="96"/>
        <v>39.150000000000006</v>
      </c>
      <c r="F785">
        <f t="shared" si="97"/>
        <v>7.93</v>
      </c>
      <c r="G785">
        <f t="shared" si="98"/>
        <v>0</v>
      </c>
      <c r="H785">
        <f t="shared" si="99"/>
        <v>0</v>
      </c>
      <c r="I785">
        <f t="shared" si="100"/>
        <v>2.3849999999999993</v>
      </c>
      <c r="J785">
        <f t="shared" si="102"/>
        <v>2.3849999999999993</v>
      </c>
      <c r="K785">
        <f t="shared" si="101"/>
        <v>2.3849999999999993</v>
      </c>
    </row>
    <row r="786" spans="4:11" x14ac:dyDescent="0.25">
      <c r="D786">
        <f t="shared" si="103"/>
        <v>784</v>
      </c>
      <c r="E786" s="1">
        <f t="shared" si="96"/>
        <v>39.200000000000003</v>
      </c>
      <c r="F786">
        <f t="shared" si="97"/>
        <v>7.9399999999999995</v>
      </c>
      <c r="G786">
        <f t="shared" si="98"/>
        <v>0</v>
      </c>
      <c r="H786">
        <f t="shared" si="99"/>
        <v>0</v>
      </c>
      <c r="I786">
        <f t="shared" si="100"/>
        <v>2.38</v>
      </c>
      <c r="J786">
        <f t="shared" si="102"/>
        <v>2.38</v>
      </c>
      <c r="K786">
        <f t="shared" si="101"/>
        <v>2.38</v>
      </c>
    </row>
    <row r="787" spans="4:11" x14ac:dyDescent="0.25">
      <c r="D787">
        <f t="shared" si="103"/>
        <v>785</v>
      </c>
      <c r="E787" s="1">
        <f t="shared" si="96"/>
        <v>39.25</v>
      </c>
      <c r="F787">
        <f t="shared" si="97"/>
        <v>7.95</v>
      </c>
      <c r="G787">
        <f t="shared" si="98"/>
        <v>0</v>
      </c>
      <c r="H787">
        <f t="shared" si="99"/>
        <v>0</v>
      </c>
      <c r="I787">
        <f t="shared" si="100"/>
        <v>2.375</v>
      </c>
      <c r="J787">
        <f t="shared" si="102"/>
        <v>2.375</v>
      </c>
      <c r="K787">
        <f t="shared" si="101"/>
        <v>2.375</v>
      </c>
    </row>
    <row r="788" spans="4:11" x14ac:dyDescent="0.25">
      <c r="D788">
        <f t="shared" si="103"/>
        <v>786</v>
      </c>
      <c r="E788" s="1">
        <f t="shared" si="96"/>
        <v>39.300000000000004</v>
      </c>
      <c r="F788">
        <f t="shared" si="97"/>
        <v>7.96</v>
      </c>
      <c r="G788">
        <f t="shared" si="98"/>
        <v>0</v>
      </c>
      <c r="H788">
        <f t="shared" si="99"/>
        <v>0</v>
      </c>
      <c r="I788">
        <f t="shared" si="100"/>
        <v>2.3699999999999992</v>
      </c>
      <c r="J788">
        <f t="shared" si="102"/>
        <v>2.3699999999999992</v>
      </c>
      <c r="K788">
        <f t="shared" si="101"/>
        <v>2.3699999999999992</v>
      </c>
    </row>
    <row r="789" spans="4:11" x14ac:dyDescent="0.25">
      <c r="D789">
        <f t="shared" si="103"/>
        <v>787</v>
      </c>
      <c r="E789" s="1">
        <f t="shared" si="96"/>
        <v>39.35</v>
      </c>
      <c r="F789">
        <f t="shared" si="97"/>
        <v>7.97</v>
      </c>
      <c r="G789">
        <f t="shared" si="98"/>
        <v>0</v>
      </c>
      <c r="H789">
        <f t="shared" si="99"/>
        <v>0</v>
      </c>
      <c r="I789">
        <f t="shared" si="100"/>
        <v>2.3649999999999998</v>
      </c>
      <c r="J789">
        <f t="shared" si="102"/>
        <v>2.3649999999999998</v>
      </c>
      <c r="K789">
        <f t="shared" si="101"/>
        <v>2.3649999999999998</v>
      </c>
    </row>
    <row r="790" spans="4:11" x14ac:dyDescent="0.25">
      <c r="D790">
        <f t="shared" si="103"/>
        <v>788</v>
      </c>
      <c r="E790" s="1">
        <f t="shared" si="96"/>
        <v>39.400000000000006</v>
      </c>
      <c r="F790">
        <f t="shared" si="97"/>
        <v>7.9799999999999995</v>
      </c>
      <c r="G790">
        <f t="shared" si="98"/>
        <v>0</v>
      </c>
      <c r="H790">
        <f t="shared" si="99"/>
        <v>0</v>
      </c>
      <c r="I790">
        <f t="shared" si="100"/>
        <v>2.3599999999999994</v>
      </c>
      <c r="J790">
        <f t="shared" si="102"/>
        <v>2.3599999999999994</v>
      </c>
      <c r="K790">
        <f t="shared" si="101"/>
        <v>2.3599999999999994</v>
      </c>
    </row>
    <row r="791" spans="4:11" x14ac:dyDescent="0.25">
      <c r="D791">
        <f t="shared" si="103"/>
        <v>789</v>
      </c>
      <c r="E791" s="1">
        <f t="shared" si="96"/>
        <v>39.450000000000003</v>
      </c>
      <c r="F791">
        <f t="shared" si="97"/>
        <v>7.99</v>
      </c>
      <c r="G791">
        <f t="shared" si="98"/>
        <v>0</v>
      </c>
      <c r="H791">
        <f t="shared" si="99"/>
        <v>0</v>
      </c>
      <c r="I791">
        <f t="shared" si="100"/>
        <v>2.3549999999999995</v>
      </c>
      <c r="J791">
        <f t="shared" si="102"/>
        <v>2.3549999999999995</v>
      </c>
      <c r="K791">
        <f t="shared" si="101"/>
        <v>2.3549999999999995</v>
      </c>
    </row>
    <row r="792" spans="4:11" x14ac:dyDescent="0.25">
      <c r="D792">
        <f t="shared" si="103"/>
        <v>790</v>
      </c>
      <c r="E792" s="1">
        <f t="shared" si="96"/>
        <v>39.5</v>
      </c>
      <c r="F792">
        <f t="shared" si="97"/>
        <v>8</v>
      </c>
      <c r="G792">
        <f t="shared" si="98"/>
        <v>0</v>
      </c>
      <c r="H792">
        <f t="shared" si="99"/>
        <v>0</v>
      </c>
      <c r="I792">
        <f t="shared" si="100"/>
        <v>2.3499999999999996</v>
      </c>
      <c r="J792">
        <f t="shared" si="102"/>
        <v>2.3499999999999996</v>
      </c>
      <c r="K792">
        <f t="shared" si="101"/>
        <v>2.3499999999999996</v>
      </c>
    </row>
    <row r="793" spans="4:11" x14ac:dyDescent="0.25">
      <c r="D793">
        <f t="shared" si="103"/>
        <v>791</v>
      </c>
      <c r="E793" s="1">
        <f t="shared" si="96"/>
        <v>39.550000000000004</v>
      </c>
      <c r="F793">
        <f t="shared" si="97"/>
        <v>8.01</v>
      </c>
      <c r="G793">
        <f t="shared" si="98"/>
        <v>0</v>
      </c>
      <c r="H793">
        <f t="shared" si="99"/>
        <v>0</v>
      </c>
      <c r="I793">
        <f t="shared" si="100"/>
        <v>2.3449999999999998</v>
      </c>
      <c r="J793">
        <f t="shared" si="102"/>
        <v>2.3449999999999998</v>
      </c>
      <c r="K793">
        <f t="shared" si="101"/>
        <v>2.3449999999999998</v>
      </c>
    </row>
    <row r="794" spans="4:11" x14ac:dyDescent="0.25">
      <c r="D794">
        <f t="shared" si="103"/>
        <v>792</v>
      </c>
      <c r="E794" s="1">
        <f t="shared" si="96"/>
        <v>39.6</v>
      </c>
      <c r="F794">
        <f t="shared" si="97"/>
        <v>8.02</v>
      </c>
      <c r="G794">
        <f t="shared" si="98"/>
        <v>0</v>
      </c>
      <c r="H794">
        <f t="shared" si="99"/>
        <v>0</v>
      </c>
      <c r="I794">
        <f t="shared" si="100"/>
        <v>2.34</v>
      </c>
      <c r="J794">
        <f t="shared" si="102"/>
        <v>2.34</v>
      </c>
      <c r="K794">
        <f t="shared" si="101"/>
        <v>2.34</v>
      </c>
    </row>
    <row r="795" spans="4:11" x14ac:dyDescent="0.25">
      <c r="D795">
        <f t="shared" si="103"/>
        <v>793</v>
      </c>
      <c r="E795" s="1">
        <f t="shared" si="96"/>
        <v>39.650000000000006</v>
      </c>
      <c r="F795">
        <f t="shared" si="97"/>
        <v>8.0300000000000011</v>
      </c>
      <c r="G795">
        <f t="shared" si="98"/>
        <v>0</v>
      </c>
      <c r="H795">
        <f t="shared" si="99"/>
        <v>0</v>
      </c>
      <c r="I795">
        <f t="shared" si="100"/>
        <v>2.3349999999999991</v>
      </c>
      <c r="J795">
        <f t="shared" si="102"/>
        <v>2.3349999999999991</v>
      </c>
      <c r="K795">
        <f t="shared" si="101"/>
        <v>2.3349999999999991</v>
      </c>
    </row>
    <row r="796" spans="4:11" x14ac:dyDescent="0.25">
      <c r="D796">
        <f t="shared" si="103"/>
        <v>794</v>
      </c>
      <c r="E796" s="1">
        <f t="shared" si="96"/>
        <v>39.700000000000003</v>
      </c>
      <c r="F796">
        <f t="shared" si="97"/>
        <v>8.0400000000000009</v>
      </c>
      <c r="G796">
        <f t="shared" si="98"/>
        <v>0</v>
      </c>
      <c r="H796">
        <f t="shared" si="99"/>
        <v>0</v>
      </c>
      <c r="I796">
        <f t="shared" si="100"/>
        <v>2.3299999999999996</v>
      </c>
      <c r="J796">
        <f t="shared" si="102"/>
        <v>2.3299999999999996</v>
      </c>
      <c r="K796">
        <f t="shared" si="101"/>
        <v>2.3299999999999996</v>
      </c>
    </row>
    <row r="797" spans="4:11" x14ac:dyDescent="0.25">
      <c r="D797">
        <f t="shared" si="103"/>
        <v>795</v>
      </c>
      <c r="E797" s="1">
        <f t="shared" si="96"/>
        <v>39.75</v>
      </c>
      <c r="F797">
        <f t="shared" si="97"/>
        <v>8.0500000000000007</v>
      </c>
      <c r="G797">
        <f t="shared" si="98"/>
        <v>0</v>
      </c>
      <c r="H797">
        <f t="shared" si="99"/>
        <v>0</v>
      </c>
      <c r="I797">
        <f t="shared" si="100"/>
        <v>2.3250000000000002</v>
      </c>
      <c r="J797">
        <f t="shared" si="102"/>
        <v>2.3250000000000002</v>
      </c>
      <c r="K797">
        <f t="shared" si="101"/>
        <v>2.3250000000000002</v>
      </c>
    </row>
    <row r="798" spans="4:11" x14ac:dyDescent="0.25">
      <c r="D798">
        <f t="shared" si="103"/>
        <v>796</v>
      </c>
      <c r="E798" s="1">
        <f t="shared" si="96"/>
        <v>39.800000000000004</v>
      </c>
      <c r="F798">
        <f t="shared" si="97"/>
        <v>8.06</v>
      </c>
      <c r="G798">
        <f t="shared" si="98"/>
        <v>0</v>
      </c>
      <c r="H798">
        <f t="shared" si="99"/>
        <v>0</v>
      </c>
      <c r="I798">
        <f t="shared" si="100"/>
        <v>2.3199999999999994</v>
      </c>
      <c r="J798">
        <f t="shared" si="102"/>
        <v>2.3199999999999994</v>
      </c>
      <c r="K798">
        <f t="shared" si="101"/>
        <v>2.3199999999999994</v>
      </c>
    </row>
    <row r="799" spans="4:11" x14ac:dyDescent="0.25">
      <c r="D799">
        <f t="shared" si="103"/>
        <v>797</v>
      </c>
      <c r="E799" s="1">
        <f t="shared" si="96"/>
        <v>39.85</v>
      </c>
      <c r="F799">
        <f t="shared" si="97"/>
        <v>8.07</v>
      </c>
      <c r="G799">
        <f t="shared" si="98"/>
        <v>0</v>
      </c>
      <c r="H799">
        <f t="shared" si="99"/>
        <v>0</v>
      </c>
      <c r="I799">
        <f t="shared" si="100"/>
        <v>2.3149999999999995</v>
      </c>
      <c r="J799">
        <f t="shared" si="102"/>
        <v>2.3149999999999995</v>
      </c>
      <c r="K799">
        <f t="shared" si="101"/>
        <v>2.3149999999999995</v>
      </c>
    </row>
    <row r="800" spans="4:11" x14ac:dyDescent="0.25">
      <c r="D800">
        <f t="shared" si="103"/>
        <v>798</v>
      </c>
      <c r="E800" s="1">
        <f t="shared" si="96"/>
        <v>39.900000000000006</v>
      </c>
      <c r="F800">
        <f t="shared" si="97"/>
        <v>8.08</v>
      </c>
      <c r="G800">
        <f t="shared" si="98"/>
        <v>0</v>
      </c>
      <c r="H800">
        <f t="shared" si="99"/>
        <v>0</v>
      </c>
      <c r="I800">
        <f t="shared" si="100"/>
        <v>2.3099999999999996</v>
      </c>
      <c r="J800">
        <f t="shared" si="102"/>
        <v>2.3099999999999996</v>
      </c>
      <c r="K800">
        <f t="shared" si="101"/>
        <v>2.3099999999999996</v>
      </c>
    </row>
    <row r="801" spans="4:11" x14ac:dyDescent="0.25">
      <c r="D801">
        <f t="shared" si="103"/>
        <v>799</v>
      </c>
      <c r="E801" s="1">
        <f t="shared" si="96"/>
        <v>39.950000000000003</v>
      </c>
      <c r="F801">
        <f t="shared" si="97"/>
        <v>8.09</v>
      </c>
      <c r="G801">
        <f t="shared" si="98"/>
        <v>0</v>
      </c>
      <c r="H801">
        <f t="shared" si="99"/>
        <v>0</v>
      </c>
      <c r="I801">
        <f t="shared" si="100"/>
        <v>2.3049999999999997</v>
      </c>
      <c r="J801">
        <f t="shared" si="102"/>
        <v>2.3049999999999997</v>
      </c>
      <c r="K801">
        <f t="shared" si="101"/>
        <v>2.3049999999999997</v>
      </c>
    </row>
    <row r="802" spans="4:11" x14ac:dyDescent="0.25">
      <c r="D802">
        <f t="shared" si="103"/>
        <v>800</v>
      </c>
      <c r="E802" s="1">
        <f t="shared" si="96"/>
        <v>40</v>
      </c>
      <c r="F802">
        <f t="shared" si="97"/>
        <v>8.1</v>
      </c>
      <c r="G802">
        <f t="shared" si="98"/>
        <v>0</v>
      </c>
      <c r="H802">
        <f t="shared" si="99"/>
        <v>0</v>
      </c>
      <c r="I802">
        <f t="shared" si="100"/>
        <v>2.2999999999999998</v>
      </c>
      <c r="J802">
        <f t="shared" si="102"/>
        <v>2.2999999999999998</v>
      </c>
      <c r="K802">
        <f t="shared" si="101"/>
        <v>2.2999999999999998</v>
      </c>
    </row>
    <row r="803" spans="4:11" x14ac:dyDescent="0.25">
      <c r="D803">
        <f t="shared" si="103"/>
        <v>801</v>
      </c>
      <c r="E803" s="1">
        <f t="shared" si="96"/>
        <v>40.050000000000004</v>
      </c>
      <c r="F803">
        <f t="shared" si="97"/>
        <v>8.11</v>
      </c>
      <c r="G803">
        <f t="shared" si="98"/>
        <v>0</v>
      </c>
      <c r="H803">
        <f t="shared" si="99"/>
        <v>0</v>
      </c>
      <c r="I803">
        <f t="shared" si="100"/>
        <v>2.2949999999999995</v>
      </c>
      <c r="J803">
        <f t="shared" si="102"/>
        <v>2.2949999999999995</v>
      </c>
      <c r="K803">
        <f t="shared" si="101"/>
        <v>2.2949999999999995</v>
      </c>
    </row>
    <row r="804" spans="4:11" x14ac:dyDescent="0.25">
      <c r="D804">
        <f t="shared" si="103"/>
        <v>802</v>
      </c>
      <c r="E804" s="1">
        <f t="shared" si="96"/>
        <v>40.1</v>
      </c>
      <c r="F804">
        <f t="shared" si="97"/>
        <v>8.1199999999999992</v>
      </c>
      <c r="G804">
        <f t="shared" si="98"/>
        <v>0</v>
      </c>
      <c r="H804">
        <f t="shared" si="99"/>
        <v>0</v>
      </c>
      <c r="I804">
        <f t="shared" si="100"/>
        <v>2.29</v>
      </c>
      <c r="J804">
        <f t="shared" si="102"/>
        <v>2.29</v>
      </c>
      <c r="K804">
        <f t="shared" si="101"/>
        <v>2.29</v>
      </c>
    </row>
    <row r="805" spans="4:11" x14ac:dyDescent="0.25">
      <c r="D805">
        <f t="shared" si="103"/>
        <v>803</v>
      </c>
      <c r="E805" s="1">
        <f t="shared" si="96"/>
        <v>40.150000000000006</v>
      </c>
      <c r="F805">
        <f t="shared" si="97"/>
        <v>8.129999999999999</v>
      </c>
      <c r="G805">
        <f t="shared" si="98"/>
        <v>0</v>
      </c>
      <c r="H805">
        <f t="shared" si="99"/>
        <v>0</v>
      </c>
      <c r="I805">
        <f t="shared" si="100"/>
        <v>2.2849999999999993</v>
      </c>
      <c r="J805">
        <f t="shared" si="102"/>
        <v>2.2849999999999993</v>
      </c>
      <c r="K805">
        <f t="shared" si="101"/>
        <v>2.2849999999999993</v>
      </c>
    </row>
    <row r="806" spans="4:11" x14ac:dyDescent="0.25">
      <c r="D806">
        <f t="shared" si="103"/>
        <v>804</v>
      </c>
      <c r="E806" s="1">
        <f t="shared" si="96"/>
        <v>40.200000000000003</v>
      </c>
      <c r="F806">
        <f t="shared" si="97"/>
        <v>8.14</v>
      </c>
      <c r="G806">
        <f t="shared" si="98"/>
        <v>0</v>
      </c>
      <c r="H806">
        <f t="shared" si="99"/>
        <v>0</v>
      </c>
      <c r="I806">
        <f t="shared" si="100"/>
        <v>2.2799999999999994</v>
      </c>
      <c r="J806">
        <f t="shared" si="102"/>
        <v>2.2799999999999994</v>
      </c>
      <c r="K806">
        <f t="shared" si="101"/>
        <v>2.2799999999999994</v>
      </c>
    </row>
    <row r="807" spans="4:11" x14ac:dyDescent="0.25">
      <c r="D807">
        <f t="shared" si="103"/>
        <v>805</v>
      </c>
      <c r="E807" s="1">
        <f t="shared" si="96"/>
        <v>40.25</v>
      </c>
      <c r="F807">
        <f t="shared" si="97"/>
        <v>8.15</v>
      </c>
      <c r="G807">
        <f t="shared" si="98"/>
        <v>0</v>
      </c>
      <c r="H807">
        <f t="shared" si="99"/>
        <v>0</v>
      </c>
      <c r="I807">
        <f t="shared" si="100"/>
        <v>2.2749999999999999</v>
      </c>
      <c r="J807">
        <f t="shared" si="102"/>
        <v>2.2749999999999999</v>
      </c>
      <c r="K807">
        <f t="shared" si="101"/>
        <v>2.2749999999999999</v>
      </c>
    </row>
    <row r="808" spans="4:11" x14ac:dyDescent="0.25">
      <c r="D808">
        <f t="shared" si="103"/>
        <v>806</v>
      </c>
      <c r="E808" s="1">
        <f t="shared" si="96"/>
        <v>40.300000000000004</v>
      </c>
      <c r="F808">
        <f t="shared" si="97"/>
        <v>8.16</v>
      </c>
      <c r="G808">
        <f t="shared" si="98"/>
        <v>0</v>
      </c>
      <c r="H808">
        <f t="shared" si="99"/>
        <v>0</v>
      </c>
      <c r="I808">
        <f t="shared" si="100"/>
        <v>2.2699999999999996</v>
      </c>
      <c r="J808">
        <f t="shared" si="102"/>
        <v>2.2699999999999996</v>
      </c>
      <c r="K808">
        <f t="shared" si="101"/>
        <v>2.2699999999999996</v>
      </c>
    </row>
    <row r="809" spans="4:11" x14ac:dyDescent="0.25">
      <c r="D809">
        <f t="shared" si="103"/>
        <v>807</v>
      </c>
      <c r="E809" s="1">
        <f t="shared" si="96"/>
        <v>40.35</v>
      </c>
      <c r="F809">
        <f t="shared" si="97"/>
        <v>8.17</v>
      </c>
      <c r="G809">
        <f t="shared" si="98"/>
        <v>0</v>
      </c>
      <c r="H809">
        <f t="shared" si="99"/>
        <v>0</v>
      </c>
      <c r="I809">
        <f t="shared" si="100"/>
        <v>2.2649999999999997</v>
      </c>
      <c r="J809">
        <f t="shared" si="102"/>
        <v>2.2649999999999997</v>
      </c>
      <c r="K809">
        <f t="shared" si="101"/>
        <v>2.2649999999999997</v>
      </c>
    </row>
    <row r="810" spans="4:11" x14ac:dyDescent="0.25">
      <c r="D810">
        <f t="shared" si="103"/>
        <v>808</v>
      </c>
      <c r="E810" s="1">
        <f t="shared" si="96"/>
        <v>40.400000000000006</v>
      </c>
      <c r="F810">
        <f t="shared" si="97"/>
        <v>8.18</v>
      </c>
      <c r="G810">
        <f t="shared" si="98"/>
        <v>0</v>
      </c>
      <c r="H810">
        <f t="shared" si="99"/>
        <v>0</v>
      </c>
      <c r="I810">
        <f t="shared" si="100"/>
        <v>2.2599999999999993</v>
      </c>
      <c r="J810">
        <f t="shared" si="102"/>
        <v>2.2599999999999993</v>
      </c>
      <c r="K810">
        <f t="shared" si="101"/>
        <v>2.2599999999999993</v>
      </c>
    </row>
    <row r="811" spans="4:11" x14ac:dyDescent="0.25">
      <c r="D811">
        <f t="shared" si="103"/>
        <v>809</v>
      </c>
      <c r="E811" s="1">
        <f t="shared" si="96"/>
        <v>40.450000000000003</v>
      </c>
      <c r="F811">
        <f t="shared" si="97"/>
        <v>8.19</v>
      </c>
      <c r="G811">
        <f t="shared" si="98"/>
        <v>0</v>
      </c>
      <c r="H811">
        <f t="shared" si="99"/>
        <v>0</v>
      </c>
      <c r="I811">
        <f t="shared" si="100"/>
        <v>2.2549999999999999</v>
      </c>
      <c r="J811">
        <f t="shared" si="102"/>
        <v>2.2549999999999999</v>
      </c>
      <c r="K811">
        <f t="shared" si="101"/>
        <v>2.2549999999999999</v>
      </c>
    </row>
    <row r="812" spans="4:11" x14ac:dyDescent="0.25">
      <c r="D812">
        <f t="shared" si="103"/>
        <v>810</v>
      </c>
      <c r="E812" s="1">
        <f t="shared" si="96"/>
        <v>40.5</v>
      </c>
      <c r="F812">
        <f t="shared" si="97"/>
        <v>8.1999999999999993</v>
      </c>
      <c r="G812">
        <f t="shared" si="98"/>
        <v>0</v>
      </c>
      <c r="H812">
        <f t="shared" si="99"/>
        <v>0</v>
      </c>
      <c r="I812">
        <f t="shared" si="100"/>
        <v>2.25</v>
      </c>
      <c r="J812">
        <f t="shared" si="102"/>
        <v>2.25</v>
      </c>
      <c r="K812">
        <f t="shared" si="101"/>
        <v>2.25</v>
      </c>
    </row>
    <row r="813" spans="4:11" x14ac:dyDescent="0.25">
      <c r="D813">
        <f t="shared" si="103"/>
        <v>811</v>
      </c>
      <c r="E813" s="1">
        <f t="shared" si="96"/>
        <v>40.550000000000004</v>
      </c>
      <c r="F813">
        <f t="shared" si="97"/>
        <v>8.2099999999999991</v>
      </c>
      <c r="G813">
        <f t="shared" si="98"/>
        <v>0</v>
      </c>
      <c r="H813">
        <f t="shared" si="99"/>
        <v>0</v>
      </c>
      <c r="I813">
        <f t="shared" si="100"/>
        <v>2.2449999999999992</v>
      </c>
      <c r="J813">
        <f t="shared" si="102"/>
        <v>2.2449999999999992</v>
      </c>
      <c r="K813">
        <f t="shared" si="101"/>
        <v>2.2449999999999992</v>
      </c>
    </row>
    <row r="814" spans="4:11" x14ac:dyDescent="0.25">
      <c r="D814">
        <f t="shared" si="103"/>
        <v>812</v>
      </c>
      <c r="E814" s="1">
        <f t="shared" si="96"/>
        <v>40.6</v>
      </c>
      <c r="F814">
        <f t="shared" si="97"/>
        <v>8.2200000000000006</v>
      </c>
      <c r="G814">
        <f t="shared" si="98"/>
        <v>0</v>
      </c>
      <c r="H814">
        <f t="shared" si="99"/>
        <v>0</v>
      </c>
      <c r="I814">
        <f t="shared" si="100"/>
        <v>2.2399999999999998</v>
      </c>
      <c r="J814">
        <f t="shared" si="102"/>
        <v>2.2399999999999998</v>
      </c>
      <c r="K814">
        <f t="shared" si="101"/>
        <v>2.2399999999999998</v>
      </c>
    </row>
    <row r="815" spans="4:11" x14ac:dyDescent="0.25">
      <c r="D815">
        <f t="shared" si="103"/>
        <v>813</v>
      </c>
      <c r="E815" s="1">
        <f t="shared" si="96"/>
        <v>40.650000000000006</v>
      </c>
      <c r="F815">
        <f t="shared" si="97"/>
        <v>8.23</v>
      </c>
      <c r="G815">
        <f t="shared" si="98"/>
        <v>0</v>
      </c>
      <c r="H815">
        <f t="shared" si="99"/>
        <v>0</v>
      </c>
      <c r="I815">
        <f t="shared" si="100"/>
        <v>2.2349999999999994</v>
      </c>
      <c r="J815">
        <f t="shared" si="102"/>
        <v>2.2349999999999994</v>
      </c>
      <c r="K815">
        <f t="shared" si="101"/>
        <v>2.2349999999999994</v>
      </c>
    </row>
    <row r="816" spans="4:11" x14ac:dyDescent="0.25">
      <c r="D816">
        <f t="shared" si="103"/>
        <v>814</v>
      </c>
      <c r="E816" s="1">
        <f t="shared" si="96"/>
        <v>40.700000000000003</v>
      </c>
      <c r="F816">
        <f t="shared" si="97"/>
        <v>8.24</v>
      </c>
      <c r="G816">
        <f t="shared" si="98"/>
        <v>0</v>
      </c>
      <c r="H816">
        <f t="shared" si="99"/>
        <v>0</v>
      </c>
      <c r="I816">
        <f t="shared" si="100"/>
        <v>2.2299999999999995</v>
      </c>
      <c r="J816">
        <f t="shared" si="102"/>
        <v>2.2299999999999995</v>
      </c>
      <c r="K816">
        <f t="shared" si="101"/>
        <v>2.2299999999999995</v>
      </c>
    </row>
    <row r="817" spans="4:11" x14ac:dyDescent="0.25">
      <c r="D817">
        <f t="shared" si="103"/>
        <v>815</v>
      </c>
      <c r="E817" s="1">
        <f t="shared" si="96"/>
        <v>40.75</v>
      </c>
      <c r="F817">
        <f t="shared" si="97"/>
        <v>8.25</v>
      </c>
      <c r="G817">
        <f t="shared" si="98"/>
        <v>0</v>
      </c>
      <c r="H817">
        <f t="shared" si="99"/>
        <v>0</v>
      </c>
      <c r="I817">
        <f t="shared" si="100"/>
        <v>2.2249999999999996</v>
      </c>
      <c r="J817">
        <f t="shared" si="102"/>
        <v>2.2249999999999996</v>
      </c>
      <c r="K817">
        <f t="shared" si="101"/>
        <v>2.2249999999999996</v>
      </c>
    </row>
    <row r="818" spans="4:11" x14ac:dyDescent="0.25">
      <c r="D818">
        <f t="shared" si="103"/>
        <v>816</v>
      </c>
      <c r="E818" s="1">
        <f t="shared" si="96"/>
        <v>40.800000000000004</v>
      </c>
      <c r="F818">
        <f t="shared" si="97"/>
        <v>8.26</v>
      </c>
      <c r="G818">
        <f t="shared" si="98"/>
        <v>0</v>
      </c>
      <c r="H818">
        <f t="shared" si="99"/>
        <v>0</v>
      </c>
      <c r="I818">
        <f t="shared" si="100"/>
        <v>2.2199999999999998</v>
      </c>
      <c r="J818">
        <f t="shared" si="102"/>
        <v>2.2199999999999998</v>
      </c>
      <c r="K818">
        <f t="shared" si="101"/>
        <v>2.2199999999999998</v>
      </c>
    </row>
    <row r="819" spans="4:11" x14ac:dyDescent="0.25">
      <c r="D819">
        <f t="shared" si="103"/>
        <v>817</v>
      </c>
      <c r="E819" s="1">
        <f t="shared" si="96"/>
        <v>40.85</v>
      </c>
      <c r="F819">
        <f t="shared" si="97"/>
        <v>8.27</v>
      </c>
      <c r="G819">
        <f t="shared" si="98"/>
        <v>0</v>
      </c>
      <c r="H819">
        <f t="shared" si="99"/>
        <v>0</v>
      </c>
      <c r="I819">
        <f t="shared" si="100"/>
        <v>2.2149999999999999</v>
      </c>
      <c r="J819">
        <f t="shared" si="102"/>
        <v>2.2149999999999999</v>
      </c>
      <c r="K819">
        <f t="shared" si="101"/>
        <v>2.2149999999999999</v>
      </c>
    </row>
    <row r="820" spans="4:11" x14ac:dyDescent="0.25">
      <c r="D820">
        <f t="shared" si="103"/>
        <v>818</v>
      </c>
      <c r="E820" s="1">
        <f t="shared" si="96"/>
        <v>40.900000000000006</v>
      </c>
      <c r="F820">
        <f t="shared" si="97"/>
        <v>8.2799999999999994</v>
      </c>
      <c r="G820">
        <f t="shared" si="98"/>
        <v>0</v>
      </c>
      <c r="H820">
        <f t="shared" si="99"/>
        <v>0</v>
      </c>
      <c r="I820">
        <f t="shared" si="100"/>
        <v>2.2099999999999991</v>
      </c>
      <c r="J820">
        <f t="shared" si="102"/>
        <v>2.2099999999999991</v>
      </c>
      <c r="K820">
        <f t="shared" si="101"/>
        <v>2.2099999999999991</v>
      </c>
    </row>
    <row r="821" spans="4:11" x14ac:dyDescent="0.25">
      <c r="D821">
        <f t="shared" si="103"/>
        <v>819</v>
      </c>
      <c r="E821" s="1">
        <f t="shared" si="96"/>
        <v>40.950000000000003</v>
      </c>
      <c r="F821">
        <f t="shared" si="97"/>
        <v>8.2899999999999991</v>
      </c>
      <c r="G821">
        <f t="shared" si="98"/>
        <v>0</v>
      </c>
      <c r="H821">
        <f t="shared" si="99"/>
        <v>0</v>
      </c>
      <c r="I821">
        <f t="shared" si="100"/>
        <v>2.2049999999999996</v>
      </c>
      <c r="J821">
        <f t="shared" si="102"/>
        <v>2.2049999999999996</v>
      </c>
      <c r="K821">
        <f t="shared" si="101"/>
        <v>2.2049999999999996</v>
      </c>
    </row>
    <row r="822" spans="4:11" x14ac:dyDescent="0.25">
      <c r="D822">
        <f t="shared" si="103"/>
        <v>820</v>
      </c>
      <c r="E822" s="1">
        <f t="shared" si="96"/>
        <v>41</v>
      </c>
      <c r="F822">
        <f t="shared" si="97"/>
        <v>8.2999999999999989</v>
      </c>
      <c r="G822">
        <f t="shared" si="98"/>
        <v>0</v>
      </c>
      <c r="H822">
        <f t="shared" si="99"/>
        <v>0</v>
      </c>
      <c r="I822">
        <f t="shared" si="100"/>
        <v>2.2000000000000002</v>
      </c>
      <c r="J822">
        <f t="shared" si="102"/>
        <v>2.2000000000000002</v>
      </c>
      <c r="K822">
        <f t="shared" si="101"/>
        <v>2.2000000000000002</v>
      </c>
    </row>
    <row r="823" spans="4:11" x14ac:dyDescent="0.25">
      <c r="D823">
        <f t="shared" si="103"/>
        <v>821</v>
      </c>
      <c r="E823" s="1">
        <f t="shared" si="96"/>
        <v>41.050000000000004</v>
      </c>
      <c r="F823">
        <f t="shared" si="97"/>
        <v>8.31</v>
      </c>
      <c r="G823">
        <f t="shared" si="98"/>
        <v>0</v>
      </c>
      <c r="H823">
        <f t="shared" si="99"/>
        <v>0</v>
      </c>
      <c r="I823">
        <f t="shared" si="100"/>
        <v>2.1949999999999994</v>
      </c>
      <c r="J823">
        <f t="shared" si="102"/>
        <v>2.1949999999999994</v>
      </c>
      <c r="K823">
        <f t="shared" si="101"/>
        <v>2.1949999999999994</v>
      </c>
    </row>
    <row r="824" spans="4:11" x14ac:dyDescent="0.25">
      <c r="D824">
        <f t="shared" si="103"/>
        <v>822</v>
      </c>
      <c r="E824" s="1">
        <f t="shared" si="96"/>
        <v>41.1</v>
      </c>
      <c r="F824">
        <f t="shared" si="97"/>
        <v>8.32</v>
      </c>
      <c r="G824">
        <f t="shared" si="98"/>
        <v>0</v>
      </c>
      <c r="H824">
        <f t="shared" si="99"/>
        <v>0</v>
      </c>
      <c r="I824">
        <f t="shared" si="100"/>
        <v>2.1899999999999995</v>
      </c>
      <c r="J824">
        <f t="shared" si="102"/>
        <v>2.1899999999999995</v>
      </c>
      <c r="K824">
        <f t="shared" si="101"/>
        <v>2.1899999999999995</v>
      </c>
    </row>
    <row r="825" spans="4:11" x14ac:dyDescent="0.25">
      <c r="D825">
        <f t="shared" si="103"/>
        <v>823</v>
      </c>
      <c r="E825" s="1">
        <f t="shared" si="96"/>
        <v>41.150000000000006</v>
      </c>
      <c r="F825">
        <f t="shared" si="97"/>
        <v>8.33</v>
      </c>
      <c r="G825">
        <f t="shared" si="98"/>
        <v>0</v>
      </c>
      <c r="H825">
        <f t="shared" si="99"/>
        <v>0</v>
      </c>
      <c r="I825">
        <f t="shared" si="100"/>
        <v>2.1849999999999996</v>
      </c>
      <c r="J825">
        <f t="shared" si="102"/>
        <v>2.1849999999999996</v>
      </c>
      <c r="K825">
        <f t="shared" si="101"/>
        <v>2.1849999999999996</v>
      </c>
    </row>
    <row r="826" spans="4:11" x14ac:dyDescent="0.25">
      <c r="D826">
        <f t="shared" si="103"/>
        <v>824</v>
      </c>
      <c r="E826" s="1">
        <f t="shared" si="96"/>
        <v>41.2</v>
      </c>
      <c r="F826">
        <f t="shared" si="97"/>
        <v>8.34</v>
      </c>
      <c r="G826">
        <f t="shared" si="98"/>
        <v>0</v>
      </c>
      <c r="H826">
        <f t="shared" si="99"/>
        <v>0</v>
      </c>
      <c r="I826">
        <f t="shared" si="100"/>
        <v>2.1799999999999997</v>
      </c>
      <c r="J826">
        <f t="shared" si="102"/>
        <v>2.1799999999999997</v>
      </c>
      <c r="K826">
        <f t="shared" si="101"/>
        <v>2.1799999999999997</v>
      </c>
    </row>
    <row r="827" spans="4:11" x14ac:dyDescent="0.25">
      <c r="D827">
        <f t="shared" si="103"/>
        <v>825</v>
      </c>
      <c r="E827" s="1">
        <f t="shared" si="96"/>
        <v>41.25</v>
      </c>
      <c r="F827">
        <f t="shared" si="97"/>
        <v>8.35</v>
      </c>
      <c r="G827">
        <f t="shared" si="98"/>
        <v>0</v>
      </c>
      <c r="H827">
        <f t="shared" si="99"/>
        <v>0</v>
      </c>
      <c r="I827">
        <f t="shared" si="100"/>
        <v>2.1749999999999998</v>
      </c>
      <c r="J827">
        <f t="shared" si="102"/>
        <v>2.1749999999999998</v>
      </c>
      <c r="K827">
        <f t="shared" si="101"/>
        <v>2.1749999999999998</v>
      </c>
    </row>
    <row r="828" spans="4:11" x14ac:dyDescent="0.25">
      <c r="D828">
        <f t="shared" si="103"/>
        <v>826</v>
      </c>
      <c r="E828" s="1">
        <f t="shared" si="96"/>
        <v>41.300000000000004</v>
      </c>
      <c r="F828">
        <f t="shared" si="97"/>
        <v>8.36</v>
      </c>
      <c r="G828">
        <f t="shared" si="98"/>
        <v>0</v>
      </c>
      <c r="H828">
        <f t="shared" si="99"/>
        <v>0</v>
      </c>
      <c r="I828">
        <f t="shared" si="100"/>
        <v>2.1699999999999995</v>
      </c>
      <c r="J828">
        <f t="shared" si="102"/>
        <v>2.1699999999999995</v>
      </c>
      <c r="K828">
        <f t="shared" si="101"/>
        <v>2.1699999999999995</v>
      </c>
    </row>
    <row r="829" spans="4:11" x14ac:dyDescent="0.25">
      <c r="D829">
        <f t="shared" si="103"/>
        <v>827</v>
      </c>
      <c r="E829" s="1">
        <f t="shared" si="96"/>
        <v>41.35</v>
      </c>
      <c r="F829">
        <f t="shared" si="97"/>
        <v>8.3699999999999992</v>
      </c>
      <c r="G829">
        <f t="shared" si="98"/>
        <v>0</v>
      </c>
      <c r="H829">
        <f t="shared" si="99"/>
        <v>0</v>
      </c>
      <c r="I829">
        <f t="shared" si="100"/>
        <v>2.165</v>
      </c>
      <c r="J829">
        <f t="shared" si="102"/>
        <v>2.165</v>
      </c>
      <c r="K829">
        <f t="shared" si="101"/>
        <v>2.165</v>
      </c>
    </row>
    <row r="830" spans="4:11" x14ac:dyDescent="0.25">
      <c r="D830">
        <f t="shared" si="103"/>
        <v>828</v>
      </c>
      <c r="E830" s="1">
        <f t="shared" si="96"/>
        <v>41.400000000000006</v>
      </c>
      <c r="F830">
        <f t="shared" si="97"/>
        <v>8.379999999999999</v>
      </c>
      <c r="G830">
        <f t="shared" si="98"/>
        <v>0</v>
      </c>
      <c r="H830">
        <f t="shared" si="99"/>
        <v>0</v>
      </c>
      <c r="I830">
        <f t="shared" si="100"/>
        <v>2.1599999999999993</v>
      </c>
      <c r="J830">
        <f t="shared" si="102"/>
        <v>2.1599999999999993</v>
      </c>
      <c r="K830">
        <f t="shared" si="101"/>
        <v>2.1599999999999993</v>
      </c>
    </row>
    <row r="831" spans="4:11" x14ac:dyDescent="0.25">
      <c r="D831">
        <f t="shared" si="103"/>
        <v>829</v>
      </c>
      <c r="E831" s="1">
        <f t="shared" si="96"/>
        <v>41.45</v>
      </c>
      <c r="F831">
        <f t="shared" si="97"/>
        <v>8.39</v>
      </c>
      <c r="G831">
        <f t="shared" si="98"/>
        <v>0</v>
      </c>
      <c r="H831">
        <f t="shared" si="99"/>
        <v>0</v>
      </c>
      <c r="I831">
        <f t="shared" si="100"/>
        <v>2.1549999999999994</v>
      </c>
      <c r="J831">
        <f t="shared" si="102"/>
        <v>2.1549999999999994</v>
      </c>
      <c r="K831">
        <f t="shared" si="101"/>
        <v>2.1549999999999994</v>
      </c>
    </row>
    <row r="832" spans="4:11" x14ac:dyDescent="0.25">
      <c r="D832">
        <f t="shared" si="103"/>
        <v>830</v>
      </c>
      <c r="E832" s="1">
        <f t="shared" si="96"/>
        <v>41.5</v>
      </c>
      <c r="F832">
        <f t="shared" si="97"/>
        <v>8.4</v>
      </c>
      <c r="G832">
        <f t="shared" si="98"/>
        <v>0</v>
      </c>
      <c r="H832">
        <f t="shared" si="99"/>
        <v>0</v>
      </c>
      <c r="I832">
        <f t="shared" si="100"/>
        <v>2.15</v>
      </c>
      <c r="J832">
        <f t="shared" si="102"/>
        <v>2.15</v>
      </c>
      <c r="K832">
        <f t="shared" si="101"/>
        <v>2.15</v>
      </c>
    </row>
    <row r="833" spans="4:11" x14ac:dyDescent="0.25">
      <c r="D833">
        <f t="shared" si="103"/>
        <v>831</v>
      </c>
      <c r="E833" s="1">
        <f t="shared" si="96"/>
        <v>41.550000000000004</v>
      </c>
      <c r="F833">
        <f t="shared" si="97"/>
        <v>8.41</v>
      </c>
      <c r="G833">
        <f t="shared" si="98"/>
        <v>0</v>
      </c>
      <c r="H833">
        <f t="shared" si="99"/>
        <v>0</v>
      </c>
      <c r="I833">
        <f t="shared" si="100"/>
        <v>2.1449999999999996</v>
      </c>
      <c r="J833">
        <f t="shared" si="102"/>
        <v>2.1449999999999996</v>
      </c>
      <c r="K833">
        <f t="shared" si="101"/>
        <v>2.1449999999999996</v>
      </c>
    </row>
    <row r="834" spans="4:11" x14ac:dyDescent="0.25">
      <c r="D834">
        <f t="shared" si="103"/>
        <v>832</v>
      </c>
      <c r="E834" s="1">
        <f t="shared" ref="E834:E897" si="104">PAR_max/1200*D834</f>
        <v>41.6</v>
      </c>
      <c r="F834">
        <f t="shared" ref="F834:F897" si="105">init_slope*D834+init_intercp</f>
        <v>8.42</v>
      </c>
      <c r="G834">
        <f t="shared" ref="G834:G897" si="106">IF(AND(F834&lt;flat_init_y, E834&lt;flat_end_x),F834,0)</f>
        <v>0</v>
      </c>
      <c r="H834">
        <f t="shared" ref="H834:H897" si="107">IF(AND(F834&gt;=flat_init_y,E834&lt;flat_end_x),flat_init_y,0)</f>
        <v>0</v>
      </c>
      <c r="I834">
        <f t="shared" ref="I834:I897" si="108">IF(E834&gt;=flat_end_x,flat_init_y+end_slope2*(E834-flat_end_x),0)</f>
        <v>2.1399999999999997</v>
      </c>
      <c r="J834">
        <f t="shared" si="102"/>
        <v>2.1399999999999997</v>
      </c>
      <c r="K834">
        <f t="shared" ref="K834:K897" si="109">IF(J834&lt;min_response,min_response,J834)</f>
        <v>2.1399999999999997</v>
      </c>
    </row>
    <row r="835" spans="4:11" x14ac:dyDescent="0.25">
      <c r="D835">
        <f t="shared" si="103"/>
        <v>833</v>
      </c>
      <c r="E835" s="1">
        <f t="shared" si="104"/>
        <v>41.650000000000006</v>
      </c>
      <c r="F835">
        <f t="shared" si="105"/>
        <v>8.43</v>
      </c>
      <c r="G835">
        <f t="shared" si="106"/>
        <v>0</v>
      </c>
      <c r="H835">
        <f t="shared" si="107"/>
        <v>0</v>
      </c>
      <c r="I835">
        <f t="shared" si="108"/>
        <v>2.1349999999999993</v>
      </c>
      <c r="J835">
        <f t="shared" ref="J835:J898" si="110">SUM(G835:I835)</f>
        <v>2.1349999999999993</v>
      </c>
      <c r="K835">
        <f t="shared" si="109"/>
        <v>2.1349999999999993</v>
      </c>
    </row>
    <row r="836" spans="4:11" x14ac:dyDescent="0.25">
      <c r="D836">
        <f t="shared" ref="D836:D899" si="111">D835+1</f>
        <v>834</v>
      </c>
      <c r="E836" s="1">
        <f t="shared" si="104"/>
        <v>41.7</v>
      </c>
      <c r="F836">
        <f t="shared" si="105"/>
        <v>8.44</v>
      </c>
      <c r="G836">
        <f t="shared" si="106"/>
        <v>0</v>
      </c>
      <c r="H836">
        <f t="shared" si="107"/>
        <v>0</v>
      </c>
      <c r="I836">
        <f t="shared" si="108"/>
        <v>2.13</v>
      </c>
      <c r="J836">
        <f t="shared" si="110"/>
        <v>2.13</v>
      </c>
      <c r="K836">
        <f t="shared" si="109"/>
        <v>2.13</v>
      </c>
    </row>
    <row r="837" spans="4:11" x14ac:dyDescent="0.25">
      <c r="D837">
        <f t="shared" si="111"/>
        <v>835</v>
      </c>
      <c r="E837" s="1">
        <f t="shared" si="104"/>
        <v>41.75</v>
      </c>
      <c r="F837">
        <f t="shared" si="105"/>
        <v>8.4499999999999993</v>
      </c>
      <c r="G837">
        <f t="shared" si="106"/>
        <v>0</v>
      </c>
      <c r="H837">
        <f t="shared" si="107"/>
        <v>0</v>
      </c>
      <c r="I837">
        <f t="shared" si="108"/>
        <v>2.125</v>
      </c>
      <c r="J837">
        <f t="shared" si="110"/>
        <v>2.125</v>
      </c>
      <c r="K837">
        <f t="shared" si="109"/>
        <v>2.125</v>
      </c>
    </row>
    <row r="838" spans="4:11" x14ac:dyDescent="0.25">
      <c r="D838">
        <f t="shared" si="111"/>
        <v>836</v>
      </c>
      <c r="E838" s="1">
        <f t="shared" si="104"/>
        <v>41.800000000000004</v>
      </c>
      <c r="F838">
        <f t="shared" si="105"/>
        <v>8.4599999999999991</v>
      </c>
      <c r="G838">
        <f t="shared" si="106"/>
        <v>0</v>
      </c>
      <c r="H838">
        <f t="shared" si="107"/>
        <v>0</v>
      </c>
      <c r="I838">
        <f t="shared" si="108"/>
        <v>2.1199999999999992</v>
      </c>
      <c r="J838">
        <f t="shared" si="110"/>
        <v>2.1199999999999992</v>
      </c>
      <c r="K838">
        <f t="shared" si="109"/>
        <v>2.1199999999999992</v>
      </c>
    </row>
    <row r="839" spans="4:11" x14ac:dyDescent="0.25">
      <c r="D839">
        <f t="shared" si="111"/>
        <v>837</v>
      </c>
      <c r="E839" s="1">
        <f t="shared" si="104"/>
        <v>41.85</v>
      </c>
      <c r="F839">
        <f t="shared" si="105"/>
        <v>8.4700000000000006</v>
      </c>
      <c r="G839">
        <f t="shared" si="106"/>
        <v>0</v>
      </c>
      <c r="H839">
        <f t="shared" si="107"/>
        <v>0</v>
      </c>
      <c r="I839">
        <f t="shared" si="108"/>
        <v>2.1149999999999998</v>
      </c>
      <c r="J839">
        <f t="shared" si="110"/>
        <v>2.1149999999999998</v>
      </c>
      <c r="K839">
        <f t="shared" si="109"/>
        <v>2.1149999999999998</v>
      </c>
    </row>
    <row r="840" spans="4:11" x14ac:dyDescent="0.25">
      <c r="D840">
        <f t="shared" si="111"/>
        <v>838</v>
      </c>
      <c r="E840" s="1">
        <f t="shared" si="104"/>
        <v>41.900000000000006</v>
      </c>
      <c r="F840">
        <f t="shared" si="105"/>
        <v>8.48</v>
      </c>
      <c r="G840">
        <f t="shared" si="106"/>
        <v>0</v>
      </c>
      <c r="H840">
        <f t="shared" si="107"/>
        <v>0</v>
      </c>
      <c r="I840">
        <f t="shared" si="108"/>
        <v>2.1099999999999994</v>
      </c>
      <c r="J840">
        <f t="shared" si="110"/>
        <v>2.1099999999999994</v>
      </c>
      <c r="K840">
        <f t="shared" si="109"/>
        <v>2.1099999999999994</v>
      </c>
    </row>
    <row r="841" spans="4:11" x14ac:dyDescent="0.25">
      <c r="D841">
        <f t="shared" si="111"/>
        <v>839</v>
      </c>
      <c r="E841" s="1">
        <f t="shared" si="104"/>
        <v>41.95</v>
      </c>
      <c r="F841">
        <f t="shared" si="105"/>
        <v>8.49</v>
      </c>
      <c r="G841">
        <f t="shared" si="106"/>
        <v>0</v>
      </c>
      <c r="H841">
        <f t="shared" si="107"/>
        <v>0</v>
      </c>
      <c r="I841">
        <f t="shared" si="108"/>
        <v>2.1049999999999995</v>
      </c>
      <c r="J841">
        <f t="shared" si="110"/>
        <v>2.1049999999999995</v>
      </c>
      <c r="K841">
        <f t="shared" si="109"/>
        <v>2.1049999999999995</v>
      </c>
    </row>
    <row r="842" spans="4:11" x14ac:dyDescent="0.25">
      <c r="D842">
        <f t="shared" si="111"/>
        <v>840</v>
      </c>
      <c r="E842" s="1">
        <f t="shared" si="104"/>
        <v>42</v>
      </c>
      <c r="F842">
        <f t="shared" si="105"/>
        <v>8.5</v>
      </c>
      <c r="G842">
        <f t="shared" si="106"/>
        <v>0</v>
      </c>
      <c r="H842">
        <f t="shared" si="107"/>
        <v>0</v>
      </c>
      <c r="I842">
        <f t="shared" si="108"/>
        <v>2.0999999999999996</v>
      </c>
      <c r="J842">
        <f t="shared" si="110"/>
        <v>2.0999999999999996</v>
      </c>
      <c r="K842">
        <f t="shared" si="109"/>
        <v>2.0999999999999996</v>
      </c>
    </row>
    <row r="843" spans="4:11" x14ac:dyDescent="0.25">
      <c r="D843">
        <f t="shared" si="111"/>
        <v>841</v>
      </c>
      <c r="E843" s="1">
        <f t="shared" si="104"/>
        <v>42.050000000000004</v>
      </c>
      <c r="F843">
        <f t="shared" si="105"/>
        <v>8.51</v>
      </c>
      <c r="G843">
        <f t="shared" si="106"/>
        <v>0</v>
      </c>
      <c r="H843">
        <f t="shared" si="107"/>
        <v>0</v>
      </c>
      <c r="I843">
        <f t="shared" si="108"/>
        <v>2.0949999999999998</v>
      </c>
      <c r="J843">
        <f t="shared" si="110"/>
        <v>2.0949999999999998</v>
      </c>
      <c r="K843">
        <f t="shared" si="109"/>
        <v>2.0949999999999998</v>
      </c>
    </row>
    <row r="844" spans="4:11" x14ac:dyDescent="0.25">
      <c r="D844">
        <f t="shared" si="111"/>
        <v>842</v>
      </c>
      <c r="E844" s="1">
        <f t="shared" si="104"/>
        <v>42.1</v>
      </c>
      <c r="F844">
        <f t="shared" si="105"/>
        <v>8.52</v>
      </c>
      <c r="G844">
        <f t="shared" si="106"/>
        <v>0</v>
      </c>
      <c r="H844">
        <f t="shared" si="107"/>
        <v>0</v>
      </c>
      <c r="I844">
        <f t="shared" si="108"/>
        <v>2.09</v>
      </c>
      <c r="J844">
        <f t="shared" si="110"/>
        <v>2.09</v>
      </c>
      <c r="K844">
        <f t="shared" si="109"/>
        <v>2.09</v>
      </c>
    </row>
    <row r="845" spans="4:11" x14ac:dyDescent="0.25">
      <c r="D845">
        <f t="shared" si="111"/>
        <v>843</v>
      </c>
      <c r="E845" s="1">
        <f t="shared" si="104"/>
        <v>42.150000000000006</v>
      </c>
      <c r="F845">
        <f t="shared" si="105"/>
        <v>8.5299999999999994</v>
      </c>
      <c r="G845">
        <f t="shared" si="106"/>
        <v>0</v>
      </c>
      <c r="H845">
        <f t="shared" si="107"/>
        <v>0</v>
      </c>
      <c r="I845">
        <f t="shared" si="108"/>
        <v>2.0849999999999991</v>
      </c>
      <c r="J845">
        <f t="shared" si="110"/>
        <v>2.0849999999999991</v>
      </c>
      <c r="K845">
        <f t="shared" si="109"/>
        <v>2.0849999999999991</v>
      </c>
    </row>
    <row r="846" spans="4:11" x14ac:dyDescent="0.25">
      <c r="D846">
        <f t="shared" si="111"/>
        <v>844</v>
      </c>
      <c r="E846" s="1">
        <f t="shared" si="104"/>
        <v>42.2</v>
      </c>
      <c r="F846">
        <f t="shared" si="105"/>
        <v>8.5399999999999991</v>
      </c>
      <c r="G846">
        <f t="shared" si="106"/>
        <v>0</v>
      </c>
      <c r="H846">
        <f t="shared" si="107"/>
        <v>0</v>
      </c>
      <c r="I846">
        <f t="shared" si="108"/>
        <v>2.0799999999999996</v>
      </c>
      <c r="J846">
        <f t="shared" si="110"/>
        <v>2.0799999999999996</v>
      </c>
      <c r="K846">
        <f t="shared" si="109"/>
        <v>2.0799999999999996</v>
      </c>
    </row>
    <row r="847" spans="4:11" x14ac:dyDescent="0.25">
      <c r="D847">
        <f t="shared" si="111"/>
        <v>845</v>
      </c>
      <c r="E847" s="1">
        <f t="shared" si="104"/>
        <v>42.25</v>
      </c>
      <c r="F847">
        <f t="shared" si="105"/>
        <v>8.5499999999999989</v>
      </c>
      <c r="G847">
        <f t="shared" si="106"/>
        <v>0</v>
      </c>
      <c r="H847">
        <f t="shared" si="107"/>
        <v>0</v>
      </c>
      <c r="I847">
        <f t="shared" si="108"/>
        <v>2.0750000000000002</v>
      </c>
      <c r="J847">
        <f t="shared" si="110"/>
        <v>2.0750000000000002</v>
      </c>
      <c r="K847">
        <f t="shared" si="109"/>
        <v>2.0750000000000002</v>
      </c>
    </row>
    <row r="848" spans="4:11" x14ac:dyDescent="0.25">
      <c r="D848">
        <f t="shared" si="111"/>
        <v>846</v>
      </c>
      <c r="E848" s="1">
        <f t="shared" si="104"/>
        <v>42.300000000000004</v>
      </c>
      <c r="F848">
        <f t="shared" si="105"/>
        <v>8.56</v>
      </c>
      <c r="G848">
        <f t="shared" si="106"/>
        <v>0</v>
      </c>
      <c r="H848">
        <f t="shared" si="107"/>
        <v>0</v>
      </c>
      <c r="I848">
        <f t="shared" si="108"/>
        <v>2.0699999999999994</v>
      </c>
      <c r="J848">
        <f t="shared" si="110"/>
        <v>2.0699999999999994</v>
      </c>
      <c r="K848">
        <f t="shared" si="109"/>
        <v>2.0699999999999994</v>
      </c>
    </row>
    <row r="849" spans="4:11" x14ac:dyDescent="0.25">
      <c r="D849">
        <f t="shared" si="111"/>
        <v>847</v>
      </c>
      <c r="E849" s="1">
        <f t="shared" si="104"/>
        <v>42.35</v>
      </c>
      <c r="F849">
        <f t="shared" si="105"/>
        <v>8.57</v>
      </c>
      <c r="G849">
        <f t="shared" si="106"/>
        <v>0</v>
      </c>
      <c r="H849">
        <f t="shared" si="107"/>
        <v>0</v>
      </c>
      <c r="I849">
        <f t="shared" si="108"/>
        <v>2.0649999999999995</v>
      </c>
      <c r="J849">
        <f t="shared" si="110"/>
        <v>2.0649999999999995</v>
      </c>
      <c r="K849">
        <f t="shared" si="109"/>
        <v>2.0649999999999995</v>
      </c>
    </row>
    <row r="850" spans="4:11" x14ac:dyDescent="0.25">
      <c r="D850">
        <f t="shared" si="111"/>
        <v>848</v>
      </c>
      <c r="E850" s="1">
        <f t="shared" si="104"/>
        <v>42.400000000000006</v>
      </c>
      <c r="F850">
        <f t="shared" si="105"/>
        <v>8.58</v>
      </c>
      <c r="G850">
        <f t="shared" si="106"/>
        <v>0</v>
      </c>
      <c r="H850">
        <f t="shared" si="107"/>
        <v>0</v>
      </c>
      <c r="I850">
        <f t="shared" si="108"/>
        <v>2.0599999999999996</v>
      </c>
      <c r="J850">
        <f t="shared" si="110"/>
        <v>2.0599999999999996</v>
      </c>
      <c r="K850">
        <f t="shared" si="109"/>
        <v>2.0599999999999996</v>
      </c>
    </row>
    <row r="851" spans="4:11" x14ac:dyDescent="0.25">
      <c r="D851">
        <f t="shared" si="111"/>
        <v>849</v>
      </c>
      <c r="E851" s="1">
        <f t="shared" si="104"/>
        <v>42.45</v>
      </c>
      <c r="F851">
        <f t="shared" si="105"/>
        <v>8.59</v>
      </c>
      <c r="G851">
        <f t="shared" si="106"/>
        <v>0</v>
      </c>
      <c r="H851">
        <f t="shared" si="107"/>
        <v>0</v>
      </c>
      <c r="I851">
        <f t="shared" si="108"/>
        <v>2.0549999999999997</v>
      </c>
      <c r="J851">
        <f t="shared" si="110"/>
        <v>2.0549999999999997</v>
      </c>
      <c r="K851">
        <f t="shared" si="109"/>
        <v>2.0549999999999997</v>
      </c>
    </row>
    <row r="852" spans="4:11" x14ac:dyDescent="0.25">
      <c r="D852">
        <f t="shared" si="111"/>
        <v>850</v>
      </c>
      <c r="E852" s="1">
        <f t="shared" si="104"/>
        <v>42.5</v>
      </c>
      <c r="F852">
        <f t="shared" si="105"/>
        <v>8.6</v>
      </c>
      <c r="G852">
        <f t="shared" si="106"/>
        <v>0</v>
      </c>
      <c r="H852">
        <f t="shared" si="107"/>
        <v>0</v>
      </c>
      <c r="I852">
        <f t="shared" si="108"/>
        <v>2.0499999999999998</v>
      </c>
      <c r="J852">
        <f t="shared" si="110"/>
        <v>2.0499999999999998</v>
      </c>
      <c r="K852">
        <f t="shared" si="109"/>
        <v>2.0499999999999998</v>
      </c>
    </row>
    <row r="853" spans="4:11" x14ac:dyDescent="0.25">
      <c r="D853">
        <f t="shared" si="111"/>
        <v>851</v>
      </c>
      <c r="E853" s="1">
        <f t="shared" si="104"/>
        <v>42.550000000000004</v>
      </c>
      <c r="F853">
        <f t="shared" si="105"/>
        <v>8.61</v>
      </c>
      <c r="G853">
        <f t="shared" si="106"/>
        <v>0</v>
      </c>
      <c r="H853">
        <f t="shared" si="107"/>
        <v>0</v>
      </c>
      <c r="I853">
        <f t="shared" si="108"/>
        <v>2.0449999999999995</v>
      </c>
      <c r="J853">
        <f t="shared" si="110"/>
        <v>2.0449999999999995</v>
      </c>
      <c r="K853">
        <f t="shared" si="109"/>
        <v>2.0449999999999995</v>
      </c>
    </row>
    <row r="854" spans="4:11" x14ac:dyDescent="0.25">
      <c r="D854">
        <f t="shared" si="111"/>
        <v>852</v>
      </c>
      <c r="E854" s="1">
        <f t="shared" si="104"/>
        <v>42.6</v>
      </c>
      <c r="F854">
        <f t="shared" si="105"/>
        <v>8.6199999999999992</v>
      </c>
      <c r="G854">
        <f t="shared" si="106"/>
        <v>0</v>
      </c>
      <c r="H854">
        <f t="shared" si="107"/>
        <v>0</v>
      </c>
      <c r="I854">
        <f t="shared" si="108"/>
        <v>2.04</v>
      </c>
      <c r="J854">
        <f t="shared" si="110"/>
        <v>2.04</v>
      </c>
      <c r="K854">
        <f t="shared" si="109"/>
        <v>2.04</v>
      </c>
    </row>
    <row r="855" spans="4:11" x14ac:dyDescent="0.25">
      <c r="D855">
        <f t="shared" si="111"/>
        <v>853</v>
      </c>
      <c r="E855" s="1">
        <f t="shared" si="104"/>
        <v>42.650000000000006</v>
      </c>
      <c r="F855">
        <f t="shared" si="105"/>
        <v>8.629999999999999</v>
      </c>
      <c r="G855">
        <f t="shared" si="106"/>
        <v>0</v>
      </c>
      <c r="H855">
        <f t="shared" si="107"/>
        <v>0</v>
      </c>
      <c r="I855">
        <f t="shared" si="108"/>
        <v>2.0349999999999993</v>
      </c>
      <c r="J855">
        <f t="shared" si="110"/>
        <v>2.0349999999999993</v>
      </c>
      <c r="K855">
        <f t="shared" si="109"/>
        <v>2.0349999999999993</v>
      </c>
    </row>
    <row r="856" spans="4:11" x14ac:dyDescent="0.25">
      <c r="D856">
        <f t="shared" si="111"/>
        <v>854</v>
      </c>
      <c r="E856" s="1">
        <f t="shared" si="104"/>
        <v>42.7</v>
      </c>
      <c r="F856">
        <f t="shared" si="105"/>
        <v>8.64</v>
      </c>
      <c r="G856">
        <f t="shared" si="106"/>
        <v>0</v>
      </c>
      <c r="H856">
        <f t="shared" si="107"/>
        <v>0</v>
      </c>
      <c r="I856">
        <f t="shared" si="108"/>
        <v>2.0299999999999994</v>
      </c>
      <c r="J856">
        <f t="shared" si="110"/>
        <v>2.0299999999999994</v>
      </c>
      <c r="K856">
        <f t="shared" si="109"/>
        <v>2.0299999999999994</v>
      </c>
    </row>
    <row r="857" spans="4:11" x14ac:dyDescent="0.25">
      <c r="D857">
        <f t="shared" si="111"/>
        <v>855</v>
      </c>
      <c r="E857" s="1">
        <f t="shared" si="104"/>
        <v>42.75</v>
      </c>
      <c r="F857">
        <f t="shared" si="105"/>
        <v>8.65</v>
      </c>
      <c r="G857">
        <f t="shared" si="106"/>
        <v>0</v>
      </c>
      <c r="H857">
        <f t="shared" si="107"/>
        <v>0</v>
      </c>
      <c r="I857">
        <f t="shared" si="108"/>
        <v>2.0249999999999999</v>
      </c>
      <c r="J857">
        <f t="shared" si="110"/>
        <v>2.0249999999999999</v>
      </c>
      <c r="K857">
        <f t="shared" si="109"/>
        <v>2.0249999999999999</v>
      </c>
    </row>
    <row r="858" spans="4:11" x14ac:dyDescent="0.25">
      <c r="D858">
        <f t="shared" si="111"/>
        <v>856</v>
      </c>
      <c r="E858" s="1">
        <f t="shared" si="104"/>
        <v>42.800000000000004</v>
      </c>
      <c r="F858">
        <f t="shared" si="105"/>
        <v>8.66</v>
      </c>
      <c r="G858">
        <f t="shared" si="106"/>
        <v>0</v>
      </c>
      <c r="H858">
        <f t="shared" si="107"/>
        <v>0</v>
      </c>
      <c r="I858">
        <f t="shared" si="108"/>
        <v>2.0199999999999996</v>
      </c>
      <c r="J858">
        <f t="shared" si="110"/>
        <v>2.0199999999999996</v>
      </c>
      <c r="K858">
        <f t="shared" si="109"/>
        <v>2.0199999999999996</v>
      </c>
    </row>
    <row r="859" spans="4:11" x14ac:dyDescent="0.25">
      <c r="D859">
        <f t="shared" si="111"/>
        <v>857</v>
      </c>
      <c r="E859" s="1">
        <f t="shared" si="104"/>
        <v>42.85</v>
      </c>
      <c r="F859">
        <f t="shared" si="105"/>
        <v>8.67</v>
      </c>
      <c r="G859">
        <f t="shared" si="106"/>
        <v>0</v>
      </c>
      <c r="H859">
        <f t="shared" si="107"/>
        <v>0</v>
      </c>
      <c r="I859">
        <f t="shared" si="108"/>
        <v>2.0149999999999997</v>
      </c>
      <c r="J859">
        <f t="shared" si="110"/>
        <v>2.0149999999999997</v>
      </c>
      <c r="K859">
        <f t="shared" si="109"/>
        <v>2.0149999999999997</v>
      </c>
    </row>
    <row r="860" spans="4:11" x14ac:dyDescent="0.25">
      <c r="D860">
        <f t="shared" si="111"/>
        <v>858</v>
      </c>
      <c r="E860" s="1">
        <f t="shared" si="104"/>
        <v>42.900000000000006</v>
      </c>
      <c r="F860">
        <f t="shared" si="105"/>
        <v>8.68</v>
      </c>
      <c r="G860">
        <f t="shared" si="106"/>
        <v>0</v>
      </c>
      <c r="H860">
        <f t="shared" si="107"/>
        <v>0</v>
      </c>
      <c r="I860">
        <f t="shared" si="108"/>
        <v>2.0099999999999993</v>
      </c>
      <c r="J860">
        <f t="shared" si="110"/>
        <v>2.0099999999999993</v>
      </c>
      <c r="K860">
        <f t="shared" si="109"/>
        <v>2.0099999999999993</v>
      </c>
    </row>
    <row r="861" spans="4:11" x14ac:dyDescent="0.25">
      <c r="D861">
        <f t="shared" si="111"/>
        <v>859</v>
      </c>
      <c r="E861" s="1">
        <f t="shared" si="104"/>
        <v>42.95</v>
      </c>
      <c r="F861">
        <f t="shared" si="105"/>
        <v>8.69</v>
      </c>
      <c r="G861">
        <f t="shared" si="106"/>
        <v>0</v>
      </c>
      <c r="H861">
        <f t="shared" si="107"/>
        <v>0</v>
      </c>
      <c r="I861">
        <f t="shared" si="108"/>
        <v>2.0049999999999999</v>
      </c>
      <c r="J861">
        <f t="shared" si="110"/>
        <v>2.0049999999999999</v>
      </c>
      <c r="K861">
        <f t="shared" si="109"/>
        <v>2.0049999999999999</v>
      </c>
    </row>
    <row r="862" spans="4:11" x14ac:dyDescent="0.25">
      <c r="D862">
        <f t="shared" si="111"/>
        <v>860</v>
      </c>
      <c r="E862" s="1">
        <f t="shared" si="104"/>
        <v>43</v>
      </c>
      <c r="F862">
        <f t="shared" si="105"/>
        <v>8.6999999999999993</v>
      </c>
      <c r="G862">
        <f t="shared" si="106"/>
        <v>0</v>
      </c>
      <c r="H862">
        <f t="shared" si="107"/>
        <v>0</v>
      </c>
      <c r="I862">
        <f t="shared" si="108"/>
        <v>2</v>
      </c>
      <c r="J862">
        <f t="shared" si="110"/>
        <v>2</v>
      </c>
      <c r="K862">
        <f t="shared" si="109"/>
        <v>2</v>
      </c>
    </row>
    <row r="863" spans="4:11" x14ac:dyDescent="0.25">
      <c r="D863">
        <f t="shared" si="111"/>
        <v>861</v>
      </c>
      <c r="E863" s="1">
        <f t="shared" si="104"/>
        <v>43.050000000000004</v>
      </c>
      <c r="F863">
        <f t="shared" si="105"/>
        <v>8.7099999999999991</v>
      </c>
      <c r="G863">
        <f t="shared" si="106"/>
        <v>0</v>
      </c>
      <c r="H863">
        <f t="shared" si="107"/>
        <v>0</v>
      </c>
      <c r="I863">
        <f t="shared" si="108"/>
        <v>1.9949999999999997</v>
      </c>
      <c r="J863">
        <f t="shared" si="110"/>
        <v>1.9949999999999997</v>
      </c>
      <c r="K863">
        <f t="shared" si="109"/>
        <v>1.9949999999999997</v>
      </c>
    </row>
    <row r="864" spans="4:11" x14ac:dyDescent="0.25">
      <c r="D864">
        <f t="shared" si="111"/>
        <v>862</v>
      </c>
      <c r="E864" s="1">
        <f t="shared" si="104"/>
        <v>43.1</v>
      </c>
      <c r="F864">
        <f t="shared" si="105"/>
        <v>8.7200000000000006</v>
      </c>
      <c r="G864">
        <f t="shared" si="106"/>
        <v>0</v>
      </c>
      <c r="H864">
        <f t="shared" si="107"/>
        <v>0</v>
      </c>
      <c r="I864">
        <f t="shared" si="108"/>
        <v>1.9899999999999998</v>
      </c>
      <c r="J864">
        <f t="shared" si="110"/>
        <v>1.9899999999999998</v>
      </c>
      <c r="K864">
        <f t="shared" si="109"/>
        <v>1.9899999999999998</v>
      </c>
    </row>
    <row r="865" spans="4:11" x14ac:dyDescent="0.25">
      <c r="D865">
        <f t="shared" si="111"/>
        <v>863</v>
      </c>
      <c r="E865" s="1">
        <f t="shared" si="104"/>
        <v>43.150000000000006</v>
      </c>
      <c r="F865">
        <f t="shared" si="105"/>
        <v>8.73</v>
      </c>
      <c r="G865">
        <f t="shared" si="106"/>
        <v>0</v>
      </c>
      <c r="H865">
        <f t="shared" si="107"/>
        <v>0</v>
      </c>
      <c r="I865">
        <f t="shared" si="108"/>
        <v>1.9849999999999994</v>
      </c>
      <c r="J865">
        <f t="shared" si="110"/>
        <v>1.9849999999999994</v>
      </c>
      <c r="K865">
        <f t="shared" si="109"/>
        <v>1.9849999999999994</v>
      </c>
    </row>
    <row r="866" spans="4:11" x14ac:dyDescent="0.25">
      <c r="D866">
        <f t="shared" si="111"/>
        <v>864</v>
      </c>
      <c r="E866" s="1">
        <f t="shared" si="104"/>
        <v>43.2</v>
      </c>
      <c r="F866">
        <f t="shared" si="105"/>
        <v>8.74</v>
      </c>
      <c r="G866">
        <f t="shared" si="106"/>
        <v>0</v>
      </c>
      <c r="H866">
        <f t="shared" si="107"/>
        <v>0</v>
      </c>
      <c r="I866">
        <f t="shared" si="108"/>
        <v>1.9799999999999995</v>
      </c>
      <c r="J866">
        <f t="shared" si="110"/>
        <v>1.9799999999999995</v>
      </c>
      <c r="K866">
        <f t="shared" si="109"/>
        <v>1.9799999999999995</v>
      </c>
    </row>
    <row r="867" spans="4:11" x14ac:dyDescent="0.25">
      <c r="D867">
        <f t="shared" si="111"/>
        <v>865</v>
      </c>
      <c r="E867" s="1">
        <f t="shared" si="104"/>
        <v>43.25</v>
      </c>
      <c r="F867">
        <f t="shared" si="105"/>
        <v>8.75</v>
      </c>
      <c r="G867">
        <f t="shared" si="106"/>
        <v>0</v>
      </c>
      <c r="H867">
        <f t="shared" si="107"/>
        <v>0</v>
      </c>
      <c r="I867">
        <f t="shared" si="108"/>
        <v>1.9750000000000001</v>
      </c>
      <c r="J867">
        <f t="shared" si="110"/>
        <v>1.9750000000000001</v>
      </c>
      <c r="K867">
        <f t="shared" si="109"/>
        <v>1.9750000000000001</v>
      </c>
    </row>
    <row r="868" spans="4:11" x14ac:dyDescent="0.25">
      <c r="D868">
        <f t="shared" si="111"/>
        <v>866</v>
      </c>
      <c r="E868" s="1">
        <f t="shared" si="104"/>
        <v>43.300000000000004</v>
      </c>
      <c r="F868">
        <f t="shared" si="105"/>
        <v>8.76</v>
      </c>
      <c r="G868">
        <f t="shared" si="106"/>
        <v>0</v>
      </c>
      <c r="H868">
        <f t="shared" si="107"/>
        <v>0</v>
      </c>
      <c r="I868">
        <f t="shared" si="108"/>
        <v>1.9699999999999993</v>
      </c>
      <c r="J868">
        <f t="shared" si="110"/>
        <v>1.9699999999999993</v>
      </c>
      <c r="K868">
        <f t="shared" si="109"/>
        <v>1.9699999999999993</v>
      </c>
    </row>
    <row r="869" spans="4:11" x14ac:dyDescent="0.25">
      <c r="D869">
        <f t="shared" si="111"/>
        <v>867</v>
      </c>
      <c r="E869" s="1">
        <f t="shared" si="104"/>
        <v>43.35</v>
      </c>
      <c r="F869">
        <f t="shared" si="105"/>
        <v>8.77</v>
      </c>
      <c r="G869">
        <f t="shared" si="106"/>
        <v>0</v>
      </c>
      <c r="H869">
        <f t="shared" si="107"/>
        <v>0</v>
      </c>
      <c r="I869">
        <f t="shared" si="108"/>
        <v>1.9649999999999999</v>
      </c>
      <c r="J869">
        <f t="shared" si="110"/>
        <v>1.9649999999999999</v>
      </c>
      <c r="K869">
        <f t="shared" si="109"/>
        <v>1.9649999999999999</v>
      </c>
    </row>
    <row r="870" spans="4:11" x14ac:dyDescent="0.25">
      <c r="D870">
        <f t="shared" si="111"/>
        <v>868</v>
      </c>
      <c r="E870" s="1">
        <f t="shared" si="104"/>
        <v>43.400000000000006</v>
      </c>
      <c r="F870">
        <f t="shared" si="105"/>
        <v>8.7799999999999994</v>
      </c>
      <c r="G870">
        <f t="shared" si="106"/>
        <v>0</v>
      </c>
      <c r="H870">
        <f t="shared" si="107"/>
        <v>0</v>
      </c>
      <c r="I870">
        <f t="shared" si="108"/>
        <v>1.9599999999999995</v>
      </c>
      <c r="J870">
        <f t="shared" si="110"/>
        <v>1.9599999999999995</v>
      </c>
      <c r="K870">
        <f t="shared" si="109"/>
        <v>1.9599999999999995</v>
      </c>
    </row>
    <row r="871" spans="4:11" x14ac:dyDescent="0.25">
      <c r="D871">
        <f t="shared" si="111"/>
        <v>869</v>
      </c>
      <c r="E871" s="1">
        <f t="shared" si="104"/>
        <v>43.45</v>
      </c>
      <c r="F871">
        <f t="shared" si="105"/>
        <v>8.7899999999999991</v>
      </c>
      <c r="G871">
        <f t="shared" si="106"/>
        <v>0</v>
      </c>
      <c r="H871">
        <f t="shared" si="107"/>
        <v>0</v>
      </c>
      <c r="I871">
        <f t="shared" si="108"/>
        <v>1.9549999999999996</v>
      </c>
      <c r="J871">
        <f t="shared" si="110"/>
        <v>1.9549999999999996</v>
      </c>
      <c r="K871">
        <f t="shared" si="109"/>
        <v>1.9549999999999996</v>
      </c>
    </row>
    <row r="872" spans="4:11" x14ac:dyDescent="0.25">
      <c r="D872">
        <f t="shared" si="111"/>
        <v>870</v>
      </c>
      <c r="E872" s="1">
        <f t="shared" si="104"/>
        <v>43.5</v>
      </c>
      <c r="F872">
        <f t="shared" si="105"/>
        <v>8.8000000000000007</v>
      </c>
      <c r="G872">
        <f t="shared" si="106"/>
        <v>0</v>
      </c>
      <c r="H872">
        <f t="shared" si="107"/>
        <v>0</v>
      </c>
      <c r="I872">
        <f t="shared" si="108"/>
        <v>1.9499999999999997</v>
      </c>
      <c r="J872">
        <f t="shared" si="110"/>
        <v>1.9499999999999997</v>
      </c>
      <c r="K872">
        <f t="shared" si="109"/>
        <v>1.9499999999999997</v>
      </c>
    </row>
    <row r="873" spans="4:11" x14ac:dyDescent="0.25">
      <c r="D873">
        <f t="shared" si="111"/>
        <v>871</v>
      </c>
      <c r="E873" s="1">
        <f t="shared" si="104"/>
        <v>43.550000000000004</v>
      </c>
      <c r="F873">
        <f t="shared" si="105"/>
        <v>8.81</v>
      </c>
      <c r="G873">
        <f t="shared" si="106"/>
        <v>0</v>
      </c>
      <c r="H873">
        <f t="shared" si="107"/>
        <v>0</v>
      </c>
      <c r="I873">
        <f t="shared" si="108"/>
        <v>1.9449999999999994</v>
      </c>
      <c r="J873">
        <f t="shared" si="110"/>
        <v>1.9449999999999994</v>
      </c>
      <c r="K873">
        <f t="shared" si="109"/>
        <v>1.9449999999999994</v>
      </c>
    </row>
    <row r="874" spans="4:11" x14ac:dyDescent="0.25">
      <c r="D874">
        <f t="shared" si="111"/>
        <v>872</v>
      </c>
      <c r="E874" s="1">
        <f t="shared" si="104"/>
        <v>43.6</v>
      </c>
      <c r="F874">
        <f t="shared" si="105"/>
        <v>8.82</v>
      </c>
      <c r="G874">
        <f t="shared" si="106"/>
        <v>0</v>
      </c>
      <c r="H874">
        <f t="shared" si="107"/>
        <v>0</v>
      </c>
      <c r="I874">
        <f t="shared" si="108"/>
        <v>1.94</v>
      </c>
      <c r="J874">
        <f t="shared" si="110"/>
        <v>1.94</v>
      </c>
      <c r="K874">
        <f t="shared" si="109"/>
        <v>1.94</v>
      </c>
    </row>
    <row r="875" spans="4:11" x14ac:dyDescent="0.25">
      <c r="D875">
        <f t="shared" si="111"/>
        <v>873</v>
      </c>
      <c r="E875" s="1">
        <f t="shared" si="104"/>
        <v>43.650000000000006</v>
      </c>
      <c r="F875">
        <f t="shared" si="105"/>
        <v>8.83</v>
      </c>
      <c r="G875">
        <f t="shared" si="106"/>
        <v>0</v>
      </c>
      <c r="H875">
        <f t="shared" si="107"/>
        <v>0</v>
      </c>
      <c r="I875">
        <f t="shared" si="108"/>
        <v>1.9349999999999992</v>
      </c>
      <c r="J875">
        <f t="shared" si="110"/>
        <v>1.9349999999999992</v>
      </c>
      <c r="K875">
        <f t="shared" si="109"/>
        <v>1.9349999999999992</v>
      </c>
    </row>
    <row r="876" spans="4:11" x14ac:dyDescent="0.25">
      <c r="D876">
        <f t="shared" si="111"/>
        <v>874</v>
      </c>
      <c r="E876" s="1">
        <f t="shared" si="104"/>
        <v>43.7</v>
      </c>
      <c r="F876">
        <f t="shared" si="105"/>
        <v>8.84</v>
      </c>
      <c r="G876">
        <f t="shared" si="106"/>
        <v>0</v>
      </c>
      <c r="H876">
        <f t="shared" si="107"/>
        <v>0</v>
      </c>
      <c r="I876">
        <f t="shared" si="108"/>
        <v>1.9299999999999997</v>
      </c>
      <c r="J876">
        <f t="shared" si="110"/>
        <v>1.9299999999999997</v>
      </c>
      <c r="K876">
        <f t="shared" si="109"/>
        <v>1.9299999999999997</v>
      </c>
    </row>
    <row r="877" spans="4:11" x14ac:dyDescent="0.25">
      <c r="D877">
        <f t="shared" si="111"/>
        <v>875</v>
      </c>
      <c r="E877" s="1">
        <f t="shared" si="104"/>
        <v>43.75</v>
      </c>
      <c r="F877">
        <f t="shared" si="105"/>
        <v>8.85</v>
      </c>
      <c r="G877">
        <f t="shared" si="106"/>
        <v>0</v>
      </c>
      <c r="H877">
        <f t="shared" si="107"/>
        <v>0</v>
      </c>
      <c r="I877">
        <f t="shared" si="108"/>
        <v>1.9249999999999998</v>
      </c>
      <c r="J877">
        <f t="shared" si="110"/>
        <v>1.9249999999999998</v>
      </c>
      <c r="K877">
        <f t="shared" si="109"/>
        <v>1.9249999999999998</v>
      </c>
    </row>
    <row r="878" spans="4:11" x14ac:dyDescent="0.25">
      <c r="D878">
        <f t="shared" si="111"/>
        <v>876</v>
      </c>
      <c r="E878" s="1">
        <f t="shared" si="104"/>
        <v>43.800000000000004</v>
      </c>
      <c r="F878">
        <f t="shared" si="105"/>
        <v>8.86</v>
      </c>
      <c r="G878">
        <f t="shared" si="106"/>
        <v>0</v>
      </c>
      <c r="H878">
        <f t="shared" si="107"/>
        <v>0</v>
      </c>
      <c r="I878">
        <f t="shared" si="108"/>
        <v>1.9199999999999995</v>
      </c>
      <c r="J878">
        <f t="shared" si="110"/>
        <v>1.9199999999999995</v>
      </c>
      <c r="K878">
        <f t="shared" si="109"/>
        <v>1.9199999999999995</v>
      </c>
    </row>
    <row r="879" spans="4:11" x14ac:dyDescent="0.25">
      <c r="D879">
        <f t="shared" si="111"/>
        <v>877</v>
      </c>
      <c r="E879" s="1">
        <f t="shared" si="104"/>
        <v>43.85</v>
      </c>
      <c r="F879">
        <f t="shared" si="105"/>
        <v>8.8699999999999992</v>
      </c>
      <c r="G879">
        <f t="shared" si="106"/>
        <v>0</v>
      </c>
      <c r="H879">
        <f t="shared" si="107"/>
        <v>0</v>
      </c>
      <c r="I879">
        <f t="shared" si="108"/>
        <v>1.9149999999999996</v>
      </c>
      <c r="J879">
        <f t="shared" si="110"/>
        <v>1.9149999999999996</v>
      </c>
      <c r="K879">
        <f t="shared" si="109"/>
        <v>1.9149999999999996</v>
      </c>
    </row>
    <row r="880" spans="4:11" x14ac:dyDescent="0.25">
      <c r="D880">
        <f t="shared" si="111"/>
        <v>878</v>
      </c>
      <c r="E880" s="1">
        <f t="shared" si="104"/>
        <v>43.900000000000006</v>
      </c>
      <c r="F880">
        <f t="shared" si="105"/>
        <v>8.879999999999999</v>
      </c>
      <c r="G880">
        <f t="shared" si="106"/>
        <v>0</v>
      </c>
      <c r="H880">
        <f t="shared" si="107"/>
        <v>0</v>
      </c>
      <c r="I880">
        <f t="shared" si="108"/>
        <v>1.9099999999999993</v>
      </c>
      <c r="J880">
        <f t="shared" si="110"/>
        <v>1.9099999999999993</v>
      </c>
      <c r="K880">
        <f t="shared" si="109"/>
        <v>1.9099999999999993</v>
      </c>
    </row>
    <row r="881" spans="4:11" x14ac:dyDescent="0.25">
      <c r="D881">
        <f t="shared" si="111"/>
        <v>879</v>
      </c>
      <c r="E881" s="1">
        <f t="shared" si="104"/>
        <v>43.95</v>
      </c>
      <c r="F881">
        <f t="shared" si="105"/>
        <v>8.89</v>
      </c>
      <c r="G881">
        <f t="shared" si="106"/>
        <v>0</v>
      </c>
      <c r="H881">
        <f t="shared" si="107"/>
        <v>0</v>
      </c>
      <c r="I881">
        <f t="shared" si="108"/>
        <v>1.9049999999999998</v>
      </c>
      <c r="J881">
        <f t="shared" si="110"/>
        <v>1.9049999999999998</v>
      </c>
      <c r="K881">
        <f t="shared" si="109"/>
        <v>1.9049999999999998</v>
      </c>
    </row>
    <row r="882" spans="4:11" x14ac:dyDescent="0.25">
      <c r="D882">
        <f t="shared" si="111"/>
        <v>880</v>
      </c>
      <c r="E882" s="1">
        <f t="shared" si="104"/>
        <v>44</v>
      </c>
      <c r="F882">
        <f t="shared" si="105"/>
        <v>8.9</v>
      </c>
      <c r="G882">
        <f t="shared" si="106"/>
        <v>0</v>
      </c>
      <c r="H882">
        <f t="shared" si="107"/>
        <v>0</v>
      </c>
      <c r="I882">
        <f t="shared" si="108"/>
        <v>1.9</v>
      </c>
      <c r="J882">
        <f t="shared" si="110"/>
        <v>1.9</v>
      </c>
      <c r="K882">
        <f t="shared" si="109"/>
        <v>1.9</v>
      </c>
    </row>
    <row r="883" spans="4:11" x14ac:dyDescent="0.25">
      <c r="D883">
        <f t="shared" si="111"/>
        <v>881</v>
      </c>
      <c r="E883" s="1">
        <f t="shared" si="104"/>
        <v>44.050000000000004</v>
      </c>
      <c r="F883">
        <f t="shared" si="105"/>
        <v>8.91</v>
      </c>
      <c r="G883">
        <f t="shared" si="106"/>
        <v>0</v>
      </c>
      <c r="H883">
        <f t="shared" si="107"/>
        <v>0</v>
      </c>
      <c r="I883">
        <f t="shared" si="108"/>
        <v>1.8949999999999996</v>
      </c>
      <c r="J883">
        <f t="shared" si="110"/>
        <v>1.8949999999999996</v>
      </c>
      <c r="K883">
        <f t="shared" si="109"/>
        <v>1.8949999999999996</v>
      </c>
    </row>
    <row r="884" spans="4:11" x14ac:dyDescent="0.25">
      <c r="D884">
        <f t="shared" si="111"/>
        <v>882</v>
      </c>
      <c r="E884" s="1">
        <f t="shared" si="104"/>
        <v>44.1</v>
      </c>
      <c r="F884">
        <f t="shared" si="105"/>
        <v>8.92</v>
      </c>
      <c r="G884">
        <f t="shared" si="106"/>
        <v>0</v>
      </c>
      <c r="H884">
        <f t="shared" si="107"/>
        <v>0</v>
      </c>
      <c r="I884">
        <f t="shared" si="108"/>
        <v>1.8899999999999997</v>
      </c>
      <c r="J884">
        <f t="shared" si="110"/>
        <v>1.8899999999999997</v>
      </c>
      <c r="K884">
        <f t="shared" si="109"/>
        <v>1.8899999999999997</v>
      </c>
    </row>
    <row r="885" spans="4:11" x14ac:dyDescent="0.25">
      <c r="D885">
        <f t="shared" si="111"/>
        <v>883</v>
      </c>
      <c r="E885" s="1">
        <f t="shared" si="104"/>
        <v>44.150000000000006</v>
      </c>
      <c r="F885">
        <f t="shared" si="105"/>
        <v>8.93</v>
      </c>
      <c r="G885">
        <f t="shared" si="106"/>
        <v>0</v>
      </c>
      <c r="H885">
        <f t="shared" si="107"/>
        <v>0</v>
      </c>
      <c r="I885">
        <f t="shared" si="108"/>
        <v>1.8849999999999993</v>
      </c>
      <c r="J885">
        <f t="shared" si="110"/>
        <v>1.8849999999999993</v>
      </c>
      <c r="K885">
        <f t="shared" si="109"/>
        <v>1.8849999999999993</v>
      </c>
    </row>
    <row r="886" spans="4:11" x14ac:dyDescent="0.25">
      <c r="D886">
        <f t="shared" si="111"/>
        <v>884</v>
      </c>
      <c r="E886" s="1">
        <f t="shared" si="104"/>
        <v>44.2</v>
      </c>
      <c r="F886">
        <f t="shared" si="105"/>
        <v>8.94</v>
      </c>
      <c r="G886">
        <f t="shared" si="106"/>
        <v>0</v>
      </c>
      <c r="H886">
        <f t="shared" si="107"/>
        <v>0</v>
      </c>
      <c r="I886">
        <f t="shared" si="108"/>
        <v>1.8799999999999994</v>
      </c>
      <c r="J886">
        <f t="shared" si="110"/>
        <v>1.8799999999999994</v>
      </c>
      <c r="K886">
        <f t="shared" si="109"/>
        <v>1.8799999999999994</v>
      </c>
    </row>
    <row r="887" spans="4:11" x14ac:dyDescent="0.25">
      <c r="D887">
        <f t="shared" si="111"/>
        <v>885</v>
      </c>
      <c r="E887" s="1">
        <f t="shared" si="104"/>
        <v>44.25</v>
      </c>
      <c r="F887">
        <f t="shared" si="105"/>
        <v>8.9499999999999993</v>
      </c>
      <c r="G887">
        <f t="shared" si="106"/>
        <v>0</v>
      </c>
      <c r="H887">
        <f t="shared" si="107"/>
        <v>0</v>
      </c>
      <c r="I887">
        <f t="shared" si="108"/>
        <v>1.875</v>
      </c>
      <c r="J887">
        <f t="shared" si="110"/>
        <v>1.875</v>
      </c>
      <c r="K887">
        <f t="shared" si="109"/>
        <v>1.875</v>
      </c>
    </row>
    <row r="888" spans="4:11" x14ac:dyDescent="0.25">
      <c r="D888">
        <f t="shared" si="111"/>
        <v>886</v>
      </c>
      <c r="E888" s="1">
        <f t="shared" si="104"/>
        <v>44.300000000000004</v>
      </c>
      <c r="F888">
        <f t="shared" si="105"/>
        <v>8.9599999999999991</v>
      </c>
      <c r="G888">
        <f t="shared" si="106"/>
        <v>0</v>
      </c>
      <c r="H888">
        <f t="shared" si="107"/>
        <v>0</v>
      </c>
      <c r="I888">
        <f t="shared" si="108"/>
        <v>1.8699999999999997</v>
      </c>
      <c r="J888">
        <f t="shared" si="110"/>
        <v>1.8699999999999997</v>
      </c>
      <c r="K888">
        <f t="shared" si="109"/>
        <v>1.8699999999999997</v>
      </c>
    </row>
    <row r="889" spans="4:11" x14ac:dyDescent="0.25">
      <c r="D889">
        <f t="shared" si="111"/>
        <v>887</v>
      </c>
      <c r="E889" s="1">
        <f t="shared" si="104"/>
        <v>44.35</v>
      </c>
      <c r="F889">
        <f t="shared" si="105"/>
        <v>8.9700000000000006</v>
      </c>
      <c r="G889">
        <f t="shared" si="106"/>
        <v>0</v>
      </c>
      <c r="H889">
        <f t="shared" si="107"/>
        <v>0</v>
      </c>
      <c r="I889">
        <f t="shared" si="108"/>
        <v>1.8649999999999998</v>
      </c>
      <c r="J889">
        <f t="shared" si="110"/>
        <v>1.8649999999999998</v>
      </c>
      <c r="K889">
        <f t="shared" si="109"/>
        <v>1.8649999999999998</v>
      </c>
    </row>
    <row r="890" spans="4:11" x14ac:dyDescent="0.25">
      <c r="D890">
        <f t="shared" si="111"/>
        <v>888</v>
      </c>
      <c r="E890" s="1">
        <f t="shared" si="104"/>
        <v>44.400000000000006</v>
      </c>
      <c r="F890">
        <f t="shared" si="105"/>
        <v>8.98</v>
      </c>
      <c r="G890">
        <f t="shared" si="106"/>
        <v>0</v>
      </c>
      <c r="H890">
        <f t="shared" si="107"/>
        <v>0</v>
      </c>
      <c r="I890">
        <f t="shared" si="108"/>
        <v>1.8599999999999994</v>
      </c>
      <c r="J890">
        <f t="shared" si="110"/>
        <v>1.8599999999999994</v>
      </c>
      <c r="K890">
        <f t="shared" si="109"/>
        <v>1.8599999999999994</v>
      </c>
    </row>
    <row r="891" spans="4:11" x14ac:dyDescent="0.25">
      <c r="D891">
        <f t="shared" si="111"/>
        <v>889</v>
      </c>
      <c r="E891" s="1">
        <f t="shared" si="104"/>
        <v>44.45</v>
      </c>
      <c r="F891">
        <f t="shared" si="105"/>
        <v>8.99</v>
      </c>
      <c r="G891">
        <f t="shared" si="106"/>
        <v>0</v>
      </c>
      <c r="H891">
        <f t="shared" si="107"/>
        <v>0</v>
      </c>
      <c r="I891">
        <f t="shared" si="108"/>
        <v>1.8549999999999995</v>
      </c>
      <c r="J891">
        <f t="shared" si="110"/>
        <v>1.8549999999999995</v>
      </c>
      <c r="K891">
        <f t="shared" si="109"/>
        <v>1.8549999999999995</v>
      </c>
    </row>
    <row r="892" spans="4:11" x14ac:dyDescent="0.25">
      <c r="D892">
        <f t="shared" si="111"/>
        <v>890</v>
      </c>
      <c r="E892" s="1">
        <f t="shared" si="104"/>
        <v>44.5</v>
      </c>
      <c r="F892">
        <f t="shared" si="105"/>
        <v>9</v>
      </c>
      <c r="G892">
        <f t="shared" si="106"/>
        <v>0</v>
      </c>
      <c r="H892">
        <f t="shared" si="107"/>
        <v>0</v>
      </c>
      <c r="I892">
        <f t="shared" si="108"/>
        <v>1.85</v>
      </c>
      <c r="J892">
        <f t="shared" si="110"/>
        <v>1.85</v>
      </c>
      <c r="K892">
        <f t="shared" si="109"/>
        <v>1.85</v>
      </c>
    </row>
    <row r="893" spans="4:11" x14ac:dyDescent="0.25">
      <c r="D893">
        <f t="shared" si="111"/>
        <v>891</v>
      </c>
      <c r="E893" s="1">
        <f t="shared" si="104"/>
        <v>44.550000000000004</v>
      </c>
      <c r="F893">
        <f t="shared" si="105"/>
        <v>9.01</v>
      </c>
      <c r="G893">
        <f t="shared" si="106"/>
        <v>0</v>
      </c>
      <c r="H893">
        <f t="shared" si="107"/>
        <v>0</v>
      </c>
      <c r="I893">
        <f t="shared" si="108"/>
        <v>1.8449999999999993</v>
      </c>
      <c r="J893">
        <f t="shared" si="110"/>
        <v>1.8449999999999993</v>
      </c>
      <c r="K893">
        <f t="shared" si="109"/>
        <v>1.8449999999999993</v>
      </c>
    </row>
    <row r="894" spans="4:11" x14ac:dyDescent="0.25">
      <c r="D894">
        <f t="shared" si="111"/>
        <v>892</v>
      </c>
      <c r="E894" s="1">
        <f t="shared" si="104"/>
        <v>44.6</v>
      </c>
      <c r="F894">
        <f t="shared" si="105"/>
        <v>9.02</v>
      </c>
      <c r="G894">
        <f t="shared" si="106"/>
        <v>0</v>
      </c>
      <c r="H894">
        <f t="shared" si="107"/>
        <v>0</v>
      </c>
      <c r="I894">
        <f t="shared" si="108"/>
        <v>1.8399999999999999</v>
      </c>
      <c r="J894">
        <f t="shared" si="110"/>
        <v>1.8399999999999999</v>
      </c>
      <c r="K894">
        <f t="shared" si="109"/>
        <v>1.8399999999999999</v>
      </c>
    </row>
    <row r="895" spans="4:11" x14ac:dyDescent="0.25">
      <c r="D895">
        <f t="shared" si="111"/>
        <v>893</v>
      </c>
      <c r="E895" s="1">
        <f t="shared" si="104"/>
        <v>44.650000000000006</v>
      </c>
      <c r="F895">
        <f t="shared" si="105"/>
        <v>9.0299999999999994</v>
      </c>
      <c r="G895">
        <f t="shared" si="106"/>
        <v>0</v>
      </c>
      <c r="H895">
        <f t="shared" si="107"/>
        <v>0</v>
      </c>
      <c r="I895">
        <f t="shared" si="108"/>
        <v>1.8349999999999995</v>
      </c>
      <c r="J895">
        <f t="shared" si="110"/>
        <v>1.8349999999999995</v>
      </c>
      <c r="K895">
        <f t="shared" si="109"/>
        <v>1.8349999999999995</v>
      </c>
    </row>
    <row r="896" spans="4:11" x14ac:dyDescent="0.25">
      <c r="D896">
        <f t="shared" si="111"/>
        <v>894</v>
      </c>
      <c r="E896" s="1">
        <f t="shared" si="104"/>
        <v>44.7</v>
      </c>
      <c r="F896">
        <f t="shared" si="105"/>
        <v>9.0399999999999991</v>
      </c>
      <c r="G896">
        <f t="shared" si="106"/>
        <v>0</v>
      </c>
      <c r="H896">
        <f t="shared" si="107"/>
        <v>0</v>
      </c>
      <c r="I896">
        <f t="shared" si="108"/>
        <v>1.8299999999999996</v>
      </c>
      <c r="J896">
        <f t="shared" si="110"/>
        <v>1.8299999999999996</v>
      </c>
      <c r="K896">
        <f t="shared" si="109"/>
        <v>1.8299999999999996</v>
      </c>
    </row>
    <row r="897" spans="4:11" x14ac:dyDescent="0.25">
      <c r="D897">
        <f t="shared" si="111"/>
        <v>895</v>
      </c>
      <c r="E897" s="1">
        <f t="shared" si="104"/>
        <v>44.75</v>
      </c>
      <c r="F897">
        <f t="shared" si="105"/>
        <v>9.0500000000000007</v>
      </c>
      <c r="G897">
        <f t="shared" si="106"/>
        <v>0</v>
      </c>
      <c r="H897">
        <f t="shared" si="107"/>
        <v>0</v>
      </c>
      <c r="I897">
        <f t="shared" si="108"/>
        <v>1.8249999999999997</v>
      </c>
      <c r="J897">
        <f t="shared" si="110"/>
        <v>1.8249999999999997</v>
      </c>
      <c r="K897">
        <f t="shared" si="109"/>
        <v>1.8249999999999997</v>
      </c>
    </row>
    <row r="898" spans="4:11" x14ac:dyDescent="0.25">
      <c r="D898">
        <f t="shared" si="111"/>
        <v>896</v>
      </c>
      <c r="E898" s="1">
        <f t="shared" ref="E898:E961" si="112">PAR_max/1200*D898</f>
        <v>44.800000000000004</v>
      </c>
      <c r="F898">
        <f t="shared" ref="F898:F961" si="113">init_slope*D898+init_intercp</f>
        <v>9.06</v>
      </c>
      <c r="G898">
        <f t="shared" ref="G898:G961" si="114">IF(AND(F898&lt;flat_init_y, E898&lt;flat_end_x),F898,0)</f>
        <v>0</v>
      </c>
      <c r="H898">
        <f t="shared" ref="H898:H961" si="115">IF(AND(F898&gt;=flat_init_y,E898&lt;flat_end_x),flat_init_y,0)</f>
        <v>0</v>
      </c>
      <c r="I898">
        <f t="shared" ref="I898:I961" si="116">IF(E898&gt;=flat_end_x,flat_init_y+end_slope2*(E898-flat_end_x),0)</f>
        <v>1.8199999999999994</v>
      </c>
      <c r="J898">
        <f t="shared" si="110"/>
        <v>1.8199999999999994</v>
      </c>
      <c r="K898">
        <f t="shared" ref="K898:K961" si="117">IF(J898&lt;min_response,min_response,J898)</f>
        <v>1.8199999999999994</v>
      </c>
    </row>
    <row r="899" spans="4:11" x14ac:dyDescent="0.25">
      <c r="D899">
        <f t="shared" si="111"/>
        <v>897</v>
      </c>
      <c r="E899" s="1">
        <f t="shared" si="112"/>
        <v>44.85</v>
      </c>
      <c r="F899">
        <f t="shared" si="113"/>
        <v>9.07</v>
      </c>
      <c r="G899">
        <f t="shared" si="114"/>
        <v>0</v>
      </c>
      <c r="H899">
        <f t="shared" si="115"/>
        <v>0</v>
      </c>
      <c r="I899">
        <f t="shared" si="116"/>
        <v>1.8149999999999999</v>
      </c>
      <c r="J899">
        <f t="shared" ref="J899:J962" si="118">SUM(G899:I899)</f>
        <v>1.8149999999999999</v>
      </c>
      <c r="K899">
        <f t="shared" si="117"/>
        <v>1.8149999999999999</v>
      </c>
    </row>
    <row r="900" spans="4:11" x14ac:dyDescent="0.25">
      <c r="D900">
        <f t="shared" ref="D900:D963" si="119">D899+1</f>
        <v>898</v>
      </c>
      <c r="E900" s="1">
        <f t="shared" si="112"/>
        <v>44.900000000000006</v>
      </c>
      <c r="F900">
        <f t="shared" si="113"/>
        <v>9.08</v>
      </c>
      <c r="G900">
        <f t="shared" si="114"/>
        <v>0</v>
      </c>
      <c r="H900">
        <f t="shared" si="115"/>
        <v>0</v>
      </c>
      <c r="I900">
        <f t="shared" si="116"/>
        <v>1.8099999999999992</v>
      </c>
      <c r="J900">
        <f t="shared" si="118"/>
        <v>1.8099999999999992</v>
      </c>
      <c r="K900">
        <f t="shared" si="117"/>
        <v>1.8099999999999992</v>
      </c>
    </row>
    <row r="901" spans="4:11" x14ac:dyDescent="0.25">
      <c r="D901">
        <f t="shared" si="119"/>
        <v>899</v>
      </c>
      <c r="E901" s="1">
        <f t="shared" si="112"/>
        <v>44.95</v>
      </c>
      <c r="F901">
        <f t="shared" si="113"/>
        <v>9.09</v>
      </c>
      <c r="G901">
        <f t="shared" si="114"/>
        <v>0</v>
      </c>
      <c r="H901">
        <f t="shared" si="115"/>
        <v>0</v>
      </c>
      <c r="I901">
        <f t="shared" si="116"/>
        <v>1.8049999999999997</v>
      </c>
      <c r="J901">
        <f t="shared" si="118"/>
        <v>1.8049999999999997</v>
      </c>
      <c r="K901">
        <f t="shared" si="117"/>
        <v>1.8049999999999997</v>
      </c>
    </row>
    <row r="902" spans="4:11" x14ac:dyDescent="0.25">
      <c r="D902">
        <f t="shared" si="119"/>
        <v>900</v>
      </c>
      <c r="E902" s="1">
        <f t="shared" si="112"/>
        <v>45</v>
      </c>
      <c r="F902">
        <f t="shared" si="113"/>
        <v>9.1</v>
      </c>
      <c r="G902">
        <f t="shared" si="114"/>
        <v>0</v>
      </c>
      <c r="H902">
        <f t="shared" si="115"/>
        <v>0</v>
      </c>
      <c r="I902">
        <f t="shared" si="116"/>
        <v>1.7999999999999998</v>
      </c>
      <c r="J902">
        <f t="shared" si="118"/>
        <v>1.7999999999999998</v>
      </c>
      <c r="K902">
        <f t="shared" si="117"/>
        <v>1.7999999999999998</v>
      </c>
    </row>
    <row r="903" spans="4:11" x14ac:dyDescent="0.25">
      <c r="D903">
        <f t="shared" si="119"/>
        <v>901</v>
      </c>
      <c r="E903" s="1">
        <f t="shared" si="112"/>
        <v>45.050000000000004</v>
      </c>
      <c r="F903">
        <f t="shared" si="113"/>
        <v>9.11</v>
      </c>
      <c r="G903">
        <f t="shared" si="114"/>
        <v>0</v>
      </c>
      <c r="H903">
        <f t="shared" si="115"/>
        <v>0</v>
      </c>
      <c r="I903">
        <f t="shared" si="116"/>
        <v>1.7949999999999995</v>
      </c>
      <c r="J903">
        <f t="shared" si="118"/>
        <v>1.7949999999999995</v>
      </c>
      <c r="K903">
        <f t="shared" si="117"/>
        <v>1.7949999999999995</v>
      </c>
    </row>
    <row r="904" spans="4:11" x14ac:dyDescent="0.25">
      <c r="D904">
        <f t="shared" si="119"/>
        <v>902</v>
      </c>
      <c r="E904" s="1">
        <f t="shared" si="112"/>
        <v>45.1</v>
      </c>
      <c r="F904">
        <f t="shared" si="113"/>
        <v>9.1199999999999992</v>
      </c>
      <c r="G904">
        <f t="shared" si="114"/>
        <v>0</v>
      </c>
      <c r="H904">
        <f t="shared" si="115"/>
        <v>0</v>
      </c>
      <c r="I904">
        <f t="shared" si="116"/>
        <v>1.7899999999999996</v>
      </c>
      <c r="J904">
        <f t="shared" si="118"/>
        <v>1.7899999999999996</v>
      </c>
      <c r="K904">
        <f t="shared" si="117"/>
        <v>1.7899999999999996</v>
      </c>
    </row>
    <row r="905" spans="4:11" x14ac:dyDescent="0.25">
      <c r="D905">
        <f t="shared" si="119"/>
        <v>903</v>
      </c>
      <c r="E905" s="1">
        <f t="shared" si="112"/>
        <v>45.150000000000006</v>
      </c>
      <c r="F905">
        <f t="shared" si="113"/>
        <v>9.129999999999999</v>
      </c>
      <c r="G905">
        <f t="shared" si="114"/>
        <v>0</v>
      </c>
      <c r="H905">
        <f t="shared" si="115"/>
        <v>0</v>
      </c>
      <c r="I905">
        <f t="shared" si="116"/>
        <v>1.7849999999999993</v>
      </c>
      <c r="J905">
        <f t="shared" si="118"/>
        <v>1.7849999999999993</v>
      </c>
      <c r="K905">
        <f t="shared" si="117"/>
        <v>1.7849999999999993</v>
      </c>
    </row>
    <row r="906" spans="4:11" x14ac:dyDescent="0.25">
      <c r="D906">
        <f t="shared" si="119"/>
        <v>904</v>
      </c>
      <c r="E906" s="1">
        <f t="shared" si="112"/>
        <v>45.2</v>
      </c>
      <c r="F906">
        <f t="shared" si="113"/>
        <v>9.14</v>
      </c>
      <c r="G906">
        <f t="shared" si="114"/>
        <v>0</v>
      </c>
      <c r="H906">
        <f t="shared" si="115"/>
        <v>0</v>
      </c>
      <c r="I906">
        <f t="shared" si="116"/>
        <v>1.7799999999999998</v>
      </c>
      <c r="J906">
        <f t="shared" si="118"/>
        <v>1.7799999999999998</v>
      </c>
      <c r="K906">
        <f t="shared" si="117"/>
        <v>1.7799999999999998</v>
      </c>
    </row>
    <row r="907" spans="4:11" x14ac:dyDescent="0.25">
      <c r="D907">
        <f t="shared" si="119"/>
        <v>905</v>
      </c>
      <c r="E907" s="1">
        <f t="shared" si="112"/>
        <v>45.25</v>
      </c>
      <c r="F907">
        <f t="shared" si="113"/>
        <v>9.15</v>
      </c>
      <c r="G907">
        <f t="shared" si="114"/>
        <v>0</v>
      </c>
      <c r="H907">
        <f t="shared" si="115"/>
        <v>0</v>
      </c>
      <c r="I907">
        <f t="shared" si="116"/>
        <v>1.7749999999999999</v>
      </c>
      <c r="J907">
        <f t="shared" si="118"/>
        <v>1.7749999999999999</v>
      </c>
      <c r="K907">
        <f t="shared" si="117"/>
        <v>1.7749999999999999</v>
      </c>
    </row>
    <row r="908" spans="4:11" x14ac:dyDescent="0.25">
      <c r="D908">
        <f t="shared" si="119"/>
        <v>906</v>
      </c>
      <c r="E908" s="1">
        <f t="shared" si="112"/>
        <v>45.300000000000004</v>
      </c>
      <c r="F908">
        <f t="shared" si="113"/>
        <v>9.16</v>
      </c>
      <c r="G908">
        <f t="shared" si="114"/>
        <v>0</v>
      </c>
      <c r="H908">
        <f t="shared" si="115"/>
        <v>0</v>
      </c>
      <c r="I908">
        <f t="shared" si="116"/>
        <v>1.7699999999999996</v>
      </c>
      <c r="J908">
        <f t="shared" si="118"/>
        <v>1.7699999999999996</v>
      </c>
      <c r="K908">
        <f t="shared" si="117"/>
        <v>1.7699999999999996</v>
      </c>
    </row>
    <row r="909" spans="4:11" x14ac:dyDescent="0.25">
      <c r="D909">
        <f t="shared" si="119"/>
        <v>907</v>
      </c>
      <c r="E909" s="1">
        <f t="shared" si="112"/>
        <v>45.35</v>
      </c>
      <c r="F909">
        <f t="shared" si="113"/>
        <v>9.17</v>
      </c>
      <c r="G909">
        <f t="shared" si="114"/>
        <v>0</v>
      </c>
      <c r="H909">
        <f t="shared" si="115"/>
        <v>0</v>
      </c>
      <c r="I909">
        <f t="shared" si="116"/>
        <v>1.7649999999999997</v>
      </c>
      <c r="J909">
        <f t="shared" si="118"/>
        <v>1.7649999999999997</v>
      </c>
      <c r="K909">
        <f t="shared" si="117"/>
        <v>1.7649999999999997</v>
      </c>
    </row>
    <row r="910" spans="4:11" x14ac:dyDescent="0.25">
      <c r="D910">
        <f t="shared" si="119"/>
        <v>908</v>
      </c>
      <c r="E910" s="1">
        <f t="shared" si="112"/>
        <v>45.400000000000006</v>
      </c>
      <c r="F910">
        <f t="shared" si="113"/>
        <v>9.18</v>
      </c>
      <c r="G910">
        <f t="shared" si="114"/>
        <v>0</v>
      </c>
      <c r="H910">
        <f t="shared" si="115"/>
        <v>0</v>
      </c>
      <c r="I910">
        <f t="shared" si="116"/>
        <v>1.7599999999999993</v>
      </c>
      <c r="J910">
        <f t="shared" si="118"/>
        <v>1.7599999999999993</v>
      </c>
      <c r="K910">
        <f t="shared" si="117"/>
        <v>1.7599999999999993</v>
      </c>
    </row>
    <row r="911" spans="4:11" x14ac:dyDescent="0.25">
      <c r="D911">
        <f t="shared" si="119"/>
        <v>909</v>
      </c>
      <c r="E911" s="1">
        <f t="shared" si="112"/>
        <v>45.45</v>
      </c>
      <c r="F911">
        <f t="shared" si="113"/>
        <v>9.19</v>
      </c>
      <c r="G911">
        <f t="shared" si="114"/>
        <v>0</v>
      </c>
      <c r="H911">
        <f t="shared" si="115"/>
        <v>0</v>
      </c>
      <c r="I911">
        <f t="shared" si="116"/>
        <v>1.7549999999999994</v>
      </c>
      <c r="J911">
        <f t="shared" si="118"/>
        <v>1.7549999999999994</v>
      </c>
      <c r="K911">
        <f t="shared" si="117"/>
        <v>1.7549999999999994</v>
      </c>
    </row>
    <row r="912" spans="4:11" x14ac:dyDescent="0.25">
      <c r="D912">
        <f t="shared" si="119"/>
        <v>910</v>
      </c>
      <c r="E912" s="1">
        <f t="shared" si="112"/>
        <v>45.5</v>
      </c>
      <c r="F912">
        <f t="shared" si="113"/>
        <v>9.1999999999999993</v>
      </c>
      <c r="G912">
        <f t="shared" si="114"/>
        <v>0</v>
      </c>
      <c r="H912">
        <f t="shared" si="115"/>
        <v>0</v>
      </c>
      <c r="I912">
        <f t="shared" si="116"/>
        <v>1.75</v>
      </c>
      <c r="J912">
        <f t="shared" si="118"/>
        <v>1.75</v>
      </c>
      <c r="K912">
        <f t="shared" si="117"/>
        <v>1.75</v>
      </c>
    </row>
    <row r="913" spans="4:11" x14ac:dyDescent="0.25">
      <c r="D913">
        <f t="shared" si="119"/>
        <v>911</v>
      </c>
      <c r="E913" s="1">
        <f t="shared" si="112"/>
        <v>45.550000000000004</v>
      </c>
      <c r="F913">
        <f t="shared" si="113"/>
        <v>9.2099999999999991</v>
      </c>
      <c r="G913">
        <f t="shared" si="114"/>
        <v>0</v>
      </c>
      <c r="H913">
        <f t="shared" si="115"/>
        <v>0</v>
      </c>
      <c r="I913">
        <f t="shared" si="116"/>
        <v>1.7449999999999997</v>
      </c>
      <c r="J913">
        <f t="shared" si="118"/>
        <v>1.7449999999999997</v>
      </c>
      <c r="K913">
        <f t="shared" si="117"/>
        <v>1.7449999999999997</v>
      </c>
    </row>
    <row r="914" spans="4:11" x14ac:dyDescent="0.25">
      <c r="D914">
        <f t="shared" si="119"/>
        <v>912</v>
      </c>
      <c r="E914" s="1">
        <f t="shared" si="112"/>
        <v>45.6</v>
      </c>
      <c r="F914">
        <f t="shared" si="113"/>
        <v>9.2200000000000006</v>
      </c>
      <c r="G914">
        <f t="shared" si="114"/>
        <v>0</v>
      </c>
      <c r="H914">
        <f t="shared" si="115"/>
        <v>0</v>
      </c>
      <c r="I914">
        <f t="shared" si="116"/>
        <v>1.7399999999999998</v>
      </c>
      <c r="J914">
        <f t="shared" si="118"/>
        <v>1.7399999999999998</v>
      </c>
      <c r="K914">
        <f t="shared" si="117"/>
        <v>1.7399999999999998</v>
      </c>
    </row>
    <row r="915" spans="4:11" x14ac:dyDescent="0.25">
      <c r="D915">
        <f t="shared" si="119"/>
        <v>913</v>
      </c>
      <c r="E915" s="1">
        <f t="shared" si="112"/>
        <v>45.650000000000006</v>
      </c>
      <c r="F915">
        <f t="shared" si="113"/>
        <v>9.23</v>
      </c>
      <c r="G915">
        <f t="shared" si="114"/>
        <v>0</v>
      </c>
      <c r="H915">
        <f t="shared" si="115"/>
        <v>0</v>
      </c>
      <c r="I915">
        <f t="shared" si="116"/>
        <v>1.7349999999999994</v>
      </c>
      <c r="J915">
        <f t="shared" si="118"/>
        <v>1.7349999999999994</v>
      </c>
      <c r="K915">
        <f t="shared" si="117"/>
        <v>1.7349999999999994</v>
      </c>
    </row>
    <row r="916" spans="4:11" x14ac:dyDescent="0.25">
      <c r="D916">
        <f t="shared" si="119"/>
        <v>914</v>
      </c>
      <c r="E916" s="1">
        <f t="shared" si="112"/>
        <v>45.7</v>
      </c>
      <c r="F916">
        <f t="shared" si="113"/>
        <v>9.24</v>
      </c>
      <c r="G916">
        <f t="shared" si="114"/>
        <v>0</v>
      </c>
      <c r="H916">
        <f t="shared" si="115"/>
        <v>0</v>
      </c>
      <c r="I916">
        <f t="shared" si="116"/>
        <v>1.7299999999999995</v>
      </c>
      <c r="J916">
        <f t="shared" si="118"/>
        <v>1.7299999999999995</v>
      </c>
      <c r="K916">
        <f t="shared" si="117"/>
        <v>1.7299999999999995</v>
      </c>
    </row>
    <row r="917" spans="4:11" x14ac:dyDescent="0.25">
      <c r="D917">
        <f t="shared" si="119"/>
        <v>915</v>
      </c>
      <c r="E917" s="1">
        <f t="shared" si="112"/>
        <v>45.75</v>
      </c>
      <c r="F917">
        <f t="shared" si="113"/>
        <v>9.25</v>
      </c>
      <c r="G917">
        <f t="shared" si="114"/>
        <v>0</v>
      </c>
      <c r="H917">
        <f t="shared" si="115"/>
        <v>0</v>
      </c>
      <c r="I917">
        <f t="shared" si="116"/>
        <v>1.7250000000000001</v>
      </c>
      <c r="J917">
        <f t="shared" si="118"/>
        <v>1.7250000000000001</v>
      </c>
      <c r="K917">
        <f t="shared" si="117"/>
        <v>1.7250000000000001</v>
      </c>
    </row>
    <row r="918" spans="4:11" x14ac:dyDescent="0.25">
      <c r="D918">
        <f t="shared" si="119"/>
        <v>916</v>
      </c>
      <c r="E918" s="1">
        <f t="shared" si="112"/>
        <v>45.800000000000004</v>
      </c>
      <c r="F918">
        <f t="shared" si="113"/>
        <v>9.26</v>
      </c>
      <c r="G918">
        <f t="shared" si="114"/>
        <v>0</v>
      </c>
      <c r="H918">
        <f t="shared" si="115"/>
        <v>0</v>
      </c>
      <c r="I918">
        <f t="shared" si="116"/>
        <v>1.7199999999999993</v>
      </c>
      <c r="J918">
        <f t="shared" si="118"/>
        <v>1.7199999999999993</v>
      </c>
      <c r="K918">
        <f t="shared" si="117"/>
        <v>1.7199999999999993</v>
      </c>
    </row>
    <row r="919" spans="4:11" x14ac:dyDescent="0.25">
      <c r="D919">
        <f t="shared" si="119"/>
        <v>917</v>
      </c>
      <c r="E919" s="1">
        <f t="shared" si="112"/>
        <v>45.85</v>
      </c>
      <c r="F919">
        <f t="shared" si="113"/>
        <v>9.27</v>
      </c>
      <c r="G919">
        <f t="shared" si="114"/>
        <v>0</v>
      </c>
      <c r="H919">
        <f t="shared" si="115"/>
        <v>0</v>
      </c>
      <c r="I919">
        <f t="shared" si="116"/>
        <v>1.7149999999999999</v>
      </c>
      <c r="J919">
        <f t="shared" si="118"/>
        <v>1.7149999999999999</v>
      </c>
      <c r="K919">
        <f t="shared" si="117"/>
        <v>1.7149999999999999</v>
      </c>
    </row>
    <row r="920" spans="4:11" x14ac:dyDescent="0.25">
      <c r="D920">
        <f t="shared" si="119"/>
        <v>918</v>
      </c>
      <c r="E920" s="1">
        <f t="shared" si="112"/>
        <v>45.900000000000006</v>
      </c>
      <c r="F920">
        <f t="shared" si="113"/>
        <v>9.2799999999999994</v>
      </c>
      <c r="G920">
        <f t="shared" si="114"/>
        <v>0</v>
      </c>
      <c r="H920">
        <f t="shared" si="115"/>
        <v>0</v>
      </c>
      <c r="I920">
        <f t="shared" si="116"/>
        <v>1.7099999999999995</v>
      </c>
      <c r="J920">
        <f t="shared" si="118"/>
        <v>1.7099999999999995</v>
      </c>
      <c r="K920">
        <f t="shared" si="117"/>
        <v>1.7099999999999995</v>
      </c>
    </row>
    <row r="921" spans="4:11" x14ac:dyDescent="0.25">
      <c r="D921">
        <f t="shared" si="119"/>
        <v>919</v>
      </c>
      <c r="E921" s="1">
        <f t="shared" si="112"/>
        <v>45.95</v>
      </c>
      <c r="F921">
        <f t="shared" si="113"/>
        <v>9.2899999999999991</v>
      </c>
      <c r="G921">
        <f t="shared" si="114"/>
        <v>0</v>
      </c>
      <c r="H921">
        <f t="shared" si="115"/>
        <v>0</v>
      </c>
      <c r="I921">
        <f t="shared" si="116"/>
        <v>1.7049999999999996</v>
      </c>
      <c r="J921">
        <f t="shared" si="118"/>
        <v>1.7049999999999996</v>
      </c>
      <c r="K921">
        <f t="shared" si="117"/>
        <v>1.7049999999999996</v>
      </c>
    </row>
    <row r="922" spans="4:11" x14ac:dyDescent="0.25">
      <c r="D922">
        <f t="shared" si="119"/>
        <v>920</v>
      </c>
      <c r="E922" s="1">
        <f t="shared" si="112"/>
        <v>46</v>
      </c>
      <c r="F922">
        <f t="shared" si="113"/>
        <v>9.3000000000000007</v>
      </c>
      <c r="G922">
        <f t="shared" si="114"/>
        <v>0</v>
      </c>
      <c r="H922">
        <f t="shared" si="115"/>
        <v>0</v>
      </c>
      <c r="I922">
        <f t="shared" si="116"/>
        <v>1.6999999999999997</v>
      </c>
      <c r="J922">
        <f t="shared" si="118"/>
        <v>1.6999999999999997</v>
      </c>
      <c r="K922">
        <f t="shared" si="117"/>
        <v>1.6999999999999997</v>
      </c>
    </row>
    <row r="923" spans="4:11" x14ac:dyDescent="0.25">
      <c r="D923">
        <f t="shared" si="119"/>
        <v>921</v>
      </c>
      <c r="E923" s="1">
        <f t="shared" si="112"/>
        <v>46.050000000000004</v>
      </c>
      <c r="F923">
        <f t="shared" si="113"/>
        <v>9.31</v>
      </c>
      <c r="G923">
        <f t="shared" si="114"/>
        <v>0</v>
      </c>
      <c r="H923">
        <f t="shared" si="115"/>
        <v>0</v>
      </c>
      <c r="I923">
        <f t="shared" si="116"/>
        <v>1.6949999999999994</v>
      </c>
      <c r="J923">
        <f t="shared" si="118"/>
        <v>1.6949999999999994</v>
      </c>
      <c r="K923">
        <f t="shared" si="117"/>
        <v>1.6949999999999994</v>
      </c>
    </row>
    <row r="924" spans="4:11" x14ac:dyDescent="0.25">
      <c r="D924">
        <f t="shared" si="119"/>
        <v>922</v>
      </c>
      <c r="E924" s="1">
        <f t="shared" si="112"/>
        <v>46.1</v>
      </c>
      <c r="F924">
        <f t="shared" si="113"/>
        <v>9.32</v>
      </c>
      <c r="G924">
        <f t="shared" si="114"/>
        <v>0</v>
      </c>
      <c r="H924">
        <f t="shared" si="115"/>
        <v>0</v>
      </c>
      <c r="I924">
        <f t="shared" si="116"/>
        <v>1.69</v>
      </c>
      <c r="J924">
        <f t="shared" si="118"/>
        <v>1.69</v>
      </c>
      <c r="K924">
        <f t="shared" si="117"/>
        <v>1.69</v>
      </c>
    </row>
    <row r="925" spans="4:11" x14ac:dyDescent="0.25">
      <c r="D925">
        <f t="shared" si="119"/>
        <v>923</v>
      </c>
      <c r="E925" s="1">
        <f t="shared" si="112"/>
        <v>46.150000000000006</v>
      </c>
      <c r="F925">
        <f t="shared" si="113"/>
        <v>9.33</v>
      </c>
      <c r="G925">
        <f t="shared" si="114"/>
        <v>0</v>
      </c>
      <c r="H925">
        <f t="shared" si="115"/>
        <v>0</v>
      </c>
      <c r="I925">
        <f t="shared" si="116"/>
        <v>1.6849999999999992</v>
      </c>
      <c r="J925">
        <f t="shared" si="118"/>
        <v>1.6849999999999992</v>
      </c>
      <c r="K925">
        <f t="shared" si="117"/>
        <v>1.6849999999999992</v>
      </c>
    </row>
    <row r="926" spans="4:11" x14ac:dyDescent="0.25">
      <c r="D926">
        <f t="shared" si="119"/>
        <v>924</v>
      </c>
      <c r="E926" s="1">
        <f t="shared" si="112"/>
        <v>46.2</v>
      </c>
      <c r="F926">
        <f t="shared" si="113"/>
        <v>9.34</v>
      </c>
      <c r="G926">
        <f t="shared" si="114"/>
        <v>0</v>
      </c>
      <c r="H926">
        <f t="shared" si="115"/>
        <v>0</v>
      </c>
      <c r="I926">
        <f t="shared" si="116"/>
        <v>1.6799999999999997</v>
      </c>
      <c r="J926">
        <f t="shared" si="118"/>
        <v>1.6799999999999997</v>
      </c>
      <c r="K926">
        <f t="shared" si="117"/>
        <v>1.6799999999999997</v>
      </c>
    </row>
    <row r="927" spans="4:11" x14ac:dyDescent="0.25">
      <c r="D927">
        <f t="shared" si="119"/>
        <v>925</v>
      </c>
      <c r="E927" s="1">
        <f t="shared" si="112"/>
        <v>46.25</v>
      </c>
      <c r="F927">
        <f t="shared" si="113"/>
        <v>9.35</v>
      </c>
      <c r="G927">
        <f t="shared" si="114"/>
        <v>0</v>
      </c>
      <c r="H927">
        <f t="shared" si="115"/>
        <v>0</v>
      </c>
      <c r="I927">
        <f t="shared" si="116"/>
        <v>1.6749999999999998</v>
      </c>
      <c r="J927">
        <f t="shared" si="118"/>
        <v>1.6749999999999998</v>
      </c>
      <c r="K927">
        <f t="shared" si="117"/>
        <v>1.6749999999999998</v>
      </c>
    </row>
    <row r="928" spans="4:11" x14ac:dyDescent="0.25">
      <c r="D928">
        <f t="shared" si="119"/>
        <v>926</v>
      </c>
      <c r="E928" s="1">
        <f t="shared" si="112"/>
        <v>46.300000000000004</v>
      </c>
      <c r="F928">
        <f t="shared" si="113"/>
        <v>9.36</v>
      </c>
      <c r="G928">
        <f t="shared" si="114"/>
        <v>0</v>
      </c>
      <c r="H928">
        <f t="shared" si="115"/>
        <v>0</v>
      </c>
      <c r="I928">
        <f t="shared" si="116"/>
        <v>1.6699999999999995</v>
      </c>
      <c r="J928">
        <f t="shared" si="118"/>
        <v>1.6699999999999995</v>
      </c>
      <c r="K928">
        <f t="shared" si="117"/>
        <v>1.6699999999999995</v>
      </c>
    </row>
    <row r="929" spans="4:11" x14ac:dyDescent="0.25">
      <c r="D929">
        <f t="shared" si="119"/>
        <v>927</v>
      </c>
      <c r="E929" s="1">
        <f t="shared" si="112"/>
        <v>46.35</v>
      </c>
      <c r="F929">
        <f t="shared" si="113"/>
        <v>9.3699999999999992</v>
      </c>
      <c r="G929">
        <f t="shared" si="114"/>
        <v>0</v>
      </c>
      <c r="H929">
        <f t="shared" si="115"/>
        <v>0</v>
      </c>
      <c r="I929">
        <f t="shared" si="116"/>
        <v>1.6649999999999996</v>
      </c>
      <c r="J929">
        <f t="shared" si="118"/>
        <v>1.6649999999999996</v>
      </c>
      <c r="K929">
        <f t="shared" si="117"/>
        <v>1.6649999999999996</v>
      </c>
    </row>
    <row r="930" spans="4:11" x14ac:dyDescent="0.25">
      <c r="D930">
        <f t="shared" si="119"/>
        <v>928</v>
      </c>
      <c r="E930" s="1">
        <f t="shared" si="112"/>
        <v>46.400000000000006</v>
      </c>
      <c r="F930">
        <f t="shared" si="113"/>
        <v>9.379999999999999</v>
      </c>
      <c r="G930">
        <f t="shared" si="114"/>
        <v>0</v>
      </c>
      <c r="H930">
        <f t="shared" si="115"/>
        <v>0</v>
      </c>
      <c r="I930">
        <f t="shared" si="116"/>
        <v>1.6599999999999993</v>
      </c>
      <c r="J930">
        <f t="shared" si="118"/>
        <v>1.6599999999999993</v>
      </c>
      <c r="K930">
        <f t="shared" si="117"/>
        <v>1.6599999999999993</v>
      </c>
    </row>
    <row r="931" spans="4:11" x14ac:dyDescent="0.25">
      <c r="D931">
        <f t="shared" si="119"/>
        <v>929</v>
      </c>
      <c r="E931" s="1">
        <f t="shared" si="112"/>
        <v>46.45</v>
      </c>
      <c r="F931">
        <f t="shared" si="113"/>
        <v>9.39</v>
      </c>
      <c r="G931">
        <f t="shared" si="114"/>
        <v>0</v>
      </c>
      <c r="H931">
        <f t="shared" si="115"/>
        <v>0</v>
      </c>
      <c r="I931">
        <f t="shared" si="116"/>
        <v>1.6549999999999998</v>
      </c>
      <c r="J931">
        <f t="shared" si="118"/>
        <v>1.6549999999999998</v>
      </c>
      <c r="K931">
        <f t="shared" si="117"/>
        <v>1.6549999999999998</v>
      </c>
    </row>
    <row r="932" spans="4:11" x14ac:dyDescent="0.25">
      <c r="D932">
        <f t="shared" si="119"/>
        <v>930</v>
      </c>
      <c r="E932" s="1">
        <f t="shared" si="112"/>
        <v>46.5</v>
      </c>
      <c r="F932">
        <f t="shared" si="113"/>
        <v>9.4</v>
      </c>
      <c r="G932">
        <f t="shared" si="114"/>
        <v>0</v>
      </c>
      <c r="H932">
        <f t="shared" si="115"/>
        <v>0</v>
      </c>
      <c r="I932">
        <f t="shared" si="116"/>
        <v>1.65</v>
      </c>
      <c r="J932">
        <f t="shared" si="118"/>
        <v>1.65</v>
      </c>
      <c r="K932">
        <f t="shared" si="117"/>
        <v>1.65</v>
      </c>
    </row>
    <row r="933" spans="4:11" x14ac:dyDescent="0.25">
      <c r="D933">
        <f t="shared" si="119"/>
        <v>931</v>
      </c>
      <c r="E933" s="1">
        <f t="shared" si="112"/>
        <v>46.550000000000004</v>
      </c>
      <c r="F933">
        <f t="shared" si="113"/>
        <v>9.41</v>
      </c>
      <c r="G933">
        <f t="shared" si="114"/>
        <v>0</v>
      </c>
      <c r="H933">
        <f t="shared" si="115"/>
        <v>0</v>
      </c>
      <c r="I933">
        <f t="shared" si="116"/>
        <v>1.6449999999999996</v>
      </c>
      <c r="J933">
        <f t="shared" si="118"/>
        <v>1.6449999999999996</v>
      </c>
      <c r="K933">
        <f t="shared" si="117"/>
        <v>1.6449999999999996</v>
      </c>
    </row>
    <row r="934" spans="4:11" x14ac:dyDescent="0.25">
      <c r="D934">
        <f t="shared" si="119"/>
        <v>932</v>
      </c>
      <c r="E934" s="1">
        <f t="shared" si="112"/>
        <v>46.6</v>
      </c>
      <c r="F934">
        <f t="shared" si="113"/>
        <v>9.42</v>
      </c>
      <c r="G934">
        <f t="shared" si="114"/>
        <v>0</v>
      </c>
      <c r="H934">
        <f t="shared" si="115"/>
        <v>0</v>
      </c>
      <c r="I934">
        <f t="shared" si="116"/>
        <v>1.6399999999999997</v>
      </c>
      <c r="J934">
        <f t="shared" si="118"/>
        <v>1.6399999999999997</v>
      </c>
      <c r="K934">
        <f t="shared" si="117"/>
        <v>1.6399999999999997</v>
      </c>
    </row>
    <row r="935" spans="4:11" x14ac:dyDescent="0.25">
      <c r="D935">
        <f t="shared" si="119"/>
        <v>933</v>
      </c>
      <c r="E935" s="1">
        <f t="shared" si="112"/>
        <v>46.650000000000006</v>
      </c>
      <c r="F935">
        <f t="shared" si="113"/>
        <v>9.43</v>
      </c>
      <c r="G935">
        <f t="shared" si="114"/>
        <v>0</v>
      </c>
      <c r="H935">
        <f t="shared" si="115"/>
        <v>0</v>
      </c>
      <c r="I935">
        <f t="shared" si="116"/>
        <v>1.6349999999999993</v>
      </c>
      <c r="J935">
        <f t="shared" si="118"/>
        <v>1.6349999999999993</v>
      </c>
      <c r="K935">
        <f t="shared" si="117"/>
        <v>1.6349999999999993</v>
      </c>
    </row>
    <row r="936" spans="4:11" x14ac:dyDescent="0.25">
      <c r="D936">
        <f t="shared" si="119"/>
        <v>934</v>
      </c>
      <c r="E936" s="1">
        <f t="shared" si="112"/>
        <v>46.7</v>
      </c>
      <c r="F936">
        <f t="shared" si="113"/>
        <v>9.44</v>
      </c>
      <c r="G936">
        <f t="shared" si="114"/>
        <v>0</v>
      </c>
      <c r="H936">
        <f t="shared" si="115"/>
        <v>0</v>
      </c>
      <c r="I936">
        <f t="shared" si="116"/>
        <v>1.6299999999999994</v>
      </c>
      <c r="J936">
        <f t="shared" si="118"/>
        <v>1.6299999999999994</v>
      </c>
      <c r="K936">
        <f t="shared" si="117"/>
        <v>1.6299999999999994</v>
      </c>
    </row>
    <row r="937" spans="4:11" x14ac:dyDescent="0.25">
      <c r="D937">
        <f t="shared" si="119"/>
        <v>935</v>
      </c>
      <c r="E937" s="1">
        <f t="shared" si="112"/>
        <v>46.75</v>
      </c>
      <c r="F937">
        <f t="shared" si="113"/>
        <v>9.4499999999999993</v>
      </c>
      <c r="G937">
        <f t="shared" si="114"/>
        <v>0</v>
      </c>
      <c r="H937">
        <f t="shared" si="115"/>
        <v>0</v>
      </c>
      <c r="I937">
        <f t="shared" si="116"/>
        <v>1.625</v>
      </c>
      <c r="J937">
        <f t="shared" si="118"/>
        <v>1.625</v>
      </c>
      <c r="K937">
        <f t="shared" si="117"/>
        <v>1.625</v>
      </c>
    </row>
    <row r="938" spans="4:11" x14ac:dyDescent="0.25">
      <c r="D938">
        <f t="shared" si="119"/>
        <v>936</v>
      </c>
      <c r="E938" s="1">
        <f t="shared" si="112"/>
        <v>46.800000000000004</v>
      </c>
      <c r="F938">
        <f t="shared" si="113"/>
        <v>9.4599999999999991</v>
      </c>
      <c r="G938">
        <f t="shared" si="114"/>
        <v>0</v>
      </c>
      <c r="H938">
        <f t="shared" si="115"/>
        <v>0</v>
      </c>
      <c r="I938">
        <f t="shared" si="116"/>
        <v>1.6199999999999997</v>
      </c>
      <c r="J938">
        <f t="shared" si="118"/>
        <v>1.6199999999999997</v>
      </c>
      <c r="K938">
        <f t="shared" si="117"/>
        <v>1.6199999999999997</v>
      </c>
    </row>
    <row r="939" spans="4:11" x14ac:dyDescent="0.25">
      <c r="D939">
        <f t="shared" si="119"/>
        <v>937</v>
      </c>
      <c r="E939" s="1">
        <f t="shared" si="112"/>
        <v>46.85</v>
      </c>
      <c r="F939">
        <f t="shared" si="113"/>
        <v>9.4700000000000006</v>
      </c>
      <c r="G939">
        <f t="shared" si="114"/>
        <v>0</v>
      </c>
      <c r="H939">
        <f t="shared" si="115"/>
        <v>0</v>
      </c>
      <c r="I939">
        <f t="shared" si="116"/>
        <v>1.6149999999999998</v>
      </c>
      <c r="J939">
        <f t="shared" si="118"/>
        <v>1.6149999999999998</v>
      </c>
      <c r="K939">
        <f t="shared" si="117"/>
        <v>1.6149999999999998</v>
      </c>
    </row>
    <row r="940" spans="4:11" x14ac:dyDescent="0.25">
      <c r="D940">
        <f t="shared" si="119"/>
        <v>938</v>
      </c>
      <c r="E940" s="1">
        <f t="shared" si="112"/>
        <v>46.900000000000006</v>
      </c>
      <c r="F940">
        <f t="shared" si="113"/>
        <v>9.48</v>
      </c>
      <c r="G940">
        <f t="shared" si="114"/>
        <v>0</v>
      </c>
      <c r="H940">
        <f t="shared" si="115"/>
        <v>0</v>
      </c>
      <c r="I940">
        <f t="shared" si="116"/>
        <v>1.6099999999999994</v>
      </c>
      <c r="J940">
        <f t="shared" si="118"/>
        <v>1.6099999999999994</v>
      </c>
      <c r="K940">
        <f t="shared" si="117"/>
        <v>1.6099999999999994</v>
      </c>
    </row>
    <row r="941" spans="4:11" x14ac:dyDescent="0.25">
      <c r="D941">
        <f t="shared" si="119"/>
        <v>939</v>
      </c>
      <c r="E941" s="1">
        <f t="shared" si="112"/>
        <v>46.95</v>
      </c>
      <c r="F941">
        <f t="shared" si="113"/>
        <v>9.49</v>
      </c>
      <c r="G941">
        <f t="shared" si="114"/>
        <v>0</v>
      </c>
      <c r="H941">
        <f t="shared" si="115"/>
        <v>0</v>
      </c>
      <c r="I941">
        <f t="shared" si="116"/>
        <v>1.6049999999999995</v>
      </c>
      <c r="J941">
        <f t="shared" si="118"/>
        <v>1.6049999999999995</v>
      </c>
      <c r="K941">
        <f t="shared" si="117"/>
        <v>1.6049999999999995</v>
      </c>
    </row>
    <row r="942" spans="4:11" x14ac:dyDescent="0.25">
      <c r="D942">
        <f t="shared" si="119"/>
        <v>940</v>
      </c>
      <c r="E942" s="1">
        <f t="shared" si="112"/>
        <v>47</v>
      </c>
      <c r="F942">
        <f t="shared" si="113"/>
        <v>9.5</v>
      </c>
      <c r="G942">
        <f t="shared" si="114"/>
        <v>0</v>
      </c>
      <c r="H942">
        <f t="shared" si="115"/>
        <v>0</v>
      </c>
      <c r="I942">
        <f t="shared" si="116"/>
        <v>1.5999999999999996</v>
      </c>
      <c r="J942">
        <f t="shared" si="118"/>
        <v>1.5999999999999996</v>
      </c>
      <c r="K942">
        <f t="shared" si="117"/>
        <v>1.5999999999999996</v>
      </c>
    </row>
    <row r="943" spans="4:11" x14ac:dyDescent="0.25">
      <c r="D943">
        <f t="shared" si="119"/>
        <v>941</v>
      </c>
      <c r="E943" s="1">
        <f t="shared" si="112"/>
        <v>47.050000000000004</v>
      </c>
      <c r="F943">
        <f t="shared" si="113"/>
        <v>9.51</v>
      </c>
      <c r="G943">
        <f t="shared" si="114"/>
        <v>0</v>
      </c>
      <c r="H943">
        <f t="shared" si="115"/>
        <v>0</v>
      </c>
      <c r="I943">
        <f t="shared" si="116"/>
        <v>1.5949999999999993</v>
      </c>
      <c r="J943">
        <f t="shared" si="118"/>
        <v>1.5949999999999993</v>
      </c>
      <c r="K943">
        <f t="shared" si="117"/>
        <v>1.5949999999999993</v>
      </c>
    </row>
    <row r="944" spans="4:11" x14ac:dyDescent="0.25">
      <c r="D944">
        <f t="shared" si="119"/>
        <v>942</v>
      </c>
      <c r="E944" s="1">
        <f t="shared" si="112"/>
        <v>47.1</v>
      </c>
      <c r="F944">
        <f t="shared" si="113"/>
        <v>9.52</v>
      </c>
      <c r="G944">
        <f t="shared" si="114"/>
        <v>0</v>
      </c>
      <c r="H944">
        <f t="shared" si="115"/>
        <v>0</v>
      </c>
      <c r="I944">
        <f t="shared" si="116"/>
        <v>1.5899999999999999</v>
      </c>
      <c r="J944">
        <f t="shared" si="118"/>
        <v>1.5899999999999999</v>
      </c>
      <c r="K944">
        <f t="shared" si="117"/>
        <v>1.5899999999999999</v>
      </c>
    </row>
    <row r="945" spans="4:11" x14ac:dyDescent="0.25">
      <c r="D945">
        <f t="shared" si="119"/>
        <v>943</v>
      </c>
      <c r="E945" s="1">
        <f t="shared" si="112"/>
        <v>47.150000000000006</v>
      </c>
      <c r="F945">
        <f t="shared" si="113"/>
        <v>9.5299999999999994</v>
      </c>
      <c r="G945">
        <f t="shared" si="114"/>
        <v>0</v>
      </c>
      <c r="H945">
        <f t="shared" si="115"/>
        <v>0</v>
      </c>
      <c r="I945">
        <f t="shared" si="116"/>
        <v>1.5849999999999991</v>
      </c>
      <c r="J945">
        <f t="shared" si="118"/>
        <v>1.5849999999999991</v>
      </c>
      <c r="K945">
        <f t="shared" si="117"/>
        <v>1.5849999999999991</v>
      </c>
    </row>
    <row r="946" spans="4:11" x14ac:dyDescent="0.25">
      <c r="D946">
        <f t="shared" si="119"/>
        <v>944</v>
      </c>
      <c r="E946" s="1">
        <f t="shared" si="112"/>
        <v>47.2</v>
      </c>
      <c r="F946">
        <f t="shared" si="113"/>
        <v>9.5399999999999991</v>
      </c>
      <c r="G946">
        <f t="shared" si="114"/>
        <v>0</v>
      </c>
      <c r="H946">
        <f t="shared" si="115"/>
        <v>0</v>
      </c>
      <c r="I946">
        <f t="shared" si="116"/>
        <v>1.5799999999999996</v>
      </c>
      <c r="J946">
        <f t="shared" si="118"/>
        <v>1.5799999999999996</v>
      </c>
      <c r="K946">
        <f t="shared" si="117"/>
        <v>1.5799999999999996</v>
      </c>
    </row>
    <row r="947" spans="4:11" x14ac:dyDescent="0.25">
      <c r="D947">
        <f t="shared" si="119"/>
        <v>945</v>
      </c>
      <c r="E947" s="1">
        <f t="shared" si="112"/>
        <v>47.25</v>
      </c>
      <c r="F947">
        <f t="shared" si="113"/>
        <v>9.5500000000000007</v>
      </c>
      <c r="G947">
        <f t="shared" si="114"/>
        <v>0</v>
      </c>
      <c r="H947">
        <f t="shared" si="115"/>
        <v>0</v>
      </c>
      <c r="I947">
        <f t="shared" si="116"/>
        <v>1.5749999999999997</v>
      </c>
      <c r="J947">
        <f t="shared" si="118"/>
        <v>1.5749999999999997</v>
      </c>
      <c r="K947">
        <f t="shared" si="117"/>
        <v>1.5749999999999997</v>
      </c>
    </row>
    <row r="948" spans="4:11" x14ac:dyDescent="0.25">
      <c r="D948">
        <f t="shared" si="119"/>
        <v>946</v>
      </c>
      <c r="E948" s="1">
        <f t="shared" si="112"/>
        <v>47.300000000000004</v>
      </c>
      <c r="F948">
        <f t="shared" si="113"/>
        <v>9.56</v>
      </c>
      <c r="G948">
        <f t="shared" si="114"/>
        <v>0</v>
      </c>
      <c r="H948">
        <f t="shared" si="115"/>
        <v>0</v>
      </c>
      <c r="I948">
        <f t="shared" si="116"/>
        <v>1.5699999999999994</v>
      </c>
      <c r="J948">
        <f t="shared" si="118"/>
        <v>1.5699999999999994</v>
      </c>
      <c r="K948">
        <f t="shared" si="117"/>
        <v>1.5699999999999994</v>
      </c>
    </row>
    <row r="949" spans="4:11" x14ac:dyDescent="0.25">
      <c r="D949">
        <f t="shared" si="119"/>
        <v>947</v>
      </c>
      <c r="E949" s="1">
        <f t="shared" si="112"/>
        <v>47.35</v>
      </c>
      <c r="F949">
        <f t="shared" si="113"/>
        <v>9.57</v>
      </c>
      <c r="G949">
        <f t="shared" si="114"/>
        <v>0</v>
      </c>
      <c r="H949">
        <f t="shared" si="115"/>
        <v>0</v>
      </c>
      <c r="I949">
        <f t="shared" si="116"/>
        <v>1.5649999999999995</v>
      </c>
      <c r="J949">
        <f t="shared" si="118"/>
        <v>1.5649999999999995</v>
      </c>
      <c r="K949">
        <f t="shared" si="117"/>
        <v>1.5649999999999995</v>
      </c>
    </row>
    <row r="950" spans="4:11" x14ac:dyDescent="0.25">
      <c r="D950">
        <f t="shared" si="119"/>
        <v>948</v>
      </c>
      <c r="E950" s="1">
        <f t="shared" si="112"/>
        <v>47.400000000000006</v>
      </c>
      <c r="F950">
        <f t="shared" si="113"/>
        <v>9.58</v>
      </c>
      <c r="G950">
        <f t="shared" si="114"/>
        <v>0</v>
      </c>
      <c r="H950">
        <f t="shared" si="115"/>
        <v>0</v>
      </c>
      <c r="I950">
        <f t="shared" si="116"/>
        <v>1.5599999999999992</v>
      </c>
      <c r="J950">
        <f t="shared" si="118"/>
        <v>1.5599999999999992</v>
      </c>
      <c r="K950">
        <f t="shared" si="117"/>
        <v>1.5599999999999992</v>
      </c>
    </row>
    <row r="951" spans="4:11" x14ac:dyDescent="0.25">
      <c r="D951">
        <f t="shared" si="119"/>
        <v>949</v>
      </c>
      <c r="E951" s="1">
        <f t="shared" si="112"/>
        <v>47.45</v>
      </c>
      <c r="F951">
        <f t="shared" si="113"/>
        <v>9.59</v>
      </c>
      <c r="G951">
        <f t="shared" si="114"/>
        <v>0</v>
      </c>
      <c r="H951">
        <f t="shared" si="115"/>
        <v>0</v>
      </c>
      <c r="I951">
        <f t="shared" si="116"/>
        <v>1.5549999999999997</v>
      </c>
      <c r="J951">
        <f t="shared" si="118"/>
        <v>1.5549999999999997</v>
      </c>
      <c r="K951">
        <f t="shared" si="117"/>
        <v>1.5549999999999997</v>
      </c>
    </row>
    <row r="952" spans="4:11" x14ac:dyDescent="0.25">
      <c r="D952">
        <f t="shared" si="119"/>
        <v>950</v>
      </c>
      <c r="E952" s="1">
        <f t="shared" si="112"/>
        <v>47.5</v>
      </c>
      <c r="F952">
        <f t="shared" si="113"/>
        <v>9.6</v>
      </c>
      <c r="G952">
        <f t="shared" si="114"/>
        <v>0</v>
      </c>
      <c r="H952">
        <f t="shared" si="115"/>
        <v>0</v>
      </c>
      <c r="I952">
        <f t="shared" si="116"/>
        <v>1.5499999999999998</v>
      </c>
      <c r="J952">
        <f t="shared" si="118"/>
        <v>1.5499999999999998</v>
      </c>
      <c r="K952">
        <f t="shared" si="117"/>
        <v>1.5499999999999998</v>
      </c>
    </row>
    <row r="953" spans="4:11" x14ac:dyDescent="0.25">
      <c r="D953">
        <f t="shared" si="119"/>
        <v>951</v>
      </c>
      <c r="E953" s="1">
        <f t="shared" si="112"/>
        <v>47.550000000000004</v>
      </c>
      <c r="F953">
        <f t="shared" si="113"/>
        <v>9.61</v>
      </c>
      <c r="G953">
        <f t="shared" si="114"/>
        <v>0</v>
      </c>
      <c r="H953">
        <f t="shared" si="115"/>
        <v>0</v>
      </c>
      <c r="I953">
        <f t="shared" si="116"/>
        <v>1.5449999999999995</v>
      </c>
      <c r="J953">
        <f t="shared" si="118"/>
        <v>1.5449999999999995</v>
      </c>
      <c r="K953">
        <f t="shared" si="117"/>
        <v>1.5449999999999995</v>
      </c>
    </row>
    <row r="954" spans="4:11" x14ac:dyDescent="0.25">
      <c r="D954">
        <f t="shared" si="119"/>
        <v>952</v>
      </c>
      <c r="E954" s="1">
        <f t="shared" si="112"/>
        <v>47.6</v>
      </c>
      <c r="F954">
        <f t="shared" si="113"/>
        <v>9.6199999999999992</v>
      </c>
      <c r="G954">
        <f t="shared" si="114"/>
        <v>0</v>
      </c>
      <c r="H954">
        <f t="shared" si="115"/>
        <v>0</v>
      </c>
      <c r="I954">
        <f t="shared" si="116"/>
        <v>1.5399999999999996</v>
      </c>
      <c r="J954">
        <f t="shared" si="118"/>
        <v>1.5399999999999996</v>
      </c>
      <c r="K954">
        <f t="shared" si="117"/>
        <v>1.5399999999999996</v>
      </c>
    </row>
    <row r="955" spans="4:11" x14ac:dyDescent="0.25">
      <c r="D955">
        <f t="shared" si="119"/>
        <v>953</v>
      </c>
      <c r="E955" s="1">
        <f t="shared" si="112"/>
        <v>47.650000000000006</v>
      </c>
      <c r="F955">
        <f t="shared" si="113"/>
        <v>9.629999999999999</v>
      </c>
      <c r="G955">
        <f t="shared" si="114"/>
        <v>0</v>
      </c>
      <c r="H955">
        <f t="shared" si="115"/>
        <v>0</v>
      </c>
      <c r="I955">
        <f t="shared" si="116"/>
        <v>1.5349999999999993</v>
      </c>
      <c r="J955">
        <f t="shared" si="118"/>
        <v>1.5349999999999993</v>
      </c>
      <c r="K955">
        <f t="shared" si="117"/>
        <v>1.5349999999999993</v>
      </c>
    </row>
    <row r="956" spans="4:11" x14ac:dyDescent="0.25">
      <c r="D956">
        <f t="shared" si="119"/>
        <v>954</v>
      </c>
      <c r="E956" s="1">
        <f t="shared" si="112"/>
        <v>47.7</v>
      </c>
      <c r="F956">
        <f t="shared" si="113"/>
        <v>9.64</v>
      </c>
      <c r="G956">
        <f t="shared" si="114"/>
        <v>0</v>
      </c>
      <c r="H956">
        <f t="shared" si="115"/>
        <v>0</v>
      </c>
      <c r="I956">
        <f t="shared" si="116"/>
        <v>1.5299999999999994</v>
      </c>
      <c r="J956">
        <f t="shared" si="118"/>
        <v>1.5299999999999994</v>
      </c>
      <c r="K956">
        <f t="shared" si="117"/>
        <v>1.5299999999999994</v>
      </c>
    </row>
    <row r="957" spans="4:11" x14ac:dyDescent="0.25">
      <c r="D957">
        <f t="shared" si="119"/>
        <v>955</v>
      </c>
      <c r="E957" s="1">
        <f t="shared" si="112"/>
        <v>47.75</v>
      </c>
      <c r="F957">
        <f t="shared" si="113"/>
        <v>9.65</v>
      </c>
      <c r="G957">
        <f t="shared" si="114"/>
        <v>0</v>
      </c>
      <c r="H957">
        <f t="shared" si="115"/>
        <v>0</v>
      </c>
      <c r="I957">
        <f t="shared" si="116"/>
        <v>1.5249999999999999</v>
      </c>
      <c r="J957">
        <f t="shared" si="118"/>
        <v>1.5249999999999999</v>
      </c>
      <c r="K957">
        <f t="shared" si="117"/>
        <v>1.5249999999999999</v>
      </c>
    </row>
    <row r="958" spans="4:11" x14ac:dyDescent="0.25">
      <c r="D958">
        <f t="shared" si="119"/>
        <v>956</v>
      </c>
      <c r="E958" s="1">
        <f t="shared" si="112"/>
        <v>47.800000000000004</v>
      </c>
      <c r="F958">
        <f t="shared" si="113"/>
        <v>9.66</v>
      </c>
      <c r="G958">
        <f t="shared" si="114"/>
        <v>0</v>
      </c>
      <c r="H958">
        <f t="shared" si="115"/>
        <v>0</v>
      </c>
      <c r="I958">
        <f t="shared" si="116"/>
        <v>1.5199999999999996</v>
      </c>
      <c r="J958">
        <f t="shared" si="118"/>
        <v>1.5199999999999996</v>
      </c>
      <c r="K958">
        <f t="shared" si="117"/>
        <v>1.5199999999999996</v>
      </c>
    </row>
    <row r="959" spans="4:11" x14ac:dyDescent="0.25">
      <c r="D959">
        <f t="shared" si="119"/>
        <v>957</v>
      </c>
      <c r="E959" s="1">
        <f t="shared" si="112"/>
        <v>47.85</v>
      </c>
      <c r="F959">
        <f t="shared" si="113"/>
        <v>9.67</v>
      </c>
      <c r="G959">
        <f t="shared" si="114"/>
        <v>0</v>
      </c>
      <c r="H959">
        <f t="shared" si="115"/>
        <v>0</v>
      </c>
      <c r="I959">
        <f t="shared" si="116"/>
        <v>1.5149999999999997</v>
      </c>
      <c r="J959">
        <f t="shared" si="118"/>
        <v>1.5149999999999997</v>
      </c>
      <c r="K959">
        <f t="shared" si="117"/>
        <v>1.5149999999999997</v>
      </c>
    </row>
    <row r="960" spans="4:11" x14ac:dyDescent="0.25">
      <c r="D960">
        <f t="shared" si="119"/>
        <v>958</v>
      </c>
      <c r="E960" s="1">
        <f t="shared" si="112"/>
        <v>47.900000000000006</v>
      </c>
      <c r="F960">
        <f t="shared" si="113"/>
        <v>9.68</v>
      </c>
      <c r="G960">
        <f t="shared" si="114"/>
        <v>0</v>
      </c>
      <c r="H960">
        <f t="shared" si="115"/>
        <v>0</v>
      </c>
      <c r="I960">
        <f t="shared" si="116"/>
        <v>1.5099999999999993</v>
      </c>
      <c r="J960">
        <f t="shared" si="118"/>
        <v>1.5099999999999993</v>
      </c>
      <c r="K960">
        <f t="shared" si="117"/>
        <v>1.5099999999999993</v>
      </c>
    </row>
    <row r="961" spans="4:11" x14ac:dyDescent="0.25">
      <c r="D961">
        <f t="shared" si="119"/>
        <v>959</v>
      </c>
      <c r="E961" s="1">
        <f t="shared" si="112"/>
        <v>47.95</v>
      </c>
      <c r="F961">
        <f t="shared" si="113"/>
        <v>9.69</v>
      </c>
      <c r="G961">
        <f t="shared" si="114"/>
        <v>0</v>
      </c>
      <c r="H961">
        <f t="shared" si="115"/>
        <v>0</v>
      </c>
      <c r="I961">
        <f t="shared" si="116"/>
        <v>1.5049999999999994</v>
      </c>
      <c r="J961">
        <f t="shared" si="118"/>
        <v>1.5049999999999994</v>
      </c>
      <c r="K961">
        <f t="shared" si="117"/>
        <v>1.5049999999999994</v>
      </c>
    </row>
    <row r="962" spans="4:11" x14ac:dyDescent="0.25">
      <c r="D962">
        <f t="shared" si="119"/>
        <v>960</v>
      </c>
      <c r="E962" s="1">
        <f t="shared" ref="E962:E1025" si="120">PAR_max/1200*D962</f>
        <v>48</v>
      </c>
      <c r="F962">
        <f t="shared" ref="F962:F1025" si="121">init_slope*D962+init_intercp</f>
        <v>9.6999999999999993</v>
      </c>
      <c r="G962">
        <f t="shared" ref="G962:G1025" si="122">IF(AND(F962&lt;flat_init_y, E962&lt;flat_end_x),F962,0)</f>
        <v>0</v>
      </c>
      <c r="H962">
        <f t="shared" ref="H962:H1025" si="123">IF(AND(F962&gt;=flat_init_y,E962&lt;flat_end_x),flat_init_y,0)</f>
        <v>0</v>
      </c>
      <c r="I962">
        <f t="shared" ref="I962:I1025" si="124">IF(E962&gt;=flat_end_x,flat_init_y+end_slope2*(E962-flat_end_x),0)</f>
        <v>1.5</v>
      </c>
      <c r="J962">
        <f t="shared" si="118"/>
        <v>1.5</v>
      </c>
      <c r="K962">
        <f t="shared" ref="K962:K1025" si="125">IF(J962&lt;min_response,min_response,J962)</f>
        <v>1.5</v>
      </c>
    </row>
    <row r="963" spans="4:11" x14ac:dyDescent="0.25">
      <c r="D963">
        <f t="shared" si="119"/>
        <v>961</v>
      </c>
      <c r="E963" s="1">
        <f t="shared" si="120"/>
        <v>48.050000000000004</v>
      </c>
      <c r="F963">
        <f t="shared" si="121"/>
        <v>9.7099999999999991</v>
      </c>
      <c r="G963">
        <f t="shared" si="122"/>
        <v>0</v>
      </c>
      <c r="H963">
        <f t="shared" si="123"/>
        <v>0</v>
      </c>
      <c r="I963">
        <f t="shared" si="124"/>
        <v>1.4949999999999992</v>
      </c>
      <c r="J963">
        <f t="shared" ref="J963:J1026" si="126">SUM(G963:I963)</f>
        <v>1.4949999999999992</v>
      </c>
      <c r="K963">
        <f t="shared" si="125"/>
        <v>1.4949999999999992</v>
      </c>
    </row>
    <row r="964" spans="4:11" x14ac:dyDescent="0.25">
      <c r="D964">
        <f t="shared" ref="D964:D1027" si="127">D963+1</f>
        <v>962</v>
      </c>
      <c r="E964" s="1">
        <f t="shared" si="120"/>
        <v>48.1</v>
      </c>
      <c r="F964">
        <f t="shared" si="121"/>
        <v>9.7200000000000006</v>
      </c>
      <c r="G964">
        <f t="shared" si="122"/>
        <v>0</v>
      </c>
      <c r="H964">
        <f t="shared" si="123"/>
        <v>0</v>
      </c>
      <c r="I964">
        <f t="shared" si="124"/>
        <v>1.4899999999999998</v>
      </c>
      <c r="J964">
        <f t="shared" si="126"/>
        <v>1.4899999999999998</v>
      </c>
      <c r="K964">
        <f t="shared" si="125"/>
        <v>1.4899999999999998</v>
      </c>
    </row>
    <row r="965" spans="4:11" x14ac:dyDescent="0.25">
      <c r="D965">
        <f t="shared" si="127"/>
        <v>963</v>
      </c>
      <c r="E965" s="1">
        <f t="shared" si="120"/>
        <v>48.150000000000006</v>
      </c>
      <c r="F965">
        <f t="shared" si="121"/>
        <v>9.73</v>
      </c>
      <c r="G965">
        <f t="shared" si="122"/>
        <v>0</v>
      </c>
      <c r="H965">
        <f t="shared" si="123"/>
        <v>0</v>
      </c>
      <c r="I965">
        <f t="shared" si="124"/>
        <v>1.4849999999999994</v>
      </c>
      <c r="J965">
        <f t="shared" si="126"/>
        <v>1.4849999999999994</v>
      </c>
      <c r="K965">
        <f t="shared" si="125"/>
        <v>1.4849999999999994</v>
      </c>
    </row>
    <row r="966" spans="4:11" x14ac:dyDescent="0.25">
      <c r="D966">
        <f t="shared" si="127"/>
        <v>964</v>
      </c>
      <c r="E966" s="1">
        <f t="shared" si="120"/>
        <v>48.2</v>
      </c>
      <c r="F966">
        <f t="shared" si="121"/>
        <v>9.74</v>
      </c>
      <c r="G966">
        <f t="shared" si="122"/>
        <v>0</v>
      </c>
      <c r="H966">
        <f t="shared" si="123"/>
        <v>0</v>
      </c>
      <c r="I966">
        <f t="shared" si="124"/>
        <v>1.4799999999999995</v>
      </c>
      <c r="J966">
        <f t="shared" si="126"/>
        <v>1.4799999999999995</v>
      </c>
      <c r="K966">
        <f t="shared" si="125"/>
        <v>1.4799999999999995</v>
      </c>
    </row>
    <row r="967" spans="4:11" x14ac:dyDescent="0.25">
      <c r="D967">
        <f t="shared" si="127"/>
        <v>965</v>
      </c>
      <c r="E967" s="1">
        <f t="shared" si="120"/>
        <v>48.25</v>
      </c>
      <c r="F967">
        <f t="shared" si="121"/>
        <v>9.75</v>
      </c>
      <c r="G967">
        <f t="shared" si="122"/>
        <v>0</v>
      </c>
      <c r="H967">
        <f t="shared" si="123"/>
        <v>0</v>
      </c>
      <c r="I967">
        <f t="shared" si="124"/>
        <v>1.4749999999999996</v>
      </c>
      <c r="J967">
        <f t="shared" si="126"/>
        <v>1.4749999999999996</v>
      </c>
      <c r="K967">
        <f t="shared" si="125"/>
        <v>1.4749999999999996</v>
      </c>
    </row>
    <row r="968" spans="4:11" x14ac:dyDescent="0.25">
      <c r="D968">
        <f t="shared" si="127"/>
        <v>966</v>
      </c>
      <c r="E968" s="1">
        <f t="shared" si="120"/>
        <v>48.300000000000004</v>
      </c>
      <c r="F968">
        <f t="shared" si="121"/>
        <v>9.76</v>
      </c>
      <c r="G968">
        <f t="shared" si="122"/>
        <v>0</v>
      </c>
      <c r="H968">
        <f t="shared" si="123"/>
        <v>0</v>
      </c>
      <c r="I968">
        <f t="shared" si="124"/>
        <v>1.4699999999999993</v>
      </c>
      <c r="J968">
        <f t="shared" si="126"/>
        <v>1.4699999999999993</v>
      </c>
      <c r="K968">
        <f t="shared" si="125"/>
        <v>1.4699999999999993</v>
      </c>
    </row>
    <row r="969" spans="4:11" x14ac:dyDescent="0.25">
      <c r="D969">
        <f t="shared" si="127"/>
        <v>967</v>
      </c>
      <c r="E969" s="1">
        <f t="shared" si="120"/>
        <v>48.35</v>
      </c>
      <c r="F969">
        <f t="shared" si="121"/>
        <v>9.77</v>
      </c>
      <c r="G969">
        <f t="shared" si="122"/>
        <v>0</v>
      </c>
      <c r="H969">
        <f t="shared" si="123"/>
        <v>0</v>
      </c>
      <c r="I969">
        <f t="shared" si="124"/>
        <v>1.4649999999999999</v>
      </c>
      <c r="J969">
        <f t="shared" si="126"/>
        <v>1.4649999999999999</v>
      </c>
      <c r="K969">
        <f t="shared" si="125"/>
        <v>1.4649999999999999</v>
      </c>
    </row>
    <row r="970" spans="4:11" x14ac:dyDescent="0.25">
      <c r="D970">
        <f t="shared" si="127"/>
        <v>968</v>
      </c>
      <c r="E970" s="1">
        <f t="shared" si="120"/>
        <v>48.400000000000006</v>
      </c>
      <c r="F970">
        <f t="shared" si="121"/>
        <v>9.7799999999999994</v>
      </c>
      <c r="G970">
        <f t="shared" si="122"/>
        <v>0</v>
      </c>
      <c r="H970">
        <f t="shared" si="123"/>
        <v>0</v>
      </c>
      <c r="I970">
        <f t="shared" si="124"/>
        <v>1.4599999999999991</v>
      </c>
      <c r="J970">
        <f t="shared" si="126"/>
        <v>1.4599999999999991</v>
      </c>
      <c r="K970">
        <f t="shared" si="125"/>
        <v>1.4599999999999991</v>
      </c>
    </row>
    <row r="971" spans="4:11" x14ac:dyDescent="0.25">
      <c r="D971">
        <f t="shared" si="127"/>
        <v>969</v>
      </c>
      <c r="E971" s="1">
        <f t="shared" si="120"/>
        <v>48.45</v>
      </c>
      <c r="F971">
        <f t="shared" si="121"/>
        <v>9.7899999999999991</v>
      </c>
      <c r="G971">
        <f t="shared" si="122"/>
        <v>0</v>
      </c>
      <c r="H971">
        <f t="shared" si="123"/>
        <v>0</v>
      </c>
      <c r="I971">
        <f t="shared" si="124"/>
        <v>1.4549999999999996</v>
      </c>
      <c r="J971">
        <f t="shared" si="126"/>
        <v>1.4549999999999996</v>
      </c>
      <c r="K971">
        <f t="shared" si="125"/>
        <v>1.4549999999999996</v>
      </c>
    </row>
    <row r="972" spans="4:11" x14ac:dyDescent="0.25">
      <c r="D972">
        <f t="shared" si="127"/>
        <v>970</v>
      </c>
      <c r="E972" s="1">
        <f t="shared" si="120"/>
        <v>48.5</v>
      </c>
      <c r="F972">
        <f t="shared" si="121"/>
        <v>9.8000000000000007</v>
      </c>
      <c r="G972">
        <f t="shared" si="122"/>
        <v>0</v>
      </c>
      <c r="H972">
        <f t="shared" si="123"/>
        <v>0</v>
      </c>
      <c r="I972">
        <f t="shared" si="124"/>
        <v>1.4499999999999997</v>
      </c>
      <c r="J972">
        <f t="shared" si="126"/>
        <v>1.4499999999999997</v>
      </c>
      <c r="K972">
        <f t="shared" si="125"/>
        <v>1.4499999999999997</v>
      </c>
    </row>
    <row r="973" spans="4:11" x14ac:dyDescent="0.25">
      <c r="D973">
        <f t="shared" si="127"/>
        <v>971</v>
      </c>
      <c r="E973" s="1">
        <f t="shared" si="120"/>
        <v>48.550000000000004</v>
      </c>
      <c r="F973">
        <f t="shared" si="121"/>
        <v>9.81</v>
      </c>
      <c r="G973">
        <f t="shared" si="122"/>
        <v>0</v>
      </c>
      <c r="H973">
        <f t="shared" si="123"/>
        <v>0</v>
      </c>
      <c r="I973">
        <f t="shared" si="124"/>
        <v>1.4449999999999994</v>
      </c>
      <c r="J973">
        <f t="shared" si="126"/>
        <v>1.4449999999999994</v>
      </c>
      <c r="K973">
        <f t="shared" si="125"/>
        <v>1.4449999999999994</v>
      </c>
    </row>
    <row r="974" spans="4:11" x14ac:dyDescent="0.25">
      <c r="D974">
        <f t="shared" si="127"/>
        <v>972</v>
      </c>
      <c r="E974" s="1">
        <f t="shared" si="120"/>
        <v>48.6</v>
      </c>
      <c r="F974">
        <f t="shared" si="121"/>
        <v>9.82</v>
      </c>
      <c r="G974">
        <f t="shared" si="122"/>
        <v>0</v>
      </c>
      <c r="H974">
        <f t="shared" si="123"/>
        <v>0</v>
      </c>
      <c r="I974">
        <f t="shared" si="124"/>
        <v>1.4399999999999995</v>
      </c>
      <c r="J974">
        <f t="shared" si="126"/>
        <v>1.4399999999999995</v>
      </c>
      <c r="K974">
        <f t="shared" si="125"/>
        <v>1.4399999999999995</v>
      </c>
    </row>
    <row r="975" spans="4:11" x14ac:dyDescent="0.25">
      <c r="D975">
        <f t="shared" si="127"/>
        <v>973</v>
      </c>
      <c r="E975" s="1">
        <f t="shared" si="120"/>
        <v>48.650000000000006</v>
      </c>
      <c r="F975">
        <f t="shared" si="121"/>
        <v>9.83</v>
      </c>
      <c r="G975">
        <f t="shared" si="122"/>
        <v>0</v>
      </c>
      <c r="H975">
        <f t="shared" si="123"/>
        <v>0</v>
      </c>
      <c r="I975">
        <f t="shared" si="124"/>
        <v>1.4349999999999992</v>
      </c>
      <c r="J975">
        <f t="shared" si="126"/>
        <v>1.4349999999999992</v>
      </c>
      <c r="K975">
        <f t="shared" si="125"/>
        <v>1.4349999999999992</v>
      </c>
    </row>
    <row r="976" spans="4:11" x14ac:dyDescent="0.25">
      <c r="D976">
        <f t="shared" si="127"/>
        <v>974</v>
      </c>
      <c r="E976" s="1">
        <f t="shared" si="120"/>
        <v>48.7</v>
      </c>
      <c r="F976">
        <f t="shared" si="121"/>
        <v>9.84</v>
      </c>
      <c r="G976">
        <f t="shared" si="122"/>
        <v>0</v>
      </c>
      <c r="H976">
        <f t="shared" si="123"/>
        <v>0</v>
      </c>
      <c r="I976">
        <f t="shared" si="124"/>
        <v>1.4299999999999997</v>
      </c>
      <c r="J976">
        <f t="shared" si="126"/>
        <v>1.4299999999999997</v>
      </c>
      <c r="K976">
        <f t="shared" si="125"/>
        <v>1.4299999999999997</v>
      </c>
    </row>
    <row r="977" spans="4:11" x14ac:dyDescent="0.25">
      <c r="D977">
        <f t="shared" si="127"/>
        <v>975</v>
      </c>
      <c r="E977" s="1">
        <f t="shared" si="120"/>
        <v>48.75</v>
      </c>
      <c r="F977">
        <f t="shared" si="121"/>
        <v>9.85</v>
      </c>
      <c r="G977">
        <f t="shared" si="122"/>
        <v>0</v>
      </c>
      <c r="H977">
        <f t="shared" si="123"/>
        <v>0</v>
      </c>
      <c r="I977">
        <f t="shared" si="124"/>
        <v>1.4249999999999998</v>
      </c>
      <c r="J977">
        <f t="shared" si="126"/>
        <v>1.4249999999999998</v>
      </c>
      <c r="K977">
        <f t="shared" si="125"/>
        <v>1.4249999999999998</v>
      </c>
    </row>
    <row r="978" spans="4:11" x14ac:dyDescent="0.25">
      <c r="D978">
        <f t="shared" si="127"/>
        <v>976</v>
      </c>
      <c r="E978" s="1">
        <f t="shared" si="120"/>
        <v>48.800000000000004</v>
      </c>
      <c r="F978">
        <f t="shared" si="121"/>
        <v>9.86</v>
      </c>
      <c r="G978">
        <f t="shared" si="122"/>
        <v>0</v>
      </c>
      <c r="H978">
        <f t="shared" si="123"/>
        <v>0</v>
      </c>
      <c r="I978">
        <f t="shared" si="124"/>
        <v>1.4199999999999995</v>
      </c>
      <c r="J978">
        <f t="shared" si="126"/>
        <v>1.4199999999999995</v>
      </c>
      <c r="K978">
        <f t="shared" si="125"/>
        <v>1.4199999999999995</v>
      </c>
    </row>
    <row r="979" spans="4:11" x14ac:dyDescent="0.25">
      <c r="D979">
        <f t="shared" si="127"/>
        <v>977</v>
      </c>
      <c r="E979" s="1">
        <f t="shared" si="120"/>
        <v>48.85</v>
      </c>
      <c r="F979">
        <f t="shared" si="121"/>
        <v>9.8699999999999992</v>
      </c>
      <c r="G979">
        <f t="shared" si="122"/>
        <v>0</v>
      </c>
      <c r="H979">
        <f t="shared" si="123"/>
        <v>0</v>
      </c>
      <c r="I979">
        <f t="shared" si="124"/>
        <v>1.4149999999999996</v>
      </c>
      <c r="J979">
        <f t="shared" si="126"/>
        <v>1.4149999999999996</v>
      </c>
      <c r="K979">
        <f t="shared" si="125"/>
        <v>1.4149999999999996</v>
      </c>
    </row>
    <row r="980" spans="4:11" x14ac:dyDescent="0.25">
      <c r="D980">
        <f t="shared" si="127"/>
        <v>978</v>
      </c>
      <c r="E980" s="1">
        <f t="shared" si="120"/>
        <v>48.900000000000006</v>
      </c>
      <c r="F980">
        <f t="shared" si="121"/>
        <v>9.879999999999999</v>
      </c>
      <c r="G980">
        <f t="shared" si="122"/>
        <v>0</v>
      </c>
      <c r="H980">
        <f t="shared" si="123"/>
        <v>0</v>
      </c>
      <c r="I980">
        <f t="shared" si="124"/>
        <v>1.4099999999999993</v>
      </c>
      <c r="J980">
        <f t="shared" si="126"/>
        <v>1.4099999999999993</v>
      </c>
      <c r="K980">
        <f t="shared" si="125"/>
        <v>1.4099999999999993</v>
      </c>
    </row>
    <row r="981" spans="4:11" x14ac:dyDescent="0.25">
      <c r="D981">
        <f t="shared" si="127"/>
        <v>979</v>
      </c>
      <c r="E981" s="1">
        <f t="shared" si="120"/>
        <v>48.95</v>
      </c>
      <c r="F981">
        <f t="shared" si="121"/>
        <v>9.89</v>
      </c>
      <c r="G981">
        <f t="shared" si="122"/>
        <v>0</v>
      </c>
      <c r="H981">
        <f t="shared" si="123"/>
        <v>0</v>
      </c>
      <c r="I981">
        <f t="shared" si="124"/>
        <v>1.4049999999999994</v>
      </c>
      <c r="J981">
        <f t="shared" si="126"/>
        <v>1.4049999999999994</v>
      </c>
      <c r="K981">
        <f t="shared" si="125"/>
        <v>1.4049999999999994</v>
      </c>
    </row>
    <row r="982" spans="4:11" x14ac:dyDescent="0.25">
      <c r="D982">
        <f t="shared" si="127"/>
        <v>980</v>
      </c>
      <c r="E982" s="1">
        <f t="shared" si="120"/>
        <v>49</v>
      </c>
      <c r="F982">
        <f t="shared" si="121"/>
        <v>9.9</v>
      </c>
      <c r="G982">
        <f t="shared" si="122"/>
        <v>0</v>
      </c>
      <c r="H982">
        <f t="shared" si="123"/>
        <v>0</v>
      </c>
      <c r="I982">
        <f t="shared" si="124"/>
        <v>1.4</v>
      </c>
      <c r="J982">
        <f t="shared" si="126"/>
        <v>1.4</v>
      </c>
      <c r="K982">
        <f t="shared" si="125"/>
        <v>1.4</v>
      </c>
    </row>
    <row r="983" spans="4:11" x14ac:dyDescent="0.25">
      <c r="D983">
        <f t="shared" si="127"/>
        <v>981</v>
      </c>
      <c r="E983" s="1">
        <f t="shared" si="120"/>
        <v>49.050000000000004</v>
      </c>
      <c r="F983">
        <f t="shared" si="121"/>
        <v>9.91</v>
      </c>
      <c r="G983">
        <f t="shared" si="122"/>
        <v>0</v>
      </c>
      <c r="H983">
        <f t="shared" si="123"/>
        <v>0</v>
      </c>
      <c r="I983">
        <f t="shared" si="124"/>
        <v>1.3949999999999996</v>
      </c>
      <c r="J983">
        <f t="shared" si="126"/>
        <v>1.3949999999999996</v>
      </c>
      <c r="K983">
        <f t="shared" si="125"/>
        <v>1.3949999999999996</v>
      </c>
    </row>
    <row r="984" spans="4:11" x14ac:dyDescent="0.25">
      <c r="D984">
        <f t="shared" si="127"/>
        <v>982</v>
      </c>
      <c r="E984" s="1">
        <f t="shared" si="120"/>
        <v>49.1</v>
      </c>
      <c r="F984">
        <f t="shared" si="121"/>
        <v>9.92</v>
      </c>
      <c r="G984">
        <f t="shared" si="122"/>
        <v>0</v>
      </c>
      <c r="H984">
        <f t="shared" si="123"/>
        <v>0</v>
      </c>
      <c r="I984">
        <f t="shared" si="124"/>
        <v>1.3899999999999997</v>
      </c>
      <c r="J984">
        <f t="shared" si="126"/>
        <v>1.3899999999999997</v>
      </c>
      <c r="K984">
        <f t="shared" si="125"/>
        <v>1.3899999999999997</v>
      </c>
    </row>
    <row r="985" spans="4:11" x14ac:dyDescent="0.25">
      <c r="D985">
        <f t="shared" si="127"/>
        <v>983</v>
      </c>
      <c r="E985" s="1">
        <f t="shared" si="120"/>
        <v>49.150000000000006</v>
      </c>
      <c r="F985">
        <f t="shared" si="121"/>
        <v>9.93</v>
      </c>
      <c r="G985">
        <f t="shared" si="122"/>
        <v>0</v>
      </c>
      <c r="H985">
        <f t="shared" si="123"/>
        <v>0</v>
      </c>
      <c r="I985">
        <f t="shared" si="124"/>
        <v>1.3849999999999993</v>
      </c>
      <c r="J985">
        <f t="shared" si="126"/>
        <v>1.3849999999999993</v>
      </c>
      <c r="K985">
        <f t="shared" si="125"/>
        <v>1.3849999999999993</v>
      </c>
    </row>
    <row r="986" spans="4:11" x14ac:dyDescent="0.25">
      <c r="D986">
        <f t="shared" si="127"/>
        <v>984</v>
      </c>
      <c r="E986" s="1">
        <f t="shared" si="120"/>
        <v>49.2</v>
      </c>
      <c r="F986">
        <f t="shared" si="121"/>
        <v>9.94</v>
      </c>
      <c r="G986">
        <f t="shared" si="122"/>
        <v>0</v>
      </c>
      <c r="H986">
        <f t="shared" si="123"/>
        <v>0</v>
      </c>
      <c r="I986">
        <f t="shared" si="124"/>
        <v>1.3799999999999994</v>
      </c>
      <c r="J986">
        <f t="shared" si="126"/>
        <v>1.3799999999999994</v>
      </c>
      <c r="K986">
        <f t="shared" si="125"/>
        <v>1.3799999999999994</v>
      </c>
    </row>
    <row r="987" spans="4:11" x14ac:dyDescent="0.25">
      <c r="D987">
        <f t="shared" si="127"/>
        <v>985</v>
      </c>
      <c r="E987" s="1">
        <f t="shared" si="120"/>
        <v>49.25</v>
      </c>
      <c r="F987">
        <f t="shared" si="121"/>
        <v>9.9499999999999993</v>
      </c>
      <c r="G987">
        <f t="shared" si="122"/>
        <v>0</v>
      </c>
      <c r="H987">
        <f t="shared" si="123"/>
        <v>0</v>
      </c>
      <c r="I987">
        <f t="shared" si="124"/>
        <v>1.375</v>
      </c>
      <c r="J987">
        <f t="shared" si="126"/>
        <v>1.375</v>
      </c>
      <c r="K987">
        <f t="shared" si="125"/>
        <v>1.375</v>
      </c>
    </row>
    <row r="988" spans="4:11" x14ac:dyDescent="0.25">
      <c r="D988">
        <f t="shared" si="127"/>
        <v>986</v>
      </c>
      <c r="E988" s="1">
        <f t="shared" si="120"/>
        <v>49.300000000000004</v>
      </c>
      <c r="F988">
        <f t="shared" si="121"/>
        <v>9.9599999999999991</v>
      </c>
      <c r="G988">
        <f t="shared" si="122"/>
        <v>0</v>
      </c>
      <c r="H988">
        <f t="shared" si="123"/>
        <v>0</v>
      </c>
      <c r="I988">
        <f t="shared" si="124"/>
        <v>1.3699999999999992</v>
      </c>
      <c r="J988">
        <f t="shared" si="126"/>
        <v>1.3699999999999992</v>
      </c>
      <c r="K988">
        <f t="shared" si="125"/>
        <v>1.3699999999999992</v>
      </c>
    </row>
    <row r="989" spans="4:11" x14ac:dyDescent="0.25">
      <c r="D989">
        <f t="shared" si="127"/>
        <v>987</v>
      </c>
      <c r="E989" s="1">
        <f t="shared" si="120"/>
        <v>49.35</v>
      </c>
      <c r="F989">
        <f t="shared" si="121"/>
        <v>9.9700000000000006</v>
      </c>
      <c r="G989">
        <f t="shared" si="122"/>
        <v>0</v>
      </c>
      <c r="H989">
        <f t="shared" si="123"/>
        <v>0</v>
      </c>
      <c r="I989">
        <f t="shared" si="124"/>
        <v>1.3649999999999998</v>
      </c>
      <c r="J989">
        <f t="shared" si="126"/>
        <v>1.3649999999999998</v>
      </c>
      <c r="K989">
        <f t="shared" si="125"/>
        <v>1.3649999999999998</v>
      </c>
    </row>
    <row r="990" spans="4:11" x14ac:dyDescent="0.25">
      <c r="D990">
        <f t="shared" si="127"/>
        <v>988</v>
      </c>
      <c r="E990" s="1">
        <f t="shared" si="120"/>
        <v>49.400000000000006</v>
      </c>
      <c r="F990">
        <f t="shared" si="121"/>
        <v>9.98</v>
      </c>
      <c r="G990">
        <f t="shared" si="122"/>
        <v>0</v>
      </c>
      <c r="H990">
        <f t="shared" si="123"/>
        <v>0</v>
      </c>
      <c r="I990">
        <f t="shared" si="124"/>
        <v>1.3599999999999994</v>
      </c>
      <c r="J990">
        <f t="shared" si="126"/>
        <v>1.3599999999999994</v>
      </c>
      <c r="K990">
        <f t="shared" si="125"/>
        <v>1.3599999999999994</v>
      </c>
    </row>
    <row r="991" spans="4:11" x14ac:dyDescent="0.25">
      <c r="D991">
        <f t="shared" si="127"/>
        <v>989</v>
      </c>
      <c r="E991" s="1">
        <f t="shared" si="120"/>
        <v>49.45</v>
      </c>
      <c r="F991">
        <f t="shared" si="121"/>
        <v>9.99</v>
      </c>
      <c r="G991">
        <f t="shared" si="122"/>
        <v>0</v>
      </c>
      <c r="H991">
        <f t="shared" si="123"/>
        <v>0</v>
      </c>
      <c r="I991">
        <f t="shared" si="124"/>
        <v>1.3549999999999995</v>
      </c>
      <c r="J991">
        <f t="shared" si="126"/>
        <v>1.3549999999999995</v>
      </c>
      <c r="K991">
        <f t="shared" si="125"/>
        <v>1.3549999999999995</v>
      </c>
    </row>
    <row r="992" spans="4:11" x14ac:dyDescent="0.25">
      <c r="D992">
        <f t="shared" si="127"/>
        <v>990</v>
      </c>
      <c r="E992" s="1">
        <f t="shared" si="120"/>
        <v>49.5</v>
      </c>
      <c r="F992">
        <f t="shared" si="121"/>
        <v>10</v>
      </c>
      <c r="G992">
        <f t="shared" si="122"/>
        <v>0</v>
      </c>
      <c r="H992">
        <f t="shared" si="123"/>
        <v>0</v>
      </c>
      <c r="I992">
        <f t="shared" si="124"/>
        <v>1.3499999999999996</v>
      </c>
      <c r="J992">
        <f t="shared" si="126"/>
        <v>1.3499999999999996</v>
      </c>
      <c r="K992">
        <f t="shared" si="125"/>
        <v>1.3499999999999996</v>
      </c>
    </row>
    <row r="993" spans="4:11" x14ac:dyDescent="0.25">
      <c r="D993">
        <f t="shared" si="127"/>
        <v>991</v>
      </c>
      <c r="E993" s="1">
        <f t="shared" si="120"/>
        <v>49.550000000000004</v>
      </c>
      <c r="F993">
        <f t="shared" si="121"/>
        <v>10.01</v>
      </c>
      <c r="G993">
        <f t="shared" si="122"/>
        <v>0</v>
      </c>
      <c r="H993">
        <f t="shared" si="123"/>
        <v>0</v>
      </c>
      <c r="I993">
        <f t="shared" si="124"/>
        <v>1.3449999999999993</v>
      </c>
      <c r="J993">
        <f t="shared" si="126"/>
        <v>1.3449999999999993</v>
      </c>
      <c r="K993">
        <f t="shared" si="125"/>
        <v>1.3449999999999993</v>
      </c>
    </row>
    <row r="994" spans="4:11" x14ac:dyDescent="0.25">
      <c r="D994">
        <f t="shared" si="127"/>
        <v>992</v>
      </c>
      <c r="E994" s="1">
        <f t="shared" si="120"/>
        <v>49.6</v>
      </c>
      <c r="F994">
        <f t="shared" si="121"/>
        <v>10.02</v>
      </c>
      <c r="G994">
        <f t="shared" si="122"/>
        <v>0</v>
      </c>
      <c r="H994">
        <f t="shared" si="123"/>
        <v>0</v>
      </c>
      <c r="I994">
        <f t="shared" si="124"/>
        <v>1.3399999999999999</v>
      </c>
      <c r="J994">
        <f t="shared" si="126"/>
        <v>1.3399999999999999</v>
      </c>
      <c r="K994">
        <f t="shared" si="125"/>
        <v>1.3399999999999999</v>
      </c>
    </row>
    <row r="995" spans="4:11" x14ac:dyDescent="0.25">
      <c r="D995">
        <f t="shared" si="127"/>
        <v>993</v>
      </c>
      <c r="E995" s="1">
        <f t="shared" si="120"/>
        <v>49.650000000000006</v>
      </c>
      <c r="F995">
        <f t="shared" si="121"/>
        <v>10.029999999999999</v>
      </c>
      <c r="G995">
        <f t="shared" si="122"/>
        <v>0</v>
      </c>
      <c r="H995">
        <f t="shared" si="123"/>
        <v>0</v>
      </c>
      <c r="I995">
        <f t="shared" si="124"/>
        <v>1.3349999999999991</v>
      </c>
      <c r="J995">
        <f t="shared" si="126"/>
        <v>1.3349999999999991</v>
      </c>
      <c r="K995">
        <f t="shared" si="125"/>
        <v>1.3349999999999991</v>
      </c>
    </row>
    <row r="996" spans="4:11" x14ac:dyDescent="0.25">
      <c r="D996">
        <f t="shared" si="127"/>
        <v>994</v>
      </c>
      <c r="E996" s="1">
        <f t="shared" si="120"/>
        <v>49.7</v>
      </c>
      <c r="F996">
        <f t="shared" si="121"/>
        <v>10.039999999999999</v>
      </c>
      <c r="G996">
        <f t="shared" si="122"/>
        <v>0</v>
      </c>
      <c r="H996">
        <f t="shared" si="123"/>
        <v>0</v>
      </c>
      <c r="I996">
        <f t="shared" si="124"/>
        <v>1.3299999999999996</v>
      </c>
      <c r="J996">
        <f t="shared" si="126"/>
        <v>1.3299999999999996</v>
      </c>
      <c r="K996">
        <f t="shared" si="125"/>
        <v>1.3299999999999996</v>
      </c>
    </row>
    <row r="997" spans="4:11" x14ac:dyDescent="0.25">
      <c r="D997">
        <f t="shared" si="127"/>
        <v>995</v>
      </c>
      <c r="E997" s="1">
        <f t="shared" si="120"/>
        <v>49.75</v>
      </c>
      <c r="F997">
        <f t="shared" si="121"/>
        <v>10.050000000000001</v>
      </c>
      <c r="G997">
        <f t="shared" si="122"/>
        <v>0</v>
      </c>
      <c r="H997">
        <f t="shared" si="123"/>
        <v>0</v>
      </c>
      <c r="I997">
        <f t="shared" si="124"/>
        <v>1.3249999999999997</v>
      </c>
      <c r="J997">
        <f t="shared" si="126"/>
        <v>1.3249999999999997</v>
      </c>
      <c r="K997">
        <f t="shared" si="125"/>
        <v>1.3249999999999997</v>
      </c>
    </row>
    <row r="998" spans="4:11" x14ac:dyDescent="0.25">
      <c r="D998">
        <f t="shared" si="127"/>
        <v>996</v>
      </c>
      <c r="E998" s="1">
        <f t="shared" si="120"/>
        <v>49.800000000000004</v>
      </c>
      <c r="F998">
        <f t="shared" si="121"/>
        <v>10.06</v>
      </c>
      <c r="G998">
        <f t="shared" si="122"/>
        <v>0</v>
      </c>
      <c r="H998">
        <f t="shared" si="123"/>
        <v>0</v>
      </c>
      <c r="I998">
        <f t="shared" si="124"/>
        <v>1.3199999999999994</v>
      </c>
      <c r="J998">
        <f t="shared" si="126"/>
        <v>1.3199999999999994</v>
      </c>
      <c r="K998">
        <f t="shared" si="125"/>
        <v>1.3199999999999994</v>
      </c>
    </row>
    <row r="999" spans="4:11" x14ac:dyDescent="0.25">
      <c r="D999">
        <f t="shared" si="127"/>
        <v>997</v>
      </c>
      <c r="E999" s="1">
        <f t="shared" si="120"/>
        <v>49.85</v>
      </c>
      <c r="F999">
        <f t="shared" si="121"/>
        <v>10.07</v>
      </c>
      <c r="G999">
        <f t="shared" si="122"/>
        <v>0</v>
      </c>
      <c r="H999">
        <f t="shared" si="123"/>
        <v>0</v>
      </c>
      <c r="I999">
        <f t="shared" si="124"/>
        <v>1.3149999999999995</v>
      </c>
      <c r="J999">
        <f t="shared" si="126"/>
        <v>1.3149999999999995</v>
      </c>
      <c r="K999">
        <f t="shared" si="125"/>
        <v>1.3149999999999995</v>
      </c>
    </row>
    <row r="1000" spans="4:11" x14ac:dyDescent="0.25">
      <c r="D1000">
        <f t="shared" si="127"/>
        <v>998</v>
      </c>
      <c r="E1000" s="1">
        <f t="shared" si="120"/>
        <v>49.900000000000006</v>
      </c>
      <c r="F1000">
        <f t="shared" si="121"/>
        <v>10.08</v>
      </c>
      <c r="G1000">
        <f t="shared" si="122"/>
        <v>0</v>
      </c>
      <c r="H1000">
        <f t="shared" si="123"/>
        <v>0</v>
      </c>
      <c r="I1000">
        <f t="shared" si="124"/>
        <v>1.3099999999999992</v>
      </c>
      <c r="J1000">
        <f t="shared" si="126"/>
        <v>1.3099999999999992</v>
      </c>
      <c r="K1000">
        <f t="shared" si="125"/>
        <v>1.3099999999999992</v>
      </c>
    </row>
    <row r="1001" spans="4:11" x14ac:dyDescent="0.25">
      <c r="D1001">
        <f t="shared" si="127"/>
        <v>999</v>
      </c>
      <c r="E1001" s="1">
        <f t="shared" si="120"/>
        <v>49.95</v>
      </c>
      <c r="F1001">
        <f t="shared" si="121"/>
        <v>10.09</v>
      </c>
      <c r="G1001">
        <f t="shared" si="122"/>
        <v>0</v>
      </c>
      <c r="H1001">
        <f t="shared" si="123"/>
        <v>0</v>
      </c>
      <c r="I1001">
        <f t="shared" si="124"/>
        <v>1.3049999999999997</v>
      </c>
      <c r="J1001">
        <f t="shared" si="126"/>
        <v>1.3049999999999997</v>
      </c>
      <c r="K1001">
        <f t="shared" si="125"/>
        <v>1.3049999999999997</v>
      </c>
    </row>
    <row r="1002" spans="4:11" x14ac:dyDescent="0.25">
      <c r="D1002">
        <f t="shared" si="127"/>
        <v>1000</v>
      </c>
      <c r="E1002" s="1">
        <f t="shared" si="120"/>
        <v>50</v>
      </c>
      <c r="F1002">
        <f t="shared" si="121"/>
        <v>10.1</v>
      </c>
      <c r="G1002">
        <f t="shared" si="122"/>
        <v>0</v>
      </c>
      <c r="H1002">
        <f t="shared" si="123"/>
        <v>0</v>
      </c>
      <c r="I1002">
        <f t="shared" si="124"/>
        <v>1.2999999999999998</v>
      </c>
      <c r="J1002">
        <f t="shared" si="126"/>
        <v>1.2999999999999998</v>
      </c>
      <c r="K1002">
        <f t="shared" si="125"/>
        <v>1.2999999999999998</v>
      </c>
    </row>
    <row r="1003" spans="4:11" x14ac:dyDescent="0.25">
      <c r="D1003">
        <f t="shared" si="127"/>
        <v>1001</v>
      </c>
      <c r="E1003" s="1">
        <f t="shared" si="120"/>
        <v>50.050000000000004</v>
      </c>
      <c r="F1003">
        <f t="shared" si="121"/>
        <v>10.11</v>
      </c>
      <c r="G1003">
        <f t="shared" si="122"/>
        <v>0</v>
      </c>
      <c r="H1003">
        <f t="shared" si="123"/>
        <v>0</v>
      </c>
      <c r="I1003">
        <f t="shared" si="124"/>
        <v>1.2949999999999995</v>
      </c>
      <c r="J1003">
        <f t="shared" si="126"/>
        <v>1.2949999999999995</v>
      </c>
      <c r="K1003">
        <f t="shared" si="125"/>
        <v>1.2949999999999995</v>
      </c>
    </row>
    <row r="1004" spans="4:11" x14ac:dyDescent="0.25">
      <c r="D1004">
        <f t="shared" si="127"/>
        <v>1002</v>
      </c>
      <c r="E1004" s="1">
        <f t="shared" si="120"/>
        <v>50.1</v>
      </c>
      <c r="F1004">
        <f t="shared" si="121"/>
        <v>10.119999999999999</v>
      </c>
      <c r="G1004">
        <f t="shared" si="122"/>
        <v>0</v>
      </c>
      <c r="H1004">
        <f t="shared" si="123"/>
        <v>0</v>
      </c>
      <c r="I1004">
        <f t="shared" si="124"/>
        <v>1.2899999999999996</v>
      </c>
      <c r="J1004">
        <f t="shared" si="126"/>
        <v>1.2899999999999996</v>
      </c>
      <c r="K1004">
        <f t="shared" si="125"/>
        <v>1.2899999999999996</v>
      </c>
    </row>
    <row r="1005" spans="4:11" x14ac:dyDescent="0.25">
      <c r="D1005">
        <f t="shared" si="127"/>
        <v>1003</v>
      </c>
      <c r="E1005" s="1">
        <f t="shared" si="120"/>
        <v>50.150000000000006</v>
      </c>
      <c r="F1005">
        <f t="shared" si="121"/>
        <v>10.129999999999999</v>
      </c>
      <c r="G1005">
        <f t="shared" si="122"/>
        <v>0</v>
      </c>
      <c r="H1005">
        <f t="shared" si="123"/>
        <v>0</v>
      </c>
      <c r="I1005">
        <f t="shared" si="124"/>
        <v>1.2849999999999993</v>
      </c>
      <c r="J1005">
        <f t="shared" si="126"/>
        <v>1.2849999999999993</v>
      </c>
      <c r="K1005">
        <f t="shared" si="125"/>
        <v>1.2849999999999993</v>
      </c>
    </row>
    <row r="1006" spans="4:11" x14ac:dyDescent="0.25">
      <c r="D1006">
        <f t="shared" si="127"/>
        <v>1004</v>
      </c>
      <c r="E1006" s="1">
        <f t="shared" si="120"/>
        <v>50.2</v>
      </c>
      <c r="F1006">
        <f t="shared" si="121"/>
        <v>10.14</v>
      </c>
      <c r="G1006">
        <f t="shared" si="122"/>
        <v>0</v>
      </c>
      <c r="H1006">
        <f t="shared" si="123"/>
        <v>0</v>
      </c>
      <c r="I1006">
        <f t="shared" si="124"/>
        <v>1.2799999999999994</v>
      </c>
      <c r="J1006">
        <f t="shared" si="126"/>
        <v>1.2799999999999994</v>
      </c>
      <c r="K1006">
        <f t="shared" si="125"/>
        <v>1.2799999999999994</v>
      </c>
    </row>
    <row r="1007" spans="4:11" x14ac:dyDescent="0.25">
      <c r="D1007">
        <f t="shared" si="127"/>
        <v>1005</v>
      </c>
      <c r="E1007" s="1">
        <f t="shared" si="120"/>
        <v>50.25</v>
      </c>
      <c r="F1007">
        <f t="shared" si="121"/>
        <v>10.15</v>
      </c>
      <c r="G1007">
        <f t="shared" si="122"/>
        <v>0</v>
      </c>
      <c r="H1007">
        <f t="shared" si="123"/>
        <v>0</v>
      </c>
      <c r="I1007">
        <f t="shared" si="124"/>
        <v>1.2749999999999999</v>
      </c>
      <c r="J1007">
        <f t="shared" si="126"/>
        <v>1.2749999999999999</v>
      </c>
      <c r="K1007">
        <f t="shared" si="125"/>
        <v>1.2749999999999999</v>
      </c>
    </row>
    <row r="1008" spans="4:11" x14ac:dyDescent="0.25">
      <c r="D1008">
        <f t="shared" si="127"/>
        <v>1006</v>
      </c>
      <c r="E1008" s="1">
        <f t="shared" si="120"/>
        <v>50.300000000000004</v>
      </c>
      <c r="F1008">
        <f t="shared" si="121"/>
        <v>10.16</v>
      </c>
      <c r="G1008">
        <f t="shared" si="122"/>
        <v>0</v>
      </c>
      <c r="H1008">
        <f t="shared" si="123"/>
        <v>0</v>
      </c>
      <c r="I1008">
        <f t="shared" si="124"/>
        <v>1.2699999999999996</v>
      </c>
      <c r="J1008">
        <f t="shared" si="126"/>
        <v>1.2699999999999996</v>
      </c>
      <c r="K1008">
        <f t="shared" si="125"/>
        <v>1.2699999999999996</v>
      </c>
    </row>
    <row r="1009" spans="4:11" x14ac:dyDescent="0.25">
      <c r="D1009">
        <f t="shared" si="127"/>
        <v>1007</v>
      </c>
      <c r="E1009" s="1">
        <f t="shared" si="120"/>
        <v>50.35</v>
      </c>
      <c r="F1009">
        <f t="shared" si="121"/>
        <v>10.17</v>
      </c>
      <c r="G1009">
        <f t="shared" si="122"/>
        <v>0</v>
      </c>
      <c r="H1009">
        <f t="shared" si="123"/>
        <v>0</v>
      </c>
      <c r="I1009">
        <f t="shared" si="124"/>
        <v>1.2649999999999997</v>
      </c>
      <c r="J1009">
        <f t="shared" si="126"/>
        <v>1.2649999999999997</v>
      </c>
      <c r="K1009">
        <f t="shared" si="125"/>
        <v>1.2649999999999997</v>
      </c>
    </row>
    <row r="1010" spans="4:11" x14ac:dyDescent="0.25">
      <c r="D1010">
        <f t="shared" si="127"/>
        <v>1008</v>
      </c>
      <c r="E1010" s="1">
        <f t="shared" si="120"/>
        <v>50.400000000000006</v>
      </c>
      <c r="F1010">
        <f t="shared" si="121"/>
        <v>10.18</v>
      </c>
      <c r="G1010">
        <f t="shared" si="122"/>
        <v>0</v>
      </c>
      <c r="H1010">
        <f t="shared" si="123"/>
        <v>0</v>
      </c>
      <c r="I1010">
        <f t="shared" si="124"/>
        <v>1.2599999999999993</v>
      </c>
      <c r="J1010">
        <f t="shared" si="126"/>
        <v>1.2599999999999993</v>
      </c>
      <c r="K1010">
        <f t="shared" si="125"/>
        <v>1.2599999999999993</v>
      </c>
    </row>
    <row r="1011" spans="4:11" x14ac:dyDescent="0.25">
      <c r="D1011">
        <f t="shared" si="127"/>
        <v>1009</v>
      </c>
      <c r="E1011" s="1">
        <f t="shared" si="120"/>
        <v>50.45</v>
      </c>
      <c r="F1011">
        <f t="shared" si="121"/>
        <v>10.19</v>
      </c>
      <c r="G1011">
        <f t="shared" si="122"/>
        <v>0</v>
      </c>
      <c r="H1011">
        <f t="shared" si="123"/>
        <v>0</v>
      </c>
      <c r="I1011">
        <f t="shared" si="124"/>
        <v>1.2549999999999994</v>
      </c>
      <c r="J1011">
        <f t="shared" si="126"/>
        <v>1.2549999999999994</v>
      </c>
      <c r="K1011">
        <f t="shared" si="125"/>
        <v>1.2549999999999994</v>
      </c>
    </row>
    <row r="1012" spans="4:11" x14ac:dyDescent="0.25">
      <c r="D1012">
        <f t="shared" si="127"/>
        <v>1010</v>
      </c>
      <c r="E1012" s="1">
        <f t="shared" si="120"/>
        <v>50.5</v>
      </c>
      <c r="F1012">
        <f t="shared" si="121"/>
        <v>10.199999999999999</v>
      </c>
      <c r="G1012">
        <f t="shared" si="122"/>
        <v>0</v>
      </c>
      <c r="H1012">
        <f t="shared" si="123"/>
        <v>0</v>
      </c>
      <c r="I1012">
        <f t="shared" si="124"/>
        <v>1.25</v>
      </c>
      <c r="J1012">
        <f t="shared" si="126"/>
        <v>1.25</v>
      </c>
      <c r="K1012">
        <f t="shared" si="125"/>
        <v>1.25</v>
      </c>
    </row>
    <row r="1013" spans="4:11" x14ac:dyDescent="0.25">
      <c r="D1013">
        <f t="shared" si="127"/>
        <v>1011</v>
      </c>
      <c r="E1013" s="1">
        <f t="shared" si="120"/>
        <v>50.550000000000004</v>
      </c>
      <c r="F1013">
        <f t="shared" si="121"/>
        <v>10.209999999999999</v>
      </c>
      <c r="G1013">
        <f t="shared" si="122"/>
        <v>0</v>
      </c>
      <c r="H1013">
        <f t="shared" si="123"/>
        <v>0</v>
      </c>
      <c r="I1013">
        <f t="shared" si="124"/>
        <v>1.2449999999999992</v>
      </c>
      <c r="J1013">
        <f t="shared" si="126"/>
        <v>1.2449999999999992</v>
      </c>
      <c r="K1013">
        <f t="shared" si="125"/>
        <v>1.2449999999999992</v>
      </c>
    </row>
    <row r="1014" spans="4:11" x14ac:dyDescent="0.25">
      <c r="D1014">
        <f t="shared" si="127"/>
        <v>1012</v>
      </c>
      <c r="E1014" s="1">
        <f t="shared" si="120"/>
        <v>50.6</v>
      </c>
      <c r="F1014">
        <f t="shared" si="121"/>
        <v>10.220000000000001</v>
      </c>
      <c r="G1014">
        <f t="shared" si="122"/>
        <v>0</v>
      </c>
      <c r="H1014">
        <f t="shared" si="123"/>
        <v>0</v>
      </c>
      <c r="I1014">
        <f t="shared" si="124"/>
        <v>1.2399999999999998</v>
      </c>
      <c r="J1014">
        <f t="shared" si="126"/>
        <v>1.2399999999999998</v>
      </c>
      <c r="K1014">
        <f t="shared" si="125"/>
        <v>1.2399999999999998</v>
      </c>
    </row>
    <row r="1015" spans="4:11" x14ac:dyDescent="0.25">
      <c r="D1015">
        <f t="shared" si="127"/>
        <v>1013</v>
      </c>
      <c r="E1015" s="1">
        <f t="shared" si="120"/>
        <v>50.650000000000006</v>
      </c>
      <c r="F1015">
        <f t="shared" si="121"/>
        <v>10.23</v>
      </c>
      <c r="G1015">
        <f t="shared" si="122"/>
        <v>0</v>
      </c>
      <c r="H1015">
        <f t="shared" si="123"/>
        <v>0</v>
      </c>
      <c r="I1015">
        <f t="shared" si="124"/>
        <v>1.2349999999999994</v>
      </c>
      <c r="J1015">
        <f t="shared" si="126"/>
        <v>1.2349999999999994</v>
      </c>
      <c r="K1015">
        <f t="shared" si="125"/>
        <v>1.2349999999999994</v>
      </c>
    </row>
    <row r="1016" spans="4:11" x14ac:dyDescent="0.25">
      <c r="D1016">
        <f t="shared" si="127"/>
        <v>1014</v>
      </c>
      <c r="E1016" s="1">
        <f t="shared" si="120"/>
        <v>50.7</v>
      </c>
      <c r="F1016">
        <f t="shared" si="121"/>
        <v>10.24</v>
      </c>
      <c r="G1016">
        <f t="shared" si="122"/>
        <v>0</v>
      </c>
      <c r="H1016">
        <f t="shared" si="123"/>
        <v>0</v>
      </c>
      <c r="I1016">
        <f t="shared" si="124"/>
        <v>1.2299999999999995</v>
      </c>
      <c r="J1016">
        <f t="shared" si="126"/>
        <v>1.2299999999999995</v>
      </c>
      <c r="K1016">
        <f t="shared" si="125"/>
        <v>1.2299999999999995</v>
      </c>
    </row>
    <row r="1017" spans="4:11" x14ac:dyDescent="0.25">
      <c r="D1017">
        <f t="shared" si="127"/>
        <v>1015</v>
      </c>
      <c r="E1017" s="1">
        <f t="shared" si="120"/>
        <v>50.75</v>
      </c>
      <c r="F1017">
        <f t="shared" si="121"/>
        <v>10.25</v>
      </c>
      <c r="G1017">
        <f t="shared" si="122"/>
        <v>0</v>
      </c>
      <c r="H1017">
        <f t="shared" si="123"/>
        <v>0</v>
      </c>
      <c r="I1017">
        <f t="shared" si="124"/>
        <v>1.2249999999999996</v>
      </c>
      <c r="J1017">
        <f t="shared" si="126"/>
        <v>1.2249999999999996</v>
      </c>
      <c r="K1017">
        <f t="shared" si="125"/>
        <v>1.2249999999999996</v>
      </c>
    </row>
    <row r="1018" spans="4:11" x14ac:dyDescent="0.25">
      <c r="D1018">
        <f t="shared" si="127"/>
        <v>1016</v>
      </c>
      <c r="E1018" s="1">
        <f t="shared" si="120"/>
        <v>50.800000000000004</v>
      </c>
      <c r="F1018">
        <f t="shared" si="121"/>
        <v>10.26</v>
      </c>
      <c r="G1018">
        <f t="shared" si="122"/>
        <v>0</v>
      </c>
      <c r="H1018">
        <f t="shared" si="123"/>
        <v>0</v>
      </c>
      <c r="I1018">
        <f t="shared" si="124"/>
        <v>1.2199999999999993</v>
      </c>
      <c r="J1018">
        <f t="shared" si="126"/>
        <v>1.2199999999999993</v>
      </c>
      <c r="K1018">
        <f t="shared" si="125"/>
        <v>1.2199999999999993</v>
      </c>
    </row>
    <row r="1019" spans="4:11" x14ac:dyDescent="0.25">
      <c r="D1019">
        <f t="shared" si="127"/>
        <v>1017</v>
      </c>
      <c r="E1019" s="1">
        <f t="shared" si="120"/>
        <v>50.85</v>
      </c>
      <c r="F1019">
        <f t="shared" si="121"/>
        <v>10.27</v>
      </c>
      <c r="G1019">
        <f t="shared" si="122"/>
        <v>0</v>
      </c>
      <c r="H1019">
        <f t="shared" si="123"/>
        <v>0</v>
      </c>
      <c r="I1019">
        <f t="shared" si="124"/>
        <v>1.2149999999999999</v>
      </c>
      <c r="J1019">
        <f t="shared" si="126"/>
        <v>1.2149999999999999</v>
      </c>
      <c r="K1019">
        <f t="shared" si="125"/>
        <v>1.2149999999999999</v>
      </c>
    </row>
    <row r="1020" spans="4:11" x14ac:dyDescent="0.25">
      <c r="D1020">
        <f t="shared" si="127"/>
        <v>1018</v>
      </c>
      <c r="E1020" s="1">
        <f t="shared" si="120"/>
        <v>50.900000000000006</v>
      </c>
      <c r="F1020">
        <f t="shared" si="121"/>
        <v>10.28</v>
      </c>
      <c r="G1020">
        <f t="shared" si="122"/>
        <v>0</v>
      </c>
      <c r="H1020">
        <f t="shared" si="123"/>
        <v>0</v>
      </c>
      <c r="I1020">
        <f t="shared" si="124"/>
        <v>1.2099999999999991</v>
      </c>
      <c r="J1020">
        <f t="shared" si="126"/>
        <v>1.2099999999999991</v>
      </c>
      <c r="K1020">
        <f t="shared" si="125"/>
        <v>1.2099999999999991</v>
      </c>
    </row>
    <row r="1021" spans="4:11" x14ac:dyDescent="0.25">
      <c r="D1021">
        <f t="shared" si="127"/>
        <v>1019</v>
      </c>
      <c r="E1021" s="1">
        <f t="shared" si="120"/>
        <v>50.95</v>
      </c>
      <c r="F1021">
        <f t="shared" si="121"/>
        <v>10.29</v>
      </c>
      <c r="G1021">
        <f t="shared" si="122"/>
        <v>0</v>
      </c>
      <c r="H1021">
        <f t="shared" si="123"/>
        <v>0</v>
      </c>
      <c r="I1021">
        <f t="shared" si="124"/>
        <v>1.2049999999999996</v>
      </c>
      <c r="J1021">
        <f t="shared" si="126"/>
        <v>1.2049999999999996</v>
      </c>
      <c r="K1021">
        <f t="shared" si="125"/>
        <v>1.2049999999999996</v>
      </c>
    </row>
    <row r="1022" spans="4:11" x14ac:dyDescent="0.25">
      <c r="D1022">
        <f t="shared" si="127"/>
        <v>1020</v>
      </c>
      <c r="E1022" s="1">
        <f t="shared" si="120"/>
        <v>51</v>
      </c>
      <c r="F1022">
        <f t="shared" si="121"/>
        <v>10.3</v>
      </c>
      <c r="G1022">
        <f t="shared" si="122"/>
        <v>0</v>
      </c>
      <c r="H1022">
        <f t="shared" si="123"/>
        <v>0</v>
      </c>
      <c r="I1022">
        <f t="shared" si="124"/>
        <v>1.1999999999999997</v>
      </c>
      <c r="J1022">
        <f t="shared" si="126"/>
        <v>1.1999999999999997</v>
      </c>
      <c r="K1022">
        <f t="shared" si="125"/>
        <v>1.1999999999999997</v>
      </c>
    </row>
    <row r="1023" spans="4:11" x14ac:dyDescent="0.25">
      <c r="D1023">
        <f t="shared" si="127"/>
        <v>1021</v>
      </c>
      <c r="E1023" s="1">
        <f t="shared" si="120"/>
        <v>51.050000000000004</v>
      </c>
      <c r="F1023">
        <f t="shared" si="121"/>
        <v>10.31</v>
      </c>
      <c r="G1023">
        <f t="shared" si="122"/>
        <v>0</v>
      </c>
      <c r="H1023">
        <f t="shared" si="123"/>
        <v>0</v>
      </c>
      <c r="I1023">
        <f t="shared" si="124"/>
        <v>1.1949999999999994</v>
      </c>
      <c r="J1023">
        <f t="shared" si="126"/>
        <v>1.1949999999999994</v>
      </c>
      <c r="K1023">
        <f t="shared" si="125"/>
        <v>1.1949999999999994</v>
      </c>
    </row>
    <row r="1024" spans="4:11" x14ac:dyDescent="0.25">
      <c r="D1024">
        <f t="shared" si="127"/>
        <v>1022</v>
      </c>
      <c r="E1024" s="1">
        <f t="shared" si="120"/>
        <v>51.1</v>
      </c>
      <c r="F1024">
        <f t="shared" si="121"/>
        <v>10.32</v>
      </c>
      <c r="G1024">
        <f t="shared" si="122"/>
        <v>0</v>
      </c>
      <c r="H1024">
        <f t="shared" si="123"/>
        <v>0</v>
      </c>
      <c r="I1024">
        <f t="shared" si="124"/>
        <v>1.1899999999999995</v>
      </c>
      <c r="J1024">
        <f t="shared" si="126"/>
        <v>1.1899999999999995</v>
      </c>
      <c r="K1024">
        <f t="shared" si="125"/>
        <v>1.1899999999999995</v>
      </c>
    </row>
    <row r="1025" spans="4:11" x14ac:dyDescent="0.25">
      <c r="D1025">
        <f t="shared" si="127"/>
        <v>1023</v>
      </c>
      <c r="E1025" s="1">
        <f t="shared" si="120"/>
        <v>51.150000000000006</v>
      </c>
      <c r="F1025">
        <f t="shared" si="121"/>
        <v>10.33</v>
      </c>
      <c r="G1025">
        <f t="shared" si="122"/>
        <v>0</v>
      </c>
      <c r="H1025">
        <f t="shared" si="123"/>
        <v>0</v>
      </c>
      <c r="I1025">
        <f t="shared" si="124"/>
        <v>1.1849999999999992</v>
      </c>
      <c r="J1025">
        <f t="shared" si="126"/>
        <v>1.1849999999999992</v>
      </c>
      <c r="K1025">
        <f t="shared" si="125"/>
        <v>1.1849999999999992</v>
      </c>
    </row>
    <row r="1026" spans="4:11" x14ac:dyDescent="0.25">
      <c r="D1026">
        <f t="shared" si="127"/>
        <v>1024</v>
      </c>
      <c r="E1026" s="1">
        <f t="shared" ref="E1026:E1089" si="128">PAR_max/1200*D1026</f>
        <v>51.2</v>
      </c>
      <c r="F1026">
        <f t="shared" ref="F1026:F1089" si="129">init_slope*D1026+init_intercp</f>
        <v>10.34</v>
      </c>
      <c r="G1026">
        <f t="shared" ref="G1026:G1089" si="130">IF(AND(F1026&lt;flat_init_y, E1026&lt;flat_end_x),F1026,0)</f>
        <v>0</v>
      </c>
      <c r="H1026">
        <f t="shared" ref="H1026:H1089" si="131">IF(AND(F1026&gt;=flat_init_y,E1026&lt;flat_end_x),flat_init_y,0)</f>
        <v>0</v>
      </c>
      <c r="I1026">
        <f t="shared" ref="I1026:I1089" si="132">IF(E1026&gt;=flat_end_x,flat_init_y+end_slope2*(E1026-flat_end_x),0)</f>
        <v>1.1799999999999997</v>
      </c>
      <c r="J1026">
        <f t="shared" si="126"/>
        <v>1.1799999999999997</v>
      </c>
      <c r="K1026">
        <f t="shared" ref="K1026:K1089" si="133">IF(J1026&lt;min_response,min_response,J1026)</f>
        <v>1.1799999999999997</v>
      </c>
    </row>
    <row r="1027" spans="4:11" x14ac:dyDescent="0.25">
      <c r="D1027">
        <f t="shared" si="127"/>
        <v>1025</v>
      </c>
      <c r="E1027" s="1">
        <f t="shared" si="128"/>
        <v>51.25</v>
      </c>
      <c r="F1027">
        <f t="shared" si="129"/>
        <v>10.35</v>
      </c>
      <c r="G1027">
        <f t="shared" si="130"/>
        <v>0</v>
      </c>
      <c r="H1027">
        <f t="shared" si="131"/>
        <v>0</v>
      </c>
      <c r="I1027">
        <f t="shared" si="132"/>
        <v>1.1749999999999998</v>
      </c>
      <c r="J1027">
        <f t="shared" ref="J1027:J1090" si="134">SUM(G1027:I1027)</f>
        <v>1.1749999999999998</v>
      </c>
      <c r="K1027">
        <f t="shared" si="133"/>
        <v>1.1749999999999998</v>
      </c>
    </row>
    <row r="1028" spans="4:11" x14ac:dyDescent="0.25">
      <c r="D1028">
        <f t="shared" ref="D1028:D1091" si="135">D1027+1</f>
        <v>1026</v>
      </c>
      <c r="E1028" s="1">
        <f t="shared" si="128"/>
        <v>51.300000000000004</v>
      </c>
      <c r="F1028">
        <f t="shared" si="129"/>
        <v>10.36</v>
      </c>
      <c r="G1028">
        <f t="shared" si="130"/>
        <v>0</v>
      </c>
      <c r="H1028">
        <f t="shared" si="131"/>
        <v>0</v>
      </c>
      <c r="I1028">
        <f t="shared" si="132"/>
        <v>1.1699999999999995</v>
      </c>
      <c r="J1028">
        <f t="shared" si="134"/>
        <v>1.1699999999999995</v>
      </c>
      <c r="K1028">
        <f t="shared" si="133"/>
        <v>1.1699999999999995</v>
      </c>
    </row>
    <row r="1029" spans="4:11" x14ac:dyDescent="0.25">
      <c r="D1029">
        <f t="shared" si="135"/>
        <v>1027</v>
      </c>
      <c r="E1029" s="1">
        <f t="shared" si="128"/>
        <v>51.35</v>
      </c>
      <c r="F1029">
        <f t="shared" si="129"/>
        <v>10.37</v>
      </c>
      <c r="G1029">
        <f t="shared" si="130"/>
        <v>0</v>
      </c>
      <c r="H1029">
        <f t="shared" si="131"/>
        <v>0</v>
      </c>
      <c r="I1029">
        <f t="shared" si="132"/>
        <v>1.1649999999999996</v>
      </c>
      <c r="J1029">
        <f t="shared" si="134"/>
        <v>1.1649999999999996</v>
      </c>
      <c r="K1029">
        <f t="shared" si="133"/>
        <v>1.1649999999999996</v>
      </c>
    </row>
    <row r="1030" spans="4:11" x14ac:dyDescent="0.25">
      <c r="D1030">
        <f t="shared" si="135"/>
        <v>1028</v>
      </c>
      <c r="E1030" s="1">
        <f t="shared" si="128"/>
        <v>51.400000000000006</v>
      </c>
      <c r="F1030">
        <f t="shared" si="129"/>
        <v>10.379999999999999</v>
      </c>
      <c r="G1030">
        <f t="shared" si="130"/>
        <v>0</v>
      </c>
      <c r="H1030">
        <f t="shared" si="131"/>
        <v>0</v>
      </c>
      <c r="I1030">
        <f t="shared" si="132"/>
        <v>1.1599999999999993</v>
      </c>
      <c r="J1030">
        <f t="shared" si="134"/>
        <v>1.1599999999999993</v>
      </c>
      <c r="K1030">
        <f t="shared" si="133"/>
        <v>1.1599999999999993</v>
      </c>
    </row>
    <row r="1031" spans="4:11" x14ac:dyDescent="0.25">
      <c r="D1031">
        <f t="shared" si="135"/>
        <v>1029</v>
      </c>
      <c r="E1031" s="1">
        <f t="shared" si="128"/>
        <v>51.45</v>
      </c>
      <c r="F1031">
        <f t="shared" si="129"/>
        <v>10.39</v>
      </c>
      <c r="G1031">
        <f t="shared" si="130"/>
        <v>0</v>
      </c>
      <c r="H1031">
        <f t="shared" si="131"/>
        <v>0</v>
      </c>
      <c r="I1031">
        <f t="shared" si="132"/>
        <v>1.1549999999999994</v>
      </c>
      <c r="J1031">
        <f t="shared" si="134"/>
        <v>1.1549999999999994</v>
      </c>
      <c r="K1031">
        <f t="shared" si="133"/>
        <v>1.1549999999999994</v>
      </c>
    </row>
    <row r="1032" spans="4:11" x14ac:dyDescent="0.25">
      <c r="D1032">
        <f t="shared" si="135"/>
        <v>1030</v>
      </c>
      <c r="E1032" s="1">
        <f t="shared" si="128"/>
        <v>51.5</v>
      </c>
      <c r="F1032">
        <f t="shared" si="129"/>
        <v>10.4</v>
      </c>
      <c r="G1032">
        <f t="shared" si="130"/>
        <v>0</v>
      </c>
      <c r="H1032">
        <f t="shared" si="131"/>
        <v>0</v>
      </c>
      <c r="I1032">
        <f t="shared" si="132"/>
        <v>1.1499999999999999</v>
      </c>
      <c r="J1032">
        <f t="shared" si="134"/>
        <v>1.1499999999999999</v>
      </c>
      <c r="K1032">
        <f t="shared" si="133"/>
        <v>1.1499999999999999</v>
      </c>
    </row>
    <row r="1033" spans="4:11" x14ac:dyDescent="0.25">
      <c r="D1033">
        <f t="shared" si="135"/>
        <v>1031</v>
      </c>
      <c r="E1033" s="1">
        <f t="shared" si="128"/>
        <v>51.550000000000004</v>
      </c>
      <c r="F1033">
        <f t="shared" si="129"/>
        <v>10.41</v>
      </c>
      <c r="G1033">
        <f t="shared" si="130"/>
        <v>0</v>
      </c>
      <c r="H1033">
        <f t="shared" si="131"/>
        <v>0</v>
      </c>
      <c r="I1033">
        <f t="shared" si="132"/>
        <v>1.1449999999999996</v>
      </c>
      <c r="J1033">
        <f t="shared" si="134"/>
        <v>1.1449999999999996</v>
      </c>
      <c r="K1033">
        <f t="shared" si="133"/>
        <v>1.1449999999999996</v>
      </c>
    </row>
    <row r="1034" spans="4:11" x14ac:dyDescent="0.25">
      <c r="D1034">
        <f t="shared" si="135"/>
        <v>1032</v>
      </c>
      <c r="E1034" s="1">
        <f t="shared" si="128"/>
        <v>51.6</v>
      </c>
      <c r="F1034">
        <f t="shared" si="129"/>
        <v>10.42</v>
      </c>
      <c r="G1034">
        <f t="shared" si="130"/>
        <v>0</v>
      </c>
      <c r="H1034">
        <f t="shared" si="131"/>
        <v>0</v>
      </c>
      <c r="I1034">
        <f t="shared" si="132"/>
        <v>1.1399999999999997</v>
      </c>
      <c r="J1034">
        <f t="shared" si="134"/>
        <v>1.1399999999999997</v>
      </c>
      <c r="K1034">
        <f t="shared" si="133"/>
        <v>1.1399999999999997</v>
      </c>
    </row>
    <row r="1035" spans="4:11" x14ac:dyDescent="0.25">
      <c r="D1035">
        <f t="shared" si="135"/>
        <v>1033</v>
      </c>
      <c r="E1035" s="1">
        <f t="shared" si="128"/>
        <v>51.650000000000006</v>
      </c>
      <c r="F1035">
        <f t="shared" si="129"/>
        <v>10.43</v>
      </c>
      <c r="G1035">
        <f t="shared" si="130"/>
        <v>0</v>
      </c>
      <c r="H1035">
        <f t="shared" si="131"/>
        <v>0</v>
      </c>
      <c r="I1035">
        <f t="shared" si="132"/>
        <v>1.1349999999999993</v>
      </c>
      <c r="J1035">
        <f t="shared" si="134"/>
        <v>1.1349999999999993</v>
      </c>
      <c r="K1035">
        <f t="shared" si="133"/>
        <v>1.1349999999999993</v>
      </c>
    </row>
    <row r="1036" spans="4:11" x14ac:dyDescent="0.25">
      <c r="D1036">
        <f t="shared" si="135"/>
        <v>1034</v>
      </c>
      <c r="E1036" s="1">
        <f t="shared" si="128"/>
        <v>51.7</v>
      </c>
      <c r="F1036">
        <f t="shared" si="129"/>
        <v>10.44</v>
      </c>
      <c r="G1036">
        <f t="shared" si="130"/>
        <v>0</v>
      </c>
      <c r="H1036">
        <f t="shared" si="131"/>
        <v>0</v>
      </c>
      <c r="I1036">
        <f t="shared" si="132"/>
        <v>1.1299999999999994</v>
      </c>
      <c r="J1036">
        <f t="shared" si="134"/>
        <v>1.1299999999999994</v>
      </c>
      <c r="K1036">
        <f t="shared" si="133"/>
        <v>1.1299999999999994</v>
      </c>
    </row>
    <row r="1037" spans="4:11" x14ac:dyDescent="0.25">
      <c r="D1037">
        <f t="shared" si="135"/>
        <v>1035</v>
      </c>
      <c r="E1037" s="1">
        <f t="shared" si="128"/>
        <v>51.75</v>
      </c>
      <c r="F1037">
        <f t="shared" si="129"/>
        <v>10.45</v>
      </c>
      <c r="G1037">
        <f t="shared" si="130"/>
        <v>0</v>
      </c>
      <c r="H1037">
        <f t="shared" si="131"/>
        <v>0</v>
      </c>
      <c r="I1037">
        <f t="shared" si="132"/>
        <v>1.125</v>
      </c>
      <c r="J1037">
        <f t="shared" si="134"/>
        <v>1.125</v>
      </c>
      <c r="K1037">
        <f t="shared" si="133"/>
        <v>1.125</v>
      </c>
    </row>
    <row r="1038" spans="4:11" x14ac:dyDescent="0.25">
      <c r="D1038">
        <f t="shared" si="135"/>
        <v>1036</v>
      </c>
      <c r="E1038" s="1">
        <f t="shared" si="128"/>
        <v>51.800000000000004</v>
      </c>
      <c r="F1038">
        <f t="shared" si="129"/>
        <v>10.459999999999999</v>
      </c>
      <c r="G1038">
        <f t="shared" si="130"/>
        <v>0</v>
      </c>
      <c r="H1038">
        <f t="shared" si="131"/>
        <v>0</v>
      </c>
      <c r="I1038">
        <f t="shared" si="132"/>
        <v>1.1199999999999992</v>
      </c>
      <c r="J1038">
        <f t="shared" si="134"/>
        <v>1.1199999999999992</v>
      </c>
      <c r="K1038">
        <f t="shared" si="133"/>
        <v>1.1199999999999992</v>
      </c>
    </row>
    <row r="1039" spans="4:11" x14ac:dyDescent="0.25">
      <c r="D1039">
        <f t="shared" si="135"/>
        <v>1037</v>
      </c>
      <c r="E1039" s="1">
        <f t="shared" si="128"/>
        <v>51.85</v>
      </c>
      <c r="F1039">
        <f t="shared" si="129"/>
        <v>10.47</v>
      </c>
      <c r="G1039">
        <f t="shared" si="130"/>
        <v>0</v>
      </c>
      <c r="H1039">
        <f t="shared" si="131"/>
        <v>0</v>
      </c>
      <c r="I1039">
        <f t="shared" si="132"/>
        <v>1.1149999999999998</v>
      </c>
      <c r="J1039">
        <f t="shared" si="134"/>
        <v>1.1149999999999998</v>
      </c>
      <c r="K1039">
        <f t="shared" si="133"/>
        <v>1.1149999999999998</v>
      </c>
    </row>
    <row r="1040" spans="4:11" x14ac:dyDescent="0.25">
      <c r="D1040">
        <f t="shared" si="135"/>
        <v>1038</v>
      </c>
      <c r="E1040" s="1">
        <f t="shared" si="128"/>
        <v>51.900000000000006</v>
      </c>
      <c r="F1040">
        <f t="shared" si="129"/>
        <v>10.48</v>
      </c>
      <c r="G1040">
        <f t="shared" si="130"/>
        <v>0</v>
      </c>
      <c r="H1040">
        <f t="shared" si="131"/>
        <v>0</v>
      </c>
      <c r="I1040">
        <f t="shared" si="132"/>
        <v>1.1099999999999994</v>
      </c>
      <c r="J1040">
        <f t="shared" si="134"/>
        <v>1.1099999999999994</v>
      </c>
      <c r="K1040">
        <f t="shared" si="133"/>
        <v>1.1099999999999994</v>
      </c>
    </row>
    <row r="1041" spans="4:11" x14ac:dyDescent="0.25">
      <c r="D1041">
        <f t="shared" si="135"/>
        <v>1039</v>
      </c>
      <c r="E1041" s="1">
        <f t="shared" si="128"/>
        <v>51.95</v>
      </c>
      <c r="F1041">
        <f t="shared" si="129"/>
        <v>10.49</v>
      </c>
      <c r="G1041">
        <f t="shared" si="130"/>
        <v>0</v>
      </c>
      <c r="H1041">
        <f t="shared" si="131"/>
        <v>0</v>
      </c>
      <c r="I1041">
        <f t="shared" si="132"/>
        <v>1.1049999999999995</v>
      </c>
      <c r="J1041">
        <f t="shared" si="134"/>
        <v>1.1049999999999995</v>
      </c>
      <c r="K1041">
        <f t="shared" si="133"/>
        <v>1.1049999999999995</v>
      </c>
    </row>
    <row r="1042" spans="4:11" x14ac:dyDescent="0.25">
      <c r="D1042">
        <f t="shared" si="135"/>
        <v>1040</v>
      </c>
      <c r="E1042" s="1">
        <f t="shared" si="128"/>
        <v>52</v>
      </c>
      <c r="F1042">
        <f t="shared" si="129"/>
        <v>10.5</v>
      </c>
      <c r="G1042">
        <f t="shared" si="130"/>
        <v>0</v>
      </c>
      <c r="H1042">
        <f t="shared" si="131"/>
        <v>0</v>
      </c>
      <c r="I1042">
        <f t="shared" si="132"/>
        <v>1.0999999999999996</v>
      </c>
      <c r="J1042">
        <f t="shared" si="134"/>
        <v>1.0999999999999996</v>
      </c>
      <c r="K1042">
        <f t="shared" si="133"/>
        <v>1.0999999999999996</v>
      </c>
    </row>
    <row r="1043" spans="4:11" x14ac:dyDescent="0.25">
      <c r="D1043">
        <f t="shared" si="135"/>
        <v>1041</v>
      </c>
      <c r="E1043" s="1">
        <f t="shared" si="128"/>
        <v>52.050000000000004</v>
      </c>
      <c r="F1043">
        <f t="shared" si="129"/>
        <v>10.51</v>
      </c>
      <c r="G1043">
        <f t="shared" si="130"/>
        <v>0</v>
      </c>
      <c r="H1043">
        <f t="shared" si="131"/>
        <v>0</v>
      </c>
      <c r="I1043">
        <f t="shared" si="132"/>
        <v>1.0949999999999993</v>
      </c>
      <c r="J1043">
        <f t="shared" si="134"/>
        <v>1.0949999999999993</v>
      </c>
      <c r="K1043">
        <f t="shared" si="133"/>
        <v>1.0949999999999993</v>
      </c>
    </row>
    <row r="1044" spans="4:11" x14ac:dyDescent="0.25">
      <c r="D1044">
        <f t="shared" si="135"/>
        <v>1042</v>
      </c>
      <c r="E1044" s="1">
        <f t="shared" si="128"/>
        <v>52.1</v>
      </c>
      <c r="F1044">
        <f t="shared" si="129"/>
        <v>10.52</v>
      </c>
      <c r="G1044">
        <f t="shared" si="130"/>
        <v>0</v>
      </c>
      <c r="H1044">
        <f t="shared" si="131"/>
        <v>0</v>
      </c>
      <c r="I1044">
        <f t="shared" si="132"/>
        <v>1.0899999999999999</v>
      </c>
      <c r="J1044">
        <f t="shared" si="134"/>
        <v>1.0899999999999999</v>
      </c>
      <c r="K1044">
        <f t="shared" si="133"/>
        <v>1.0899999999999999</v>
      </c>
    </row>
    <row r="1045" spans="4:11" x14ac:dyDescent="0.25">
      <c r="D1045">
        <f t="shared" si="135"/>
        <v>1043</v>
      </c>
      <c r="E1045" s="1">
        <f t="shared" si="128"/>
        <v>52.150000000000006</v>
      </c>
      <c r="F1045">
        <f t="shared" si="129"/>
        <v>10.53</v>
      </c>
      <c r="G1045">
        <f t="shared" si="130"/>
        <v>0</v>
      </c>
      <c r="H1045">
        <f t="shared" si="131"/>
        <v>0</v>
      </c>
      <c r="I1045">
        <f t="shared" si="132"/>
        <v>1.0849999999999991</v>
      </c>
      <c r="J1045">
        <f t="shared" si="134"/>
        <v>1.0849999999999991</v>
      </c>
      <c r="K1045">
        <f t="shared" si="133"/>
        <v>1.0849999999999991</v>
      </c>
    </row>
    <row r="1046" spans="4:11" x14ac:dyDescent="0.25">
      <c r="D1046">
        <f t="shared" si="135"/>
        <v>1044</v>
      </c>
      <c r="E1046" s="1">
        <f t="shared" si="128"/>
        <v>52.2</v>
      </c>
      <c r="F1046">
        <f t="shared" si="129"/>
        <v>10.54</v>
      </c>
      <c r="G1046">
        <f t="shared" si="130"/>
        <v>0</v>
      </c>
      <c r="H1046">
        <f t="shared" si="131"/>
        <v>0</v>
      </c>
      <c r="I1046">
        <f t="shared" si="132"/>
        <v>1.0799999999999996</v>
      </c>
      <c r="J1046">
        <f t="shared" si="134"/>
        <v>1.0799999999999996</v>
      </c>
      <c r="K1046">
        <f t="shared" si="133"/>
        <v>1.0799999999999996</v>
      </c>
    </row>
    <row r="1047" spans="4:11" x14ac:dyDescent="0.25">
      <c r="D1047">
        <f t="shared" si="135"/>
        <v>1045</v>
      </c>
      <c r="E1047" s="1">
        <f t="shared" si="128"/>
        <v>52.25</v>
      </c>
      <c r="F1047">
        <f t="shared" si="129"/>
        <v>10.55</v>
      </c>
      <c r="G1047">
        <f t="shared" si="130"/>
        <v>0</v>
      </c>
      <c r="H1047">
        <f t="shared" si="131"/>
        <v>0</v>
      </c>
      <c r="I1047">
        <f t="shared" si="132"/>
        <v>1.0749999999999997</v>
      </c>
      <c r="J1047">
        <f t="shared" si="134"/>
        <v>1.0749999999999997</v>
      </c>
      <c r="K1047">
        <f t="shared" si="133"/>
        <v>1.0749999999999997</v>
      </c>
    </row>
    <row r="1048" spans="4:11" x14ac:dyDescent="0.25">
      <c r="D1048">
        <f t="shared" si="135"/>
        <v>1046</v>
      </c>
      <c r="E1048" s="1">
        <f t="shared" si="128"/>
        <v>52.300000000000004</v>
      </c>
      <c r="F1048">
        <f t="shared" si="129"/>
        <v>10.56</v>
      </c>
      <c r="G1048">
        <f t="shared" si="130"/>
        <v>0</v>
      </c>
      <c r="H1048">
        <f t="shared" si="131"/>
        <v>0</v>
      </c>
      <c r="I1048">
        <f t="shared" si="132"/>
        <v>1.0699999999999994</v>
      </c>
      <c r="J1048">
        <f t="shared" si="134"/>
        <v>1.0699999999999994</v>
      </c>
      <c r="K1048">
        <f t="shared" si="133"/>
        <v>1.0699999999999994</v>
      </c>
    </row>
    <row r="1049" spans="4:11" x14ac:dyDescent="0.25">
      <c r="D1049">
        <f t="shared" si="135"/>
        <v>1047</v>
      </c>
      <c r="E1049" s="1">
        <f t="shared" si="128"/>
        <v>52.35</v>
      </c>
      <c r="F1049">
        <f t="shared" si="129"/>
        <v>10.57</v>
      </c>
      <c r="G1049">
        <f t="shared" si="130"/>
        <v>0</v>
      </c>
      <c r="H1049">
        <f t="shared" si="131"/>
        <v>0</v>
      </c>
      <c r="I1049">
        <f t="shared" si="132"/>
        <v>1.0649999999999995</v>
      </c>
      <c r="J1049">
        <f t="shared" si="134"/>
        <v>1.0649999999999995</v>
      </c>
      <c r="K1049">
        <f t="shared" si="133"/>
        <v>1.0649999999999995</v>
      </c>
    </row>
    <row r="1050" spans="4:11" x14ac:dyDescent="0.25">
      <c r="D1050">
        <f t="shared" si="135"/>
        <v>1048</v>
      </c>
      <c r="E1050" s="1">
        <f t="shared" si="128"/>
        <v>52.400000000000006</v>
      </c>
      <c r="F1050">
        <f t="shared" si="129"/>
        <v>10.58</v>
      </c>
      <c r="G1050">
        <f t="shared" si="130"/>
        <v>0</v>
      </c>
      <c r="H1050">
        <f t="shared" si="131"/>
        <v>0</v>
      </c>
      <c r="I1050">
        <f t="shared" si="132"/>
        <v>1.0599999999999992</v>
      </c>
      <c r="J1050">
        <f t="shared" si="134"/>
        <v>1.0599999999999992</v>
      </c>
      <c r="K1050">
        <f t="shared" si="133"/>
        <v>1.0599999999999992</v>
      </c>
    </row>
    <row r="1051" spans="4:11" x14ac:dyDescent="0.25">
      <c r="D1051">
        <f t="shared" si="135"/>
        <v>1049</v>
      </c>
      <c r="E1051" s="1">
        <f t="shared" si="128"/>
        <v>52.45</v>
      </c>
      <c r="F1051">
        <f t="shared" si="129"/>
        <v>10.59</v>
      </c>
      <c r="G1051">
        <f t="shared" si="130"/>
        <v>0</v>
      </c>
      <c r="H1051">
        <f t="shared" si="131"/>
        <v>0</v>
      </c>
      <c r="I1051">
        <f t="shared" si="132"/>
        <v>1.0549999999999997</v>
      </c>
      <c r="J1051">
        <f t="shared" si="134"/>
        <v>1.0549999999999997</v>
      </c>
      <c r="K1051">
        <f t="shared" si="133"/>
        <v>1.0549999999999997</v>
      </c>
    </row>
    <row r="1052" spans="4:11" x14ac:dyDescent="0.25">
      <c r="D1052">
        <f t="shared" si="135"/>
        <v>1050</v>
      </c>
      <c r="E1052" s="1">
        <f t="shared" si="128"/>
        <v>52.5</v>
      </c>
      <c r="F1052">
        <f t="shared" si="129"/>
        <v>10.6</v>
      </c>
      <c r="G1052">
        <f t="shared" si="130"/>
        <v>0</v>
      </c>
      <c r="H1052">
        <f t="shared" si="131"/>
        <v>0</v>
      </c>
      <c r="I1052">
        <f t="shared" si="132"/>
        <v>1.0499999999999998</v>
      </c>
      <c r="J1052">
        <f t="shared" si="134"/>
        <v>1.0499999999999998</v>
      </c>
      <c r="K1052">
        <f t="shared" si="133"/>
        <v>1.0499999999999998</v>
      </c>
    </row>
    <row r="1053" spans="4:11" x14ac:dyDescent="0.25">
      <c r="D1053">
        <f t="shared" si="135"/>
        <v>1051</v>
      </c>
      <c r="E1053" s="1">
        <f t="shared" si="128"/>
        <v>52.550000000000004</v>
      </c>
      <c r="F1053">
        <f t="shared" si="129"/>
        <v>10.61</v>
      </c>
      <c r="G1053">
        <f t="shared" si="130"/>
        <v>0</v>
      </c>
      <c r="H1053">
        <f t="shared" si="131"/>
        <v>0</v>
      </c>
      <c r="I1053">
        <f t="shared" si="132"/>
        <v>1.0449999999999995</v>
      </c>
      <c r="J1053">
        <f t="shared" si="134"/>
        <v>1.0449999999999995</v>
      </c>
      <c r="K1053">
        <f t="shared" si="133"/>
        <v>1.0449999999999995</v>
      </c>
    </row>
    <row r="1054" spans="4:11" x14ac:dyDescent="0.25">
      <c r="D1054">
        <f t="shared" si="135"/>
        <v>1052</v>
      </c>
      <c r="E1054" s="1">
        <f t="shared" si="128"/>
        <v>52.6</v>
      </c>
      <c r="F1054">
        <f t="shared" si="129"/>
        <v>10.62</v>
      </c>
      <c r="G1054">
        <f t="shared" si="130"/>
        <v>0</v>
      </c>
      <c r="H1054">
        <f t="shared" si="131"/>
        <v>0</v>
      </c>
      <c r="I1054">
        <f t="shared" si="132"/>
        <v>1.0399999999999996</v>
      </c>
      <c r="J1054">
        <f t="shared" si="134"/>
        <v>1.0399999999999996</v>
      </c>
      <c r="K1054">
        <f t="shared" si="133"/>
        <v>1.0399999999999996</v>
      </c>
    </row>
    <row r="1055" spans="4:11" x14ac:dyDescent="0.25">
      <c r="D1055">
        <f t="shared" si="135"/>
        <v>1053</v>
      </c>
      <c r="E1055" s="1">
        <f t="shared" si="128"/>
        <v>52.650000000000006</v>
      </c>
      <c r="F1055">
        <f t="shared" si="129"/>
        <v>10.629999999999999</v>
      </c>
      <c r="G1055">
        <f t="shared" si="130"/>
        <v>0</v>
      </c>
      <c r="H1055">
        <f t="shared" si="131"/>
        <v>0</v>
      </c>
      <c r="I1055">
        <f t="shared" si="132"/>
        <v>1.0349999999999993</v>
      </c>
      <c r="J1055">
        <f t="shared" si="134"/>
        <v>1.0349999999999993</v>
      </c>
      <c r="K1055">
        <f t="shared" si="133"/>
        <v>1.0349999999999993</v>
      </c>
    </row>
    <row r="1056" spans="4:11" x14ac:dyDescent="0.25">
      <c r="D1056">
        <f t="shared" si="135"/>
        <v>1054</v>
      </c>
      <c r="E1056" s="1">
        <f t="shared" si="128"/>
        <v>52.7</v>
      </c>
      <c r="F1056">
        <f t="shared" si="129"/>
        <v>10.64</v>
      </c>
      <c r="G1056">
        <f t="shared" si="130"/>
        <v>0</v>
      </c>
      <c r="H1056">
        <f t="shared" si="131"/>
        <v>0</v>
      </c>
      <c r="I1056">
        <f t="shared" si="132"/>
        <v>1.0299999999999994</v>
      </c>
      <c r="J1056">
        <f t="shared" si="134"/>
        <v>1.0299999999999994</v>
      </c>
      <c r="K1056">
        <f t="shared" si="133"/>
        <v>1.0299999999999994</v>
      </c>
    </row>
    <row r="1057" spans="4:11" x14ac:dyDescent="0.25">
      <c r="D1057">
        <f t="shared" si="135"/>
        <v>1055</v>
      </c>
      <c r="E1057" s="1">
        <f t="shared" si="128"/>
        <v>52.75</v>
      </c>
      <c r="F1057">
        <f t="shared" si="129"/>
        <v>10.65</v>
      </c>
      <c r="G1057">
        <f t="shared" si="130"/>
        <v>0</v>
      </c>
      <c r="H1057">
        <f t="shared" si="131"/>
        <v>0</v>
      </c>
      <c r="I1057">
        <f t="shared" si="132"/>
        <v>1.0249999999999999</v>
      </c>
      <c r="J1057">
        <f t="shared" si="134"/>
        <v>1.0249999999999999</v>
      </c>
      <c r="K1057">
        <f t="shared" si="133"/>
        <v>1.0249999999999999</v>
      </c>
    </row>
    <row r="1058" spans="4:11" x14ac:dyDescent="0.25">
      <c r="D1058">
        <f t="shared" si="135"/>
        <v>1056</v>
      </c>
      <c r="E1058" s="1">
        <f t="shared" si="128"/>
        <v>52.800000000000004</v>
      </c>
      <c r="F1058">
        <f t="shared" si="129"/>
        <v>10.66</v>
      </c>
      <c r="G1058">
        <f t="shared" si="130"/>
        <v>0</v>
      </c>
      <c r="H1058">
        <f t="shared" si="131"/>
        <v>0</v>
      </c>
      <c r="I1058">
        <f t="shared" si="132"/>
        <v>1.0199999999999996</v>
      </c>
      <c r="J1058">
        <f t="shared" si="134"/>
        <v>1.0199999999999996</v>
      </c>
      <c r="K1058">
        <f t="shared" si="133"/>
        <v>1.0199999999999996</v>
      </c>
    </row>
    <row r="1059" spans="4:11" x14ac:dyDescent="0.25">
      <c r="D1059">
        <f t="shared" si="135"/>
        <v>1057</v>
      </c>
      <c r="E1059" s="1">
        <f t="shared" si="128"/>
        <v>52.85</v>
      </c>
      <c r="F1059">
        <f t="shared" si="129"/>
        <v>10.67</v>
      </c>
      <c r="G1059">
        <f t="shared" si="130"/>
        <v>0</v>
      </c>
      <c r="H1059">
        <f t="shared" si="131"/>
        <v>0</v>
      </c>
      <c r="I1059">
        <f t="shared" si="132"/>
        <v>1.0149999999999997</v>
      </c>
      <c r="J1059">
        <f t="shared" si="134"/>
        <v>1.0149999999999997</v>
      </c>
      <c r="K1059">
        <f t="shared" si="133"/>
        <v>1.0149999999999997</v>
      </c>
    </row>
    <row r="1060" spans="4:11" x14ac:dyDescent="0.25">
      <c r="D1060">
        <f t="shared" si="135"/>
        <v>1058</v>
      </c>
      <c r="E1060" s="1">
        <f t="shared" si="128"/>
        <v>52.900000000000006</v>
      </c>
      <c r="F1060">
        <f t="shared" si="129"/>
        <v>10.68</v>
      </c>
      <c r="G1060">
        <f t="shared" si="130"/>
        <v>0</v>
      </c>
      <c r="H1060">
        <f t="shared" si="131"/>
        <v>0</v>
      </c>
      <c r="I1060">
        <f t="shared" si="132"/>
        <v>1.0099999999999993</v>
      </c>
      <c r="J1060">
        <f t="shared" si="134"/>
        <v>1.0099999999999993</v>
      </c>
      <c r="K1060">
        <f t="shared" si="133"/>
        <v>1.0099999999999993</v>
      </c>
    </row>
    <row r="1061" spans="4:11" x14ac:dyDescent="0.25">
      <c r="D1061">
        <f t="shared" si="135"/>
        <v>1059</v>
      </c>
      <c r="E1061" s="1">
        <f t="shared" si="128"/>
        <v>52.95</v>
      </c>
      <c r="F1061">
        <f t="shared" si="129"/>
        <v>10.69</v>
      </c>
      <c r="G1061">
        <f t="shared" si="130"/>
        <v>0</v>
      </c>
      <c r="H1061">
        <f t="shared" si="131"/>
        <v>0</v>
      </c>
      <c r="I1061">
        <f t="shared" si="132"/>
        <v>1.0049999999999994</v>
      </c>
      <c r="J1061">
        <f t="shared" si="134"/>
        <v>1.0049999999999994</v>
      </c>
      <c r="K1061">
        <f t="shared" si="133"/>
        <v>1.0049999999999994</v>
      </c>
    </row>
    <row r="1062" spans="4:11" x14ac:dyDescent="0.25">
      <c r="D1062">
        <f t="shared" si="135"/>
        <v>1060</v>
      </c>
      <c r="E1062" s="1">
        <f t="shared" si="128"/>
        <v>53</v>
      </c>
      <c r="F1062">
        <f t="shared" si="129"/>
        <v>10.7</v>
      </c>
      <c r="G1062">
        <f t="shared" si="130"/>
        <v>0</v>
      </c>
      <c r="H1062">
        <f t="shared" si="131"/>
        <v>0</v>
      </c>
      <c r="I1062">
        <f t="shared" si="132"/>
        <v>1</v>
      </c>
      <c r="J1062">
        <f t="shared" si="134"/>
        <v>1</v>
      </c>
      <c r="K1062">
        <f t="shared" si="133"/>
        <v>1</v>
      </c>
    </row>
    <row r="1063" spans="4:11" x14ac:dyDescent="0.25">
      <c r="D1063">
        <f t="shared" si="135"/>
        <v>1061</v>
      </c>
      <c r="E1063" s="1">
        <f t="shared" si="128"/>
        <v>53.050000000000004</v>
      </c>
      <c r="F1063">
        <f t="shared" si="129"/>
        <v>10.709999999999999</v>
      </c>
      <c r="G1063">
        <f t="shared" si="130"/>
        <v>0</v>
      </c>
      <c r="H1063">
        <f t="shared" si="131"/>
        <v>0</v>
      </c>
      <c r="I1063">
        <f t="shared" si="132"/>
        <v>0.99499999999999922</v>
      </c>
      <c r="J1063">
        <f t="shared" si="134"/>
        <v>0.99499999999999922</v>
      </c>
      <c r="K1063">
        <f t="shared" si="133"/>
        <v>0.99499999999999922</v>
      </c>
    </row>
    <row r="1064" spans="4:11" x14ac:dyDescent="0.25">
      <c r="D1064">
        <f t="shared" si="135"/>
        <v>1062</v>
      </c>
      <c r="E1064" s="1">
        <f t="shared" si="128"/>
        <v>53.1</v>
      </c>
      <c r="F1064">
        <f t="shared" si="129"/>
        <v>10.72</v>
      </c>
      <c r="G1064">
        <f t="shared" si="130"/>
        <v>0</v>
      </c>
      <c r="H1064">
        <f t="shared" si="131"/>
        <v>0</v>
      </c>
      <c r="I1064">
        <f t="shared" si="132"/>
        <v>0.98999999999999977</v>
      </c>
      <c r="J1064">
        <f t="shared" si="134"/>
        <v>0.98999999999999977</v>
      </c>
      <c r="K1064">
        <f t="shared" si="133"/>
        <v>0.98999999999999977</v>
      </c>
    </row>
    <row r="1065" spans="4:11" x14ac:dyDescent="0.25">
      <c r="D1065">
        <f t="shared" si="135"/>
        <v>1063</v>
      </c>
      <c r="E1065" s="1">
        <f t="shared" si="128"/>
        <v>53.150000000000006</v>
      </c>
      <c r="F1065">
        <f t="shared" si="129"/>
        <v>10.73</v>
      </c>
      <c r="G1065">
        <f t="shared" si="130"/>
        <v>0</v>
      </c>
      <c r="H1065">
        <f t="shared" si="131"/>
        <v>0</v>
      </c>
      <c r="I1065">
        <f t="shared" si="132"/>
        <v>0.98499999999999943</v>
      </c>
      <c r="J1065">
        <f t="shared" si="134"/>
        <v>0.98499999999999943</v>
      </c>
      <c r="K1065">
        <f t="shared" si="133"/>
        <v>0.98499999999999943</v>
      </c>
    </row>
    <row r="1066" spans="4:11" x14ac:dyDescent="0.25">
      <c r="D1066">
        <f t="shared" si="135"/>
        <v>1064</v>
      </c>
      <c r="E1066" s="1">
        <f t="shared" si="128"/>
        <v>53.2</v>
      </c>
      <c r="F1066">
        <f t="shared" si="129"/>
        <v>10.74</v>
      </c>
      <c r="G1066">
        <f t="shared" si="130"/>
        <v>0</v>
      </c>
      <c r="H1066">
        <f t="shared" si="131"/>
        <v>0</v>
      </c>
      <c r="I1066">
        <f t="shared" si="132"/>
        <v>0.97999999999999954</v>
      </c>
      <c r="J1066">
        <f t="shared" si="134"/>
        <v>0.97999999999999954</v>
      </c>
      <c r="K1066">
        <f t="shared" si="133"/>
        <v>0.97999999999999954</v>
      </c>
    </row>
    <row r="1067" spans="4:11" x14ac:dyDescent="0.25">
      <c r="D1067">
        <f t="shared" si="135"/>
        <v>1065</v>
      </c>
      <c r="E1067" s="1">
        <f t="shared" si="128"/>
        <v>53.25</v>
      </c>
      <c r="F1067">
        <f t="shared" si="129"/>
        <v>10.75</v>
      </c>
      <c r="G1067">
        <f t="shared" si="130"/>
        <v>0</v>
      </c>
      <c r="H1067">
        <f t="shared" si="131"/>
        <v>0</v>
      </c>
      <c r="I1067">
        <f t="shared" si="132"/>
        <v>0.97499999999999964</v>
      </c>
      <c r="J1067">
        <f t="shared" si="134"/>
        <v>0.97499999999999964</v>
      </c>
      <c r="K1067">
        <f t="shared" si="133"/>
        <v>0.97499999999999964</v>
      </c>
    </row>
    <row r="1068" spans="4:11" x14ac:dyDescent="0.25">
      <c r="D1068">
        <f t="shared" si="135"/>
        <v>1066</v>
      </c>
      <c r="E1068" s="1">
        <f t="shared" si="128"/>
        <v>53.300000000000004</v>
      </c>
      <c r="F1068">
        <f t="shared" si="129"/>
        <v>10.76</v>
      </c>
      <c r="G1068">
        <f t="shared" si="130"/>
        <v>0</v>
      </c>
      <c r="H1068">
        <f t="shared" si="131"/>
        <v>0</v>
      </c>
      <c r="I1068">
        <f t="shared" si="132"/>
        <v>0.96999999999999931</v>
      </c>
      <c r="J1068">
        <f t="shared" si="134"/>
        <v>0.96999999999999931</v>
      </c>
      <c r="K1068">
        <f t="shared" si="133"/>
        <v>0.96999999999999931</v>
      </c>
    </row>
    <row r="1069" spans="4:11" x14ac:dyDescent="0.25">
      <c r="D1069">
        <f t="shared" si="135"/>
        <v>1067</v>
      </c>
      <c r="E1069" s="1">
        <f t="shared" si="128"/>
        <v>53.35</v>
      </c>
      <c r="F1069">
        <f t="shared" si="129"/>
        <v>10.77</v>
      </c>
      <c r="G1069">
        <f t="shared" si="130"/>
        <v>0</v>
      </c>
      <c r="H1069">
        <f t="shared" si="131"/>
        <v>0</v>
      </c>
      <c r="I1069">
        <f t="shared" si="132"/>
        <v>0.96499999999999986</v>
      </c>
      <c r="J1069">
        <f t="shared" si="134"/>
        <v>0.96499999999999986</v>
      </c>
      <c r="K1069">
        <f t="shared" si="133"/>
        <v>0.96499999999999986</v>
      </c>
    </row>
    <row r="1070" spans="4:11" x14ac:dyDescent="0.25">
      <c r="D1070">
        <f t="shared" si="135"/>
        <v>1068</v>
      </c>
      <c r="E1070" s="1">
        <f t="shared" si="128"/>
        <v>53.400000000000006</v>
      </c>
      <c r="F1070">
        <f t="shared" si="129"/>
        <v>10.78</v>
      </c>
      <c r="G1070">
        <f t="shared" si="130"/>
        <v>0</v>
      </c>
      <c r="H1070">
        <f t="shared" si="131"/>
        <v>0</v>
      </c>
      <c r="I1070">
        <f t="shared" si="132"/>
        <v>0.95999999999999908</v>
      </c>
      <c r="J1070">
        <f t="shared" si="134"/>
        <v>0.95999999999999908</v>
      </c>
      <c r="K1070">
        <f t="shared" si="133"/>
        <v>0.95999999999999908</v>
      </c>
    </row>
    <row r="1071" spans="4:11" x14ac:dyDescent="0.25">
      <c r="D1071">
        <f t="shared" si="135"/>
        <v>1069</v>
      </c>
      <c r="E1071" s="1">
        <f t="shared" si="128"/>
        <v>53.45</v>
      </c>
      <c r="F1071">
        <f t="shared" si="129"/>
        <v>10.79</v>
      </c>
      <c r="G1071">
        <f t="shared" si="130"/>
        <v>0</v>
      </c>
      <c r="H1071">
        <f t="shared" si="131"/>
        <v>0</v>
      </c>
      <c r="I1071">
        <f t="shared" si="132"/>
        <v>0.95499999999999963</v>
      </c>
      <c r="J1071">
        <f t="shared" si="134"/>
        <v>0.95499999999999963</v>
      </c>
      <c r="K1071">
        <f t="shared" si="133"/>
        <v>0.95499999999999963</v>
      </c>
    </row>
    <row r="1072" spans="4:11" x14ac:dyDescent="0.25">
      <c r="D1072">
        <f t="shared" si="135"/>
        <v>1070</v>
      </c>
      <c r="E1072" s="1">
        <f t="shared" si="128"/>
        <v>53.5</v>
      </c>
      <c r="F1072">
        <f t="shared" si="129"/>
        <v>10.8</v>
      </c>
      <c r="G1072">
        <f t="shared" si="130"/>
        <v>0</v>
      </c>
      <c r="H1072">
        <f t="shared" si="131"/>
        <v>0</v>
      </c>
      <c r="I1072">
        <f t="shared" si="132"/>
        <v>0.94999999999999973</v>
      </c>
      <c r="J1072">
        <f t="shared" si="134"/>
        <v>0.94999999999999973</v>
      </c>
      <c r="K1072">
        <f t="shared" si="133"/>
        <v>0.94999999999999973</v>
      </c>
    </row>
    <row r="1073" spans="4:11" x14ac:dyDescent="0.25">
      <c r="D1073">
        <f t="shared" si="135"/>
        <v>1071</v>
      </c>
      <c r="E1073" s="1">
        <f t="shared" si="128"/>
        <v>53.550000000000004</v>
      </c>
      <c r="F1073">
        <f t="shared" si="129"/>
        <v>10.81</v>
      </c>
      <c r="G1073">
        <f t="shared" si="130"/>
        <v>0</v>
      </c>
      <c r="H1073">
        <f t="shared" si="131"/>
        <v>0</v>
      </c>
      <c r="I1073">
        <f t="shared" si="132"/>
        <v>0.9449999999999994</v>
      </c>
      <c r="J1073">
        <f t="shared" si="134"/>
        <v>0.9449999999999994</v>
      </c>
      <c r="K1073">
        <f t="shared" si="133"/>
        <v>0.9449999999999994</v>
      </c>
    </row>
    <row r="1074" spans="4:11" x14ac:dyDescent="0.25">
      <c r="D1074">
        <f t="shared" si="135"/>
        <v>1072</v>
      </c>
      <c r="E1074" s="1">
        <f t="shared" si="128"/>
        <v>53.6</v>
      </c>
      <c r="F1074">
        <f t="shared" si="129"/>
        <v>10.82</v>
      </c>
      <c r="G1074">
        <f t="shared" si="130"/>
        <v>0</v>
      </c>
      <c r="H1074">
        <f t="shared" si="131"/>
        <v>0</v>
      </c>
      <c r="I1074">
        <f t="shared" si="132"/>
        <v>0.9399999999999995</v>
      </c>
      <c r="J1074">
        <f t="shared" si="134"/>
        <v>0.9399999999999995</v>
      </c>
      <c r="K1074">
        <f t="shared" si="133"/>
        <v>0.9399999999999995</v>
      </c>
    </row>
    <row r="1075" spans="4:11" x14ac:dyDescent="0.25">
      <c r="D1075">
        <f t="shared" si="135"/>
        <v>1073</v>
      </c>
      <c r="E1075" s="1">
        <f t="shared" si="128"/>
        <v>53.650000000000006</v>
      </c>
      <c r="F1075">
        <f t="shared" si="129"/>
        <v>10.83</v>
      </c>
      <c r="G1075">
        <f t="shared" si="130"/>
        <v>0</v>
      </c>
      <c r="H1075">
        <f t="shared" si="131"/>
        <v>0</v>
      </c>
      <c r="I1075">
        <f t="shared" si="132"/>
        <v>0.93499999999999917</v>
      </c>
      <c r="J1075">
        <f t="shared" si="134"/>
        <v>0.93499999999999917</v>
      </c>
      <c r="K1075">
        <f t="shared" si="133"/>
        <v>0.93499999999999917</v>
      </c>
    </row>
    <row r="1076" spans="4:11" x14ac:dyDescent="0.25">
      <c r="D1076">
        <f t="shared" si="135"/>
        <v>1074</v>
      </c>
      <c r="E1076" s="1">
        <f t="shared" si="128"/>
        <v>53.7</v>
      </c>
      <c r="F1076">
        <f t="shared" si="129"/>
        <v>10.84</v>
      </c>
      <c r="G1076">
        <f t="shared" si="130"/>
        <v>0</v>
      </c>
      <c r="H1076">
        <f t="shared" si="131"/>
        <v>0</v>
      </c>
      <c r="I1076">
        <f t="shared" si="132"/>
        <v>0.92999999999999972</v>
      </c>
      <c r="J1076">
        <f t="shared" si="134"/>
        <v>0.92999999999999972</v>
      </c>
      <c r="K1076">
        <f t="shared" si="133"/>
        <v>0.92999999999999972</v>
      </c>
    </row>
    <row r="1077" spans="4:11" x14ac:dyDescent="0.25">
      <c r="D1077">
        <f t="shared" si="135"/>
        <v>1075</v>
      </c>
      <c r="E1077" s="1">
        <f t="shared" si="128"/>
        <v>53.75</v>
      </c>
      <c r="F1077">
        <f t="shared" si="129"/>
        <v>10.85</v>
      </c>
      <c r="G1077">
        <f t="shared" si="130"/>
        <v>0</v>
      </c>
      <c r="H1077">
        <f t="shared" si="131"/>
        <v>0</v>
      </c>
      <c r="I1077">
        <f t="shared" si="132"/>
        <v>0.92499999999999982</v>
      </c>
      <c r="J1077">
        <f t="shared" si="134"/>
        <v>0.92499999999999982</v>
      </c>
      <c r="K1077">
        <f t="shared" si="133"/>
        <v>0.92499999999999982</v>
      </c>
    </row>
    <row r="1078" spans="4:11" x14ac:dyDescent="0.25">
      <c r="D1078">
        <f t="shared" si="135"/>
        <v>1076</v>
      </c>
      <c r="E1078" s="1">
        <f t="shared" si="128"/>
        <v>53.800000000000004</v>
      </c>
      <c r="F1078">
        <f t="shared" si="129"/>
        <v>10.86</v>
      </c>
      <c r="G1078">
        <f t="shared" si="130"/>
        <v>0</v>
      </c>
      <c r="H1078">
        <f t="shared" si="131"/>
        <v>0</v>
      </c>
      <c r="I1078">
        <f t="shared" si="132"/>
        <v>0.91999999999999948</v>
      </c>
      <c r="J1078">
        <f t="shared" si="134"/>
        <v>0.91999999999999948</v>
      </c>
      <c r="K1078">
        <f t="shared" si="133"/>
        <v>0.91999999999999948</v>
      </c>
    </row>
    <row r="1079" spans="4:11" x14ac:dyDescent="0.25">
      <c r="D1079">
        <f t="shared" si="135"/>
        <v>1077</v>
      </c>
      <c r="E1079" s="1">
        <f t="shared" si="128"/>
        <v>53.85</v>
      </c>
      <c r="F1079">
        <f t="shared" si="129"/>
        <v>10.87</v>
      </c>
      <c r="G1079">
        <f t="shared" si="130"/>
        <v>0</v>
      </c>
      <c r="H1079">
        <f t="shared" si="131"/>
        <v>0</v>
      </c>
      <c r="I1079">
        <f t="shared" si="132"/>
        <v>0.91499999999999959</v>
      </c>
      <c r="J1079">
        <f t="shared" si="134"/>
        <v>0.91499999999999959</v>
      </c>
      <c r="K1079">
        <f t="shared" si="133"/>
        <v>0.91499999999999959</v>
      </c>
    </row>
    <row r="1080" spans="4:11" x14ac:dyDescent="0.25">
      <c r="D1080">
        <f t="shared" si="135"/>
        <v>1078</v>
      </c>
      <c r="E1080" s="1">
        <f t="shared" si="128"/>
        <v>53.900000000000006</v>
      </c>
      <c r="F1080">
        <f t="shared" si="129"/>
        <v>10.879999999999999</v>
      </c>
      <c r="G1080">
        <f t="shared" si="130"/>
        <v>0</v>
      </c>
      <c r="H1080">
        <f t="shared" si="131"/>
        <v>0</v>
      </c>
      <c r="I1080">
        <f t="shared" si="132"/>
        <v>0.90999999999999925</v>
      </c>
      <c r="J1080">
        <f t="shared" si="134"/>
        <v>0.90999999999999925</v>
      </c>
      <c r="K1080">
        <f t="shared" si="133"/>
        <v>0.90999999999999925</v>
      </c>
    </row>
    <row r="1081" spans="4:11" x14ac:dyDescent="0.25">
      <c r="D1081">
        <f t="shared" si="135"/>
        <v>1079</v>
      </c>
      <c r="E1081" s="1">
        <f t="shared" si="128"/>
        <v>53.95</v>
      </c>
      <c r="F1081">
        <f t="shared" si="129"/>
        <v>10.89</v>
      </c>
      <c r="G1081">
        <f t="shared" si="130"/>
        <v>0</v>
      </c>
      <c r="H1081">
        <f t="shared" si="131"/>
        <v>0</v>
      </c>
      <c r="I1081">
        <f t="shared" si="132"/>
        <v>0.90499999999999936</v>
      </c>
      <c r="J1081">
        <f t="shared" si="134"/>
        <v>0.90499999999999936</v>
      </c>
      <c r="K1081">
        <f t="shared" si="133"/>
        <v>0.90499999999999936</v>
      </c>
    </row>
    <row r="1082" spans="4:11" x14ac:dyDescent="0.25">
      <c r="D1082">
        <f t="shared" si="135"/>
        <v>1080</v>
      </c>
      <c r="E1082" s="1">
        <f t="shared" si="128"/>
        <v>54</v>
      </c>
      <c r="F1082">
        <f t="shared" si="129"/>
        <v>10.9</v>
      </c>
      <c r="G1082">
        <f t="shared" si="130"/>
        <v>0</v>
      </c>
      <c r="H1082">
        <f t="shared" si="131"/>
        <v>0</v>
      </c>
      <c r="I1082">
        <f t="shared" si="132"/>
        <v>0.89999999999999991</v>
      </c>
      <c r="J1082">
        <f t="shared" si="134"/>
        <v>0.89999999999999991</v>
      </c>
      <c r="K1082">
        <f t="shared" si="133"/>
        <v>0.89999999999999991</v>
      </c>
    </row>
    <row r="1083" spans="4:11" x14ac:dyDescent="0.25">
      <c r="D1083">
        <f t="shared" si="135"/>
        <v>1081</v>
      </c>
      <c r="E1083" s="1">
        <f t="shared" si="128"/>
        <v>54.050000000000004</v>
      </c>
      <c r="F1083">
        <f t="shared" si="129"/>
        <v>10.91</v>
      </c>
      <c r="G1083">
        <f t="shared" si="130"/>
        <v>0</v>
      </c>
      <c r="H1083">
        <f t="shared" si="131"/>
        <v>0</v>
      </c>
      <c r="I1083">
        <f t="shared" si="132"/>
        <v>0.89499999999999957</v>
      </c>
      <c r="J1083">
        <f t="shared" si="134"/>
        <v>0.89499999999999957</v>
      </c>
      <c r="K1083">
        <f t="shared" si="133"/>
        <v>0.89499999999999957</v>
      </c>
    </row>
    <row r="1084" spans="4:11" x14ac:dyDescent="0.25">
      <c r="D1084">
        <f t="shared" si="135"/>
        <v>1082</v>
      </c>
      <c r="E1084" s="1">
        <f t="shared" si="128"/>
        <v>54.1</v>
      </c>
      <c r="F1084">
        <f t="shared" si="129"/>
        <v>10.92</v>
      </c>
      <c r="G1084">
        <f t="shared" si="130"/>
        <v>0</v>
      </c>
      <c r="H1084">
        <f t="shared" si="131"/>
        <v>0</v>
      </c>
      <c r="I1084">
        <f t="shared" si="132"/>
        <v>0.88999999999999968</v>
      </c>
      <c r="J1084">
        <f t="shared" si="134"/>
        <v>0.88999999999999968</v>
      </c>
      <c r="K1084">
        <f t="shared" si="133"/>
        <v>0.88999999999999968</v>
      </c>
    </row>
    <row r="1085" spans="4:11" x14ac:dyDescent="0.25">
      <c r="D1085">
        <f t="shared" si="135"/>
        <v>1083</v>
      </c>
      <c r="E1085" s="1">
        <f t="shared" si="128"/>
        <v>54.150000000000006</v>
      </c>
      <c r="F1085">
        <f t="shared" si="129"/>
        <v>10.93</v>
      </c>
      <c r="G1085">
        <f t="shared" si="130"/>
        <v>0</v>
      </c>
      <c r="H1085">
        <f t="shared" si="131"/>
        <v>0</v>
      </c>
      <c r="I1085">
        <f t="shared" si="132"/>
        <v>0.88499999999999934</v>
      </c>
      <c r="J1085">
        <f t="shared" si="134"/>
        <v>0.88499999999999934</v>
      </c>
      <c r="K1085">
        <f t="shared" si="133"/>
        <v>0.88499999999999934</v>
      </c>
    </row>
    <row r="1086" spans="4:11" x14ac:dyDescent="0.25">
      <c r="D1086">
        <f t="shared" si="135"/>
        <v>1084</v>
      </c>
      <c r="E1086" s="1">
        <f t="shared" si="128"/>
        <v>54.2</v>
      </c>
      <c r="F1086">
        <f t="shared" si="129"/>
        <v>10.94</v>
      </c>
      <c r="G1086">
        <f t="shared" si="130"/>
        <v>0</v>
      </c>
      <c r="H1086">
        <f t="shared" si="131"/>
        <v>0</v>
      </c>
      <c r="I1086">
        <f t="shared" si="132"/>
        <v>0.87999999999999945</v>
      </c>
      <c r="J1086">
        <f t="shared" si="134"/>
        <v>0.87999999999999945</v>
      </c>
      <c r="K1086">
        <f t="shared" si="133"/>
        <v>0.87999999999999945</v>
      </c>
    </row>
    <row r="1087" spans="4:11" x14ac:dyDescent="0.25">
      <c r="D1087">
        <f t="shared" si="135"/>
        <v>1085</v>
      </c>
      <c r="E1087" s="1">
        <f t="shared" si="128"/>
        <v>54.25</v>
      </c>
      <c r="F1087">
        <f t="shared" si="129"/>
        <v>10.95</v>
      </c>
      <c r="G1087">
        <f t="shared" si="130"/>
        <v>0</v>
      </c>
      <c r="H1087">
        <f t="shared" si="131"/>
        <v>0</v>
      </c>
      <c r="I1087">
        <f t="shared" si="132"/>
        <v>0.875</v>
      </c>
      <c r="J1087">
        <f t="shared" si="134"/>
        <v>0.875</v>
      </c>
      <c r="K1087">
        <f t="shared" si="133"/>
        <v>0.875</v>
      </c>
    </row>
    <row r="1088" spans="4:11" x14ac:dyDescent="0.25">
      <c r="D1088">
        <f t="shared" si="135"/>
        <v>1086</v>
      </c>
      <c r="E1088" s="1">
        <f t="shared" si="128"/>
        <v>54.300000000000004</v>
      </c>
      <c r="F1088">
        <f t="shared" si="129"/>
        <v>10.959999999999999</v>
      </c>
      <c r="G1088">
        <f t="shared" si="130"/>
        <v>0</v>
      </c>
      <c r="H1088">
        <f t="shared" si="131"/>
        <v>0</v>
      </c>
      <c r="I1088">
        <f t="shared" si="132"/>
        <v>0.86999999999999922</v>
      </c>
      <c r="J1088">
        <f t="shared" si="134"/>
        <v>0.86999999999999922</v>
      </c>
      <c r="K1088">
        <f t="shared" si="133"/>
        <v>0.86999999999999922</v>
      </c>
    </row>
    <row r="1089" spans="4:11" x14ac:dyDescent="0.25">
      <c r="D1089">
        <f t="shared" si="135"/>
        <v>1087</v>
      </c>
      <c r="E1089" s="1">
        <f t="shared" si="128"/>
        <v>54.35</v>
      </c>
      <c r="F1089">
        <f t="shared" si="129"/>
        <v>10.97</v>
      </c>
      <c r="G1089">
        <f t="shared" si="130"/>
        <v>0</v>
      </c>
      <c r="H1089">
        <f t="shared" si="131"/>
        <v>0</v>
      </c>
      <c r="I1089">
        <f t="shared" si="132"/>
        <v>0.86499999999999977</v>
      </c>
      <c r="J1089">
        <f t="shared" si="134"/>
        <v>0.86499999999999977</v>
      </c>
      <c r="K1089">
        <f t="shared" si="133"/>
        <v>0.86499999999999977</v>
      </c>
    </row>
    <row r="1090" spans="4:11" x14ac:dyDescent="0.25">
      <c r="D1090">
        <f t="shared" si="135"/>
        <v>1088</v>
      </c>
      <c r="E1090" s="1">
        <f t="shared" ref="E1090:E1153" si="136">PAR_max/1200*D1090</f>
        <v>54.400000000000006</v>
      </c>
      <c r="F1090">
        <f t="shared" ref="F1090:F1153" si="137">init_slope*D1090+init_intercp</f>
        <v>10.98</v>
      </c>
      <c r="G1090">
        <f t="shared" ref="G1090:G1153" si="138">IF(AND(F1090&lt;flat_init_y, E1090&lt;flat_end_x),F1090,0)</f>
        <v>0</v>
      </c>
      <c r="H1090">
        <f t="shared" ref="H1090:H1153" si="139">IF(AND(F1090&gt;=flat_init_y,E1090&lt;flat_end_x),flat_init_y,0)</f>
        <v>0</v>
      </c>
      <c r="I1090">
        <f t="shared" ref="I1090:I1153" si="140">IF(E1090&gt;=flat_end_x,flat_init_y+end_slope2*(E1090-flat_end_x),0)</f>
        <v>0.85999999999999943</v>
      </c>
      <c r="J1090">
        <f t="shared" si="134"/>
        <v>0.85999999999999943</v>
      </c>
      <c r="K1090">
        <f t="shared" ref="K1090:K1153" si="141">IF(J1090&lt;min_response,min_response,J1090)</f>
        <v>0.85999999999999943</v>
      </c>
    </row>
    <row r="1091" spans="4:11" x14ac:dyDescent="0.25">
      <c r="D1091">
        <f t="shared" si="135"/>
        <v>1089</v>
      </c>
      <c r="E1091" s="1">
        <f t="shared" si="136"/>
        <v>54.45</v>
      </c>
      <c r="F1091">
        <f t="shared" si="137"/>
        <v>10.99</v>
      </c>
      <c r="G1091">
        <f t="shared" si="138"/>
        <v>0</v>
      </c>
      <c r="H1091">
        <f t="shared" si="139"/>
        <v>0</v>
      </c>
      <c r="I1091">
        <f t="shared" si="140"/>
        <v>0.85499999999999954</v>
      </c>
      <c r="J1091">
        <f t="shared" ref="J1091:J1154" si="142">SUM(G1091:I1091)</f>
        <v>0.85499999999999954</v>
      </c>
      <c r="K1091">
        <f t="shared" si="141"/>
        <v>0.85499999999999954</v>
      </c>
    </row>
    <row r="1092" spans="4:11" x14ac:dyDescent="0.25">
      <c r="D1092">
        <f t="shared" ref="D1092:D1155" si="143">D1091+1</f>
        <v>1090</v>
      </c>
      <c r="E1092" s="1">
        <f t="shared" si="136"/>
        <v>54.5</v>
      </c>
      <c r="F1092">
        <f t="shared" si="137"/>
        <v>11</v>
      </c>
      <c r="G1092">
        <f t="shared" si="138"/>
        <v>0</v>
      </c>
      <c r="H1092">
        <f t="shared" si="139"/>
        <v>0</v>
      </c>
      <c r="I1092">
        <f t="shared" si="140"/>
        <v>0.84999999999999964</v>
      </c>
      <c r="J1092">
        <f t="shared" si="142"/>
        <v>0.84999999999999964</v>
      </c>
      <c r="K1092">
        <f t="shared" si="141"/>
        <v>0.84999999999999964</v>
      </c>
    </row>
    <row r="1093" spans="4:11" x14ac:dyDescent="0.25">
      <c r="D1093">
        <f t="shared" si="143"/>
        <v>1091</v>
      </c>
      <c r="E1093" s="1">
        <f t="shared" si="136"/>
        <v>54.550000000000004</v>
      </c>
      <c r="F1093">
        <f t="shared" si="137"/>
        <v>11.01</v>
      </c>
      <c r="G1093">
        <f t="shared" si="138"/>
        <v>0</v>
      </c>
      <c r="H1093">
        <f t="shared" si="139"/>
        <v>0</v>
      </c>
      <c r="I1093">
        <f t="shared" si="140"/>
        <v>0.84499999999999931</v>
      </c>
      <c r="J1093">
        <f t="shared" si="142"/>
        <v>0.84499999999999931</v>
      </c>
      <c r="K1093">
        <f t="shared" si="141"/>
        <v>0.84499999999999931</v>
      </c>
    </row>
    <row r="1094" spans="4:11" x14ac:dyDescent="0.25">
      <c r="D1094">
        <f t="shared" si="143"/>
        <v>1092</v>
      </c>
      <c r="E1094" s="1">
        <f t="shared" si="136"/>
        <v>54.6</v>
      </c>
      <c r="F1094">
        <f t="shared" si="137"/>
        <v>11.02</v>
      </c>
      <c r="G1094">
        <f t="shared" si="138"/>
        <v>0</v>
      </c>
      <c r="H1094">
        <f t="shared" si="139"/>
        <v>0</v>
      </c>
      <c r="I1094">
        <f t="shared" si="140"/>
        <v>0.83999999999999986</v>
      </c>
      <c r="J1094">
        <f t="shared" si="142"/>
        <v>0.83999999999999986</v>
      </c>
      <c r="K1094">
        <f t="shared" si="141"/>
        <v>0.83999999999999986</v>
      </c>
    </row>
    <row r="1095" spans="4:11" x14ac:dyDescent="0.25">
      <c r="D1095">
        <f t="shared" si="143"/>
        <v>1093</v>
      </c>
      <c r="E1095" s="1">
        <f t="shared" si="136"/>
        <v>54.650000000000006</v>
      </c>
      <c r="F1095">
        <f t="shared" si="137"/>
        <v>11.03</v>
      </c>
      <c r="G1095">
        <f t="shared" si="138"/>
        <v>0</v>
      </c>
      <c r="H1095">
        <f t="shared" si="139"/>
        <v>0</v>
      </c>
      <c r="I1095">
        <f t="shared" si="140"/>
        <v>0.83499999999999908</v>
      </c>
      <c r="J1095">
        <f t="shared" si="142"/>
        <v>0.83499999999999908</v>
      </c>
      <c r="K1095">
        <f t="shared" si="141"/>
        <v>0.83499999999999908</v>
      </c>
    </row>
    <row r="1096" spans="4:11" x14ac:dyDescent="0.25">
      <c r="D1096">
        <f t="shared" si="143"/>
        <v>1094</v>
      </c>
      <c r="E1096" s="1">
        <f t="shared" si="136"/>
        <v>54.7</v>
      </c>
      <c r="F1096">
        <f t="shared" si="137"/>
        <v>11.04</v>
      </c>
      <c r="G1096">
        <f t="shared" si="138"/>
        <v>0</v>
      </c>
      <c r="H1096">
        <f t="shared" si="139"/>
        <v>0</v>
      </c>
      <c r="I1096">
        <f t="shared" si="140"/>
        <v>0.82999999999999963</v>
      </c>
      <c r="J1096">
        <f t="shared" si="142"/>
        <v>0.82999999999999963</v>
      </c>
      <c r="K1096">
        <f t="shared" si="141"/>
        <v>0.82999999999999963</v>
      </c>
    </row>
    <row r="1097" spans="4:11" x14ac:dyDescent="0.25">
      <c r="D1097">
        <f t="shared" si="143"/>
        <v>1095</v>
      </c>
      <c r="E1097" s="1">
        <f t="shared" si="136"/>
        <v>54.75</v>
      </c>
      <c r="F1097">
        <f t="shared" si="137"/>
        <v>11.05</v>
      </c>
      <c r="G1097">
        <f t="shared" si="138"/>
        <v>0</v>
      </c>
      <c r="H1097">
        <f t="shared" si="139"/>
        <v>0</v>
      </c>
      <c r="I1097">
        <f t="shared" si="140"/>
        <v>0.82499999999999973</v>
      </c>
      <c r="J1097">
        <f t="shared" si="142"/>
        <v>0.82499999999999973</v>
      </c>
      <c r="K1097">
        <f t="shared" si="141"/>
        <v>0.82499999999999973</v>
      </c>
    </row>
    <row r="1098" spans="4:11" x14ac:dyDescent="0.25">
      <c r="D1098">
        <f t="shared" si="143"/>
        <v>1096</v>
      </c>
      <c r="E1098" s="1">
        <f t="shared" si="136"/>
        <v>54.800000000000004</v>
      </c>
      <c r="F1098">
        <f t="shared" si="137"/>
        <v>11.06</v>
      </c>
      <c r="G1098">
        <f t="shared" si="138"/>
        <v>0</v>
      </c>
      <c r="H1098">
        <f t="shared" si="139"/>
        <v>0</v>
      </c>
      <c r="I1098">
        <f t="shared" si="140"/>
        <v>0.8199999999999994</v>
      </c>
      <c r="J1098">
        <f t="shared" si="142"/>
        <v>0.8199999999999994</v>
      </c>
      <c r="K1098">
        <f t="shared" si="141"/>
        <v>0.8199999999999994</v>
      </c>
    </row>
    <row r="1099" spans="4:11" x14ac:dyDescent="0.25">
      <c r="D1099">
        <f t="shared" si="143"/>
        <v>1097</v>
      </c>
      <c r="E1099" s="1">
        <f t="shared" si="136"/>
        <v>54.85</v>
      </c>
      <c r="F1099">
        <f t="shared" si="137"/>
        <v>11.07</v>
      </c>
      <c r="G1099">
        <f t="shared" si="138"/>
        <v>0</v>
      </c>
      <c r="H1099">
        <f t="shared" si="139"/>
        <v>0</v>
      </c>
      <c r="I1099">
        <f t="shared" si="140"/>
        <v>0.8149999999999995</v>
      </c>
      <c r="J1099">
        <f t="shared" si="142"/>
        <v>0.8149999999999995</v>
      </c>
      <c r="K1099">
        <f t="shared" si="141"/>
        <v>0.8149999999999995</v>
      </c>
    </row>
    <row r="1100" spans="4:11" x14ac:dyDescent="0.25">
      <c r="D1100">
        <f t="shared" si="143"/>
        <v>1098</v>
      </c>
      <c r="E1100" s="1">
        <f t="shared" si="136"/>
        <v>54.900000000000006</v>
      </c>
      <c r="F1100">
        <f t="shared" si="137"/>
        <v>11.08</v>
      </c>
      <c r="G1100">
        <f t="shared" si="138"/>
        <v>0</v>
      </c>
      <c r="H1100">
        <f t="shared" si="139"/>
        <v>0</v>
      </c>
      <c r="I1100">
        <f t="shared" si="140"/>
        <v>0.80999999999999917</v>
      </c>
      <c r="J1100">
        <f t="shared" si="142"/>
        <v>0.80999999999999917</v>
      </c>
      <c r="K1100">
        <f t="shared" si="141"/>
        <v>0.80999999999999917</v>
      </c>
    </row>
    <row r="1101" spans="4:11" x14ac:dyDescent="0.25">
      <c r="D1101">
        <f t="shared" si="143"/>
        <v>1099</v>
      </c>
      <c r="E1101" s="1">
        <f t="shared" si="136"/>
        <v>54.95</v>
      </c>
      <c r="F1101">
        <f t="shared" si="137"/>
        <v>11.09</v>
      </c>
      <c r="G1101">
        <f t="shared" si="138"/>
        <v>0</v>
      </c>
      <c r="H1101">
        <f t="shared" si="139"/>
        <v>0</v>
      </c>
      <c r="I1101">
        <f t="shared" si="140"/>
        <v>0.80499999999999972</v>
      </c>
      <c r="J1101">
        <f t="shared" si="142"/>
        <v>0.80499999999999972</v>
      </c>
      <c r="K1101">
        <f t="shared" si="141"/>
        <v>0.80499999999999972</v>
      </c>
    </row>
    <row r="1102" spans="4:11" x14ac:dyDescent="0.25">
      <c r="D1102">
        <f t="shared" si="143"/>
        <v>1100</v>
      </c>
      <c r="E1102" s="1">
        <f t="shared" si="136"/>
        <v>55</v>
      </c>
      <c r="F1102">
        <f t="shared" si="137"/>
        <v>11.1</v>
      </c>
      <c r="G1102">
        <f t="shared" si="138"/>
        <v>0</v>
      </c>
      <c r="H1102">
        <f t="shared" si="139"/>
        <v>0</v>
      </c>
      <c r="I1102">
        <f t="shared" si="140"/>
        <v>0.79999999999999982</v>
      </c>
      <c r="J1102">
        <f t="shared" si="142"/>
        <v>0.79999999999999982</v>
      </c>
      <c r="K1102">
        <f t="shared" si="141"/>
        <v>0.79999999999999982</v>
      </c>
    </row>
    <row r="1103" spans="4:11" x14ac:dyDescent="0.25">
      <c r="D1103">
        <f t="shared" si="143"/>
        <v>1101</v>
      </c>
      <c r="E1103" s="1">
        <f t="shared" si="136"/>
        <v>55.050000000000004</v>
      </c>
      <c r="F1103">
        <f t="shared" si="137"/>
        <v>11.11</v>
      </c>
      <c r="G1103">
        <f t="shared" si="138"/>
        <v>0</v>
      </c>
      <c r="H1103">
        <f t="shared" si="139"/>
        <v>0</v>
      </c>
      <c r="I1103">
        <f t="shared" si="140"/>
        <v>0.79499999999999948</v>
      </c>
      <c r="J1103">
        <f t="shared" si="142"/>
        <v>0.79499999999999948</v>
      </c>
      <c r="K1103">
        <f t="shared" si="141"/>
        <v>0.79499999999999948</v>
      </c>
    </row>
    <row r="1104" spans="4:11" x14ac:dyDescent="0.25">
      <c r="D1104">
        <f t="shared" si="143"/>
        <v>1102</v>
      </c>
      <c r="E1104" s="1">
        <f t="shared" si="136"/>
        <v>55.1</v>
      </c>
      <c r="F1104">
        <f t="shared" si="137"/>
        <v>11.12</v>
      </c>
      <c r="G1104">
        <f t="shared" si="138"/>
        <v>0</v>
      </c>
      <c r="H1104">
        <f t="shared" si="139"/>
        <v>0</v>
      </c>
      <c r="I1104">
        <f t="shared" si="140"/>
        <v>0.78999999999999959</v>
      </c>
      <c r="J1104">
        <f t="shared" si="142"/>
        <v>0.78999999999999959</v>
      </c>
      <c r="K1104">
        <f t="shared" si="141"/>
        <v>0.78999999999999959</v>
      </c>
    </row>
    <row r="1105" spans="4:11" x14ac:dyDescent="0.25">
      <c r="D1105">
        <f t="shared" si="143"/>
        <v>1103</v>
      </c>
      <c r="E1105" s="1">
        <f t="shared" si="136"/>
        <v>55.150000000000006</v>
      </c>
      <c r="F1105">
        <f t="shared" si="137"/>
        <v>11.129999999999999</v>
      </c>
      <c r="G1105">
        <f t="shared" si="138"/>
        <v>0</v>
      </c>
      <c r="H1105">
        <f t="shared" si="139"/>
        <v>0</v>
      </c>
      <c r="I1105">
        <f t="shared" si="140"/>
        <v>0.78499999999999925</v>
      </c>
      <c r="J1105">
        <f t="shared" si="142"/>
        <v>0.78499999999999925</v>
      </c>
      <c r="K1105">
        <f t="shared" si="141"/>
        <v>0.78499999999999925</v>
      </c>
    </row>
    <row r="1106" spans="4:11" x14ac:dyDescent="0.25">
      <c r="D1106">
        <f t="shared" si="143"/>
        <v>1104</v>
      </c>
      <c r="E1106" s="1">
        <f t="shared" si="136"/>
        <v>55.2</v>
      </c>
      <c r="F1106">
        <f t="shared" si="137"/>
        <v>11.14</v>
      </c>
      <c r="G1106">
        <f t="shared" si="138"/>
        <v>0</v>
      </c>
      <c r="H1106">
        <f t="shared" si="139"/>
        <v>0</v>
      </c>
      <c r="I1106">
        <f t="shared" si="140"/>
        <v>0.77999999999999936</v>
      </c>
      <c r="J1106">
        <f t="shared" si="142"/>
        <v>0.77999999999999936</v>
      </c>
      <c r="K1106">
        <f t="shared" si="141"/>
        <v>0.77999999999999936</v>
      </c>
    </row>
    <row r="1107" spans="4:11" x14ac:dyDescent="0.25">
      <c r="D1107">
        <f t="shared" si="143"/>
        <v>1105</v>
      </c>
      <c r="E1107" s="1">
        <f t="shared" si="136"/>
        <v>55.25</v>
      </c>
      <c r="F1107">
        <f t="shared" si="137"/>
        <v>11.15</v>
      </c>
      <c r="G1107">
        <f t="shared" si="138"/>
        <v>0</v>
      </c>
      <c r="H1107">
        <f t="shared" si="139"/>
        <v>0</v>
      </c>
      <c r="I1107">
        <f t="shared" si="140"/>
        <v>0.77499999999999991</v>
      </c>
      <c r="J1107">
        <f t="shared" si="142"/>
        <v>0.77499999999999991</v>
      </c>
      <c r="K1107">
        <f t="shared" si="141"/>
        <v>0.77499999999999991</v>
      </c>
    </row>
    <row r="1108" spans="4:11" x14ac:dyDescent="0.25">
      <c r="D1108">
        <f t="shared" si="143"/>
        <v>1106</v>
      </c>
      <c r="E1108" s="1">
        <f t="shared" si="136"/>
        <v>55.300000000000004</v>
      </c>
      <c r="F1108">
        <f t="shared" si="137"/>
        <v>11.16</v>
      </c>
      <c r="G1108">
        <f t="shared" si="138"/>
        <v>0</v>
      </c>
      <c r="H1108">
        <f t="shared" si="139"/>
        <v>0</v>
      </c>
      <c r="I1108">
        <f t="shared" si="140"/>
        <v>0.76999999999999957</v>
      </c>
      <c r="J1108">
        <f t="shared" si="142"/>
        <v>0.76999999999999957</v>
      </c>
      <c r="K1108">
        <f t="shared" si="141"/>
        <v>0.76999999999999957</v>
      </c>
    </row>
    <row r="1109" spans="4:11" x14ac:dyDescent="0.25">
      <c r="D1109">
        <f t="shared" si="143"/>
        <v>1107</v>
      </c>
      <c r="E1109" s="1">
        <f t="shared" si="136"/>
        <v>55.35</v>
      </c>
      <c r="F1109">
        <f t="shared" si="137"/>
        <v>11.17</v>
      </c>
      <c r="G1109">
        <f t="shared" si="138"/>
        <v>0</v>
      </c>
      <c r="H1109">
        <f t="shared" si="139"/>
        <v>0</v>
      </c>
      <c r="I1109">
        <f t="shared" si="140"/>
        <v>0.76499999999999968</v>
      </c>
      <c r="J1109">
        <f t="shared" si="142"/>
        <v>0.76499999999999968</v>
      </c>
      <c r="K1109">
        <f t="shared" si="141"/>
        <v>0.76499999999999968</v>
      </c>
    </row>
    <row r="1110" spans="4:11" x14ac:dyDescent="0.25">
      <c r="D1110">
        <f t="shared" si="143"/>
        <v>1108</v>
      </c>
      <c r="E1110" s="1">
        <f t="shared" si="136"/>
        <v>55.400000000000006</v>
      </c>
      <c r="F1110">
        <f t="shared" si="137"/>
        <v>11.18</v>
      </c>
      <c r="G1110">
        <f t="shared" si="138"/>
        <v>0</v>
      </c>
      <c r="H1110">
        <f t="shared" si="139"/>
        <v>0</v>
      </c>
      <c r="I1110">
        <f t="shared" si="140"/>
        <v>0.75999999999999934</v>
      </c>
      <c r="J1110">
        <f t="shared" si="142"/>
        <v>0.75999999999999934</v>
      </c>
      <c r="K1110">
        <f t="shared" si="141"/>
        <v>0.75999999999999934</v>
      </c>
    </row>
    <row r="1111" spans="4:11" x14ac:dyDescent="0.25">
      <c r="D1111">
        <f t="shared" si="143"/>
        <v>1109</v>
      </c>
      <c r="E1111" s="1">
        <f t="shared" si="136"/>
        <v>55.45</v>
      </c>
      <c r="F1111">
        <f t="shared" si="137"/>
        <v>11.19</v>
      </c>
      <c r="G1111">
        <f t="shared" si="138"/>
        <v>0</v>
      </c>
      <c r="H1111">
        <f t="shared" si="139"/>
        <v>0</v>
      </c>
      <c r="I1111">
        <f t="shared" si="140"/>
        <v>0.75499999999999945</v>
      </c>
      <c r="J1111">
        <f t="shared" si="142"/>
        <v>0.75499999999999945</v>
      </c>
      <c r="K1111">
        <f t="shared" si="141"/>
        <v>0.75499999999999945</v>
      </c>
    </row>
    <row r="1112" spans="4:11" x14ac:dyDescent="0.25">
      <c r="D1112">
        <f t="shared" si="143"/>
        <v>1110</v>
      </c>
      <c r="E1112" s="1">
        <f t="shared" si="136"/>
        <v>55.5</v>
      </c>
      <c r="F1112">
        <f t="shared" si="137"/>
        <v>11.2</v>
      </c>
      <c r="G1112">
        <f t="shared" si="138"/>
        <v>0</v>
      </c>
      <c r="H1112">
        <f t="shared" si="139"/>
        <v>0</v>
      </c>
      <c r="I1112">
        <f t="shared" si="140"/>
        <v>0.75</v>
      </c>
      <c r="J1112">
        <f t="shared" si="142"/>
        <v>0.75</v>
      </c>
      <c r="K1112">
        <f t="shared" si="141"/>
        <v>0.75</v>
      </c>
    </row>
    <row r="1113" spans="4:11" x14ac:dyDescent="0.25">
      <c r="D1113">
        <f t="shared" si="143"/>
        <v>1111</v>
      </c>
      <c r="E1113" s="1">
        <f t="shared" si="136"/>
        <v>55.550000000000004</v>
      </c>
      <c r="F1113">
        <f t="shared" si="137"/>
        <v>11.209999999999999</v>
      </c>
      <c r="G1113">
        <f t="shared" si="138"/>
        <v>0</v>
      </c>
      <c r="H1113">
        <f t="shared" si="139"/>
        <v>0</v>
      </c>
      <c r="I1113">
        <f t="shared" si="140"/>
        <v>0.74499999999999922</v>
      </c>
      <c r="J1113">
        <f t="shared" si="142"/>
        <v>0.74499999999999922</v>
      </c>
      <c r="K1113">
        <f t="shared" si="141"/>
        <v>0.74499999999999922</v>
      </c>
    </row>
    <row r="1114" spans="4:11" x14ac:dyDescent="0.25">
      <c r="D1114">
        <f t="shared" si="143"/>
        <v>1112</v>
      </c>
      <c r="E1114" s="1">
        <f t="shared" si="136"/>
        <v>55.6</v>
      </c>
      <c r="F1114">
        <f t="shared" si="137"/>
        <v>11.22</v>
      </c>
      <c r="G1114">
        <f t="shared" si="138"/>
        <v>0</v>
      </c>
      <c r="H1114">
        <f t="shared" si="139"/>
        <v>0</v>
      </c>
      <c r="I1114">
        <f t="shared" si="140"/>
        <v>0.73999999999999977</v>
      </c>
      <c r="J1114">
        <f t="shared" si="142"/>
        <v>0.73999999999999977</v>
      </c>
      <c r="K1114">
        <f t="shared" si="141"/>
        <v>0.73999999999999977</v>
      </c>
    </row>
    <row r="1115" spans="4:11" x14ac:dyDescent="0.25">
      <c r="D1115">
        <f t="shared" si="143"/>
        <v>1113</v>
      </c>
      <c r="E1115" s="1">
        <f t="shared" si="136"/>
        <v>55.650000000000006</v>
      </c>
      <c r="F1115">
        <f t="shared" si="137"/>
        <v>11.23</v>
      </c>
      <c r="G1115">
        <f t="shared" si="138"/>
        <v>0</v>
      </c>
      <c r="H1115">
        <f t="shared" si="139"/>
        <v>0</v>
      </c>
      <c r="I1115">
        <f t="shared" si="140"/>
        <v>0.73499999999999943</v>
      </c>
      <c r="J1115">
        <f t="shared" si="142"/>
        <v>0.73499999999999943</v>
      </c>
      <c r="K1115">
        <f t="shared" si="141"/>
        <v>0.73499999999999943</v>
      </c>
    </row>
    <row r="1116" spans="4:11" x14ac:dyDescent="0.25">
      <c r="D1116">
        <f t="shared" si="143"/>
        <v>1114</v>
      </c>
      <c r="E1116" s="1">
        <f t="shared" si="136"/>
        <v>55.7</v>
      </c>
      <c r="F1116">
        <f t="shared" si="137"/>
        <v>11.24</v>
      </c>
      <c r="G1116">
        <f t="shared" si="138"/>
        <v>0</v>
      </c>
      <c r="H1116">
        <f t="shared" si="139"/>
        <v>0</v>
      </c>
      <c r="I1116">
        <f t="shared" si="140"/>
        <v>0.72999999999999954</v>
      </c>
      <c r="J1116">
        <f t="shared" si="142"/>
        <v>0.72999999999999954</v>
      </c>
      <c r="K1116">
        <f t="shared" si="141"/>
        <v>0.72999999999999954</v>
      </c>
    </row>
    <row r="1117" spans="4:11" x14ac:dyDescent="0.25">
      <c r="D1117">
        <f t="shared" si="143"/>
        <v>1115</v>
      </c>
      <c r="E1117" s="1">
        <f t="shared" si="136"/>
        <v>55.75</v>
      </c>
      <c r="F1117">
        <f t="shared" si="137"/>
        <v>11.25</v>
      </c>
      <c r="G1117">
        <f t="shared" si="138"/>
        <v>0</v>
      </c>
      <c r="H1117">
        <f t="shared" si="139"/>
        <v>0</v>
      </c>
      <c r="I1117">
        <f t="shared" si="140"/>
        <v>0.72499999999999964</v>
      </c>
      <c r="J1117">
        <f t="shared" si="142"/>
        <v>0.72499999999999964</v>
      </c>
      <c r="K1117">
        <f t="shared" si="141"/>
        <v>0.72499999999999964</v>
      </c>
    </row>
    <row r="1118" spans="4:11" x14ac:dyDescent="0.25">
      <c r="D1118">
        <f t="shared" si="143"/>
        <v>1116</v>
      </c>
      <c r="E1118" s="1">
        <f t="shared" si="136"/>
        <v>55.800000000000004</v>
      </c>
      <c r="F1118">
        <f t="shared" si="137"/>
        <v>11.26</v>
      </c>
      <c r="G1118">
        <f t="shared" si="138"/>
        <v>0</v>
      </c>
      <c r="H1118">
        <f t="shared" si="139"/>
        <v>0</v>
      </c>
      <c r="I1118">
        <f t="shared" si="140"/>
        <v>0.71999999999999931</v>
      </c>
      <c r="J1118">
        <f t="shared" si="142"/>
        <v>0.71999999999999931</v>
      </c>
      <c r="K1118">
        <f t="shared" si="141"/>
        <v>0.71999999999999931</v>
      </c>
    </row>
    <row r="1119" spans="4:11" x14ac:dyDescent="0.25">
      <c r="D1119">
        <f t="shared" si="143"/>
        <v>1117</v>
      </c>
      <c r="E1119" s="1">
        <f t="shared" si="136"/>
        <v>55.85</v>
      </c>
      <c r="F1119">
        <f t="shared" si="137"/>
        <v>11.27</v>
      </c>
      <c r="G1119">
        <f t="shared" si="138"/>
        <v>0</v>
      </c>
      <c r="H1119">
        <f t="shared" si="139"/>
        <v>0</v>
      </c>
      <c r="I1119">
        <f t="shared" si="140"/>
        <v>0.71499999999999986</v>
      </c>
      <c r="J1119">
        <f t="shared" si="142"/>
        <v>0.71499999999999986</v>
      </c>
      <c r="K1119">
        <f t="shared" si="141"/>
        <v>0.71499999999999986</v>
      </c>
    </row>
    <row r="1120" spans="4:11" x14ac:dyDescent="0.25">
      <c r="D1120">
        <f t="shared" si="143"/>
        <v>1118</v>
      </c>
      <c r="E1120" s="1">
        <f t="shared" si="136"/>
        <v>55.900000000000006</v>
      </c>
      <c r="F1120">
        <f t="shared" si="137"/>
        <v>11.28</v>
      </c>
      <c r="G1120">
        <f t="shared" si="138"/>
        <v>0</v>
      </c>
      <c r="H1120">
        <f t="shared" si="139"/>
        <v>0</v>
      </c>
      <c r="I1120">
        <f t="shared" si="140"/>
        <v>0.70999999999999908</v>
      </c>
      <c r="J1120">
        <f t="shared" si="142"/>
        <v>0.70999999999999908</v>
      </c>
      <c r="K1120">
        <f t="shared" si="141"/>
        <v>0.70999999999999908</v>
      </c>
    </row>
    <row r="1121" spans="4:11" x14ac:dyDescent="0.25">
      <c r="D1121">
        <f t="shared" si="143"/>
        <v>1119</v>
      </c>
      <c r="E1121" s="1">
        <f t="shared" si="136"/>
        <v>55.95</v>
      </c>
      <c r="F1121">
        <f t="shared" si="137"/>
        <v>11.29</v>
      </c>
      <c r="G1121">
        <f t="shared" si="138"/>
        <v>0</v>
      </c>
      <c r="H1121">
        <f t="shared" si="139"/>
        <v>0</v>
      </c>
      <c r="I1121">
        <f t="shared" si="140"/>
        <v>0.70499999999999963</v>
      </c>
      <c r="J1121">
        <f t="shared" si="142"/>
        <v>0.70499999999999963</v>
      </c>
      <c r="K1121">
        <f t="shared" si="141"/>
        <v>0.70499999999999963</v>
      </c>
    </row>
    <row r="1122" spans="4:11" x14ac:dyDescent="0.25">
      <c r="D1122">
        <f t="shared" si="143"/>
        <v>1120</v>
      </c>
      <c r="E1122" s="1">
        <f t="shared" si="136"/>
        <v>56</v>
      </c>
      <c r="F1122">
        <f t="shared" si="137"/>
        <v>11.3</v>
      </c>
      <c r="G1122">
        <f t="shared" si="138"/>
        <v>0</v>
      </c>
      <c r="H1122">
        <f t="shared" si="139"/>
        <v>0</v>
      </c>
      <c r="I1122">
        <f t="shared" si="140"/>
        <v>0.69999999999999973</v>
      </c>
      <c r="J1122">
        <f t="shared" si="142"/>
        <v>0.69999999999999973</v>
      </c>
      <c r="K1122">
        <f t="shared" si="141"/>
        <v>0.69999999999999973</v>
      </c>
    </row>
    <row r="1123" spans="4:11" x14ac:dyDescent="0.25">
      <c r="D1123">
        <f t="shared" si="143"/>
        <v>1121</v>
      </c>
      <c r="E1123" s="1">
        <f t="shared" si="136"/>
        <v>56.050000000000004</v>
      </c>
      <c r="F1123">
        <f t="shared" si="137"/>
        <v>11.31</v>
      </c>
      <c r="G1123">
        <f t="shared" si="138"/>
        <v>0</v>
      </c>
      <c r="H1123">
        <f t="shared" si="139"/>
        <v>0</v>
      </c>
      <c r="I1123">
        <f t="shared" si="140"/>
        <v>0.6949999999999994</v>
      </c>
      <c r="J1123">
        <f t="shared" si="142"/>
        <v>0.6949999999999994</v>
      </c>
      <c r="K1123">
        <f t="shared" si="141"/>
        <v>0.6949999999999994</v>
      </c>
    </row>
    <row r="1124" spans="4:11" x14ac:dyDescent="0.25">
      <c r="D1124">
        <f t="shared" si="143"/>
        <v>1122</v>
      </c>
      <c r="E1124" s="1">
        <f t="shared" si="136"/>
        <v>56.1</v>
      </c>
      <c r="F1124">
        <f t="shared" si="137"/>
        <v>11.32</v>
      </c>
      <c r="G1124">
        <f t="shared" si="138"/>
        <v>0</v>
      </c>
      <c r="H1124">
        <f t="shared" si="139"/>
        <v>0</v>
      </c>
      <c r="I1124">
        <f t="shared" si="140"/>
        <v>0.6899999999999995</v>
      </c>
      <c r="J1124">
        <f t="shared" si="142"/>
        <v>0.6899999999999995</v>
      </c>
      <c r="K1124">
        <f t="shared" si="141"/>
        <v>0.6899999999999995</v>
      </c>
    </row>
    <row r="1125" spans="4:11" x14ac:dyDescent="0.25">
      <c r="D1125">
        <f t="shared" si="143"/>
        <v>1123</v>
      </c>
      <c r="E1125" s="1">
        <f t="shared" si="136"/>
        <v>56.150000000000006</v>
      </c>
      <c r="F1125">
        <f t="shared" si="137"/>
        <v>11.33</v>
      </c>
      <c r="G1125">
        <f t="shared" si="138"/>
        <v>0</v>
      </c>
      <c r="H1125">
        <f t="shared" si="139"/>
        <v>0</v>
      </c>
      <c r="I1125">
        <f t="shared" si="140"/>
        <v>0.68499999999999917</v>
      </c>
      <c r="J1125">
        <f t="shared" si="142"/>
        <v>0.68499999999999917</v>
      </c>
      <c r="K1125">
        <f t="shared" si="141"/>
        <v>0.68499999999999917</v>
      </c>
    </row>
    <row r="1126" spans="4:11" x14ac:dyDescent="0.25">
      <c r="D1126">
        <f t="shared" si="143"/>
        <v>1124</v>
      </c>
      <c r="E1126" s="1">
        <f t="shared" si="136"/>
        <v>56.2</v>
      </c>
      <c r="F1126">
        <f t="shared" si="137"/>
        <v>11.34</v>
      </c>
      <c r="G1126">
        <f t="shared" si="138"/>
        <v>0</v>
      </c>
      <c r="H1126">
        <f t="shared" si="139"/>
        <v>0</v>
      </c>
      <c r="I1126">
        <f t="shared" si="140"/>
        <v>0.67999999999999972</v>
      </c>
      <c r="J1126">
        <f t="shared" si="142"/>
        <v>0.67999999999999972</v>
      </c>
      <c r="K1126">
        <f t="shared" si="141"/>
        <v>0.67999999999999972</v>
      </c>
    </row>
    <row r="1127" spans="4:11" x14ac:dyDescent="0.25">
      <c r="D1127">
        <f t="shared" si="143"/>
        <v>1125</v>
      </c>
      <c r="E1127" s="1">
        <f t="shared" si="136"/>
        <v>56.25</v>
      </c>
      <c r="F1127">
        <f t="shared" si="137"/>
        <v>11.35</v>
      </c>
      <c r="G1127">
        <f t="shared" si="138"/>
        <v>0</v>
      </c>
      <c r="H1127">
        <f t="shared" si="139"/>
        <v>0</v>
      </c>
      <c r="I1127">
        <f t="shared" si="140"/>
        <v>0.67499999999999982</v>
      </c>
      <c r="J1127">
        <f t="shared" si="142"/>
        <v>0.67499999999999982</v>
      </c>
      <c r="K1127">
        <f t="shared" si="141"/>
        <v>0.67499999999999982</v>
      </c>
    </row>
    <row r="1128" spans="4:11" x14ac:dyDescent="0.25">
      <c r="D1128">
        <f t="shared" si="143"/>
        <v>1126</v>
      </c>
      <c r="E1128" s="1">
        <f t="shared" si="136"/>
        <v>56.300000000000004</v>
      </c>
      <c r="F1128">
        <f t="shared" si="137"/>
        <v>11.36</v>
      </c>
      <c r="G1128">
        <f t="shared" si="138"/>
        <v>0</v>
      </c>
      <c r="H1128">
        <f t="shared" si="139"/>
        <v>0</v>
      </c>
      <c r="I1128">
        <f t="shared" si="140"/>
        <v>0.66999999999999948</v>
      </c>
      <c r="J1128">
        <f t="shared" si="142"/>
        <v>0.66999999999999948</v>
      </c>
      <c r="K1128">
        <f t="shared" si="141"/>
        <v>0.66999999999999948</v>
      </c>
    </row>
    <row r="1129" spans="4:11" x14ac:dyDescent="0.25">
      <c r="D1129">
        <f t="shared" si="143"/>
        <v>1127</v>
      </c>
      <c r="E1129" s="1">
        <f t="shared" si="136"/>
        <v>56.35</v>
      </c>
      <c r="F1129">
        <f t="shared" si="137"/>
        <v>11.37</v>
      </c>
      <c r="G1129">
        <f t="shared" si="138"/>
        <v>0</v>
      </c>
      <c r="H1129">
        <f t="shared" si="139"/>
        <v>0</v>
      </c>
      <c r="I1129">
        <f t="shared" si="140"/>
        <v>0.66499999999999959</v>
      </c>
      <c r="J1129">
        <f t="shared" si="142"/>
        <v>0.66499999999999959</v>
      </c>
      <c r="K1129">
        <f t="shared" si="141"/>
        <v>0.66499999999999959</v>
      </c>
    </row>
    <row r="1130" spans="4:11" x14ac:dyDescent="0.25">
      <c r="D1130">
        <f t="shared" si="143"/>
        <v>1128</v>
      </c>
      <c r="E1130" s="1">
        <f t="shared" si="136"/>
        <v>56.400000000000006</v>
      </c>
      <c r="F1130">
        <f t="shared" si="137"/>
        <v>11.379999999999999</v>
      </c>
      <c r="G1130">
        <f t="shared" si="138"/>
        <v>0</v>
      </c>
      <c r="H1130">
        <f t="shared" si="139"/>
        <v>0</v>
      </c>
      <c r="I1130">
        <f t="shared" si="140"/>
        <v>0.65999999999999925</v>
      </c>
      <c r="J1130">
        <f t="shared" si="142"/>
        <v>0.65999999999999925</v>
      </c>
      <c r="K1130">
        <f t="shared" si="141"/>
        <v>0.65999999999999925</v>
      </c>
    </row>
    <row r="1131" spans="4:11" x14ac:dyDescent="0.25">
      <c r="D1131">
        <f t="shared" si="143"/>
        <v>1129</v>
      </c>
      <c r="E1131" s="1">
        <f t="shared" si="136"/>
        <v>56.45</v>
      </c>
      <c r="F1131">
        <f t="shared" si="137"/>
        <v>11.39</v>
      </c>
      <c r="G1131">
        <f t="shared" si="138"/>
        <v>0</v>
      </c>
      <c r="H1131">
        <f t="shared" si="139"/>
        <v>0</v>
      </c>
      <c r="I1131">
        <f t="shared" si="140"/>
        <v>0.65499999999999936</v>
      </c>
      <c r="J1131">
        <f t="shared" si="142"/>
        <v>0.65499999999999936</v>
      </c>
      <c r="K1131">
        <f t="shared" si="141"/>
        <v>0.65499999999999936</v>
      </c>
    </row>
    <row r="1132" spans="4:11" x14ac:dyDescent="0.25">
      <c r="D1132">
        <f t="shared" si="143"/>
        <v>1130</v>
      </c>
      <c r="E1132" s="1">
        <f t="shared" si="136"/>
        <v>56.5</v>
      </c>
      <c r="F1132">
        <f t="shared" si="137"/>
        <v>11.4</v>
      </c>
      <c r="G1132">
        <f t="shared" si="138"/>
        <v>0</v>
      </c>
      <c r="H1132">
        <f t="shared" si="139"/>
        <v>0</v>
      </c>
      <c r="I1132">
        <f t="shared" si="140"/>
        <v>0.64999999999999991</v>
      </c>
      <c r="J1132">
        <f t="shared" si="142"/>
        <v>0.64999999999999991</v>
      </c>
      <c r="K1132">
        <f t="shared" si="141"/>
        <v>0.64999999999999991</v>
      </c>
    </row>
    <row r="1133" spans="4:11" x14ac:dyDescent="0.25">
      <c r="D1133">
        <f t="shared" si="143"/>
        <v>1131</v>
      </c>
      <c r="E1133" s="1">
        <f t="shared" si="136"/>
        <v>56.550000000000004</v>
      </c>
      <c r="F1133">
        <f t="shared" si="137"/>
        <v>11.41</v>
      </c>
      <c r="G1133">
        <f t="shared" si="138"/>
        <v>0</v>
      </c>
      <c r="H1133">
        <f t="shared" si="139"/>
        <v>0</v>
      </c>
      <c r="I1133">
        <f t="shared" si="140"/>
        <v>0.64499999999999957</v>
      </c>
      <c r="J1133">
        <f t="shared" si="142"/>
        <v>0.64499999999999957</v>
      </c>
      <c r="K1133">
        <f t="shared" si="141"/>
        <v>0.64499999999999957</v>
      </c>
    </row>
    <row r="1134" spans="4:11" x14ac:dyDescent="0.25">
      <c r="D1134">
        <f t="shared" si="143"/>
        <v>1132</v>
      </c>
      <c r="E1134" s="1">
        <f t="shared" si="136"/>
        <v>56.6</v>
      </c>
      <c r="F1134">
        <f t="shared" si="137"/>
        <v>11.42</v>
      </c>
      <c r="G1134">
        <f t="shared" si="138"/>
        <v>0</v>
      </c>
      <c r="H1134">
        <f t="shared" si="139"/>
        <v>0</v>
      </c>
      <c r="I1134">
        <f t="shared" si="140"/>
        <v>0.63999999999999968</v>
      </c>
      <c r="J1134">
        <f t="shared" si="142"/>
        <v>0.63999999999999968</v>
      </c>
      <c r="K1134">
        <f t="shared" si="141"/>
        <v>0.63999999999999968</v>
      </c>
    </row>
    <row r="1135" spans="4:11" x14ac:dyDescent="0.25">
      <c r="D1135">
        <f t="shared" si="143"/>
        <v>1133</v>
      </c>
      <c r="E1135" s="1">
        <f t="shared" si="136"/>
        <v>56.650000000000006</v>
      </c>
      <c r="F1135">
        <f t="shared" si="137"/>
        <v>11.43</v>
      </c>
      <c r="G1135">
        <f t="shared" si="138"/>
        <v>0</v>
      </c>
      <c r="H1135">
        <f t="shared" si="139"/>
        <v>0</v>
      </c>
      <c r="I1135">
        <f t="shared" si="140"/>
        <v>0.63499999999999934</v>
      </c>
      <c r="J1135">
        <f t="shared" si="142"/>
        <v>0.63499999999999934</v>
      </c>
      <c r="K1135">
        <f t="shared" si="141"/>
        <v>0.63499999999999934</v>
      </c>
    </row>
    <row r="1136" spans="4:11" x14ac:dyDescent="0.25">
      <c r="D1136">
        <f t="shared" si="143"/>
        <v>1134</v>
      </c>
      <c r="E1136" s="1">
        <f t="shared" si="136"/>
        <v>56.7</v>
      </c>
      <c r="F1136">
        <f t="shared" si="137"/>
        <v>11.44</v>
      </c>
      <c r="G1136">
        <f t="shared" si="138"/>
        <v>0</v>
      </c>
      <c r="H1136">
        <f t="shared" si="139"/>
        <v>0</v>
      </c>
      <c r="I1136">
        <f t="shared" si="140"/>
        <v>0.62999999999999945</v>
      </c>
      <c r="J1136">
        <f t="shared" si="142"/>
        <v>0.62999999999999945</v>
      </c>
      <c r="K1136">
        <f t="shared" si="141"/>
        <v>0.62999999999999945</v>
      </c>
    </row>
    <row r="1137" spans="4:11" x14ac:dyDescent="0.25">
      <c r="D1137">
        <f t="shared" si="143"/>
        <v>1135</v>
      </c>
      <c r="E1137" s="1">
        <f t="shared" si="136"/>
        <v>56.75</v>
      </c>
      <c r="F1137">
        <f t="shared" si="137"/>
        <v>11.45</v>
      </c>
      <c r="G1137">
        <f t="shared" si="138"/>
        <v>0</v>
      </c>
      <c r="H1137">
        <f t="shared" si="139"/>
        <v>0</v>
      </c>
      <c r="I1137">
        <f t="shared" si="140"/>
        <v>0.625</v>
      </c>
      <c r="J1137">
        <f t="shared" si="142"/>
        <v>0.625</v>
      </c>
      <c r="K1137">
        <f t="shared" si="141"/>
        <v>0.625</v>
      </c>
    </row>
    <row r="1138" spans="4:11" x14ac:dyDescent="0.25">
      <c r="D1138">
        <f t="shared" si="143"/>
        <v>1136</v>
      </c>
      <c r="E1138" s="1">
        <f t="shared" si="136"/>
        <v>56.800000000000004</v>
      </c>
      <c r="F1138">
        <f t="shared" si="137"/>
        <v>11.459999999999999</v>
      </c>
      <c r="G1138">
        <f t="shared" si="138"/>
        <v>0</v>
      </c>
      <c r="H1138">
        <f t="shared" si="139"/>
        <v>0</v>
      </c>
      <c r="I1138">
        <f t="shared" si="140"/>
        <v>0.61999999999999922</v>
      </c>
      <c r="J1138">
        <f t="shared" si="142"/>
        <v>0.61999999999999922</v>
      </c>
      <c r="K1138">
        <f t="shared" si="141"/>
        <v>0.61999999999999922</v>
      </c>
    </row>
    <row r="1139" spans="4:11" x14ac:dyDescent="0.25">
      <c r="D1139">
        <f t="shared" si="143"/>
        <v>1137</v>
      </c>
      <c r="E1139" s="1">
        <f t="shared" si="136"/>
        <v>56.85</v>
      </c>
      <c r="F1139">
        <f t="shared" si="137"/>
        <v>11.47</v>
      </c>
      <c r="G1139">
        <f t="shared" si="138"/>
        <v>0</v>
      </c>
      <c r="H1139">
        <f t="shared" si="139"/>
        <v>0</v>
      </c>
      <c r="I1139">
        <f t="shared" si="140"/>
        <v>0.61499999999999977</v>
      </c>
      <c r="J1139">
        <f t="shared" si="142"/>
        <v>0.61499999999999977</v>
      </c>
      <c r="K1139">
        <f t="shared" si="141"/>
        <v>0.61499999999999977</v>
      </c>
    </row>
    <row r="1140" spans="4:11" x14ac:dyDescent="0.25">
      <c r="D1140">
        <f t="shared" si="143"/>
        <v>1138</v>
      </c>
      <c r="E1140" s="1">
        <f t="shared" si="136"/>
        <v>56.900000000000006</v>
      </c>
      <c r="F1140">
        <f t="shared" si="137"/>
        <v>11.48</v>
      </c>
      <c r="G1140">
        <f t="shared" si="138"/>
        <v>0</v>
      </c>
      <c r="H1140">
        <f t="shared" si="139"/>
        <v>0</v>
      </c>
      <c r="I1140">
        <f t="shared" si="140"/>
        <v>0.60999999999999943</v>
      </c>
      <c r="J1140">
        <f t="shared" si="142"/>
        <v>0.60999999999999943</v>
      </c>
      <c r="K1140">
        <f t="shared" si="141"/>
        <v>0.60999999999999943</v>
      </c>
    </row>
    <row r="1141" spans="4:11" x14ac:dyDescent="0.25">
      <c r="D1141">
        <f t="shared" si="143"/>
        <v>1139</v>
      </c>
      <c r="E1141" s="1">
        <f t="shared" si="136"/>
        <v>56.95</v>
      </c>
      <c r="F1141">
        <f t="shared" si="137"/>
        <v>11.49</v>
      </c>
      <c r="G1141">
        <f t="shared" si="138"/>
        <v>0</v>
      </c>
      <c r="H1141">
        <f t="shared" si="139"/>
        <v>0</v>
      </c>
      <c r="I1141">
        <f t="shared" si="140"/>
        <v>0.60499999999999954</v>
      </c>
      <c r="J1141">
        <f t="shared" si="142"/>
        <v>0.60499999999999954</v>
      </c>
      <c r="K1141">
        <f t="shared" si="141"/>
        <v>0.60499999999999954</v>
      </c>
    </row>
    <row r="1142" spans="4:11" x14ac:dyDescent="0.25">
      <c r="D1142">
        <f t="shared" si="143"/>
        <v>1140</v>
      </c>
      <c r="E1142" s="1">
        <f t="shared" si="136"/>
        <v>57</v>
      </c>
      <c r="F1142">
        <f t="shared" si="137"/>
        <v>11.5</v>
      </c>
      <c r="G1142">
        <f t="shared" si="138"/>
        <v>0</v>
      </c>
      <c r="H1142">
        <f t="shared" si="139"/>
        <v>0</v>
      </c>
      <c r="I1142">
        <f t="shared" si="140"/>
        <v>0.59999999999999964</v>
      </c>
      <c r="J1142">
        <f t="shared" si="142"/>
        <v>0.59999999999999964</v>
      </c>
      <c r="K1142">
        <f t="shared" si="141"/>
        <v>0.59999999999999964</v>
      </c>
    </row>
    <row r="1143" spans="4:11" x14ac:dyDescent="0.25">
      <c r="D1143">
        <f t="shared" si="143"/>
        <v>1141</v>
      </c>
      <c r="E1143" s="1">
        <f t="shared" si="136"/>
        <v>57.050000000000004</v>
      </c>
      <c r="F1143">
        <f t="shared" si="137"/>
        <v>11.51</v>
      </c>
      <c r="G1143">
        <f t="shared" si="138"/>
        <v>0</v>
      </c>
      <c r="H1143">
        <f t="shared" si="139"/>
        <v>0</v>
      </c>
      <c r="I1143">
        <f t="shared" si="140"/>
        <v>0.59499999999999931</v>
      </c>
      <c r="J1143">
        <f t="shared" si="142"/>
        <v>0.59499999999999931</v>
      </c>
      <c r="K1143">
        <f t="shared" si="141"/>
        <v>0.59499999999999931</v>
      </c>
    </row>
    <row r="1144" spans="4:11" x14ac:dyDescent="0.25">
      <c r="D1144">
        <f t="shared" si="143"/>
        <v>1142</v>
      </c>
      <c r="E1144" s="1">
        <f t="shared" si="136"/>
        <v>57.1</v>
      </c>
      <c r="F1144">
        <f t="shared" si="137"/>
        <v>11.52</v>
      </c>
      <c r="G1144">
        <f t="shared" si="138"/>
        <v>0</v>
      </c>
      <c r="H1144">
        <f t="shared" si="139"/>
        <v>0</v>
      </c>
      <c r="I1144">
        <f t="shared" si="140"/>
        <v>0.58999999999999986</v>
      </c>
      <c r="J1144">
        <f t="shared" si="142"/>
        <v>0.58999999999999986</v>
      </c>
      <c r="K1144">
        <f t="shared" si="141"/>
        <v>0.58999999999999986</v>
      </c>
    </row>
    <row r="1145" spans="4:11" x14ac:dyDescent="0.25">
      <c r="D1145">
        <f t="shared" si="143"/>
        <v>1143</v>
      </c>
      <c r="E1145" s="1">
        <f t="shared" si="136"/>
        <v>57.150000000000006</v>
      </c>
      <c r="F1145">
        <f t="shared" si="137"/>
        <v>11.53</v>
      </c>
      <c r="G1145">
        <f t="shared" si="138"/>
        <v>0</v>
      </c>
      <c r="H1145">
        <f t="shared" si="139"/>
        <v>0</v>
      </c>
      <c r="I1145">
        <f t="shared" si="140"/>
        <v>0.58499999999999908</v>
      </c>
      <c r="J1145">
        <f t="shared" si="142"/>
        <v>0.58499999999999908</v>
      </c>
      <c r="K1145">
        <f t="shared" si="141"/>
        <v>0.58499999999999908</v>
      </c>
    </row>
    <row r="1146" spans="4:11" x14ac:dyDescent="0.25">
      <c r="D1146">
        <f t="shared" si="143"/>
        <v>1144</v>
      </c>
      <c r="E1146" s="1">
        <f t="shared" si="136"/>
        <v>57.2</v>
      </c>
      <c r="F1146">
        <f t="shared" si="137"/>
        <v>11.54</v>
      </c>
      <c r="G1146">
        <f t="shared" si="138"/>
        <v>0</v>
      </c>
      <c r="H1146">
        <f t="shared" si="139"/>
        <v>0</v>
      </c>
      <c r="I1146">
        <f t="shared" si="140"/>
        <v>0.57999999999999963</v>
      </c>
      <c r="J1146">
        <f t="shared" si="142"/>
        <v>0.57999999999999963</v>
      </c>
      <c r="K1146">
        <f t="shared" si="141"/>
        <v>0.57999999999999963</v>
      </c>
    </row>
    <row r="1147" spans="4:11" x14ac:dyDescent="0.25">
      <c r="D1147">
        <f t="shared" si="143"/>
        <v>1145</v>
      </c>
      <c r="E1147" s="1">
        <f t="shared" si="136"/>
        <v>57.25</v>
      </c>
      <c r="F1147">
        <f t="shared" si="137"/>
        <v>11.55</v>
      </c>
      <c r="G1147">
        <f t="shared" si="138"/>
        <v>0</v>
      </c>
      <c r="H1147">
        <f t="shared" si="139"/>
        <v>0</v>
      </c>
      <c r="I1147">
        <f t="shared" si="140"/>
        <v>0.57499999999999973</v>
      </c>
      <c r="J1147">
        <f t="shared" si="142"/>
        <v>0.57499999999999973</v>
      </c>
      <c r="K1147">
        <f t="shared" si="141"/>
        <v>0.57499999999999973</v>
      </c>
    </row>
    <row r="1148" spans="4:11" x14ac:dyDescent="0.25">
      <c r="D1148">
        <f t="shared" si="143"/>
        <v>1146</v>
      </c>
      <c r="E1148" s="1">
        <f t="shared" si="136"/>
        <v>57.300000000000004</v>
      </c>
      <c r="F1148">
        <f t="shared" si="137"/>
        <v>11.56</v>
      </c>
      <c r="G1148">
        <f t="shared" si="138"/>
        <v>0</v>
      </c>
      <c r="H1148">
        <f t="shared" si="139"/>
        <v>0</v>
      </c>
      <c r="I1148">
        <f t="shared" si="140"/>
        <v>0.5699999999999994</v>
      </c>
      <c r="J1148">
        <f t="shared" si="142"/>
        <v>0.5699999999999994</v>
      </c>
      <c r="K1148">
        <f t="shared" si="141"/>
        <v>0.5699999999999994</v>
      </c>
    </row>
    <row r="1149" spans="4:11" x14ac:dyDescent="0.25">
      <c r="D1149">
        <f t="shared" si="143"/>
        <v>1147</v>
      </c>
      <c r="E1149" s="1">
        <f t="shared" si="136"/>
        <v>57.35</v>
      </c>
      <c r="F1149">
        <f t="shared" si="137"/>
        <v>11.57</v>
      </c>
      <c r="G1149">
        <f t="shared" si="138"/>
        <v>0</v>
      </c>
      <c r="H1149">
        <f t="shared" si="139"/>
        <v>0</v>
      </c>
      <c r="I1149">
        <f t="shared" si="140"/>
        <v>0.5649999999999995</v>
      </c>
      <c r="J1149">
        <f t="shared" si="142"/>
        <v>0.5649999999999995</v>
      </c>
      <c r="K1149">
        <f t="shared" si="141"/>
        <v>0.5649999999999995</v>
      </c>
    </row>
    <row r="1150" spans="4:11" x14ac:dyDescent="0.25">
      <c r="D1150">
        <f t="shared" si="143"/>
        <v>1148</v>
      </c>
      <c r="E1150" s="1">
        <f t="shared" si="136"/>
        <v>57.400000000000006</v>
      </c>
      <c r="F1150">
        <f t="shared" si="137"/>
        <v>11.58</v>
      </c>
      <c r="G1150">
        <f t="shared" si="138"/>
        <v>0</v>
      </c>
      <c r="H1150">
        <f t="shared" si="139"/>
        <v>0</v>
      </c>
      <c r="I1150">
        <f t="shared" si="140"/>
        <v>0.55999999999999917</v>
      </c>
      <c r="J1150">
        <f t="shared" si="142"/>
        <v>0.55999999999999917</v>
      </c>
      <c r="K1150">
        <f t="shared" si="141"/>
        <v>0.55999999999999917</v>
      </c>
    </row>
    <row r="1151" spans="4:11" x14ac:dyDescent="0.25">
      <c r="D1151">
        <f t="shared" si="143"/>
        <v>1149</v>
      </c>
      <c r="E1151" s="1">
        <f t="shared" si="136"/>
        <v>57.45</v>
      </c>
      <c r="F1151">
        <f t="shared" si="137"/>
        <v>11.59</v>
      </c>
      <c r="G1151">
        <f t="shared" si="138"/>
        <v>0</v>
      </c>
      <c r="H1151">
        <f t="shared" si="139"/>
        <v>0</v>
      </c>
      <c r="I1151">
        <f t="shared" si="140"/>
        <v>0.55499999999999972</v>
      </c>
      <c r="J1151">
        <f t="shared" si="142"/>
        <v>0.55499999999999972</v>
      </c>
      <c r="K1151">
        <f t="shared" si="141"/>
        <v>0.55499999999999972</v>
      </c>
    </row>
    <row r="1152" spans="4:11" x14ac:dyDescent="0.25">
      <c r="D1152">
        <f t="shared" si="143"/>
        <v>1150</v>
      </c>
      <c r="E1152" s="1">
        <f t="shared" si="136"/>
        <v>57.5</v>
      </c>
      <c r="F1152">
        <f t="shared" si="137"/>
        <v>11.6</v>
      </c>
      <c r="G1152">
        <f t="shared" si="138"/>
        <v>0</v>
      </c>
      <c r="H1152">
        <f t="shared" si="139"/>
        <v>0</v>
      </c>
      <c r="I1152">
        <f t="shared" si="140"/>
        <v>0.54999999999999982</v>
      </c>
      <c r="J1152">
        <f t="shared" si="142"/>
        <v>0.54999999999999982</v>
      </c>
      <c r="K1152">
        <f t="shared" si="141"/>
        <v>0.54999999999999982</v>
      </c>
    </row>
    <row r="1153" spans="4:11" x14ac:dyDescent="0.25">
      <c r="D1153">
        <f t="shared" si="143"/>
        <v>1151</v>
      </c>
      <c r="E1153" s="1">
        <f t="shared" si="136"/>
        <v>57.550000000000004</v>
      </c>
      <c r="F1153">
        <f t="shared" si="137"/>
        <v>11.61</v>
      </c>
      <c r="G1153">
        <f t="shared" si="138"/>
        <v>0</v>
      </c>
      <c r="H1153">
        <f t="shared" si="139"/>
        <v>0</v>
      </c>
      <c r="I1153">
        <f t="shared" si="140"/>
        <v>0.54499999999999948</v>
      </c>
      <c r="J1153">
        <f t="shared" si="142"/>
        <v>0.54499999999999948</v>
      </c>
      <c r="K1153">
        <f t="shared" si="141"/>
        <v>0.54499999999999948</v>
      </c>
    </row>
    <row r="1154" spans="4:11" x14ac:dyDescent="0.25">
      <c r="D1154">
        <f t="shared" si="143"/>
        <v>1152</v>
      </c>
      <c r="E1154" s="1">
        <f t="shared" ref="E1154:E1201" si="144">PAR_max/1200*D1154</f>
        <v>57.6</v>
      </c>
      <c r="F1154">
        <f t="shared" ref="F1154:F1201" si="145">init_slope*D1154+init_intercp</f>
        <v>11.62</v>
      </c>
      <c r="G1154">
        <f t="shared" ref="G1154:G1201" si="146">IF(AND(F1154&lt;flat_init_y, E1154&lt;flat_end_x),F1154,0)</f>
        <v>0</v>
      </c>
      <c r="H1154">
        <f t="shared" ref="H1154:H1201" si="147">IF(AND(F1154&gt;=flat_init_y,E1154&lt;flat_end_x),flat_init_y,0)</f>
        <v>0</v>
      </c>
      <c r="I1154">
        <f t="shared" ref="I1154:I1201" si="148">IF(E1154&gt;=flat_end_x,flat_init_y+end_slope2*(E1154-flat_end_x),0)</f>
        <v>0.53999999999999959</v>
      </c>
      <c r="J1154">
        <f t="shared" si="142"/>
        <v>0.53999999999999959</v>
      </c>
      <c r="K1154">
        <f t="shared" ref="K1154:K1201" si="149">IF(J1154&lt;min_response,min_response,J1154)</f>
        <v>0.53999999999999959</v>
      </c>
    </row>
    <row r="1155" spans="4:11" x14ac:dyDescent="0.25">
      <c r="D1155">
        <f t="shared" si="143"/>
        <v>1153</v>
      </c>
      <c r="E1155" s="1">
        <f t="shared" si="144"/>
        <v>57.650000000000006</v>
      </c>
      <c r="F1155">
        <f t="shared" si="145"/>
        <v>11.629999999999999</v>
      </c>
      <c r="G1155">
        <f t="shared" si="146"/>
        <v>0</v>
      </c>
      <c r="H1155">
        <f t="shared" si="147"/>
        <v>0</v>
      </c>
      <c r="I1155">
        <f t="shared" si="148"/>
        <v>0.53499999999999925</v>
      </c>
      <c r="J1155">
        <f t="shared" ref="J1155:J1201" si="150">SUM(G1155:I1155)</f>
        <v>0.53499999999999925</v>
      </c>
      <c r="K1155">
        <f t="shared" si="149"/>
        <v>0.53499999999999925</v>
      </c>
    </row>
    <row r="1156" spans="4:11" x14ac:dyDescent="0.25">
      <c r="D1156">
        <f t="shared" ref="D1156:D1201" si="151">D1155+1</f>
        <v>1154</v>
      </c>
      <c r="E1156" s="1">
        <f t="shared" si="144"/>
        <v>57.7</v>
      </c>
      <c r="F1156">
        <f t="shared" si="145"/>
        <v>11.64</v>
      </c>
      <c r="G1156">
        <f t="shared" si="146"/>
        <v>0</v>
      </c>
      <c r="H1156">
        <f t="shared" si="147"/>
        <v>0</v>
      </c>
      <c r="I1156">
        <f t="shared" si="148"/>
        <v>0.52999999999999936</v>
      </c>
      <c r="J1156">
        <f t="shared" si="150"/>
        <v>0.52999999999999936</v>
      </c>
      <c r="K1156">
        <f t="shared" si="149"/>
        <v>0.52999999999999936</v>
      </c>
    </row>
    <row r="1157" spans="4:11" x14ac:dyDescent="0.25">
      <c r="D1157">
        <f t="shared" si="151"/>
        <v>1155</v>
      </c>
      <c r="E1157" s="1">
        <f t="shared" si="144"/>
        <v>57.75</v>
      </c>
      <c r="F1157">
        <f t="shared" si="145"/>
        <v>11.65</v>
      </c>
      <c r="G1157">
        <f t="shared" si="146"/>
        <v>0</v>
      </c>
      <c r="H1157">
        <f t="shared" si="147"/>
        <v>0</v>
      </c>
      <c r="I1157">
        <f t="shared" si="148"/>
        <v>0.52499999999999991</v>
      </c>
      <c r="J1157">
        <f t="shared" si="150"/>
        <v>0.52499999999999991</v>
      </c>
      <c r="K1157">
        <f t="shared" si="149"/>
        <v>0.52499999999999991</v>
      </c>
    </row>
    <row r="1158" spans="4:11" x14ac:dyDescent="0.25">
      <c r="D1158">
        <f t="shared" si="151"/>
        <v>1156</v>
      </c>
      <c r="E1158" s="1">
        <f t="shared" si="144"/>
        <v>57.800000000000004</v>
      </c>
      <c r="F1158">
        <f t="shared" si="145"/>
        <v>11.66</v>
      </c>
      <c r="G1158">
        <f t="shared" si="146"/>
        <v>0</v>
      </c>
      <c r="H1158">
        <f t="shared" si="147"/>
        <v>0</v>
      </c>
      <c r="I1158">
        <f t="shared" si="148"/>
        <v>0.51999999999999957</v>
      </c>
      <c r="J1158">
        <f t="shared" si="150"/>
        <v>0.51999999999999957</v>
      </c>
      <c r="K1158">
        <f t="shared" si="149"/>
        <v>0.51999999999999957</v>
      </c>
    </row>
    <row r="1159" spans="4:11" x14ac:dyDescent="0.25">
      <c r="D1159">
        <f t="shared" si="151"/>
        <v>1157</v>
      </c>
      <c r="E1159" s="1">
        <f t="shared" si="144"/>
        <v>57.85</v>
      </c>
      <c r="F1159">
        <f t="shared" si="145"/>
        <v>11.67</v>
      </c>
      <c r="G1159">
        <f t="shared" si="146"/>
        <v>0</v>
      </c>
      <c r="H1159">
        <f t="shared" si="147"/>
        <v>0</v>
      </c>
      <c r="I1159">
        <f t="shared" si="148"/>
        <v>0.51499999999999968</v>
      </c>
      <c r="J1159">
        <f t="shared" si="150"/>
        <v>0.51499999999999968</v>
      </c>
      <c r="K1159">
        <f t="shared" si="149"/>
        <v>0.51499999999999968</v>
      </c>
    </row>
    <row r="1160" spans="4:11" x14ac:dyDescent="0.25">
      <c r="D1160">
        <f t="shared" si="151"/>
        <v>1158</v>
      </c>
      <c r="E1160" s="1">
        <f t="shared" si="144"/>
        <v>57.900000000000006</v>
      </c>
      <c r="F1160">
        <f t="shared" si="145"/>
        <v>11.68</v>
      </c>
      <c r="G1160">
        <f t="shared" si="146"/>
        <v>0</v>
      </c>
      <c r="H1160">
        <f t="shared" si="147"/>
        <v>0</v>
      </c>
      <c r="I1160">
        <f t="shared" si="148"/>
        <v>0.50999999999999934</v>
      </c>
      <c r="J1160">
        <f t="shared" si="150"/>
        <v>0.50999999999999934</v>
      </c>
      <c r="K1160">
        <f t="shared" si="149"/>
        <v>0.50999999999999934</v>
      </c>
    </row>
    <row r="1161" spans="4:11" x14ac:dyDescent="0.25">
      <c r="D1161">
        <f t="shared" si="151"/>
        <v>1159</v>
      </c>
      <c r="E1161" s="1">
        <f t="shared" si="144"/>
        <v>57.95</v>
      </c>
      <c r="F1161">
        <f t="shared" si="145"/>
        <v>11.69</v>
      </c>
      <c r="G1161">
        <f t="shared" si="146"/>
        <v>0</v>
      </c>
      <c r="H1161">
        <f t="shared" si="147"/>
        <v>0</v>
      </c>
      <c r="I1161">
        <f t="shared" si="148"/>
        <v>0.50499999999999945</v>
      </c>
      <c r="J1161">
        <f t="shared" si="150"/>
        <v>0.50499999999999945</v>
      </c>
      <c r="K1161">
        <f t="shared" si="149"/>
        <v>0.50499999999999945</v>
      </c>
    </row>
    <row r="1162" spans="4:11" x14ac:dyDescent="0.25">
      <c r="D1162">
        <f t="shared" si="151"/>
        <v>1160</v>
      </c>
      <c r="E1162" s="1">
        <f t="shared" si="144"/>
        <v>58</v>
      </c>
      <c r="F1162">
        <f t="shared" si="145"/>
        <v>11.7</v>
      </c>
      <c r="G1162">
        <f t="shared" si="146"/>
        <v>0</v>
      </c>
      <c r="H1162">
        <f t="shared" si="147"/>
        <v>0</v>
      </c>
      <c r="I1162">
        <f t="shared" si="148"/>
        <v>0.5</v>
      </c>
      <c r="J1162">
        <f t="shared" si="150"/>
        <v>0.5</v>
      </c>
      <c r="K1162">
        <f t="shared" si="149"/>
        <v>0.5</v>
      </c>
    </row>
    <row r="1163" spans="4:11" x14ac:dyDescent="0.25">
      <c r="D1163">
        <f t="shared" si="151"/>
        <v>1161</v>
      </c>
      <c r="E1163" s="1">
        <f t="shared" si="144"/>
        <v>58.050000000000004</v>
      </c>
      <c r="F1163">
        <f t="shared" si="145"/>
        <v>11.709999999999999</v>
      </c>
      <c r="G1163">
        <f t="shared" si="146"/>
        <v>0</v>
      </c>
      <c r="H1163">
        <f t="shared" si="147"/>
        <v>0</v>
      </c>
      <c r="I1163">
        <f t="shared" si="148"/>
        <v>0.49499999999999922</v>
      </c>
      <c r="J1163">
        <f t="shared" si="150"/>
        <v>0.49499999999999922</v>
      </c>
      <c r="K1163">
        <f t="shared" si="149"/>
        <v>0.49499999999999922</v>
      </c>
    </row>
    <row r="1164" spans="4:11" x14ac:dyDescent="0.25">
      <c r="D1164">
        <f t="shared" si="151"/>
        <v>1162</v>
      </c>
      <c r="E1164" s="1">
        <f t="shared" si="144"/>
        <v>58.1</v>
      </c>
      <c r="F1164">
        <f t="shared" si="145"/>
        <v>11.72</v>
      </c>
      <c r="G1164">
        <f t="shared" si="146"/>
        <v>0</v>
      </c>
      <c r="H1164">
        <f t="shared" si="147"/>
        <v>0</v>
      </c>
      <c r="I1164">
        <f t="shared" si="148"/>
        <v>0.48999999999999977</v>
      </c>
      <c r="J1164">
        <f t="shared" si="150"/>
        <v>0.48999999999999977</v>
      </c>
      <c r="K1164">
        <f t="shared" si="149"/>
        <v>0.48999999999999977</v>
      </c>
    </row>
    <row r="1165" spans="4:11" x14ac:dyDescent="0.25">
      <c r="D1165">
        <f t="shared" si="151"/>
        <v>1163</v>
      </c>
      <c r="E1165" s="1">
        <f t="shared" si="144"/>
        <v>58.150000000000006</v>
      </c>
      <c r="F1165">
        <f t="shared" si="145"/>
        <v>11.73</v>
      </c>
      <c r="G1165">
        <f t="shared" si="146"/>
        <v>0</v>
      </c>
      <c r="H1165">
        <f t="shared" si="147"/>
        <v>0</v>
      </c>
      <c r="I1165">
        <f t="shared" si="148"/>
        <v>0.48499999999999943</v>
      </c>
      <c r="J1165">
        <f t="shared" si="150"/>
        <v>0.48499999999999943</v>
      </c>
      <c r="K1165">
        <f t="shared" si="149"/>
        <v>0.48499999999999943</v>
      </c>
    </row>
    <row r="1166" spans="4:11" x14ac:dyDescent="0.25">
      <c r="D1166">
        <f t="shared" si="151"/>
        <v>1164</v>
      </c>
      <c r="E1166" s="1">
        <f t="shared" si="144"/>
        <v>58.2</v>
      </c>
      <c r="F1166">
        <f t="shared" si="145"/>
        <v>11.74</v>
      </c>
      <c r="G1166">
        <f t="shared" si="146"/>
        <v>0</v>
      </c>
      <c r="H1166">
        <f t="shared" si="147"/>
        <v>0</v>
      </c>
      <c r="I1166">
        <f t="shared" si="148"/>
        <v>0.47999999999999954</v>
      </c>
      <c r="J1166">
        <f t="shared" si="150"/>
        <v>0.47999999999999954</v>
      </c>
      <c r="K1166">
        <f t="shared" si="149"/>
        <v>0.47999999999999954</v>
      </c>
    </row>
    <row r="1167" spans="4:11" x14ac:dyDescent="0.25">
      <c r="D1167">
        <f t="shared" si="151"/>
        <v>1165</v>
      </c>
      <c r="E1167" s="1">
        <f t="shared" si="144"/>
        <v>58.25</v>
      </c>
      <c r="F1167">
        <f t="shared" si="145"/>
        <v>11.75</v>
      </c>
      <c r="G1167">
        <f t="shared" si="146"/>
        <v>0</v>
      </c>
      <c r="H1167">
        <f t="shared" si="147"/>
        <v>0</v>
      </c>
      <c r="I1167">
        <f t="shared" si="148"/>
        <v>0.47499999999999964</v>
      </c>
      <c r="J1167">
        <f t="shared" si="150"/>
        <v>0.47499999999999964</v>
      </c>
      <c r="K1167">
        <f t="shared" si="149"/>
        <v>0.47499999999999964</v>
      </c>
    </row>
    <row r="1168" spans="4:11" x14ac:dyDescent="0.25">
      <c r="D1168">
        <f t="shared" si="151"/>
        <v>1166</v>
      </c>
      <c r="E1168" s="1">
        <f t="shared" si="144"/>
        <v>58.300000000000004</v>
      </c>
      <c r="F1168">
        <f t="shared" si="145"/>
        <v>11.76</v>
      </c>
      <c r="G1168">
        <f t="shared" si="146"/>
        <v>0</v>
      </c>
      <c r="H1168">
        <f t="shared" si="147"/>
        <v>0</v>
      </c>
      <c r="I1168">
        <f t="shared" si="148"/>
        <v>0.46999999999999931</v>
      </c>
      <c r="J1168">
        <f t="shared" si="150"/>
        <v>0.46999999999999931</v>
      </c>
      <c r="K1168">
        <f t="shared" si="149"/>
        <v>0.46999999999999931</v>
      </c>
    </row>
    <row r="1169" spans="4:11" x14ac:dyDescent="0.25">
      <c r="D1169">
        <f t="shared" si="151"/>
        <v>1167</v>
      </c>
      <c r="E1169" s="1">
        <f t="shared" si="144"/>
        <v>58.35</v>
      </c>
      <c r="F1169">
        <f t="shared" si="145"/>
        <v>11.77</v>
      </c>
      <c r="G1169">
        <f t="shared" si="146"/>
        <v>0</v>
      </c>
      <c r="H1169">
        <f t="shared" si="147"/>
        <v>0</v>
      </c>
      <c r="I1169">
        <f t="shared" si="148"/>
        <v>0.46499999999999986</v>
      </c>
      <c r="J1169">
        <f t="shared" si="150"/>
        <v>0.46499999999999986</v>
      </c>
      <c r="K1169">
        <f t="shared" si="149"/>
        <v>0.46499999999999986</v>
      </c>
    </row>
    <row r="1170" spans="4:11" x14ac:dyDescent="0.25">
      <c r="D1170">
        <f t="shared" si="151"/>
        <v>1168</v>
      </c>
      <c r="E1170" s="1">
        <f t="shared" si="144"/>
        <v>58.400000000000006</v>
      </c>
      <c r="F1170">
        <f t="shared" si="145"/>
        <v>11.78</v>
      </c>
      <c r="G1170">
        <f t="shared" si="146"/>
        <v>0</v>
      </c>
      <c r="H1170">
        <f t="shared" si="147"/>
        <v>0</v>
      </c>
      <c r="I1170">
        <f t="shared" si="148"/>
        <v>0.45999999999999908</v>
      </c>
      <c r="J1170">
        <f t="shared" si="150"/>
        <v>0.45999999999999908</v>
      </c>
      <c r="K1170">
        <f t="shared" si="149"/>
        <v>0.45999999999999908</v>
      </c>
    </row>
    <row r="1171" spans="4:11" x14ac:dyDescent="0.25">
      <c r="D1171">
        <f t="shared" si="151"/>
        <v>1169</v>
      </c>
      <c r="E1171" s="1">
        <f t="shared" si="144"/>
        <v>58.45</v>
      </c>
      <c r="F1171">
        <f t="shared" si="145"/>
        <v>11.79</v>
      </c>
      <c r="G1171">
        <f t="shared" si="146"/>
        <v>0</v>
      </c>
      <c r="H1171">
        <f t="shared" si="147"/>
        <v>0</v>
      </c>
      <c r="I1171">
        <f t="shared" si="148"/>
        <v>0.45499999999999963</v>
      </c>
      <c r="J1171">
        <f t="shared" si="150"/>
        <v>0.45499999999999963</v>
      </c>
      <c r="K1171">
        <f t="shared" si="149"/>
        <v>0.45499999999999963</v>
      </c>
    </row>
    <row r="1172" spans="4:11" x14ac:dyDescent="0.25">
      <c r="D1172">
        <f t="shared" si="151"/>
        <v>1170</v>
      </c>
      <c r="E1172" s="1">
        <f t="shared" si="144"/>
        <v>58.5</v>
      </c>
      <c r="F1172">
        <f t="shared" si="145"/>
        <v>11.8</v>
      </c>
      <c r="G1172">
        <f t="shared" si="146"/>
        <v>0</v>
      </c>
      <c r="H1172">
        <f t="shared" si="147"/>
        <v>0</v>
      </c>
      <c r="I1172">
        <f t="shared" si="148"/>
        <v>0.44999999999999973</v>
      </c>
      <c r="J1172">
        <f t="shared" si="150"/>
        <v>0.44999999999999973</v>
      </c>
      <c r="K1172">
        <f t="shared" si="149"/>
        <v>0.44999999999999973</v>
      </c>
    </row>
    <row r="1173" spans="4:11" x14ac:dyDescent="0.25">
      <c r="D1173">
        <f t="shared" si="151"/>
        <v>1171</v>
      </c>
      <c r="E1173" s="1">
        <f t="shared" si="144"/>
        <v>58.550000000000004</v>
      </c>
      <c r="F1173">
        <f t="shared" si="145"/>
        <v>11.81</v>
      </c>
      <c r="G1173">
        <f t="shared" si="146"/>
        <v>0</v>
      </c>
      <c r="H1173">
        <f t="shared" si="147"/>
        <v>0</v>
      </c>
      <c r="I1173">
        <f t="shared" si="148"/>
        <v>0.4449999999999994</v>
      </c>
      <c r="J1173">
        <f t="shared" si="150"/>
        <v>0.4449999999999994</v>
      </c>
      <c r="K1173">
        <f t="shared" si="149"/>
        <v>0.4449999999999994</v>
      </c>
    </row>
    <row r="1174" spans="4:11" x14ac:dyDescent="0.25">
      <c r="D1174">
        <f t="shared" si="151"/>
        <v>1172</v>
      </c>
      <c r="E1174" s="1">
        <f t="shared" si="144"/>
        <v>58.6</v>
      </c>
      <c r="F1174">
        <f t="shared" si="145"/>
        <v>11.82</v>
      </c>
      <c r="G1174">
        <f t="shared" si="146"/>
        <v>0</v>
      </c>
      <c r="H1174">
        <f t="shared" si="147"/>
        <v>0</v>
      </c>
      <c r="I1174">
        <f t="shared" si="148"/>
        <v>0.4399999999999995</v>
      </c>
      <c r="J1174">
        <f t="shared" si="150"/>
        <v>0.4399999999999995</v>
      </c>
      <c r="K1174">
        <f t="shared" si="149"/>
        <v>0.4399999999999995</v>
      </c>
    </row>
    <row r="1175" spans="4:11" x14ac:dyDescent="0.25">
      <c r="D1175">
        <f t="shared" si="151"/>
        <v>1173</v>
      </c>
      <c r="E1175" s="1">
        <f t="shared" si="144"/>
        <v>58.650000000000006</v>
      </c>
      <c r="F1175">
        <f t="shared" si="145"/>
        <v>11.83</v>
      </c>
      <c r="G1175">
        <f t="shared" si="146"/>
        <v>0</v>
      </c>
      <c r="H1175">
        <f t="shared" si="147"/>
        <v>0</v>
      </c>
      <c r="I1175">
        <f t="shared" si="148"/>
        <v>0.43499999999999917</v>
      </c>
      <c r="J1175">
        <f t="shared" si="150"/>
        <v>0.43499999999999917</v>
      </c>
      <c r="K1175">
        <f t="shared" si="149"/>
        <v>0.43499999999999917</v>
      </c>
    </row>
    <row r="1176" spans="4:11" x14ac:dyDescent="0.25">
      <c r="D1176">
        <f t="shared" si="151"/>
        <v>1174</v>
      </c>
      <c r="E1176" s="1">
        <f t="shared" si="144"/>
        <v>58.7</v>
      </c>
      <c r="F1176">
        <f t="shared" si="145"/>
        <v>11.84</v>
      </c>
      <c r="G1176">
        <f t="shared" si="146"/>
        <v>0</v>
      </c>
      <c r="H1176">
        <f t="shared" si="147"/>
        <v>0</v>
      </c>
      <c r="I1176">
        <f t="shared" si="148"/>
        <v>0.42999999999999972</v>
      </c>
      <c r="J1176">
        <f t="shared" si="150"/>
        <v>0.42999999999999972</v>
      </c>
      <c r="K1176">
        <f t="shared" si="149"/>
        <v>0.42999999999999972</v>
      </c>
    </row>
    <row r="1177" spans="4:11" x14ac:dyDescent="0.25">
      <c r="D1177">
        <f t="shared" si="151"/>
        <v>1175</v>
      </c>
      <c r="E1177" s="1">
        <f t="shared" si="144"/>
        <v>58.75</v>
      </c>
      <c r="F1177">
        <f t="shared" si="145"/>
        <v>11.85</v>
      </c>
      <c r="G1177">
        <f t="shared" si="146"/>
        <v>0</v>
      </c>
      <c r="H1177">
        <f t="shared" si="147"/>
        <v>0</v>
      </c>
      <c r="I1177">
        <f t="shared" si="148"/>
        <v>0.42499999999999982</v>
      </c>
      <c r="J1177">
        <f t="shared" si="150"/>
        <v>0.42499999999999982</v>
      </c>
      <c r="K1177">
        <f t="shared" si="149"/>
        <v>0.42499999999999982</v>
      </c>
    </row>
    <row r="1178" spans="4:11" x14ac:dyDescent="0.25">
      <c r="D1178">
        <f t="shared" si="151"/>
        <v>1176</v>
      </c>
      <c r="E1178" s="1">
        <f t="shared" si="144"/>
        <v>58.800000000000004</v>
      </c>
      <c r="F1178">
        <f t="shared" si="145"/>
        <v>11.86</v>
      </c>
      <c r="G1178">
        <f t="shared" si="146"/>
        <v>0</v>
      </c>
      <c r="H1178">
        <f t="shared" si="147"/>
        <v>0</v>
      </c>
      <c r="I1178">
        <f t="shared" si="148"/>
        <v>0.41999999999999948</v>
      </c>
      <c r="J1178">
        <f t="shared" si="150"/>
        <v>0.41999999999999948</v>
      </c>
      <c r="K1178">
        <f t="shared" si="149"/>
        <v>0.41999999999999948</v>
      </c>
    </row>
    <row r="1179" spans="4:11" x14ac:dyDescent="0.25">
      <c r="D1179">
        <f t="shared" si="151"/>
        <v>1177</v>
      </c>
      <c r="E1179" s="1">
        <f t="shared" si="144"/>
        <v>58.85</v>
      </c>
      <c r="F1179">
        <f t="shared" si="145"/>
        <v>11.87</v>
      </c>
      <c r="G1179">
        <f t="shared" si="146"/>
        <v>0</v>
      </c>
      <c r="H1179">
        <f t="shared" si="147"/>
        <v>0</v>
      </c>
      <c r="I1179">
        <f t="shared" si="148"/>
        <v>0.41499999999999959</v>
      </c>
      <c r="J1179">
        <f t="shared" si="150"/>
        <v>0.41499999999999959</v>
      </c>
      <c r="K1179">
        <f t="shared" si="149"/>
        <v>0.41499999999999959</v>
      </c>
    </row>
    <row r="1180" spans="4:11" x14ac:dyDescent="0.25">
      <c r="D1180">
        <f t="shared" si="151"/>
        <v>1178</v>
      </c>
      <c r="E1180" s="1">
        <f t="shared" si="144"/>
        <v>58.900000000000006</v>
      </c>
      <c r="F1180">
        <f t="shared" si="145"/>
        <v>11.879999999999999</v>
      </c>
      <c r="G1180">
        <f t="shared" si="146"/>
        <v>0</v>
      </c>
      <c r="H1180">
        <f t="shared" si="147"/>
        <v>0</v>
      </c>
      <c r="I1180">
        <f t="shared" si="148"/>
        <v>0.40999999999999925</v>
      </c>
      <c r="J1180">
        <f t="shared" si="150"/>
        <v>0.40999999999999925</v>
      </c>
      <c r="K1180">
        <f t="shared" si="149"/>
        <v>0.40999999999999925</v>
      </c>
    </row>
    <row r="1181" spans="4:11" x14ac:dyDescent="0.25">
      <c r="D1181">
        <f t="shared" si="151"/>
        <v>1179</v>
      </c>
      <c r="E1181" s="1">
        <f t="shared" si="144"/>
        <v>58.95</v>
      </c>
      <c r="F1181">
        <f t="shared" si="145"/>
        <v>11.89</v>
      </c>
      <c r="G1181">
        <f t="shared" si="146"/>
        <v>0</v>
      </c>
      <c r="H1181">
        <f t="shared" si="147"/>
        <v>0</v>
      </c>
      <c r="I1181">
        <f t="shared" si="148"/>
        <v>0.40499999999999936</v>
      </c>
      <c r="J1181">
        <f t="shared" si="150"/>
        <v>0.40499999999999936</v>
      </c>
      <c r="K1181">
        <f t="shared" si="149"/>
        <v>0.40499999999999936</v>
      </c>
    </row>
    <row r="1182" spans="4:11" x14ac:dyDescent="0.25">
      <c r="D1182">
        <f t="shared" si="151"/>
        <v>1180</v>
      </c>
      <c r="E1182" s="1">
        <f t="shared" si="144"/>
        <v>59</v>
      </c>
      <c r="F1182">
        <f t="shared" si="145"/>
        <v>11.9</v>
      </c>
      <c r="G1182">
        <f t="shared" si="146"/>
        <v>0</v>
      </c>
      <c r="H1182">
        <f t="shared" si="147"/>
        <v>0</v>
      </c>
      <c r="I1182">
        <f t="shared" si="148"/>
        <v>0.39999999999999991</v>
      </c>
      <c r="J1182">
        <f t="shared" si="150"/>
        <v>0.39999999999999991</v>
      </c>
      <c r="K1182">
        <f t="shared" si="149"/>
        <v>0.39999999999999991</v>
      </c>
    </row>
    <row r="1183" spans="4:11" x14ac:dyDescent="0.25">
      <c r="D1183">
        <f t="shared" si="151"/>
        <v>1181</v>
      </c>
      <c r="E1183" s="1">
        <f t="shared" si="144"/>
        <v>59.050000000000004</v>
      </c>
      <c r="F1183">
        <f t="shared" si="145"/>
        <v>11.91</v>
      </c>
      <c r="G1183">
        <f t="shared" si="146"/>
        <v>0</v>
      </c>
      <c r="H1183">
        <f t="shared" si="147"/>
        <v>0</v>
      </c>
      <c r="I1183">
        <f t="shared" si="148"/>
        <v>0.39499999999999957</v>
      </c>
      <c r="J1183">
        <f t="shared" si="150"/>
        <v>0.39499999999999957</v>
      </c>
      <c r="K1183">
        <f t="shared" si="149"/>
        <v>0.39499999999999957</v>
      </c>
    </row>
    <row r="1184" spans="4:11" x14ac:dyDescent="0.25">
      <c r="D1184">
        <f t="shared" si="151"/>
        <v>1182</v>
      </c>
      <c r="E1184" s="1">
        <f t="shared" si="144"/>
        <v>59.1</v>
      </c>
      <c r="F1184">
        <f t="shared" si="145"/>
        <v>11.92</v>
      </c>
      <c r="G1184">
        <f t="shared" si="146"/>
        <v>0</v>
      </c>
      <c r="H1184">
        <f t="shared" si="147"/>
        <v>0</v>
      </c>
      <c r="I1184">
        <f t="shared" si="148"/>
        <v>0.38999999999999968</v>
      </c>
      <c r="J1184">
        <f t="shared" si="150"/>
        <v>0.38999999999999968</v>
      </c>
      <c r="K1184">
        <f t="shared" si="149"/>
        <v>0.38999999999999968</v>
      </c>
    </row>
    <row r="1185" spans="4:11" x14ac:dyDescent="0.25">
      <c r="D1185">
        <f t="shared" si="151"/>
        <v>1183</v>
      </c>
      <c r="E1185" s="1">
        <f t="shared" si="144"/>
        <v>59.150000000000006</v>
      </c>
      <c r="F1185">
        <f t="shared" si="145"/>
        <v>11.93</v>
      </c>
      <c r="G1185">
        <f t="shared" si="146"/>
        <v>0</v>
      </c>
      <c r="H1185">
        <f t="shared" si="147"/>
        <v>0</v>
      </c>
      <c r="I1185">
        <f t="shared" si="148"/>
        <v>0.38499999999999934</v>
      </c>
      <c r="J1185">
        <f t="shared" si="150"/>
        <v>0.38499999999999934</v>
      </c>
      <c r="K1185">
        <f t="shared" si="149"/>
        <v>0.38499999999999934</v>
      </c>
    </row>
    <row r="1186" spans="4:11" x14ac:dyDescent="0.25">
      <c r="D1186">
        <f t="shared" si="151"/>
        <v>1184</v>
      </c>
      <c r="E1186" s="1">
        <f t="shared" si="144"/>
        <v>59.2</v>
      </c>
      <c r="F1186">
        <f t="shared" si="145"/>
        <v>11.94</v>
      </c>
      <c r="G1186">
        <f t="shared" si="146"/>
        <v>0</v>
      </c>
      <c r="H1186">
        <f t="shared" si="147"/>
        <v>0</v>
      </c>
      <c r="I1186">
        <f t="shared" si="148"/>
        <v>0.37999999999999945</v>
      </c>
      <c r="J1186">
        <f t="shared" si="150"/>
        <v>0.37999999999999945</v>
      </c>
      <c r="K1186">
        <f t="shared" si="149"/>
        <v>0.37999999999999945</v>
      </c>
    </row>
    <row r="1187" spans="4:11" x14ac:dyDescent="0.25">
      <c r="D1187">
        <f t="shared" si="151"/>
        <v>1185</v>
      </c>
      <c r="E1187" s="1">
        <f t="shared" si="144"/>
        <v>59.25</v>
      </c>
      <c r="F1187">
        <f t="shared" si="145"/>
        <v>11.95</v>
      </c>
      <c r="G1187">
        <f t="shared" si="146"/>
        <v>0</v>
      </c>
      <c r="H1187">
        <f t="shared" si="147"/>
        <v>0</v>
      </c>
      <c r="I1187">
        <f t="shared" si="148"/>
        <v>0.375</v>
      </c>
      <c r="J1187">
        <f t="shared" si="150"/>
        <v>0.375</v>
      </c>
      <c r="K1187">
        <f t="shared" si="149"/>
        <v>0.375</v>
      </c>
    </row>
    <row r="1188" spans="4:11" x14ac:dyDescent="0.25">
      <c r="D1188">
        <f t="shared" si="151"/>
        <v>1186</v>
      </c>
      <c r="E1188" s="1">
        <f t="shared" si="144"/>
        <v>59.300000000000004</v>
      </c>
      <c r="F1188">
        <f t="shared" si="145"/>
        <v>11.959999999999999</v>
      </c>
      <c r="G1188">
        <f t="shared" si="146"/>
        <v>0</v>
      </c>
      <c r="H1188">
        <f t="shared" si="147"/>
        <v>0</v>
      </c>
      <c r="I1188">
        <f t="shared" si="148"/>
        <v>0.36999999999999922</v>
      </c>
      <c r="J1188">
        <f t="shared" si="150"/>
        <v>0.36999999999999922</v>
      </c>
      <c r="K1188">
        <f t="shared" si="149"/>
        <v>0.36999999999999922</v>
      </c>
    </row>
    <row r="1189" spans="4:11" x14ac:dyDescent="0.25">
      <c r="D1189">
        <f t="shared" si="151"/>
        <v>1187</v>
      </c>
      <c r="E1189" s="1">
        <f t="shared" si="144"/>
        <v>59.35</v>
      </c>
      <c r="F1189">
        <f t="shared" si="145"/>
        <v>11.97</v>
      </c>
      <c r="G1189">
        <f t="shared" si="146"/>
        <v>0</v>
      </c>
      <c r="H1189">
        <f t="shared" si="147"/>
        <v>0</v>
      </c>
      <c r="I1189">
        <f t="shared" si="148"/>
        <v>0.36499999999999977</v>
      </c>
      <c r="J1189">
        <f t="shared" si="150"/>
        <v>0.36499999999999977</v>
      </c>
      <c r="K1189">
        <f t="shared" si="149"/>
        <v>0.36499999999999977</v>
      </c>
    </row>
    <row r="1190" spans="4:11" x14ac:dyDescent="0.25">
      <c r="D1190">
        <f t="shared" si="151"/>
        <v>1188</v>
      </c>
      <c r="E1190" s="1">
        <f t="shared" si="144"/>
        <v>59.400000000000006</v>
      </c>
      <c r="F1190">
        <f t="shared" si="145"/>
        <v>11.98</v>
      </c>
      <c r="G1190">
        <f t="shared" si="146"/>
        <v>0</v>
      </c>
      <c r="H1190">
        <f t="shared" si="147"/>
        <v>0</v>
      </c>
      <c r="I1190">
        <f t="shared" si="148"/>
        <v>0.35999999999999943</v>
      </c>
      <c r="J1190">
        <f t="shared" si="150"/>
        <v>0.35999999999999943</v>
      </c>
      <c r="K1190">
        <f t="shared" si="149"/>
        <v>0.35999999999999943</v>
      </c>
    </row>
    <row r="1191" spans="4:11" x14ac:dyDescent="0.25">
      <c r="D1191">
        <f t="shared" si="151"/>
        <v>1189</v>
      </c>
      <c r="E1191" s="1">
        <f t="shared" si="144"/>
        <v>59.45</v>
      </c>
      <c r="F1191">
        <f t="shared" si="145"/>
        <v>11.99</v>
      </c>
      <c r="G1191">
        <f t="shared" si="146"/>
        <v>0</v>
      </c>
      <c r="H1191">
        <f t="shared" si="147"/>
        <v>0</v>
      </c>
      <c r="I1191">
        <f t="shared" si="148"/>
        <v>0.35499999999999954</v>
      </c>
      <c r="J1191">
        <f t="shared" si="150"/>
        <v>0.35499999999999954</v>
      </c>
      <c r="K1191">
        <f t="shared" si="149"/>
        <v>0.35499999999999954</v>
      </c>
    </row>
    <row r="1192" spans="4:11" x14ac:dyDescent="0.25">
      <c r="D1192">
        <f t="shared" si="151"/>
        <v>1190</v>
      </c>
      <c r="E1192" s="1">
        <f t="shared" si="144"/>
        <v>59.5</v>
      </c>
      <c r="F1192">
        <f t="shared" si="145"/>
        <v>12</v>
      </c>
      <c r="G1192">
        <f t="shared" si="146"/>
        <v>0</v>
      </c>
      <c r="H1192">
        <f t="shared" si="147"/>
        <v>0</v>
      </c>
      <c r="I1192">
        <f t="shared" si="148"/>
        <v>0.34999999999999964</v>
      </c>
      <c r="J1192">
        <f t="shared" si="150"/>
        <v>0.34999999999999964</v>
      </c>
      <c r="K1192">
        <f t="shared" si="149"/>
        <v>0.34999999999999964</v>
      </c>
    </row>
    <row r="1193" spans="4:11" x14ac:dyDescent="0.25">
      <c r="D1193">
        <f t="shared" si="151"/>
        <v>1191</v>
      </c>
      <c r="E1193" s="1">
        <f t="shared" si="144"/>
        <v>59.550000000000004</v>
      </c>
      <c r="F1193">
        <f t="shared" si="145"/>
        <v>12.01</v>
      </c>
      <c r="G1193">
        <f t="shared" si="146"/>
        <v>0</v>
      </c>
      <c r="H1193">
        <f t="shared" si="147"/>
        <v>0</v>
      </c>
      <c r="I1193">
        <f t="shared" si="148"/>
        <v>0.34499999999999931</v>
      </c>
      <c r="J1193">
        <f t="shared" si="150"/>
        <v>0.34499999999999931</v>
      </c>
      <c r="K1193">
        <f t="shared" si="149"/>
        <v>0.34499999999999931</v>
      </c>
    </row>
    <row r="1194" spans="4:11" x14ac:dyDescent="0.25">
      <c r="D1194">
        <f t="shared" si="151"/>
        <v>1192</v>
      </c>
      <c r="E1194" s="1">
        <f t="shared" si="144"/>
        <v>59.6</v>
      </c>
      <c r="F1194">
        <f t="shared" si="145"/>
        <v>12.02</v>
      </c>
      <c r="G1194">
        <f t="shared" si="146"/>
        <v>0</v>
      </c>
      <c r="H1194">
        <f t="shared" si="147"/>
        <v>0</v>
      </c>
      <c r="I1194">
        <f t="shared" si="148"/>
        <v>0.33999999999999986</v>
      </c>
      <c r="J1194">
        <f t="shared" si="150"/>
        <v>0.33999999999999986</v>
      </c>
      <c r="K1194">
        <f t="shared" si="149"/>
        <v>0.33999999999999986</v>
      </c>
    </row>
    <row r="1195" spans="4:11" x14ac:dyDescent="0.25">
      <c r="D1195">
        <f t="shared" si="151"/>
        <v>1193</v>
      </c>
      <c r="E1195" s="1">
        <f t="shared" si="144"/>
        <v>59.650000000000006</v>
      </c>
      <c r="F1195">
        <f t="shared" si="145"/>
        <v>12.03</v>
      </c>
      <c r="G1195">
        <f t="shared" si="146"/>
        <v>0</v>
      </c>
      <c r="H1195">
        <f t="shared" si="147"/>
        <v>0</v>
      </c>
      <c r="I1195">
        <f t="shared" si="148"/>
        <v>0.33499999999999908</v>
      </c>
      <c r="J1195">
        <f t="shared" si="150"/>
        <v>0.33499999999999908</v>
      </c>
      <c r="K1195">
        <f t="shared" si="149"/>
        <v>0.33499999999999908</v>
      </c>
    </row>
    <row r="1196" spans="4:11" x14ac:dyDescent="0.25">
      <c r="D1196">
        <f t="shared" si="151"/>
        <v>1194</v>
      </c>
      <c r="E1196" s="1">
        <f t="shared" si="144"/>
        <v>59.7</v>
      </c>
      <c r="F1196">
        <f t="shared" si="145"/>
        <v>12.04</v>
      </c>
      <c r="G1196">
        <f t="shared" si="146"/>
        <v>0</v>
      </c>
      <c r="H1196">
        <f t="shared" si="147"/>
        <v>0</v>
      </c>
      <c r="I1196">
        <f t="shared" si="148"/>
        <v>0.32999999999999963</v>
      </c>
      <c r="J1196">
        <f t="shared" si="150"/>
        <v>0.32999999999999963</v>
      </c>
      <c r="K1196">
        <f t="shared" si="149"/>
        <v>0.32999999999999963</v>
      </c>
    </row>
    <row r="1197" spans="4:11" x14ac:dyDescent="0.25">
      <c r="D1197">
        <f t="shared" si="151"/>
        <v>1195</v>
      </c>
      <c r="E1197" s="1">
        <f t="shared" si="144"/>
        <v>59.75</v>
      </c>
      <c r="F1197">
        <f t="shared" si="145"/>
        <v>12.05</v>
      </c>
      <c r="G1197">
        <f t="shared" si="146"/>
        <v>0</v>
      </c>
      <c r="H1197">
        <f t="shared" si="147"/>
        <v>0</v>
      </c>
      <c r="I1197">
        <f t="shared" si="148"/>
        <v>0.32499999999999973</v>
      </c>
      <c r="J1197">
        <f t="shared" si="150"/>
        <v>0.32499999999999973</v>
      </c>
      <c r="K1197">
        <f t="shared" si="149"/>
        <v>0.32499999999999973</v>
      </c>
    </row>
    <row r="1198" spans="4:11" x14ac:dyDescent="0.25">
      <c r="D1198">
        <f t="shared" si="151"/>
        <v>1196</v>
      </c>
      <c r="E1198" s="1">
        <f t="shared" si="144"/>
        <v>59.800000000000004</v>
      </c>
      <c r="F1198">
        <f t="shared" si="145"/>
        <v>12.06</v>
      </c>
      <c r="G1198">
        <f t="shared" si="146"/>
        <v>0</v>
      </c>
      <c r="H1198">
        <f t="shared" si="147"/>
        <v>0</v>
      </c>
      <c r="I1198">
        <f t="shared" si="148"/>
        <v>0.3199999999999994</v>
      </c>
      <c r="J1198">
        <f t="shared" si="150"/>
        <v>0.3199999999999994</v>
      </c>
      <c r="K1198">
        <f t="shared" si="149"/>
        <v>0.3199999999999994</v>
      </c>
    </row>
    <row r="1199" spans="4:11" x14ac:dyDescent="0.25">
      <c r="D1199">
        <f t="shared" si="151"/>
        <v>1197</v>
      </c>
      <c r="E1199" s="1">
        <f t="shared" si="144"/>
        <v>59.85</v>
      </c>
      <c r="F1199">
        <f t="shared" si="145"/>
        <v>12.07</v>
      </c>
      <c r="G1199">
        <f t="shared" si="146"/>
        <v>0</v>
      </c>
      <c r="H1199">
        <f t="shared" si="147"/>
        <v>0</v>
      </c>
      <c r="I1199">
        <f t="shared" si="148"/>
        <v>0.3149999999999995</v>
      </c>
      <c r="J1199">
        <f t="shared" si="150"/>
        <v>0.3149999999999995</v>
      </c>
      <c r="K1199">
        <f t="shared" si="149"/>
        <v>0.3149999999999995</v>
      </c>
    </row>
    <row r="1200" spans="4:11" x14ac:dyDescent="0.25">
      <c r="D1200">
        <f t="shared" si="151"/>
        <v>1198</v>
      </c>
      <c r="E1200" s="1">
        <f t="shared" si="144"/>
        <v>59.900000000000006</v>
      </c>
      <c r="F1200">
        <f t="shared" si="145"/>
        <v>12.08</v>
      </c>
      <c r="G1200">
        <f t="shared" si="146"/>
        <v>0</v>
      </c>
      <c r="H1200">
        <f t="shared" si="147"/>
        <v>0</v>
      </c>
      <c r="I1200">
        <f t="shared" si="148"/>
        <v>0.30999999999999917</v>
      </c>
      <c r="J1200">
        <f t="shared" si="150"/>
        <v>0.30999999999999917</v>
      </c>
      <c r="K1200">
        <f t="shared" si="149"/>
        <v>0.30999999999999917</v>
      </c>
    </row>
    <row r="1201" spans="4:11" x14ac:dyDescent="0.25">
      <c r="D1201">
        <f t="shared" si="151"/>
        <v>1199</v>
      </c>
      <c r="E1201" s="1">
        <f t="shared" si="144"/>
        <v>59.95</v>
      </c>
      <c r="F1201">
        <f t="shared" si="145"/>
        <v>12.09</v>
      </c>
      <c r="G1201">
        <f t="shared" si="146"/>
        <v>0</v>
      </c>
      <c r="H1201">
        <f t="shared" si="147"/>
        <v>0</v>
      </c>
      <c r="I1201">
        <f t="shared" si="148"/>
        <v>0.30499999999999972</v>
      </c>
      <c r="J1201">
        <f t="shared" si="150"/>
        <v>0.30499999999999972</v>
      </c>
      <c r="K1201">
        <f t="shared" si="149"/>
        <v>0.30499999999999972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61</vt:i4>
      </vt:variant>
    </vt:vector>
  </HeadingPairs>
  <TitlesOfParts>
    <vt:vector size="64" baseType="lpstr">
      <vt:lpstr>PAR</vt:lpstr>
      <vt:lpstr>Temp Khangoankar Olson</vt:lpstr>
      <vt:lpstr>old_diatoms</vt:lpstr>
      <vt:lpstr>A</vt:lpstr>
      <vt:lpstr>B</vt:lpstr>
      <vt:lpstr>C_</vt:lpstr>
      <vt:lpstr>delt</vt:lpstr>
      <vt:lpstr>delt2</vt:lpstr>
      <vt:lpstr>ecospace_inc</vt:lpstr>
      <vt:lpstr>end_slope2</vt:lpstr>
      <vt:lpstr>env_max</vt:lpstr>
      <vt:lpstr>env_max2</vt:lpstr>
      <vt:lpstr>env_min</vt:lpstr>
      <vt:lpstr>env_min2</vt:lpstr>
      <vt:lpstr>env_v_max</vt:lpstr>
      <vt:lpstr>env_v_min</vt:lpstr>
      <vt:lpstr>F_max</vt:lpstr>
      <vt:lpstr>f_max___a____a___b_____b____a___b____b_a</vt:lpstr>
      <vt:lpstr>f_max_dia</vt:lpstr>
      <vt:lpstr>F_max_nan</vt:lpstr>
      <vt:lpstr>F_max_pic</vt:lpstr>
      <vt:lpstr>flat_end_x</vt:lpstr>
      <vt:lpstr>flat_init_y</vt:lpstr>
      <vt:lpstr>I_opt</vt:lpstr>
      <vt:lpstr>I_opt_dia</vt:lpstr>
      <vt:lpstr>I_opt_dia_ref</vt:lpstr>
      <vt:lpstr>I_opt_nan</vt:lpstr>
      <vt:lpstr>I_opt_pic</vt:lpstr>
      <vt:lpstr>init_intercp</vt:lpstr>
      <vt:lpstr>init_slope</vt:lpstr>
      <vt:lpstr>k_inhib</vt:lpstr>
      <vt:lpstr>k_inhib_dia</vt:lpstr>
      <vt:lpstr>k_inhib_nan</vt:lpstr>
      <vt:lpstr>k_inhib_pic</vt:lpstr>
      <vt:lpstr>k_sat</vt:lpstr>
      <vt:lpstr>k_sat_dia</vt:lpstr>
      <vt:lpstr>k_sat_nan</vt:lpstr>
      <vt:lpstr>k_sat_pic</vt:lpstr>
      <vt:lpstr>KTG1_</vt:lpstr>
      <vt:lpstr>KTG1_bac</vt:lpstr>
      <vt:lpstr>KTG1_dia</vt:lpstr>
      <vt:lpstr>KTG1_nan</vt:lpstr>
      <vt:lpstr>KTG1_pic</vt:lpstr>
      <vt:lpstr>KTG2_</vt:lpstr>
      <vt:lpstr>KTG2_bac</vt:lpstr>
      <vt:lpstr>KTG2_dia</vt:lpstr>
      <vt:lpstr>KTG2_nan</vt:lpstr>
      <vt:lpstr>KTG2_pic</vt:lpstr>
      <vt:lpstr>min_response</vt:lpstr>
      <vt:lpstr>O_max_dia</vt:lpstr>
      <vt:lpstr>O_max_dia2</vt:lpstr>
      <vt:lpstr>O_range_dia</vt:lpstr>
      <vt:lpstr>O_range_dia2</vt:lpstr>
      <vt:lpstr>PAR_max</vt:lpstr>
      <vt:lpstr>pb_max_rel</vt:lpstr>
      <vt:lpstr>T_opt</vt:lpstr>
      <vt:lpstr>T_opt__dia</vt:lpstr>
      <vt:lpstr>T_opt__nan</vt:lpstr>
      <vt:lpstr>T_opt_bac</vt:lpstr>
      <vt:lpstr>T_opt_pic</vt:lpstr>
      <vt:lpstr>tau1_</vt:lpstr>
      <vt:lpstr>tau2_</vt:lpstr>
      <vt:lpstr>Topt</vt:lpstr>
      <vt:lpstr>u_max_relbase_dia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Greig</dc:creator>
  <cp:lastModifiedBy>goldford@student.ubc.ca</cp:lastModifiedBy>
  <dcterms:created xsi:type="dcterms:W3CDTF">2023-05-11T19:24:19Z</dcterms:created>
  <dcterms:modified xsi:type="dcterms:W3CDTF">2025-06-26T03:47:56Z</dcterms:modified>
</cp:coreProperties>
</file>