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980" windowHeight="11760" activeTab="1" autoFilterDateGrouping="0"/>
  </bookViews>
  <sheets>
    <sheet name="Plots" sheetId="5" r:id="rId1"/>
    <sheet name="Tables" sheetId="4" r:id="rId2"/>
    <sheet name="Summary Statistics" sheetId="6" r:id="rId3"/>
  </sheets>
  <calcPr calcId="145621" concurrentCalc="0"/>
</workbook>
</file>

<file path=xl/calcChain.xml><?xml version="1.0" encoding="utf-8"?>
<calcChain xmlns="http://schemas.openxmlformats.org/spreadsheetml/2006/main">
  <c r="P23" i="4" l="1"/>
  <c r="P22" i="4"/>
  <c r="O21" i="4"/>
  <c r="P17" i="4"/>
  <c r="P16" i="4"/>
  <c r="O15" i="4"/>
  <c r="P11" i="4"/>
  <c r="P10" i="4"/>
  <c r="Z32" i="4"/>
  <c r="Z30" i="4"/>
  <c r="Z33" i="4"/>
  <c r="N778" i="6"/>
  <c r="M778" i="6"/>
  <c r="L778" i="6"/>
  <c r="N777" i="6"/>
  <c r="M777" i="6"/>
  <c r="L777" i="6"/>
  <c r="N776" i="6"/>
  <c r="M776" i="6"/>
  <c r="L776" i="6"/>
  <c r="N775" i="6"/>
  <c r="M775" i="6"/>
  <c r="L775" i="6"/>
  <c r="N774" i="6"/>
  <c r="M774" i="6"/>
  <c r="L774" i="6"/>
  <c r="N773" i="6"/>
  <c r="M773" i="6"/>
  <c r="L773" i="6"/>
  <c r="N772" i="6"/>
  <c r="M772" i="6"/>
  <c r="L772" i="6"/>
  <c r="N771" i="6"/>
  <c r="M771" i="6"/>
  <c r="L771" i="6"/>
  <c r="N770" i="6"/>
  <c r="M770" i="6"/>
  <c r="L770" i="6"/>
  <c r="N769" i="6"/>
  <c r="M769" i="6"/>
  <c r="L769" i="6"/>
  <c r="N768" i="6"/>
  <c r="M768" i="6"/>
  <c r="L768" i="6"/>
  <c r="N767" i="6"/>
  <c r="M767" i="6"/>
  <c r="L767" i="6"/>
  <c r="N766" i="6"/>
  <c r="M766" i="6"/>
  <c r="L766" i="6"/>
  <c r="N765" i="6"/>
  <c r="M765" i="6"/>
  <c r="L765" i="6"/>
  <c r="L764" i="6"/>
  <c r="N763" i="6"/>
  <c r="M763" i="6"/>
  <c r="L763" i="6"/>
  <c r="N762" i="6"/>
  <c r="M762" i="6"/>
  <c r="L762" i="6"/>
  <c r="N761" i="6"/>
  <c r="M761" i="6"/>
  <c r="L761" i="6"/>
  <c r="N760" i="6"/>
  <c r="M760" i="6"/>
  <c r="L760" i="6"/>
  <c r="N759" i="6"/>
  <c r="M759" i="6"/>
  <c r="L759" i="6"/>
  <c r="N758" i="6"/>
  <c r="M758" i="6"/>
  <c r="L758" i="6"/>
  <c r="N757" i="6"/>
  <c r="M757" i="6"/>
  <c r="L757" i="6"/>
  <c r="N756" i="6"/>
  <c r="M756" i="6"/>
  <c r="L756" i="6"/>
  <c r="N755" i="6"/>
  <c r="M755" i="6"/>
  <c r="L755" i="6"/>
  <c r="N754" i="6"/>
  <c r="M754" i="6"/>
  <c r="L754" i="6"/>
  <c r="N753" i="6"/>
  <c r="M753" i="6"/>
  <c r="L753" i="6"/>
  <c r="N752" i="6"/>
  <c r="M752" i="6"/>
  <c r="L752" i="6"/>
  <c r="N751" i="6"/>
  <c r="M751" i="6"/>
  <c r="L751" i="6"/>
  <c r="N750" i="6"/>
  <c r="M750" i="6"/>
  <c r="L750" i="6"/>
  <c r="N749" i="6"/>
  <c r="M749" i="6"/>
  <c r="L749" i="6"/>
  <c r="N748" i="6"/>
  <c r="M748" i="6"/>
  <c r="L748" i="6"/>
  <c r="N747" i="6"/>
  <c r="M747" i="6"/>
  <c r="L747" i="6"/>
  <c r="N746" i="6"/>
  <c r="M746" i="6"/>
  <c r="L746" i="6"/>
  <c r="N745" i="6"/>
  <c r="M745" i="6"/>
  <c r="L745" i="6"/>
  <c r="N744" i="6"/>
  <c r="M744" i="6"/>
  <c r="L744" i="6"/>
  <c r="N743" i="6"/>
  <c r="M743" i="6"/>
  <c r="L743" i="6"/>
  <c r="N742" i="6"/>
  <c r="M742" i="6"/>
  <c r="L742" i="6"/>
  <c r="N741" i="6"/>
  <c r="M741" i="6"/>
  <c r="L741" i="6"/>
  <c r="N740" i="6"/>
  <c r="M740" i="6"/>
  <c r="L740" i="6"/>
  <c r="N739" i="6"/>
  <c r="M739" i="6"/>
  <c r="L739" i="6"/>
  <c r="N738" i="6"/>
  <c r="M738" i="6"/>
  <c r="L738" i="6"/>
  <c r="N737" i="6"/>
  <c r="M737" i="6"/>
  <c r="L737" i="6"/>
  <c r="L736" i="6"/>
  <c r="N735" i="6"/>
  <c r="M735" i="6"/>
  <c r="L735" i="6"/>
  <c r="N734" i="6"/>
  <c r="M734" i="6"/>
  <c r="L734" i="6"/>
  <c r="N733" i="6"/>
  <c r="M733" i="6"/>
  <c r="L733" i="6"/>
  <c r="N732" i="6"/>
  <c r="M732" i="6"/>
  <c r="L732" i="6"/>
  <c r="N731" i="6"/>
  <c r="M731" i="6"/>
  <c r="L731" i="6"/>
  <c r="N730" i="6"/>
  <c r="M730" i="6"/>
  <c r="L730" i="6"/>
  <c r="N729" i="6"/>
  <c r="M729" i="6"/>
  <c r="L729" i="6"/>
  <c r="N728" i="6"/>
  <c r="M728" i="6"/>
  <c r="L728" i="6"/>
  <c r="N727" i="6"/>
  <c r="M727" i="6"/>
  <c r="L727" i="6"/>
  <c r="N726" i="6"/>
  <c r="M726" i="6"/>
  <c r="L726" i="6"/>
  <c r="N725" i="6"/>
  <c r="M725" i="6"/>
  <c r="L725" i="6"/>
  <c r="N724" i="6"/>
  <c r="M724" i="6"/>
  <c r="L724" i="6"/>
  <c r="N723" i="6"/>
  <c r="M723" i="6"/>
  <c r="L723" i="6"/>
  <c r="N722" i="6"/>
  <c r="M722" i="6"/>
  <c r="L722" i="6"/>
  <c r="N721" i="6"/>
  <c r="M721" i="6"/>
  <c r="L721" i="6"/>
  <c r="N720" i="6"/>
  <c r="M720" i="6"/>
  <c r="L720" i="6"/>
  <c r="N719" i="6"/>
  <c r="M719" i="6"/>
  <c r="L719" i="6"/>
  <c r="N718" i="6"/>
  <c r="M718" i="6"/>
  <c r="L718" i="6"/>
  <c r="N717" i="6"/>
  <c r="M717" i="6"/>
  <c r="L717" i="6"/>
  <c r="N716" i="6"/>
  <c r="M716" i="6"/>
  <c r="L716" i="6"/>
  <c r="N715" i="6"/>
  <c r="M715" i="6"/>
  <c r="L715" i="6"/>
  <c r="N714" i="6"/>
  <c r="M714" i="6"/>
  <c r="L714" i="6"/>
  <c r="N713" i="6"/>
  <c r="M713" i="6"/>
  <c r="L713" i="6"/>
  <c r="N712" i="6"/>
  <c r="M712" i="6"/>
  <c r="L712" i="6"/>
  <c r="N711" i="6"/>
  <c r="M711" i="6"/>
  <c r="L711" i="6"/>
  <c r="N710" i="6"/>
  <c r="M710" i="6"/>
  <c r="L710" i="6"/>
  <c r="N709" i="6"/>
  <c r="M709" i="6"/>
  <c r="L709" i="6"/>
  <c r="N708" i="6"/>
  <c r="M708" i="6"/>
  <c r="L708" i="6"/>
  <c r="N707" i="6"/>
  <c r="M707" i="6"/>
  <c r="L707" i="6"/>
  <c r="N706" i="6"/>
  <c r="M706" i="6"/>
  <c r="L706" i="6"/>
  <c r="N705" i="6"/>
  <c r="M705" i="6"/>
  <c r="L705" i="6"/>
  <c r="N704" i="6"/>
  <c r="M704" i="6"/>
  <c r="L704" i="6"/>
  <c r="N703" i="6"/>
  <c r="M703" i="6"/>
  <c r="L703" i="6"/>
  <c r="L702" i="6"/>
  <c r="L701" i="6"/>
  <c r="L700" i="6"/>
  <c r="N699" i="6"/>
  <c r="M699" i="6"/>
  <c r="L699" i="6"/>
  <c r="N698" i="6"/>
  <c r="M698" i="6"/>
  <c r="L698" i="6"/>
  <c r="N697" i="6"/>
  <c r="M697" i="6"/>
  <c r="L697" i="6"/>
  <c r="N696" i="6"/>
  <c r="M696" i="6"/>
  <c r="L696" i="6"/>
  <c r="N695" i="6"/>
  <c r="M695" i="6"/>
  <c r="L695" i="6"/>
  <c r="N694" i="6"/>
  <c r="M694" i="6"/>
  <c r="L694" i="6"/>
  <c r="N693" i="6"/>
  <c r="M693" i="6"/>
  <c r="L693" i="6"/>
  <c r="N692" i="6"/>
  <c r="M692" i="6"/>
  <c r="L692" i="6"/>
  <c r="N691" i="6"/>
  <c r="M691" i="6"/>
  <c r="L691" i="6"/>
  <c r="N690" i="6"/>
  <c r="M690" i="6"/>
  <c r="L690" i="6"/>
  <c r="N689" i="6"/>
  <c r="M689" i="6"/>
  <c r="L689" i="6"/>
  <c r="N688" i="6"/>
  <c r="M688" i="6"/>
  <c r="L688" i="6"/>
  <c r="N687" i="6"/>
  <c r="M687" i="6"/>
  <c r="L687" i="6"/>
  <c r="N686" i="6"/>
  <c r="M686" i="6"/>
  <c r="L686" i="6"/>
  <c r="N685" i="6"/>
  <c r="M685" i="6"/>
  <c r="L685" i="6"/>
  <c r="N684" i="6"/>
  <c r="M684" i="6"/>
  <c r="L684" i="6"/>
  <c r="N683" i="6"/>
  <c r="M683" i="6"/>
  <c r="L683" i="6"/>
  <c r="N682" i="6"/>
  <c r="M682" i="6"/>
  <c r="L682" i="6"/>
  <c r="N681" i="6"/>
  <c r="M681" i="6"/>
  <c r="L681" i="6"/>
  <c r="N680" i="6"/>
  <c r="M680" i="6"/>
  <c r="L680" i="6"/>
  <c r="N679" i="6"/>
  <c r="M679" i="6"/>
  <c r="L679" i="6"/>
  <c r="L678" i="6"/>
  <c r="N677" i="6"/>
  <c r="M677" i="6"/>
  <c r="L677" i="6"/>
  <c r="N676" i="6"/>
  <c r="M676" i="6"/>
  <c r="L676" i="6"/>
  <c r="N675" i="6"/>
  <c r="M675" i="6"/>
  <c r="L675" i="6"/>
  <c r="N674" i="6"/>
  <c r="M674" i="6"/>
  <c r="L674" i="6"/>
  <c r="N673" i="6"/>
  <c r="M673" i="6"/>
  <c r="L673" i="6"/>
  <c r="N672" i="6"/>
  <c r="M672" i="6"/>
  <c r="L672" i="6"/>
  <c r="N671" i="6"/>
  <c r="M671" i="6"/>
  <c r="L671" i="6"/>
  <c r="N670" i="6"/>
  <c r="M670" i="6"/>
  <c r="L670" i="6"/>
  <c r="N669" i="6"/>
  <c r="M669" i="6"/>
  <c r="L669" i="6"/>
  <c r="N668" i="6"/>
  <c r="M668" i="6"/>
  <c r="L668" i="6"/>
  <c r="N667" i="6"/>
  <c r="M667" i="6"/>
  <c r="L667" i="6"/>
  <c r="N666" i="6"/>
  <c r="M666" i="6"/>
  <c r="L666" i="6"/>
  <c r="N665" i="6"/>
  <c r="M665" i="6"/>
  <c r="L665" i="6"/>
  <c r="N664" i="6"/>
  <c r="M664" i="6"/>
  <c r="L664" i="6"/>
  <c r="N663" i="6"/>
  <c r="M663" i="6"/>
  <c r="L663" i="6"/>
  <c r="N662" i="6"/>
  <c r="M662" i="6"/>
  <c r="L662" i="6"/>
  <c r="N661" i="6"/>
  <c r="M661" i="6"/>
  <c r="L661" i="6"/>
  <c r="N660" i="6"/>
  <c r="M660" i="6"/>
  <c r="L660" i="6"/>
  <c r="N659" i="6"/>
  <c r="M659" i="6"/>
  <c r="L659" i="6"/>
  <c r="N658" i="6"/>
  <c r="M658" i="6"/>
  <c r="L658" i="6"/>
  <c r="N657" i="6"/>
  <c r="M657" i="6"/>
  <c r="L657" i="6"/>
  <c r="N656" i="6"/>
  <c r="M656" i="6"/>
  <c r="L656" i="6"/>
  <c r="N655" i="6"/>
  <c r="M655" i="6"/>
  <c r="L655" i="6"/>
  <c r="N654" i="6"/>
  <c r="M654" i="6"/>
  <c r="L654" i="6"/>
  <c r="N653" i="6"/>
  <c r="M653" i="6"/>
  <c r="L653" i="6"/>
  <c r="N652" i="6"/>
  <c r="M652" i="6"/>
  <c r="L652" i="6"/>
  <c r="N651" i="6"/>
  <c r="M651" i="6"/>
  <c r="L651" i="6"/>
  <c r="N650" i="6"/>
  <c r="M650" i="6"/>
  <c r="L650" i="6"/>
  <c r="N649" i="6"/>
  <c r="M649" i="6"/>
  <c r="L649" i="6"/>
  <c r="N648" i="6"/>
  <c r="M648" i="6"/>
  <c r="L648" i="6"/>
  <c r="N647" i="6"/>
  <c r="M647" i="6"/>
  <c r="L647" i="6"/>
  <c r="N646" i="6"/>
  <c r="M646" i="6"/>
  <c r="L646" i="6"/>
  <c r="N645" i="6"/>
  <c r="M645" i="6"/>
  <c r="L645" i="6"/>
  <c r="N644" i="6"/>
  <c r="M644" i="6"/>
  <c r="L644" i="6"/>
  <c r="N643" i="6"/>
  <c r="M643" i="6"/>
  <c r="L643" i="6"/>
  <c r="N642" i="6"/>
  <c r="M642" i="6"/>
  <c r="L642" i="6"/>
  <c r="N641" i="6"/>
  <c r="M641" i="6"/>
  <c r="L641" i="6"/>
  <c r="N640" i="6"/>
  <c r="M640" i="6"/>
  <c r="L640" i="6"/>
  <c r="N639" i="6"/>
  <c r="M639" i="6"/>
  <c r="L639" i="6"/>
  <c r="N638" i="6"/>
  <c r="M638" i="6"/>
  <c r="L638" i="6"/>
  <c r="N637" i="6"/>
  <c r="M637" i="6"/>
  <c r="L637" i="6"/>
  <c r="N636" i="6"/>
  <c r="M636" i="6"/>
  <c r="L636" i="6"/>
  <c r="N635" i="6"/>
  <c r="M635" i="6"/>
  <c r="L635" i="6"/>
  <c r="N634" i="6"/>
  <c r="M634" i="6"/>
  <c r="L634" i="6"/>
  <c r="N633" i="6"/>
  <c r="M633" i="6"/>
  <c r="L633" i="6"/>
  <c r="N632" i="6"/>
  <c r="M632" i="6"/>
  <c r="L632" i="6"/>
  <c r="N631" i="6"/>
  <c r="M631" i="6"/>
  <c r="L631" i="6"/>
  <c r="N630" i="6"/>
  <c r="M630" i="6"/>
  <c r="L630" i="6"/>
  <c r="N629" i="6"/>
  <c r="M629" i="6"/>
  <c r="L629" i="6"/>
  <c r="N628" i="6"/>
  <c r="M628" i="6"/>
  <c r="L628" i="6"/>
  <c r="N627" i="6"/>
  <c r="M627" i="6"/>
  <c r="L627" i="6"/>
  <c r="N626" i="6"/>
  <c r="M626" i="6"/>
  <c r="L626" i="6"/>
  <c r="N625" i="6"/>
  <c r="M625" i="6"/>
  <c r="L625" i="6"/>
  <c r="N624" i="6"/>
  <c r="M624" i="6"/>
  <c r="L624" i="6"/>
  <c r="N623" i="6"/>
  <c r="M623" i="6"/>
  <c r="L623" i="6"/>
  <c r="N622" i="6"/>
  <c r="M622" i="6"/>
  <c r="L622" i="6"/>
  <c r="N621" i="6"/>
  <c r="M621" i="6"/>
  <c r="L621" i="6"/>
  <c r="N620" i="6"/>
  <c r="M620" i="6"/>
  <c r="L620" i="6"/>
  <c r="N619" i="6"/>
  <c r="M619" i="6"/>
  <c r="L619" i="6"/>
  <c r="N618" i="6"/>
  <c r="M618" i="6"/>
  <c r="L618" i="6"/>
  <c r="N617" i="6"/>
  <c r="M617" i="6"/>
  <c r="L617" i="6"/>
  <c r="N616" i="6"/>
  <c r="M616" i="6"/>
  <c r="L616" i="6"/>
  <c r="N615" i="6"/>
  <c r="M615" i="6"/>
  <c r="L615" i="6"/>
  <c r="N614" i="6"/>
  <c r="M614" i="6"/>
  <c r="L614" i="6"/>
  <c r="N613" i="6"/>
  <c r="M613" i="6"/>
  <c r="L613" i="6"/>
  <c r="N612" i="6"/>
  <c r="M612" i="6"/>
  <c r="L612" i="6"/>
  <c r="N611" i="6"/>
  <c r="M611" i="6"/>
  <c r="L611" i="6"/>
  <c r="N610" i="6"/>
  <c r="M610" i="6"/>
  <c r="L610" i="6"/>
  <c r="N609" i="6"/>
  <c r="M609" i="6"/>
  <c r="L609" i="6"/>
  <c r="N608" i="6"/>
  <c r="M608" i="6"/>
  <c r="L608" i="6"/>
  <c r="N607" i="6"/>
  <c r="M607" i="6"/>
  <c r="L607" i="6"/>
  <c r="N606" i="6"/>
  <c r="M606" i="6"/>
  <c r="L606" i="6"/>
  <c r="N605" i="6"/>
  <c r="M605" i="6"/>
  <c r="L605" i="6"/>
  <c r="N604" i="6"/>
  <c r="M604" i="6"/>
  <c r="L604" i="6"/>
  <c r="N603" i="6"/>
  <c r="M603" i="6"/>
  <c r="L603" i="6"/>
  <c r="N602" i="6"/>
  <c r="M602" i="6"/>
  <c r="L602" i="6"/>
  <c r="N601" i="6"/>
  <c r="M601" i="6"/>
  <c r="L601" i="6"/>
  <c r="N600" i="6"/>
  <c r="M600" i="6"/>
  <c r="L600" i="6"/>
  <c r="N599" i="6"/>
  <c r="M599" i="6"/>
  <c r="L599" i="6"/>
  <c r="N598" i="6"/>
  <c r="M598" i="6"/>
  <c r="L598" i="6"/>
  <c r="N597" i="6"/>
  <c r="M597" i="6"/>
  <c r="L597" i="6"/>
  <c r="N596" i="6"/>
  <c r="M596" i="6"/>
  <c r="L596" i="6"/>
  <c r="N595" i="6"/>
  <c r="M595" i="6"/>
  <c r="L595" i="6"/>
  <c r="N594" i="6"/>
  <c r="M594" i="6"/>
  <c r="L594" i="6"/>
  <c r="N593" i="6"/>
  <c r="M593" i="6"/>
  <c r="L593" i="6"/>
  <c r="N592" i="6"/>
  <c r="M592" i="6"/>
  <c r="L592" i="6"/>
  <c r="N591" i="6"/>
  <c r="M591" i="6"/>
  <c r="L591" i="6"/>
  <c r="N590" i="6"/>
  <c r="M590" i="6"/>
  <c r="L590" i="6"/>
  <c r="N589" i="6"/>
  <c r="M589" i="6"/>
  <c r="L589" i="6"/>
  <c r="N588" i="6"/>
  <c r="M588" i="6"/>
  <c r="L588" i="6"/>
  <c r="N587" i="6"/>
  <c r="M587" i="6"/>
  <c r="L587" i="6"/>
  <c r="N586" i="6"/>
  <c r="M586" i="6"/>
  <c r="L586" i="6"/>
  <c r="N585" i="6"/>
  <c r="M585" i="6"/>
  <c r="L585" i="6"/>
  <c r="N584" i="6"/>
  <c r="M584" i="6"/>
  <c r="L584" i="6"/>
  <c r="N583" i="6"/>
  <c r="M583" i="6"/>
  <c r="L583" i="6"/>
  <c r="N582" i="6"/>
  <c r="M582" i="6"/>
  <c r="L582" i="6"/>
  <c r="N581" i="6"/>
  <c r="M581" i="6"/>
  <c r="L581" i="6"/>
  <c r="N580" i="6"/>
  <c r="M580" i="6"/>
  <c r="L580" i="6"/>
  <c r="N579" i="6"/>
  <c r="M579" i="6"/>
  <c r="L579" i="6"/>
  <c r="N578" i="6"/>
  <c r="M578" i="6"/>
  <c r="L578" i="6"/>
  <c r="N577" i="6"/>
  <c r="M577" i="6"/>
  <c r="L577" i="6"/>
  <c r="N576" i="6"/>
  <c r="M576" i="6"/>
  <c r="L576" i="6"/>
  <c r="N575" i="6"/>
  <c r="M575" i="6"/>
  <c r="L575" i="6"/>
  <c r="N574" i="6"/>
  <c r="M574" i="6"/>
  <c r="L574" i="6"/>
  <c r="N573" i="6"/>
  <c r="M573" i="6"/>
  <c r="L573" i="6"/>
  <c r="N572" i="6"/>
  <c r="M572" i="6"/>
  <c r="L572" i="6"/>
  <c r="N571" i="6"/>
  <c r="M571" i="6"/>
  <c r="L571" i="6"/>
  <c r="N570" i="6"/>
  <c r="M570" i="6"/>
  <c r="L570" i="6"/>
  <c r="N569" i="6"/>
  <c r="M569" i="6"/>
  <c r="L569" i="6"/>
  <c r="N568" i="6"/>
  <c r="M568" i="6"/>
  <c r="L568" i="6"/>
  <c r="N567" i="6"/>
  <c r="M567" i="6"/>
  <c r="L567" i="6"/>
  <c r="N566" i="6"/>
  <c r="M566" i="6"/>
  <c r="L566" i="6"/>
  <c r="N565" i="6"/>
  <c r="M565" i="6"/>
  <c r="L565" i="6"/>
  <c r="N564" i="6"/>
  <c r="M564" i="6"/>
  <c r="L564" i="6"/>
  <c r="N563" i="6"/>
  <c r="M563" i="6"/>
  <c r="L563" i="6"/>
  <c r="N562" i="6"/>
  <c r="M562" i="6"/>
  <c r="L562" i="6"/>
  <c r="N561" i="6"/>
  <c r="M561" i="6"/>
  <c r="L561" i="6"/>
  <c r="N560" i="6"/>
  <c r="M560" i="6"/>
  <c r="L560" i="6"/>
  <c r="N559" i="6"/>
  <c r="M559" i="6"/>
  <c r="L559" i="6"/>
  <c r="N558" i="6"/>
  <c r="M558" i="6"/>
  <c r="L558" i="6"/>
  <c r="N557" i="6"/>
  <c r="M557" i="6"/>
  <c r="L557" i="6"/>
  <c r="N556" i="6"/>
  <c r="M556" i="6"/>
  <c r="L556" i="6"/>
  <c r="N555" i="6"/>
  <c r="M555" i="6"/>
  <c r="L555" i="6"/>
  <c r="N554" i="6"/>
  <c r="M554" i="6"/>
  <c r="L554" i="6"/>
  <c r="N553" i="6"/>
  <c r="M553" i="6"/>
  <c r="L553" i="6"/>
  <c r="N552" i="6"/>
  <c r="M552" i="6"/>
  <c r="L552" i="6"/>
  <c r="N551" i="6"/>
  <c r="M551" i="6"/>
  <c r="L551" i="6"/>
  <c r="N550" i="6"/>
  <c r="M550" i="6"/>
  <c r="L550" i="6"/>
  <c r="N549" i="6"/>
  <c r="M549" i="6"/>
  <c r="L549" i="6"/>
  <c r="N548" i="6"/>
  <c r="M548" i="6"/>
  <c r="L548" i="6"/>
  <c r="N547" i="6"/>
  <c r="M547" i="6"/>
  <c r="L547" i="6"/>
  <c r="N546" i="6"/>
  <c r="M546" i="6"/>
  <c r="L546" i="6"/>
  <c r="N545" i="6"/>
  <c r="M545" i="6"/>
  <c r="L545" i="6"/>
  <c r="N544" i="6"/>
  <c r="M544" i="6"/>
  <c r="L544" i="6"/>
  <c r="N543" i="6"/>
  <c r="M543" i="6"/>
  <c r="L543" i="6"/>
  <c r="N542" i="6"/>
  <c r="M542" i="6"/>
  <c r="L542" i="6"/>
  <c r="N541" i="6"/>
  <c r="M541" i="6"/>
  <c r="L541" i="6"/>
  <c r="N540" i="6"/>
  <c r="M540" i="6"/>
  <c r="L540" i="6"/>
  <c r="N539" i="6"/>
  <c r="M539" i="6"/>
  <c r="L539" i="6"/>
  <c r="N538" i="6"/>
  <c r="M538" i="6"/>
  <c r="L538" i="6"/>
  <c r="N537" i="6"/>
  <c r="M537" i="6"/>
  <c r="L537" i="6"/>
  <c r="N536" i="6"/>
  <c r="M536" i="6"/>
  <c r="L536" i="6"/>
  <c r="N535" i="6"/>
  <c r="M535" i="6"/>
  <c r="L535" i="6"/>
  <c r="N534" i="6"/>
  <c r="M534" i="6"/>
  <c r="L534" i="6"/>
  <c r="N533" i="6"/>
  <c r="M533" i="6"/>
  <c r="L533" i="6"/>
  <c r="N532" i="6"/>
  <c r="M532" i="6"/>
  <c r="L532" i="6"/>
  <c r="N531" i="6"/>
  <c r="M531" i="6"/>
  <c r="L531" i="6"/>
  <c r="N530" i="6"/>
  <c r="M530" i="6"/>
  <c r="L530" i="6"/>
  <c r="N529" i="6"/>
  <c r="M529" i="6"/>
  <c r="L529" i="6"/>
  <c r="N528" i="6"/>
  <c r="M528" i="6"/>
  <c r="L528" i="6"/>
  <c r="N527" i="6"/>
  <c r="M527" i="6"/>
  <c r="L527" i="6"/>
  <c r="N526" i="6"/>
  <c r="M526" i="6"/>
  <c r="L526" i="6"/>
  <c r="N525" i="6"/>
  <c r="M525" i="6"/>
  <c r="L525" i="6"/>
  <c r="N524" i="6"/>
  <c r="M524" i="6"/>
  <c r="L524" i="6"/>
  <c r="N523" i="6"/>
  <c r="M523" i="6"/>
  <c r="L523" i="6"/>
  <c r="N522" i="6"/>
  <c r="M522" i="6"/>
  <c r="L522" i="6"/>
  <c r="N521" i="6"/>
  <c r="M521" i="6"/>
  <c r="L521" i="6"/>
  <c r="N520" i="6"/>
  <c r="M520" i="6"/>
  <c r="L520" i="6"/>
  <c r="N519" i="6"/>
  <c r="M519" i="6"/>
  <c r="L519" i="6"/>
  <c r="N518" i="6"/>
  <c r="M518" i="6"/>
  <c r="L518" i="6"/>
  <c r="N517" i="6"/>
  <c r="M517" i="6"/>
  <c r="L517" i="6"/>
  <c r="N516" i="6"/>
  <c r="M516" i="6"/>
  <c r="L516" i="6"/>
  <c r="N515" i="6"/>
  <c r="M515" i="6"/>
  <c r="L515" i="6"/>
  <c r="N514" i="6"/>
  <c r="M514" i="6"/>
  <c r="L514" i="6"/>
  <c r="N513" i="6"/>
  <c r="M513" i="6"/>
  <c r="L513" i="6"/>
  <c r="N512" i="6"/>
  <c r="M512" i="6"/>
  <c r="L512" i="6"/>
  <c r="N511" i="6"/>
  <c r="M511" i="6"/>
  <c r="L511" i="6"/>
  <c r="N510" i="6"/>
  <c r="M510" i="6"/>
  <c r="L510" i="6"/>
  <c r="N509" i="6"/>
  <c r="M509" i="6"/>
  <c r="L509" i="6"/>
  <c r="N508" i="6"/>
  <c r="M508" i="6"/>
  <c r="L508" i="6"/>
  <c r="N507" i="6"/>
  <c r="M507" i="6"/>
  <c r="L507" i="6"/>
  <c r="N506" i="6"/>
  <c r="M506" i="6"/>
  <c r="L506" i="6"/>
  <c r="N505" i="6"/>
  <c r="M505" i="6"/>
  <c r="L505" i="6"/>
  <c r="N504" i="6"/>
  <c r="M504" i="6"/>
  <c r="L504" i="6"/>
  <c r="N503" i="6"/>
  <c r="M503" i="6"/>
  <c r="L503" i="6"/>
  <c r="N502" i="6"/>
  <c r="M502" i="6"/>
  <c r="L502" i="6"/>
  <c r="N501" i="6"/>
  <c r="M501" i="6"/>
  <c r="L501" i="6"/>
  <c r="N500" i="6"/>
  <c r="M500" i="6"/>
  <c r="L500" i="6"/>
  <c r="N499" i="6"/>
  <c r="M499" i="6"/>
  <c r="L499" i="6"/>
  <c r="N498" i="6"/>
  <c r="M498" i="6"/>
  <c r="L498" i="6"/>
  <c r="N497" i="6"/>
  <c r="M497" i="6"/>
  <c r="L497" i="6"/>
  <c r="N496" i="6"/>
  <c r="M496" i="6"/>
  <c r="L496" i="6"/>
  <c r="N495" i="6"/>
  <c r="M495" i="6"/>
  <c r="L495" i="6"/>
  <c r="N494" i="6"/>
  <c r="M494" i="6"/>
  <c r="L494" i="6"/>
  <c r="N493" i="6"/>
  <c r="M493" i="6"/>
  <c r="L493" i="6"/>
  <c r="N492" i="6"/>
  <c r="M492" i="6"/>
  <c r="L492" i="6"/>
  <c r="N491" i="6"/>
  <c r="M491" i="6"/>
  <c r="L491" i="6"/>
  <c r="N490" i="6"/>
  <c r="M490" i="6"/>
  <c r="L490" i="6"/>
  <c r="N489" i="6"/>
  <c r="M489" i="6"/>
  <c r="L489" i="6"/>
  <c r="N488" i="6"/>
  <c r="M488" i="6"/>
  <c r="L488" i="6"/>
  <c r="N487" i="6"/>
  <c r="M487" i="6"/>
  <c r="L487" i="6"/>
  <c r="N486" i="6"/>
  <c r="M486" i="6"/>
  <c r="L486" i="6"/>
  <c r="N485" i="6"/>
  <c r="M485" i="6"/>
  <c r="L485" i="6"/>
  <c r="N484" i="6"/>
  <c r="M484" i="6"/>
  <c r="L484" i="6"/>
  <c r="N483" i="6"/>
  <c r="M483" i="6"/>
  <c r="L483" i="6"/>
  <c r="N482" i="6"/>
  <c r="M482" i="6"/>
  <c r="L482" i="6"/>
  <c r="N481" i="6"/>
  <c r="M481" i="6"/>
  <c r="L481" i="6"/>
  <c r="N480" i="6"/>
  <c r="M480" i="6"/>
  <c r="L480" i="6"/>
  <c r="N479" i="6"/>
  <c r="M479" i="6"/>
  <c r="L479" i="6"/>
  <c r="N478" i="6"/>
  <c r="M478" i="6"/>
  <c r="L478" i="6"/>
  <c r="N477" i="6"/>
  <c r="M477" i="6"/>
  <c r="L477" i="6"/>
  <c r="N476" i="6"/>
  <c r="M476" i="6"/>
  <c r="L476" i="6"/>
  <c r="N475" i="6"/>
  <c r="M475" i="6"/>
  <c r="L475" i="6"/>
  <c r="N474" i="6"/>
  <c r="M474" i="6"/>
  <c r="L474" i="6"/>
  <c r="N473" i="6"/>
  <c r="M473" i="6"/>
  <c r="L473" i="6"/>
  <c r="N472" i="6"/>
  <c r="M472" i="6"/>
  <c r="L472" i="6"/>
  <c r="N471" i="6"/>
  <c r="M471" i="6"/>
  <c r="L471" i="6"/>
  <c r="N470" i="6"/>
  <c r="M470" i="6"/>
  <c r="L470" i="6"/>
  <c r="N469" i="6"/>
  <c r="M469" i="6"/>
  <c r="L469" i="6"/>
  <c r="N468" i="6"/>
  <c r="M468" i="6"/>
  <c r="L468" i="6"/>
  <c r="N467" i="6"/>
  <c r="M467" i="6"/>
  <c r="L467" i="6"/>
  <c r="N466" i="6"/>
  <c r="M466" i="6"/>
  <c r="L466" i="6"/>
  <c r="N465" i="6"/>
  <c r="M465" i="6"/>
  <c r="L465" i="6"/>
  <c r="N464" i="6"/>
  <c r="M464" i="6"/>
  <c r="L464" i="6"/>
  <c r="N463" i="6"/>
  <c r="M463" i="6"/>
  <c r="L463" i="6"/>
  <c r="N462" i="6"/>
  <c r="M462" i="6"/>
  <c r="L462" i="6"/>
  <c r="N461" i="6"/>
  <c r="M461" i="6"/>
  <c r="L461" i="6"/>
  <c r="N460" i="6"/>
  <c r="M460" i="6"/>
  <c r="L460" i="6"/>
  <c r="N459" i="6"/>
  <c r="M459" i="6"/>
  <c r="L459" i="6"/>
  <c r="N458" i="6"/>
  <c r="M458" i="6"/>
  <c r="L458" i="6"/>
  <c r="N457" i="6"/>
  <c r="M457" i="6"/>
  <c r="L457" i="6"/>
  <c r="N456" i="6"/>
  <c r="M456" i="6"/>
  <c r="L456" i="6"/>
  <c r="N455" i="6"/>
  <c r="M455" i="6"/>
  <c r="L455" i="6"/>
  <c r="N454" i="6"/>
  <c r="M454" i="6"/>
  <c r="L454" i="6"/>
  <c r="N453" i="6"/>
  <c r="M453" i="6"/>
  <c r="L453" i="6"/>
  <c r="N452" i="6"/>
  <c r="M452" i="6"/>
  <c r="L452" i="6"/>
  <c r="N451" i="6"/>
  <c r="M451" i="6"/>
  <c r="L451" i="6"/>
  <c r="N450" i="6"/>
  <c r="M450" i="6"/>
  <c r="L450" i="6"/>
  <c r="N449" i="6"/>
  <c r="M449" i="6"/>
  <c r="L449" i="6"/>
  <c r="N448" i="6"/>
  <c r="M448" i="6"/>
  <c r="L448" i="6"/>
  <c r="N447" i="6"/>
  <c r="M447" i="6"/>
  <c r="L447" i="6"/>
  <c r="N446" i="6"/>
  <c r="M446" i="6"/>
  <c r="L446" i="6"/>
  <c r="N445" i="6"/>
  <c r="M445" i="6"/>
  <c r="L445" i="6"/>
  <c r="N444" i="6"/>
  <c r="M444" i="6"/>
  <c r="L444" i="6"/>
  <c r="N443" i="6"/>
  <c r="M443" i="6"/>
  <c r="L443" i="6"/>
  <c r="N442" i="6"/>
  <c r="M442" i="6"/>
  <c r="L442" i="6"/>
  <c r="N441" i="6"/>
  <c r="M441" i="6"/>
  <c r="L441" i="6"/>
  <c r="N440" i="6"/>
  <c r="M440" i="6"/>
  <c r="L440" i="6"/>
  <c r="N439" i="6"/>
  <c r="M439" i="6"/>
  <c r="L439" i="6"/>
  <c r="N438" i="6"/>
  <c r="M438" i="6"/>
  <c r="L438" i="6"/>
  <c r="N437" i="6"/>
  <c r="M437" i="6"/>
  <c r="L437" i="6"/>
  <c r="N436" i="6"/>
  <c r="M436" i="6"/>
  <c r="L436" i="6"/>
  <c r="N435" i="6"/>
  <c r="M435" i="6"/>
  <c r="L435" i="6"/>
  <c r="N434" i="6"/>
  <c r="M434" i="6"/>
  <c r="L434" i="6"/>
  <c r="N433" i="6"/>
  <c r="M433" i="6"/>
  <c r="L433" i="6"/>
  <c r="N432" i="6"/>
  <c r="M432" i="6"/>
  <c r="L432" i="6"/>
  <c r="N431" i="6"/>
  <c r="M431" i="6"/>
  <c r="L431" i="6"/>
  <c r="N430" i="6"/>
  <c r="M430" i="6"/>
  <c r="L430" i="6"/>
  <c r="N429" i="6"/>
  <c r="M429" i="6"/>
  <c r="L429" i="6"/>
  <c r="N428" i="6"/>
  <c r="M428" i="6"/>
  <c r="L428" i="6"/>
  <c r="N427" i="6"/>
  <c r="M427" i="6"/>
  <c r="L427" i="6"/>
  <c r="N426" i="6"/>
  <c r="M426" i="6"/>
  <c r="L426" i="6"/>
  <c r="N425" i="6"/>
  <c r="M425" i="6"/>
  <c r="L425" i="6"/>
  <c r="N424" i="6"/>
  <c r="M424" i="6"/>
  <c r="L424" i="6"/>
  <c r="N423" i="6"/>
  <c r="M423" i="6"/>
  <c r="L423" i="6"/>
  <c r="N422" i="6"/>
  <c r="M422" i="6"/>
  <c r="L422" i="6"/>
  <c r="N421" i="6"/>
  <c r="M421" i="6"/>
  <c r="L421" i="6"/>
  <c r="N420" i="6"/>
  <c r="M420" i="6"/>
  <c r="L420" i="6"/>
  <c r="N419" i="6"/>
  <c r="M419" i="6"/>
  <c r="L419" i="6"/>
  <c r="N418" i="6"/>
  <c r="M418" i="6"/>
  <c r="L418" i="6"/>
  <c r="N417" i="6"/>
  <c r="M417" i="6"/>
  <c r="L417" i="6"/>
  <c r="N416" i="6"/>
  <c r="M416" i="6"/>
  <c r="L416" i="6"/>
  <c r="N415" i="6"/>
  <c r="M415" i="6"/>
  <c r="L415" i="6"/>
  <c r="N414" i="6"/>
  <c r="M414" i="6"/>
  <c r="L414" i="6"/>
  <c r="N413" i="6"/>
  <c r="M413" i="6"/>
  <c r="L413" i="6"/>
  <c r="N412" i="6"/>
  <c r="M412" i="6"/>
  <c r="L412" i="6"/>
  <c r="N411" i="6"/>
  <c r="M411" i="6"/>
  <c r="L411" i="6"/>
  <c r="N410" i="6"/>
  <c r="M410" i="6"/>
  <c r="L410" i="6"/>
  <c r="N409" i="6"/>
  <c r="M409" i="6"/>
  <c r="L409" i="6"/>
  <c r="N408" i="6"/>
  <c r="M408" i="6"/>
  <c r="L408" i="6"/>
  <c r="N407" i="6"/>
  <c r="M407" i="6"/>
  <c r="L407" i="6"/>
  <c r="N406" i="6"/>
  <c r="M406" i="6"/>
  <c r="L406" i="6"/>
  <c r="N405" i="6"/>
  <c r="M405" i="6"/>
  <c r="L405" i="6"/>
  <c r="N404" i="6"/>
  <c r="M404" i="6"/>
  <c r="L404" i="6"/>
  <c r="N403" i="6"/>
  <c r="M403" i="6"/>
  <c r="L403" i="6"/>
  <c r="N402" i="6"/>
  <c r="M402" i="6"/>
  <c r="L402" i="6"/>
  <c r="N401" i="6"/>
  <c r="M401" i="6"/>
  <c r="L401" i="6"/>
  <c r="N400" i="6"/>
  <c r="M400" i="6"/>
  <c r="L400" i="6"/>
  <c r="N399" i="6"/>
  <c r="M399" i="6"/>
  <c r="L399" i="6"/>
  <c r="N398" i="6"/>
  <c r="M398" i="6"/>
  <c r="L398" i="6"/>
  <c r="N397" i="6"/>
  <c r="M397" i="6"/>
  <c r="L397" i="6"/>
  <c r="N396" i="6"/>
  <c r="M396" i="6"/>
  <c r="L396" i="6"/>
  <c r="N395" i="6"/>
  <c r="M395" i="6"/>
  <c r="L395" i="6"/>
  <c r="N394" i="6"/>
  <c r="M394" i="6"/>
  <c r="L394" i="6"/>
  <c r="N393" i="6"/>
  <c r="M393" i="6"/>
  <c r="L393" i="6"/>
  <c r="N392" i="6"/>
  <c r="M392" i="6"/>
  <c r="L392" i="6"/>
  <c r="N391" i="6"/>
  <c r="M391" i="6"/>
  <c r="L391" i="6"/>
  <c r="N390" i="6"/>
  <c r="M390" i="6"/>
  <c r="L390" i="6"/>
  <c r="N389" i="6"/>
  <c r="M389" i="6"/>
  <c r="L389" i="6"/>
  <c r="N388" i="6"/>
  <c r="M388" i="6"/>
  <c r="L388" i="6"/>
  <c r="N387" i="6"/>
  <c r="M387" i="6"/>
  <c r="L387" i="6"/>
  <c r="N386" i="6"/>
  <c r="M386" i="6"/>
  <c r="L386" i="6"/>
  <c r="N385" i="6"/>
  <c r="M385" i="6"/>
  <c r="L385" i="6"/>
  <c r="N384" i="6"/>
  <c r="M384" i="6"/>
  <c r="L384" i="6"/>
  <c r="N383" i="6"/>
  <c r="M383" i="6"/>
  <c r="L383" i="6"/>
  <c r="N382" i="6"/>
  <c r="M382" i="6"/>
  <c r="L382" i="6"/>
  <c r="N381" i="6"/>
  <c r="M381" i="6"/>
  <c r="L381" i="6"/>
  <c r="N380" i="6"/>
  <c r="M380" i="6"/>
  <c r="L380" i="6"/>
  <c r="N379" i="6"/>
  <c r="M379" i="6"/>
  <c r="L379" i="6"/>
  <c r="N378" i="6"/>
  <c r="M378" i="6"/>
  <c r="L378" i="6"/>
  <c r="N377" i="6"/>
  <c r="M377" i="6"/>
  <c r="L377" i="6"/>
  <c r="N376" i="6"/>
  <c r="M376" i="6"/>
  <c r="L376" i="6"/>
  <c r="N375" i="6"/>
  <c r="M375" i="6"/>
  <c r="L375" i="6"/>
  <c r="N374" i="6"/>
  <c r="M374" i="6"/>
  <c r="L374" i="6"/>
  <c r="N373" i="6"/>
  <c r="M373" i="6"/>
  <c r="L373" i="6"/>
  <c r="N372" i="6"/>
  <c r="M372" i="6"/>
  <c r="L372" i="6"/>
  <c r="N371" i="6"/>
  <c r="M371" i="6"/>
  <c r="L371" i="6"/>
  <c r="N370" i="6"/>
  <c r="M370" i="6"/>
  <c r="L370" i="6"/>
  <c r="N369" i="6"/>
  <c r="M369" i="6"/>
  <c r="L369" i="6"/>
  <c r="N368" i="6"/>
  <c r="M368" i="6"/>
  <c r="L368" i="6"/>
  <c r="N367" i="6"/>
  <c r="M367" i="6"/>
  <c r="L367" i="6"/>
  <c r="N366" i="6"/>
  <c r="M366" i="6"/>
  <c r="L366" i="6"/>
  <c r="N365" i="6"/>
  <c r="M365" i="6"/>
  <c r="L365" i="6"/>
  <c r="N364" i="6"/>
  <c r="M364" i="6"/>
  <c r="L364" i="6"/>
  <c r="N363" i="6"/>
  <c r="M363" i="6"/>
  <c r="L363" i="6"/>
  <c r="N362" i="6"/>
  <c r="M362" i="6"/>
  <c r="L362" i="6"/>
  <c r="N361" i="6"/>
  <c r="M361" i="6"/>
  <c r="L361" i="6"/>
  <c r="N360" i="6"/>
  <c r="M360" i="6"/>
  <c r="L360" i="6"/>
  <c r="N359" i="6"/>
  <c r="M359" i="6"/>
  <c r="L359" i="6"/>
  <c r="N358" i="6"/>
  <c r="M358" i="6"/>
  <c r="L358" i="6"/>
  <c r="N357" i="6"/>
  <c r="M357" i="6"/>
  <c r="L357" i="6"/>
  <c r="N356" i="6"/>
  <c r="M356" i="6"/>
  <c r="L356" i="6"/>
  <c r="N355" i="6"/>
  <c r="M355" i="6"/>
  <c r="L355" i="6"/>
  <c r="N354" i="6"/>
  <c r="M354" i="6"/>
  <c r="L354" i="6"/>
  <c r="N353" i="6"/>
  <c r="M353" i="6"/>
  <c r="L353" i="6"/>
  <c r="N352" i="6"/>
  <c r="M352" i="6"/>
  <c r="L352" i="6"/>
  <c r="N351" i="6"/>
  <c r="M351" i="6"/>
  <c r="L351" i="6"/>
  <c r="N350" i="6"/>
  <c r="M350" i="6"/>
  <c r="L350" i="6"/>
  <c r="N349" i="6"/>
  <c r="M349" i="6"/>
  <c r="L349" i="6"/>
  <c r="N348" i="6"/>
  <c r="M348" i="6"/>
  <c r="L348" i="6"/>
  <c r="N347" i="6"/>
  <c r="M347" i="6"/>
  <c r="L347" i="6"/>
  <c r="N346" i="6"/>
  <c r="M346" i="6"/>
  <c r="L346" i="6"/>
  <c r="N345" i="6"/>
  <c r="M345" i="6"/>
  <c r="L345" i="6"/>
  <c r="N344" i="6"/>
  <c r="M344" i="6"/>
  <c r="L344" i="6"/>
  <c r="N343" i="6"/>
  <c r="M343" i="6"/>
  <c r="L343" i="6"/>
  <c r="N342" i="6"/>
  <c r="M342" i="6"/>
  <c r="L342" i="6"/>
  <c r="N341" i="6"/>
  <c r="M341" i="6"/>
  <c r="L341" i="6"/>
  <c r="N340" i="6"/>
  <c r="M340" i="6"/>
  <c r="L340" i="6"/>
  <c r="N339" i="6"/>
  <c r="M339" i="6"/>
  <c r="L339" i="6"/>
  <c r="N338" i="6"/>
  <c r="M338" i="6"/>
  <c r="L338" i="6"/>
  <c r="N337" i="6"/>
  <c r="M337" i="6"/>
  <c r="L337" i="6"/>
  <c r="N336" i="6"/>
  <c r="M336" i="6"/>
  <c r="L336" i="6"/>
  <c r="N335" i="6"/>
  <c r="M335" i="6"/>
  <c r="L335" i="6"/>
  <c r="N334" i="6"/>
  <c r="M334" i="6"/>
  <c r="L334" i="6"/>
  <c r="N333" i="6"/>
  <c r="M333" i="6"/>
  <c r="L333" i="6"/>
  <c r="N332" i="6"/>
  <c r="M332" i="6"/>
  <c r="L332" i="6"/>
  <c r="N331" i="6"/>
  <c r="M331" i="6"/>
  <c r="L331" i="6"/>
  <c r="N330" i="6"/>
  <c r="M330" i="6"/>
  <c r="L330" i="6"/>
  <c r="N329" i="6"/>
  <c r="M329" i="6"/>
  <c r="L329" i="6"/>
  <c r="N328" i="6"/>
  <c r="M328" i="6"/>
  <c r="L328" i="6"/>
  <c r="N327" i="6"/>
  <c r="M327" i="6"/>
  <c r="L327" i="6"/>
  <c r="N326" i="6"/>
  <c r="M326" i="6"/>
  <c r="L326" i="6"/>
  <c r="N325" i="6"/>
  <c r="M325" i="6"/>
  <c r="L325" i="6"/>
  <c r="N324" i="6"/>
  <c r="M324" i="6"/>
  <c r="L324" i="6"/>
  <c r="N323" i="6"/>
  <c r="M323" i="6"/>
  <c r="L323" i="6"/>
  <c r="N322" i="6"/>
  <c r="M322" i="6"/>
  <c r="L322" i="6"/>
  <c r="N321" i="6"/>
  <c r="M321" i="6"/>
  <c r="L321" i="6"/>
  <c r="N320" i="6"/>
  <c r="M320" i="6"/>
  <c r="L320" i="6"/>
  <c r="N319" i="6"/>
  <c r="M319" i="6"/>
  <c r="L319" i="6"/>
  <c r="N318" i="6"/>
  <c r="M318" i="6"/>
  <c r="L318" i="6"/>
  <c r="N317" i="6"/>
  <c r="M317" i="6"/>
  <c r="L317" i="6"/>
  <c r="N316" i="6"/>
  <c r="M316" i="6"/>
  <c r="L316" i="6"/>
  <c r="N315" i="6"/>
  <c r="M315" i="6"/>
  <c r="L315" i="6"/>
  <c r="N314" i="6"/>
  <c r="M314" i="6"/>
  <c r="L314" i="6"/>
  <c r="N313" i="6"/>
  <c r="M313" i="6"/>
  <c r="L313" i="6"/>
  <c r="N312" i="6"/>
  <c r="M312" i="6"/>
  <c r="L312" i="6"/>
  <c r="N311" i="6"/>
  <c r="M311" i="6"/>
  <c r="L311" i="6"/>
  <c r="N310" i="6"/>
  <c r="M310" i="6"/>
  <c r="L310" i="6"/>
  <c r="N309" i="6"/>
  <c r="M309" i="6"/>
  <c r="L309" i="6"/>
  <c r="N308" i="6"/>
  <c r="M308" i="6"/>
  <c r="L308" i="6"/>
  <c r="N307" i="6"/>
  <c r="M307" i="6"/>
  <c r="L307" i="6"/>
  <c r="N306" i="6"/>
  <c r="M306" i="6"/>
  <c r="L306" i="6"/>
  <c r="N305" i="6"/>
  <c r="M305" i="6"/>
  <c r="L305" i="6"/>
  <c r="N304" i="6"/>
  <c r="M304" i="6"/>
  <c r="L304" i="6"/>
  <c r="N303" i="6"/>
  <c r="M303" i="6"/>
  <c r="L303" i="6"/>
  <c r="N302" i="6"/>
  <c r="M302" i="6"/>
  <c r="L302" i="6"/>
  <c r="N301" i="6"/>
  <c r="M301" i="6"/>
  <c r="L301" i="6"/>
  <c r="N300" i="6"/>
  <c r="M300" i="6"/>
  <c r="L300" i="6"/>
  <c r="N299" i="6"/>
  <c r="M299" i="6"/>
  <c r="L299" i="6"/>
  <c r="N298" i="6"/>
  <c r="M298" i="6"/>
  <c r="L298" i="6"/>
  <c r="N297" i="6"/>
  <c r="M297" i="6"/>
  <c r="L297" i="6"/>
  <c r="N296" i="6"/>
  <c r="M296" i="6"/>
  <c r="L296" i="6"/>
  <c r="N295" i="6"/>
  <c r="M295" i="6"/>
  <c r="L295" i="6"/>
  <c r="N294" i="6"/>
  <c r="M294" i="6"/>
  <c r="L294" i="6"/>
  <c r="N293" i="6"/>
  <c r="M293" i="6"/>
  <c r="L293" i="6"/>
  <c r="N292" i="6"/>
  <c r="M292" i="6"/>
  <c r="L292" i="6"/>
  <c r="N291" i="6"/>
  <c r="M291" i="6"/>
  <c r="L291" i="6"/>
  <c r="N290" i="6"/>
  <c r="M290" i="6"/>
  <c r="L290" i="6"/>
  <c r="N289" i="6"/>
  <c r="M289" i="6"/>
  <c r="L289" i="6"/>
  <c r="N288" i="6"/>
  <c r="M288" i="6"/>
  <c r="L288" i="6"/>
  <c r="N287" i="6"/>
  <c r="M287" i="6"/>
  <c r="L287" i="6"/>
  <c r="N286" i="6"/>
  <c r="M286" i="6"/>
  <c r="L286" i="6"/>
  <c r="N285" i="6"/>
  <c r="M285" i="6"/>
  <c r="L285" i="6"/>
  <c r="N284" i="6"/>
  <c r="M284" i="6"/>
  <c r="L284" i="6"/>
  <c r="N283" i="6"/>
  <c r="M283" i="6"/>
  <c r="L283" i="6"/>
  <c r="N282" i="6"/>
  <c r="M282" i="6"/>
  <c r="L282" i="6"/>
  <c r="N281" i="6"/>
  <c r="M281" i="6"/>
  <c r="L281" i="6"/>
  <c r="N280" i="6"/>
  <c r="M280" i="6"/>
  <c r="L280" i="6"/>
  <c r="N279" i="6"/>
  <c r="M279" i="6"/>
  <c r="L279" i="6"/>
  <c r="N278" i="6"/>
  <c r="M278" i="6"/>
  <c r="L278" i="6"/>
  <c r="N277" i="6"/>
  <c r="M277" i="6"/>
  <c r="L277" i="6"/>
  <c r="N276" i="6"/>
  <c r="M276" i="6"/>
  <c r="L276" i="6"/>
  <c r="N275" i="6"/>
  <c r="M275" i="6"/>
  <c r="L275" i="6"/>
  <c r="N274" i="6"/>
  <c r="M274" i="6"/>
  <c r="L274" i="6"/>
  <c r="N273" i="6"/>
  <c r="M273" i="6"/>
  <c r="L273" i="6"/>
  <c r="N272" i="6"/>
  <c r="M272" i="6"/>
  <c r="L272" i="6"/>
  <c r="N271" i="6"/>
  <c r="M271" i="6"/>
  <c r="L271" i="6"/>
  <c r="N270" i="6"/>
  <c r="M270" i="6"/>
  <c r="L270" i="6"/>
  <c r="N269" i="6"/>
  <c r="M269" i="6"/>
  <c r="L269" i="6"/>
  <c r="N268" i="6"/>
  <c r="M268" i="6"/>
  <c r="L268" i="6"/>
  <c r="N267" i="6"/>
  <c r="M267" i="6"/>
  <c r="L267" i="6"/>
  <c r="N266" i="6"/>
  <c r="M266" i="6"/>
  <c r="L266" i="6"/>
  <c r="N265" i="6"/>
  <c r="M265" i="6"/>
  <c r="L265" i="6"/>
  <c r="N264" i="6"/>
  <c r="M264" i="6"/>
  <c r="L264" i="6"/>
  <c r="N263" i="6"/>
  <c r="M263" i="6"/>
  <c r="L263" i="6"/>
  <c r="N262" i="6"/>
  <c r="M262" i="6"/>
  <c r="L262" i="6"/>
  <c r="N261" i="6"/>
  <c r="M261" i="6"/>
  <c r="L261" i="6"/>
  <c r="N260" i="6"/>
  <c r="M260" i="6"/>
  <c r="L260" i="6"/>
  <c r="N259" i="6"/>
  <c r="M259" i="6"/>
  <c r="L259" i="6"/>
  <c r="N258" i="6"/>
  <c r="M258" i="6"/>
  <c r="L258" i="6"/>
  <c r="N257" i="6"/>
  <c r="M257" i="6"/>
  <c r="L257" i="6"/>
  <c r="N256" i="6"/>
  <c r="M256" i="6"/>
  <c r="L256" i="6"/>
  <c r="N255" i="6"/>
  <c r="M255" i="6"/>
  <c r="L255" i="6"/>
  <c r="N254" i="6"/>
  <c r="M254" i="6"/>
  <c r="L254" i="6"/>
  <c r="N253" i="6"/>
  <c r="M253" i="6"/>
  <c r="L253" i="6"/>
  <c r="N252" i="6"/>
  <c r="M252" i="6"/>
  <c r="L252" i="6"/>
  <c r="N251" i="6"/>
  <c r="M251" i="6"/>
  <c r="L251" i="6"/>
  <c r="N250" i="6"/>
  <c r="M250" i="6"/>
  <c r="L250" i="6"/>
  <c r="N249" i="6"/>
  <c r="M249" i="6"/>
  <c r="L249" i="6"/>
  <c r="N248" i="6"/>
  <c r="M248" i="6"/>
  <c r="L248" i="6"/>
  <c r="N247" i="6"/>
  <c r="M247" i="6"/>
  <c r="L247" i="6"/>
  <c r="N246" i="6"/>
  <c r="M246" i="6"/>
  <c r="L246" i="6"/>
  <c r="N245" i="6"/>
  <c r="M245" i="6"/>
  <c r="L245" i="6"/>
  <c r="N244" i="6"/>
  <c r="M244" i="6"/>
  <c r="L244" i="6"/>
  <c r="N243" i="6"/>
  <c r="M243" i="6"/>
  <c r="L243" i="6"/>
  <c r="N242" i="6"/>
  <c r="M242" i="6"/>
  <c r="L242" i="6"/>
  <c r="N241" i="6"/>
  <c r="M241" i="6"/>
  <c r="L241" i="6"/>
  <c r="N240" i="6"/>
  <c r="M240" i="6"/>
  <c r="L240" i="6"/>
  <c r="N239" i="6"/>
  <c r="M239" i="6"/>
  <c r="L239" i="6"/>
  <c r="N238" i="6"/>
  <c r="M238" i="6"/>
  <c r="L238" i="6"/>
  <c r="N237" i="6"/>
  <c r="M237" i="6"/>
  <c r="L237" i="6"/>
  <c r="N236" i="6"/>
  <c r="M236" i="6"/>
  <c r="L236" i="6"/>
  <c r="N235" i="6"/>
  <c r="M235" i="6"/>
  <c r="L235" i="6"/>
  <c r="N234" i="6"/>
  <c r="M234" i="6"/>
  <c r="L234" i="6"/>
  <c r="N233" i="6"/>
  <c r="M233" i="6"/>
  <c r="L233" i="6"/>
  <c r="N232" i="6"/>
  <c r="M232" i="6"/>
  <c r="L232" i="6"/>
  <c r="N231" i="6"/>
  <c r="M231" i="6"/>
  <c r="L231" i="6"/>
  <c r="N230" i="6"/>
  <c r="M230" i="6"/>
  <c r="L230" i="6"/>
  <c r="N229" i="6"/>
  <c r="M229" i="6"/>
  <c r="L229" i="6"/>
  <c r="N228" i="6"/>
  <c r="M228" i="6"/>
  <c r="L228" i="6"/>
  <c r="N227" i="6"/>
  <c r="M227" i="6"/>
  <c r="L227" i="6"/>
  <c r="N226" i="6"/>
  <c r="M226" i="6"/>
  <c r="L226" i="6"/>
  <c r="N225" i="6"/>
  <c r="M225" i="6"/>
  <c r="L225" i="6"/>
  <c r="N224" i="6"/>
  <c r="M224" i="6"/>
  <c r="L224" i="6"/>
  <c r="N223" i="6"/>
  <c r="M223" i="6"/>
  <c r="L223" i="6"/>
  <c r="N222" i="6"/>
  <c r="M222" i="6"/>
  <c r="L222" i="6"/>
  <c r="N221" i="6"/>
  <c r="M221" i="6"/>
  <c r="L221" i="6"/>
  <c r="N220" i="6"/>
  <c r="M220" i="6"/>
  <c r="L220" i="6"/>
  <c r="N219" i="6"/>
  <c r="M219" i="6"/>
  <c r="L219" i="6"/>
  <c r="N218" i="6"/>
  <c r="M218" i="6"/>
  <c r="L218" i="6"/>
  <c r="N217" i="6"/>
  <c r="M217" i="6"/>
  <c r="L217" i="6"/>
  <c r="N216" i="6"/>
  <c r="M216" i="6"/>
  <c r="L216" i="6"/>
  <c r="N215" i="6"/>
  <c r="M215" i="6"/>
  <c r="L215" i="6"/>
  <c r="N214" i="6"/>
  <c r="M214" i="6"/>
  <c r="L214" i="6"/>
  <c r="N213" i="6"/>
  <c r="M213" i="6"/>
  <c r="L213" i="6"/>
  <c r="N212" i="6"/>
  <c r="M212" i="6"/>
  <c r="L212" i="6"/>
  <c r="N211" i="6"/>
  <c r="M211" i="6"/>
  <c r="L211" i="6"/>
  <c r="N210" i="6"/>
  <c r="M210" i="6"/>
  <c r="L210" i="6"/>
  <c r="N209" i="6"/>
  <c r="M209" i="6"/>
  <c r="L209" i="6"/>
  <c r="N208" i="6"/>
  <c r="M208" i="6"/>
  <c r="L208" i="6"/>
  <c r="N207" i="6"/>
  <c r="M207" i="6"/>
  <c r="L207" i="6"/>
  <c r="N206" i="6"/>
  <c r="M206" i="6"/>
  <c r="L206" i="6"/>
  <c r="N205" i="6"/>
  <c r="M205" i="6"/>
  <c r="L205" i="6"/>
  <c r="N204" i="6"/>
  <c r="M204" i="6"/>
  <c r="L204" i="6"/>
  <c r="N203" i="6"/>
  <c r="M203" i="6"/>
  <c r="L203" i="6"/>
  <c r="N202" i="6"/>
  <c r="M202" i="6"/>
  <c r="L202" i="6"/>
  <c r="N201" i="6"/>
  <c r="M201" i="6"/>
  <c r="L201" i="6"/>
  <c r="N200" i="6"/>
  <c r="M200" i="6"/>
  <c r="L200" i="6"/>
  <c r="N199" i="6"/>
  <c r="M199" i="6"/>
  <c r="L199" i="6"/>
  <c r="N198" i="6"/>
  <c r="M198" i="6"/>
  <c r="L198" i="6"/>
  <c r="N197" i="6"/>
  <c r="M197" i="6"/>
  <c r="L197" i="6"/>
  <c r="N196" i="6"/>
  <c r="M196" i="6"/>
  <c r="L196" i="6"/>
  <c r="N195" i="6"/>
  <c r="M195" i="6"/>
  <c r="L195" i="6"/>
  <c r="N194" i="6"/>
  <c r="M194" i="6"/>
  <c r="L194" i="6"/>
  <c r="N193" i="6"/>
  <c r="M193" i="6"/>
  <c r="L193" i="6"/>
  <c r="N192" i="6"/>
  <c r="M192" i="6"/>
  <c r="L192" i="6"/>
  <c r="N191" i="6"/>
  <c r="M191" i="6"/>
  <c r="L191" i="6"/>
  <c r="N190" i="6"/>
  <c r="M190" i="6"/>
  <c r="L190" i="6"/>
  <c r="N189" i="6"/>
  <c r="M189" i="6"/>
  <c r="L189" i="6"/>
  <c r="N188" i="6"/>
  <c r="M188" i="6"/>
  <c r="L188" i="6"/>
  <c r="N187" i="6"/>
  <c r="M187" i="6"/>
  <c r="L187" i="6"/>
  <c r="N186" i="6"/>
  <c r="M186" i="6"/>
  <c r="L186" i="6"/>
  <c r="N185" i="6"/>
  <c r="M185" i="6"/>
  <c r="L185" i="6"/>
  <c r="N184" i="6"/>
  <c r="M184" i="6"/>
  <c r="L184" i="6"/>
  <c r="N183" i="6"/>
  <c r="M183" i="6"/>
  <c r="L183" i="6"/>
  <c r="N182" i="6"/>
  <c r="M182" i="6"/>
  <c r="L182" i="6"/>
  <c r="N181" i="6"/>
  <c r="M181" i="6"/>
  <c r="L181" i="6"/>
  <c r="N180" i="6"/>
  <c r="M180" i="6"/>
  <c r="L180" i="6"/>
  <c r="N179" i="6"/>
  <c r="M179" i="6"/>
  <c r="L179" i="6"/>
  <c r="N178" i="6"/>
  <c r="M178" i="6"/>
  <c r="L178" i="6"/>
  <c r="N177" i="6"/>
  <c r="M177" i="6"/>
  <c r="L177" i="6"/>
  <c r="N176" i="6"/>
  <c r="M176" i="6"/>
  <c r="L176" i="6"/>
  <c r="N175" i="6"/>
  <c r="M175" i="6"/>
  <c r="L175" i="6"/>
  <c r="N174" i="6"/>
  <c r="M174" i="6"/>
  <c r="L174" i="6"/>
  <c r="N173" i="6"/>
  <c r="M173" i="6"/>
  <c r="L173" i="6"/>
  <c r="N172" i="6"/>
  <c r="M172" i="6"/>
  <c r="L172" i="6"/>
  <c r="N171" i="6"/>
  <c r="M171" i="6"/>
  <c r="L171" i="6"/>
  <c r="N170" i="6"/>
  <c r="M170" i="6"/>
  <c r="L170" i="6"/>
  <c r="N169" i="6"/>
  <c r="M169" i="6"/>
  <c r="L169" i="6"/>
  <c r="N168" i="6"/>
  <c r="M168" i="6"/>
  <c r="L168" i="6"/>
  <c r="N167" i="6"/>
  <c r="M167" i="6"/>
  <c r="L167" i="6"/>
  <c r="N166" i="6"/>
  <c r="M166" i="6"/>
  <c r="L166" i="6"/>
  <c r="N165" i="6"/>
  <c r="M165" i="6"/>
  <c r="L165" i="6"/>
  <c r="N164" i="6"/>
  <c r="M164" i="6"/>
  <c r="L164" i="6"/>
  <c r="N163" i="6"/>
  <c r="M163" i="6"/>
  <c r="L163" i="6"/>
  <c r="N162" i="6"/>
  <c r="M162" i="6"/>
  <c r="L162" i="6"/>
  <c r="N161" i="6"/>
  <c r="M161" i="6"/>
  <c r="L161" i="6"/>
  <c r="N160" i="6"/>
  <c r="M160" i="6"/>
  <c r="L160" i="6"/>
  <c r="N159" i="6"/>
  <c r="M159" i="6"/>
  <c r="L159" i="6"/>
  <c r="N158" i="6"/>
  <c r="M158" i="6"/>
  <c r="L158" i="6"/>
  <c r="N157" i="6"/>
  <c r="M157" i="6"/>
  <c r="L157" i="6"/>
  <c r="N156" i="6"/>
  <c r="M156" i="6"/>
  <c r="L156" i="6"/>
  <c r="N155" i="6"/>
  <c r="M155" i="6"/>
  <c r="L155" i="6"/>
  <c r="N154" i="6"/>
  <c r="M154" i="6"/>
  <c r="L154" i="6"/>
  <c r="N153" i="6"/>
  <c r="M153" i="6"/>
  <c r="L153" i="6"/>
  <c r="N152" i="6"/>
  <c r="M152" i="6"/>
  <c r="L152" i="6"/>
  <c r="N151" i="6"/>
  <c r="M151" i="6"/>
  <c r="L151" i="6"/>
  <c r="N150" i="6"/>
  <c r="M150" i="6"/>
  <c r="L150" i="6"/>
  <c r="N149" i="6"/>
  <c r="M149" i="6"/>
  <c r="L149" i="6"/>
  <c r="N148" i="6"/>
  <c r="M148" i="6"/>
  <c r="L148" i="6"/>
  <c r="N147" i="6"/>
  <c r="M147" i="6"/>
  <c r="L147" i="6"/>
  <c r="N146" i="6"/>
  <c r="M146" i="6"/>
  <c r="L146" i="6"/>
  <c r="N145" i="6"/>
  <c r="M145" i="6"/>
  <c r="L145" i="6"/>
  <c r="N144" i="6"/>
  <c r="M144" i="6"/>
  <c r="L144" i="6"/>
  <c r="N143" i="6"/>
  <c r="M143" i="6"/>
  <c r="L143" i="6"/>
  <c r="N142" i="6"/>
  <c r="M142" i="6"/>
  <c r="L142" i="6"/>
  <c r="N141" i="6"/>
  <c r="M141" i="6"/>
  <c r="L141" i="6"/>
  <c r="N140" i="6"/>
  <c r="M140" i="6"/>
  <c r="L140" i="6"/>
  <c r="N139" i="6"/>
  <c r="M139" i="6"/>
  <c r="L139" i="6"/>
  <c r="N138" i="6"/>
  <c r="M138" i="6"/>
  <c r="L138" i="6"/>
  <c r="N137" i="6"/>
  <c r="M137" i="6"/>
  <c r="L137" i="6"/>
  <c r="N136" i="6"/>
  <c r="M136" i="6"/>
  <c r="L136" i="6"/>
  <c r="N135" i="6"/>
  <c r="M135" i="6"/>
  <c r="L135" i="6"/>
  <c r="N134" i="6"/>
  <c r="M134" i="6"/>
  <c r="L134" i="6"/>
  <c r="N133" i="6"/>
  <c r="M133" i="6"/>
  <c r="L133" i="6"/>
  <c r="N132" i="6"/>
  <c r="M132" i="6"/>
  <c r="L132" i="6"/>
  <c r="N131" i="6"/>
  <c r="M131" i="6"/>
  <c r="L131" i="6"/>
  <c r="N130" i="6"/>
  <c r="M130" i="6"/>
  <c r="L130" i="6"/>
  <c r="N129" i="6"/>
  <c r="M129" i="6"/>
  <c r="L129" i="6"/>
  <c r="N128" i="6"/>
  <c r="M128" i="6"/>
  <c r="L128" i="6"/>
  <c r="N127" i="6"/>
  <c r="M127" i="6"/>
  <c r="L127" i="6"/>
  <c r="N126" i="6"/>
  <c r="M126" i="6"/>
  <c r="L126" i="6"/>
  <c r="N125" i="6"/>
  <c r="M125" i="6"/>
  <c r="L125" i="6"/>
  <c r="N124" i="6"/>
  <c r="M124" i="6"/>
  <c r="L124" i="6"/>
  <c r="N123" i="6"/>
  <c r="M123" i="6"/>
  <c r="L123" i="6"/>
  <c r="N122" i="6"/>
  <c r="M122" i="6"/>
  <c r="L122" i="6"/>
  <c r="N121" i="6"/>
  <c r="M121" i="6"/>
  <c r="L121" i="6"/>
  <c r="N120" i="6"/>
  <c r="M120" i="6"/>
  <c r="L120" i="6"/>
  <c r="N119" i="6"/>
  <c r="M119" i="6"/>
  <c r="L119" i="6"/>
  <c r="N118" i="6"/>
  <c r="M118" i="6"/>
  <c r="L118" i="6"/>
  <c r="N117" i="6"/>
  <c r="M117" i="6"/>
  <c r="L117" i="6"/>
  <c r="N116" i="6"/>
  <c r="M116" i="6"/>
  <c r="L116" i="6"/>
  <c r="N115" i="6"/>
  <c r="M115" i="6"/>
  <c r="L115" i="6"/>
  <c r="N114" i="6"/>
  <c r="M114" i="6"/>
  <c r="L114" i="6"/>
  <c r="N113" i="6"/>
  <c r="M113" i="6"/>
  <c r="L113" i="6"/>
  <c r="N112" i="6"/>
  <c r="M112" i="6"/>
  <c r="L112" i="6"/>
  <c r="N111" i="6"/>
  <c r="M111" i="6"/>
  <c r="L111" i="6"/>
  <c r="N110" i="6"/>
  <c r="M110" i="6"/>
  <c r="L110" i="6"/>
  <c r="N109" i="6"/>
  <c r="M109" i="6"/>
  <c r="L109" i="6"/>
  <c r="N108" i="6"/>
  <c r="M108" i="6"/>
  <c r="L108" i="6"/>
  <c r="N107" i="6"/>
  <c r="M107" i="6"/>
  <c r="L107" i="6"/>
  <c r="N106" i="6"/>
  <c r="M106" i="6"/>
  <c r="L106" i="6"/>
  <c r="N105" i="6"/>
  <c r="M105" i="6"/>
  <c r="L105" i="6"/>
  <c r="N104" i="6"/>
  <c r="M104" i="6"/>
  <c r="L104" i="6"/>
  <c r="N103" i="6"/>
  <c r="M103" i="6"/>
  <c r="L103" i="6"/>
  <c r="N102" i="6"/>
  <c r="M102" i="6"/>
  <c r="L102" i="6"/>
  <c r="N101" i="6"/>
  <c r="M101" i="6"/>
  <c r="L101" i="6"/>
  <c r="N100" i="6"/>
  <c r="M100" i="6"/>
  <c r="L100" i="6"/>
  <c r="N99" i="6"/>
  <c r="M99" i="6"/>
  <c r="L99" i="6"/>
  <c r="N98" i="6"/>
  <c r="M98" i="6"/>
  <c r="L98" i="6"/>
  <c r="N97" i="6"/>
  <c r="M97" i="6"/>
  <c r="L97" i="6"/>
  <c r="N96" i="6"/>
  <c r="M96" i="6"/>
  <c r="L96" i="6"/>
  <c r="N95" i="6"/>
  <c r="M95" i="6"/>
  <c r="L95" i="6"/>
  <c r="N94" i="6"/>
  <c r="M94" i="6"/>
  <c r="L94" i="6"/>
  <c r="N93" i="6"/>
  <c r="M93" i="6"/>
  <c r="L93" i="6"/>
  <c r="N92" i="6"/>
  <c r="M92" i="6"/>
  <c r="L92" i="6"/>
  <c r="N91" i="6"/>
  <c r="M91" i="6"/>
  <c r="L91" i="6"/>
  <c r="N90" i="6"/>
  <c r="M90" i="6"/>
  <c r="L90" i="6"/>
  <c r="N89" i="6"/>
  <c r="M89" i="6"/>
  <c r="L89" i="6"/>
  <c r="N88" i="6"/>
  <c r="M88" i="6"/>
  <c r="L88" i="6"/>
  <c r="N87" i="6"/>
  <c r="M87" i="6"/>
  <c r="L87" i="6"/>
  <c r="N86" i="6"/>
  <c r="M86" i="6"/>
  <c r="L86" i="6"/>
  <c r="N85" i="6"/>
  <c r="M85" i="6"/>
  <c r="L85" i="6"/>
  <c r="N84" i="6"/>
  <c r="M84" i="6"/>
  <c r="L84" i="6"/>
  <c r="N83" i="6"/>
  <c r="M83" i="6"/>
  <c r="L83" i="6"/>
  <c r="N82" i="6"/>
  <c r="M82" i="6"/>
  <c r="L82" i="6"/>
  <c r="N81" i="6"/>
  <c r="M81" i="6"/>
  <c r="L81" i="6"/>
  <c r="N80" i="6"/>
  <c r="M80" i="6"/>
  <c r="L80" i="6"/>
  <c r="N79" i="6"/>
  <c r="M79" i="6"/>
  <c r="L79" i="6"/>
  <c r="N78" i="6"/>
  <c r="M78" i="6"/>
  <c r="L78" i="6"/>
  <c r="N77" i="6"/>
  <c r="M77" i="6"/>
  <c r="L77" i="6"/>
  <c r="N76" i="6"/>
  <c r="M76" i="6"/>
  <c r="L76" i="6"/>
  <c r="N75" i="6"/>
  <c r="M75" i="6"/>
  <c r="L75" i="6"/>
  <c r="N74" i="6"/>
  <c r="M74" i="6"/>
  <c r="L74" i="6"/>
  <c r="N73" i="6"/>
  <c r="M73" i="6"/>
  <c r="L73" i="6"/>
  <c r="N72" i="6"/>
  <c r="M72" i="6"/>
  <c r="L72" i="6"/>
  <c r="N71" i="6"/>
  <c r="M71" i="6"/>
  <c r="L71" i="6"/>
  <c r="N70" i="6"/>
  <c r="M70" i="6"/>
  <c r="L70" i="6"/>
  <c r="N69" i="6"/>
  <c r="M69" i="6"/>
  <c r="L69" i="6"/>
  <c r="N68" i="6"/>
  <c r="M68" i="6"/>
  <c r="L68" i="6"/>
  <c r="N67" i="6"/>
  <c r="M67" i="6"/>
  <c r="L67" i="6"/>
  <c r="N66" i="6"/>
  <c r="M66" i="6"/>
  <c r="L66" i="6"/>
  <c r="N65" i="6"/>
  <c r="M65" i="6"/>
  <c r="L65" i="6"/>
  <c r="N64" i="6"/>
  <c r="M64" i="6"/>
  <c r="L64" i="6"/>
  <c r="N63" i="6"/>
  <c r="M63" i="6"/>
  <c r="L63" i="6"/>
  <c r="N62" i="6"/>
  <c r="M62" i="6"/>
  <c r="L62" i="6"/>
  <c r="N61" i="6"/>
  <c r="M61" i="6"/>
  <c r="L61" i="6"/>
  <c r="N60" i="6"/>
  <c r="M60" i="6"/>
  <c r="L60" i="6"/>
  <c r="N59" i="6"/>
  <c r="M59" i="6"/>
  <c r="L59" i="6"/>
  <c r="N58" i="6"/>
  <c r="M58" i="6"/>
  <c r="L58" i="6"/>
  <c r="N57" i="6"/>
  <c r="M57" i="6"/>
  <c r="L57" i="6"/>
  <c r="N56" i="6"/>
  <c r="M56" i="6"/>
  <c r="L56" i="6"/>
  <c r="N55" i="6"/>
  <c r="M55" i="6"/>
  <c r="L55" i="6"/>
  <c r="N54" i="6"/>
  <c r="M54" i="6"/>
  <c r="L54" i="6"/>
  <c r="N53" i="6"/>
  <c r="M53" i="6"/>
  <c r="L53" i="6"/>
  <c r="N52" i="6"/>
  <c r="M52" i="6"/>
  <c r="L52" i="6"/>
  <c r="N51" i="6"/>
  <c r="M51" i="6"/>
  <c r="L51" i="6"/>
  <c r="N50" i="6"/>
  <c r="M50" i="6"/>
  <c r="L50" i="6"/>
  <c r="N49" i="6"/>
  <c r="M49" i="6"/>
  <c r="L49" i="6"/>
  <c r="N48" i="6"/>
  <c r="M48" i="6"/>
  <c r="L48" i="6"/>
  <c r="N47" i="6"/>
  <c r="M47" i="6"/>
  <c r="L47" i="6"/>
  <c r="N46" i="6"/>
  <c r="M46" i="6"/>
  <c r="L46" i="6"/>
  <c r="L45" i="6"/>
  <c r="L44" i="6"/>
  <c r="N43" i="6"/>
  <c r="M43" i="6"/>
  <c r="L43" i="6"/>
  <c r="L42" i="6"/>
  <c r="L41" i="6"/>
  <c r="L40" i="6"/>
  <c r="N39" i="6"/>
  <c r="M39" i="6"/>
  <c r="L39" i="6"/>
  <c r="N38" i="6"/>
  <c r="M38" i="6"/>
  <c r="L38" i="6"/>
  <c r="N37" i="6"/>
  <c r="M37" i="6"/>
  <c r="L37" i="6"/>
  <c r="N36" i="6"/>
  <c r="M36" i="6"/>
  <c r="L36" i="6"/>
  <c r="N35" i="6"/>
  <c r="M35" i="6"/>
  <c r="L35" i="6"/>
  <c r="N34" i="6"/>
  <c r="M34" i="6"/>
  <c r="L34" i="6"/>
  <c r="N33" i="6"/>
  <c r="M33" i="6"/>
  <c r="L33" i="6"/>
  <c r="N32" i="6"/>
  <c r="M32" i="6"/>
  <c r="L32" i="6"/>
  <c r="N31" i="6"/>
  <c r="M31" i="6"/>
  <c r="L31" i="6"/>
  <c r="N30" i="6"/>
  <c r="M30" i="6"/>
  <c r="L30" i="6"/>
  <c r="N29" i="6"/>
  <c r="M29" i="6"/>
  <c r="L29" i="6"/>
  <c r="N28" i="6"/>
  <c r="M28" i="6"/>
  <c r="L28" i="6"/>
  <c r="N27" i="6"/>
  <c r="M27" i="6"/>
  <c r="L27" i="6"/>
  <c r="N26" i="6"/>
  <c r="M26" i="6"/>
  <c r="L26" i="6"/>
  <c r="N25" i="6"/>
  <c r="M25" i="6"/>
  <c r="L25" i="6"/>
  <c r="N24" i="6"/>
  <c r="M24" i="6"/>
  <c r="L24" i="6"/>
  <c r="N23" i="6"/>
  <c r="M23" i="6"/>
  <c r="L23" i="6"/>
  <c r="N22" i="6"/>
  <c r="M22" i="6"/>
  <c r="L22" i="6"/>
  <c r="N21" i="6"/>
  <c r="M21" i="6"/>
  <c r="L21" i="6"/>
  <c r="N20" i="6"/>
  <c r="M20" i="6"/>
  <c r="L20" i="6"/>
  <c r="N19" i="6"/>
  <c r="M19" i="6"/>
  <c r="L19" i="6"/>
  <c r="N18" i="6"/>
  <c r="M18" i="6"/>
  <c r="L18" i="6"/>
  <c r="N17" i="6"/>
  <c r="M17" i="6"/>
  <c r="L17" i="6"/>
  <c r="N16" i="6"/>
  <c r="M16" i="6"/>
  <c r="L16" i="6"/>
  <c r="N15" i="6"/>
  <c r="M15" i="6"/>
  <c r="L15" i="6"/>
  <c r="N14" i="6"/>
  <c r="M14" i="6"/>
  <c r="L14" i="6"/>
  <c r="N13" i="6"/>
  <c r="M13" i="6"/>
  <c r="L13" i="6"/>
  <c r="L11" i="6"/>
  <c r="L12" i="6"/>
  <c r="C5" i="6"/>
  <c r="N12" i="6"/>
  <c r="N10" i="6"/>
  <c r="N11" i="6"/>
  <c r="L6" i="6"/>
  <c r="M12" i="6"/>
  <c r="L4" i="6"/>
  <c r="M11" i="6"/>
  <c r="M10" i="6"/>
  <c r="I5" i="6"/>
  <c r="L10" i="6"/>
  <c r="I4" i="6"/>
  <c r="C4" i="6"/>
  <c r="M3" i="6"/>
  <c r="J3" i="6"/>
  <c r="C3" i="6"/>
  <c r="U33" i="4"/>
  <c r="U32" i="4"/>
  <c r="Z31" i="4"/>
  <c r="U31" i="4"/>
  <c r="U30" i="4"/>
  <c r="Z23" i="4"/>
  <c r="U23" i="4"/>
  <c r="Z22" i="4"/>
  <c r="U22" i="4"/>
  <c r="K23" i="4"/>
  <c r="Z21" i="4"/>
  <c r="U21" i="4"/>
  <c r="K22" i="4"/>
  <c r="Z20" i="4"/>
  <c r="U20" i="4"/>
  <c r="J21" i="4"/>
  <c r="K17" i="4"/>
  <c r="K16" i="4"/>
  <c r="J15" i="4"/>
  <c r="Z13" i="4"/>
  <c r="U13" i="4"/>
  <c r="Z12" i="4"/>
  <c r="U12" i="4"/>
  <c r="Z11" i="4"/>
  <c r="U11" i="4"/>
  <c r="Z10" i="4"/>
  <c r="U10" i="4"/>
  <c r="K11" i="4"/>
  <c r="K10" i="4"/>
  <c r="L5" i="6"/>
  <c r="I6" i="6"/>
</calcChain>
</file>

<file path=xl/sharedStrings.xml><?xml version="1.0" encoding="utf-8"?>
<sst xmlns="http://schemas.openxmlformats.org/spreadsheetml/2006/main" count="999" uniqueCount="891">
  <si>
    <t>Table 2.  70/30 split of full training data into</t>
  </si>
  <si>
    <t>Coefficients:</t>
  </si>
  <si>
    <t>for each of Logistic Regression, Decision Tree, and Random Forest.</t>
  </si>
  <si>
    <t>Estimate</t>
  </si>
  <si>
    <t>z</t>
  </si>
  <si>
    <t>Significance</t>
  </si>
  <si>
    <t>Summary of Data Sets</t>
  </si>
  <si>
    <t>Logistic Regression - Fit Train, Results Train</t>
  </si>
  <si>
    <t>Logistic Regression - Fit Train, Results Validation</t>
  </si>
  <si>
    <t>(Intercept)</t>
  </si>
  <si>
    <t>***</t>
  </si>
  <si>
    <t>Full Training Data Set</t>
  </si>
  <si>
    <t>[1:105471, 1:2267]</t>
  </si>
  <si>
    <t>Observed</t>
  </si>
  <si>
    <t>V1</t>
  </si>
  <si>
    <t>Records</t>
  </si>
  <si>
    <t>Train</t>
  </si>
  <si>
    <t>No Default</t>
  </si>
  <si>
    <t>Default</t>
  </si>
  <si>
    <t>V2</t>
  </si>
  <si>
    <t># features</t>
  </si>
  <si>
    <t>Predicted</t>
  </si>
  <si>
    <t>V4</t>
  </si>
  <si>
    <t>loss &gt; 0</t>
  </si>
  <si>
    <t>V5</t>
  </si>
  <si>
    <t>loss = 0</t>
  </si>
  <si>
    <t>TP Rate</t>
  </si>
  <si>
    <t>V6</t>
  </si>
  <si>
    <t>FP Rate</t>
  </si>
  <si>
    <t>V7</t>
  </si>
  <si>
    <t>Training Data</t>
  </si>
  <si>
    <t>Random Split</t>
  </si>
  <si>
    <t>V8</t>
  </si>
  <si>
    <t>Specificity</t>
  </si>
  <si>
    <t>V9</t>
  </si>
  <si>
    <t>% of Data</t>
  </si>
  <si>
    <t>AUC</t>
  </si>
  <si>
    <t>V10</t>
  </si>
  <si>
    <t>y = yes</t>
  </si>
  <si>
    <t>Decision Tree - Fit Train, Results Train</t>
  </si>
  <si>
    <t>Decision Tree - Fit Train, Results Validation</t>
  </si>
  <si>
    <t>V11</t>
  </si>
  <si>
    <t>y = no</t>
  </si>
  <si>
    <t>V13</t>
  </si>
  <si>
    <t>V14</t>
  </si>
  <si>
    <t>Validation Data</t>
  </si>
  <si>
    <t>V15</t>
  </si>
  <si>
    <t>V16</t>
  </si>
  <si>
    <t>V17</t>
  </si>
  <si>
    <t>V19</t>
  </si>
  <si>
    <t>V20</t>
  </si>
  <si>
    <t>V21</t>
  </si>
  <si>
    <t>Model equation:</t>
  </si>
  <si>
    <t>Random Forest - Fit Train, Results Train</t>
  </si>
  <si>
    <t>Random Forest - Fit Train, Results Validation</t>
  </si>
  <si>
    <t>as.factor(V22) ~ V1 + V2 + V4 + V5 + V6 + V7 + V8 + V9 +</t>
  </si>
  <si>
    <t>V10 +  V11 + V13 + V14 + V15 + V16 + V17 + V19 + V20+</t>
  </si>
  <si>
    <t>--</t>
  </si>
  <si>
    <t>Signif. codes:</t>
  </si>
  <si>
    <t xml:space="preserve"> 0 ‘***’ 0.001 ‘**’ 0.01 ‘*’ 0.05 ‘.’ 0.1 ‘ ’ 1</t>
  </si>
  <si>
    <t>Figure 1.  Plot of missing values for the training data set.</t>
  </si>
  <si>
    <t>Figure 2.  Box plots of loss amounts conditioned on no default and default.</t>
  </si>
  <si>
    <t>Figure 3.  Kernel density of loss amount conditioned on the value being greater than zero.</t>
  </si>
  <si>
    <t>Figure 4.  Kernel density of loss amount conditioned on the value being greater than zero</t>
  </si>
  <si>
    <t>and less than 40%.</t>
  </si>
  <si>
    <t>Missing Data</t>
  </si>
  <si>
    <t>Outliers</t>
  </si>
  <si>
    <t>Max</t>
  </si>
  <si>
    <t xml:space="preserve">percentage of data missing from </t>
  </si>
  <si>
    <t>Min</t>
  </si>
  <si>
    <t># with % Missing &gt; .05</t>
  </si>
  <si>
    <t># with Dist in &lt; -4</t>
  </si>
  <si>
    <t># with Dist in &gt; 4</t>
  </si>
  <si>
    <t># with Dist in &lt; -5</t>
  </si>
  <si>
    <t># with Dist in &gt; 5</t>
  </si>
  <si>
    <t># with Dist in &lt; -10</t>
  </si>
  <si>
    <t># with Dist in &gt; 10</t>
  </si>
  <si>
    <t>Variable</t>
  </si>
  <si>
    <t>Min.</t>
  </si>
  <si>
    <t>Q.25</t>
  </si>
  <si>
    <t>Median</t>
  </si>
  <si>
    <t>Mean</t>
  </si>
  <si>
    <t>Std.Dev.</t>
  </si>
  <si>
    <t>Q.75</t>
  </si>
  <si>
    <t>Max.</t>
  </si>
  <si>
    <t>Unique</t>
  </si>
  <si>
    <t>NA.s</t>
  </si>
  <si>
    <t>% Missing</t>
  </si>
  <si>
    <t>Dist Min</t>
  </si>
  <si>
    <t>Dist Max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</si>
  <si>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</si>
  <si>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</si>
  <si>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</si>
  <si>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</si>
  <si>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</si>
  <si>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</si>
  <si>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</si>
  <si>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</si>
  <si>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</si>
  <si>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</si>
  <si>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</si>
  <si>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</si>
  <si>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</si>
  <si>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</si>
  <si>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</si>
  <si>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</si>
  <si>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</si>
  <si>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</si>
  <si>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</si>
  <si>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</si>
  <si>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</si>
  <si>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</si>
  <si>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</si>
  <si>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</si>
  <si>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</si>
  <si>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</si>
  <si>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</si>
  <si>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</si>
  <si>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</si>
  <si>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</si>
  <si>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</si>
  <si>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</si>
  <si>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</si>
  <si>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</si>
  <si>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</si>
  <si>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</si>
  <si>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</si>
  <si>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</si>
  <si>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</si>
  <si>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</si>
  <si>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</si>
  <si>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</si>
  <si>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</si>
  <si>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</si>
  <si>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</si>
  <si>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</si>
  <si>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</si>
  <si>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</si>
  <si>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</si>
  <si>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</si>
  <si>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</si>
  <si>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</si>
  <si>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</si>
  <si>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</si>
  <si>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</si>
  <si>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</si>
  <si>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</si>
  <si>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</si>
  <si>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</si>
  <si>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</si>
  <si>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</si>
  <si>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</si>
  <si>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</si>
  <si>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</si>
  <si>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</si>
  <si>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</si>
  <si>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</si>
  <si>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</si>
  <si>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</si>
  <si>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</si>
  <si>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</si>
  <si>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</si>
  <si>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</si>
  <si>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</si>
  <si>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</si>
  <si>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</si>
  <si>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</si>
  <si>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</si>
  <si>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</si>
  <si>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</si>
  <si>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</si>
  <si>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</si>
  <si>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</si>
  <si>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</si>
  <si>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</si>
  <si>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</si>
  <si>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</si>
  <si>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</si>
  <si>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</si>
  <si>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</si>
  <si>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</si>
  <si>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</si>
  <si>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</si>
  <si>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</si>
  <si>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</si>
  <si>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</si>
  <si>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</si>
  <si>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</si>
  <si>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</si>
  <si>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</si>
  <si>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</si>
  <si>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</si>
  <si>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</si>
  <si>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</si>
  <si>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</si>
  <si>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</si>
  <si>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</si>
  <si>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</si>
  <si>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</si>
  <si>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</si>
  <si>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</si>
  <si>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</si>
  <si>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</si>
  <si>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</si>
  <si>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</si>
  <si>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</si>
  <si>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</si>
  <si>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</si>
  <si>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</si>
  <si>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</si>
  <si>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</si>
  <si>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</si>
  <si>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</si>
  <si>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</si>
  <si>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</si>
  <si>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</si>
  <si>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</si>
  <si>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</si>
  <si>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</si>
  <si>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</si>
  <si>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</si>
  <si>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</si>
  <si>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</si>
  <si>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</si>
  <si>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</si>
  <si>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</si>
  <si>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</si>
  <si>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</si>
  <si>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</si>
  <si>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</si>
  <si>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</si>
  <si>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</si>
  <si>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</si>
  <si>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</si>
  <si>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</si>
  <si>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</si>
  <si>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</si>
  <si>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</si>
  <si>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</si>
  <si>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</si>
  <si>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</si>
  <si>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</si>
  <si>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</si>
  <si>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</si>
  <si>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</si>
  <si>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</si>
  <si>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</si>
  <si>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</si>
  <si>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</si>
  <si>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</si>
  <si>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</si>
  <si>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</si>
  <si>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</si>
  <si>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</si>
  <si>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</si>
  <si>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</si>
  <si>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</si>
  <si>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</si>
  <si>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</si>
  <si>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</si>
  <si>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</si>
  <si>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</si>
  <si>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</si>
  <si>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</si>
  <si>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</si>
  <si>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</si>
  <si>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</si>
  <si>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</si>
  <si>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</si>
  <si>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</si>
  <si>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</si>
  <si>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</si>
  <si>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</si>
  <si>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</si>
  <si>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</si>
  <si>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</si>
  <si>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</si>
  <si>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</si>
  <si>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</si>
  <si>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</si>
  <si>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</si>
  <si>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</si>
  <si>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</si>
  <si>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</si>
  <si>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</si>
  <si>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</si>
  <si>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</si>
  <si>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</si>
  <si>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</si>
  <si>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</si>
  <si>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</si>
  <si>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</si>
  <si>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</si>
  <si>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</si>
  <si>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</si>
  <si>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</si>
  <si>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</si>
  <si>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</si>
  <si>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</si>
  <si>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</si>
  <si>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</si>
  <si>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</si>
  <si>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</si>
  <si>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</si>
  <si>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</si>
  <si>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</si>
  <si>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</si>
  <si>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</si>
  <si>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</si>
  <si>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</si>
  <si>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</si>
  <si>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</si>
  <si>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</si>
  <si>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</si>
  <si>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</si>
  <si>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</si>
  <si>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</si>
  <si>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</si>
  <si>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</si>
  <si>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</si>
  <si>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</si>
  <si>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</si>
  <si>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</si>
  <si>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</si>
  <si>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</si>
  <si>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</si>
  <si>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</si>
  <si>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</si>
  <si>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</si>
  <si>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</si>
  <si>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</si>
  <si>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</si>
  <si>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</si>
  <si>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</si>
  <si>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</si>
  <si>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</si>
  <si>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</si>
  <si>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</si>
  <si>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</si>
  <si>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</si>
  <si>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</si>
  <si>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</si>
  <si>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</si>
  <si>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</si>
  <si>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</si>
  <si>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</si>
  <si>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</si>
  <si>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</si>
  <si>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</si>
  <si>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</si>
  <si>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f263</t>
  </si>
  <si>
    <t>f264</t>
  </si>
  <si>
    <t>f265</t>
  </si>
  <si>
    <t>f266</t>
  </si>
  <si>
    <t>f267</t>
  </si>
  <si>
    <t>f268</t>
  </si>
  <si>
    <t>f269</t>
  </si>
  <si>
    <t>f270</t>
  </si>
  <si>
    <t>f271</t>
  </si>
  <si>
    <t>f272</t>
  </si>
  <si>
    <t>f273</t>
  </si>
  <si>
    <t>f274</t>
  </si>
  <si>
    <t>f275</t>
  </si>
  <si>
    <t>f276</t>
  </si>
  <si>
    <t>f277</t>
  </si>
  <si>
    <t>f278</t>
  </si>
  <si>
    <t>f279</t>
  </si>
  <si>
    <t>f280</t>
  </si>
  <si>
    <t>f281</t>
  </si>
  <si>
    <t>f282</t>
  </si>
  <si>
    <t>f283</t>
  </si>
  <si>
    <t>f284</t>
  </si>
  <si>
    <t>f285</t>
  </si>
  <si>
    <t>f286</t>
  </si>
  <si>
    <t>f287</t>
  </si>
  <si>
    <t>f288</t>
  </si>
  <si>
    <t>f289</t>
  </si>
  <si>
    <t>f290</t>
  </si>
  <si>
    <t>f291</t>
  </si>
  <si>
    <t>f292</t>
  </si>
  <si>
    <t>f293</t>
  </si>
  <si>
    <t>f294</t>
  </si>
  <si>
    <t>f295</t>
  </si>
  <si>
    <t>f296</t>
  </si>
  <si>
    <t>f297</t>
  </si>
  <si>
    <t>f298</t>
  </si>
  <si>
    <t>f299</t>
  </si>
  <si>
    <t>f300</t>
  </si>
  <si>
    <t>f301</t>
  </si>
  <si>
    <t>f302</t>
  </si>
  <si>
    <t>f303</t>
  </si>
  <si>
    <t>f304</t>
  </si>
  <si>
    <t>f305</t>
  </si>
  <si>
    <t>f306</t>
  </si>
  <si>
    <t>f307</t>
  </si>
  <si>
    <t>f308</t>
  </si>
  <si>
    <t>f309</t>
  </si>
  <si>
    <t>f310</t>
  </si>
  <si>
    <t>f311</t>
  </si>
  <si>
    <t>f312</t>
  </si>
  <si>
    <t>f313</t>
  </si>
  <si>
    <t>f314</t>
  </si>
  <si>
    <t>f315</t>
  </si>
  <si>
    <t>f316</t>
  </si>
  <si>
    <t>f317</t>
  </si>
  <si>
    <t>f318</t>
  </si>
  <si>
    <t>f319</t>
  </si>
  <si>
    <t>f320</t>
  </si>
  <si>
    <t>f321</t>
  </si>
  <si>
    <t>f322</t>
  </si>
  <si>
    <t>f323</t>
  </si>
  <si>
    <t>f324</t>
  </si>
  <si>
    <t>f325</t>
  </si>
  <si>
    <t>f326</t>
  </si>
  <si>
    <t>f327</t>
  </si>
  <si>
    <t>f328</t>
  </si>
  <si>
    <t>f329</t>
  </si>
  <si>
    <t>f330</t>
  </si>
  <si>
    <t>f331</t>
  </si>
  <si>
    <t>f332</t>
  </si>
  <si>
    <t>f333</t>
  </si>
  <si>
    <t>f334</t>
  </si>
  <si>
    <t>f335</t>
  </si>
  <si>
    <t>f336</t>
  </si>
  <si>
    <t>f337</t>
  </si>
  <si>
    <t>f338</t>
  </si>
  <si>
    <t>f339</t>
  </si>
  <si>
    <t>f340</t>
  </si>
  <si>
    <t>f341</t>
  </si>
  <si>
    <t>f342</t>
  </si>
  <si>
    <t>f343</t>
  </si>
  <si>
    <t>f344</t>
  </si>
  <si>
    <t>f345</t>
  </si>
  <si>
    <t>f346</t>
  </si>
  <si>
    <t>f347</t>
  </si>
  <si>
    <t>f348</t>
  </si>
  <si>
    <t>f349</t>
  </si>
  <si>
    <t>f350</t>
  </si>
  <si>
    <t>f351</t>
  </si>
  <si>
    <t>f352</t>
  </si>
  <si>
    <t>f353</t>
  </si>
  <si>
    <t>f354</t>
  </si>
  <si>
    <t>f355</t>
  </si>
  <si>
    <t>f356</t>
  </si>
  <si>
    <t>f357</t>
  </si>
  <si>
    <t>f358</t>
  </si>
  <si>
    <t>f359</t>
  </si>
  <si>
    <t>f360</t>
  </si>
  <si>
    <t>f361</t>
  </si>
  <si>
    <t>f362</t>
  </si>
  <si>
    <t>f363</t>
  </si>
  <si>
    <t>f364</t>
  </si>
  <si>
    <t>f365</t>
  </si>
  <si>
    <t>f366</t>
  </si>
  <si>
    <t>f367</t>
  </si>
  <si>
    <t>f368</t>
  </si>
  <si>
    <t>f369</t>
  </si>
  <si>
    <t>f370</t>
  </si>
  <si>
    <t>f371</t>
  </si>
  <si>
    <t>f372</t>
  </si>
  <si>
    <t>f373</t>
  </si>
  <si>
    <t>f374</t>
  </si>
  <si>
    <t>f375</t>
  </si>
  <si>
    <t>f376</t>
  </si>
  <si>
    <t>f377</t>
  </si>
  <si>
    <t>f378</t>
  </si>
  <si>
    <t>f379</t>
  </si>
  <si>
    <t>f380</t>
  </si>
  <si>
    <t>f381</t>
  </si>
  <si>
    <t>f382</t>
  </si>
  <si>
    <t>f383</t>
  </si>
  <si>
    <t>f384</t>
  </si>
  <si>
    <t>f385</t>
  </si>
  <si>
    <t>f386</t>
  </si>
  <si>
    <t>f387</t>
  </si>
  <si>
    <t>f388</t>
  </si>
  <si>
    <t>f389</t>
  </si>
  <si>
    <t>f390</t>
  </si>
  <si>
    <t>f391</t>
  </si>
  <si>
    <t>f392</t>
  </si>
  <si>
    <t>f393</t>
  </si>
  <si>
    <t>f394</t>
  </si>
  <si>
    <t>f395</t>
  </si>
  <si>
    <t>f396</t>
  </si>
  <si>
    <t>f397</t>
  </si>
  <si>
    <t>f398</t>
  </si>
  <si>
    <t>f399</t>
  </si>
  <si>
    <t>f400</t>
  </si>
  <si>
    <t>f401</t>
  </si>
  <si>
    <t>f402</t>
  </si>
  <si>
    <t>f403</t>
  </si>
  <si>
    <t>f404</t>
  </si>
  <si>
    <t>f405</t>
  </si>
  <si>
    <t>f406</t>
  </si>
  <si>
    <t>f407</t>
  </si>
  <si>
    <t>f408</t>
  </si>
  <si>
    <t>f409</t>
  </si>
  <si>
    <t>f410</t>
  </si>
  <si>
    <t>f411</t>
  </si>
  <si>
    <t>f412</t>
  </si>
  <si>
    <t>f413</t>
  </si>
  <si>
    <t>f414</t>
  </si>
  <si>
    <t>f415</t>
  </si>
  <si>
    <t>f416</t>
  </si>
  <si>
    <t>f417</t>
  </si>
  <si>
    <t>f418</t>
  </si>
  <si>
    <t>f419</t>
  </si>
  <si>
    <t>f420</t>
  </si>
  <si>
    <t>f421</t>
  </si>
  <si>
    <t>f422</t>
  </si>
  <si>
    <t>f423</t>
  </si>
  <si>
    <t>f424</t>
  </si>
  <si>
    <t>f425</t>
  </si>
  <si>
    <t>f426</t>
  </si>
  <si>
    <t>f427</t>
  </si>
  <si>
    <t>f428</t>
  </si>
  <si>
    <t>f429</t>
  </si>
  <si>
    <t>f430</t>
  </si>
  <si>
    <t>f431</t>
  </si>
  <si>
    <t>f432</t>
  </si>
  <si>
    <t>f433</t>
  </si>
  <si>
    <t>f434</t>
  </si>
  <si>
    <t>f435</t>
  </si>
  <si>
    <t>f436</t>
  </si>
  <si>
    <t>f437</t>
  </si>
  <si>
    <t>f438</t>
  </si>
  <si>
    <t>f439</t>
  </si>
  <si>
    <t>f440</t>
  </si>
  <si>
    <t>f441</t>
  </si>
  <si>
    <t>f442</t>
  </si>
  <si>
    <t>f443</t>
  </si>
  <si>
    <t>f444</t>
  </si>
  <si>
    <t>f445</t>
  </si>
  <si>
    <t>f446</t>
  </si>
  <si>
    <t>f447</t>
  </si>
  <si>
    <t>f448</t>
  </si>
  <si>
    <t>f449</t>
  </si>
  <si>
    <t>f450</t>
  </si>
  <si>
    <t>f451</t>
  </si>
  <si>
    <t>f452</t>
  </si>
  <si>
    <t>f453</t>
  </si>
  <si>
    <t>f454</t>
  </si>
  <si>
    <t>f455</t>
  </si>
  <si>
    <t>f456</t>
  </si>
  <si>
    <t>f457</t>
  </si>
  <si>
    <t>f458</t>
  </si>
  <si>
    <t>f459</t>
  </si>
  <si>
    <t>f460</t>
  </si>
  <si>
    <t>f461</t>
  </si>
  <si>
    <t>f464</t>
  </si>
  <si>
    <t>f465</t>
  </si>
  <si>
    <t>f466</t>
  </si>
  <si>
    <t>f467</t>
  </si>
  <si>
    <t>f468</t>
  </si>
  <si>
    <t>f469</t>
  </si>
  <si>
    <t>f470</t>
  </si>
  <si>
    <t>f471</t>
  </si>
  <si>
    <t>f472</t>
  </si>
  <si>
    <t>f475</t>
  </si>
  <si>
    <t>f476</t>
  </si>
  <si>
    <t>f477</t>
  </si>
  <si>
    <t>f478</t>
  </si>
  <si>
    <t>f479</t>
  </si>
  <si>
    <t>f480</t>
  </si>
  <si>
    <t>f481</t>
  </si>
  <si>
    <t>f482</t>
  </si>
  <si>
    <t>f483</t>
  </si>
  <si>
    <t>f484</t>
  </si>
  <si>
    <t>f485</t>
  </si>
  <si>
    <t>f486</t>
  </si>
  <si>
    <t>f487</t>
  </si>
  <si>
    <t>f488</t>
  </si>
  <si>
    <t>f489</t>
  </si>
  <si>
    <t>f490</t>
  </si>
  <si>
    <t>f491</t>
  </si>
  <si>
    <t>f492</t>
  </si>
  <si>
    <t>f493</t>
  </si>
  <si>
    <t>f494</t>
  </si>
  <si>
    <t>f495</t>
  </si>
  <si>
    <t>f496</t>
  </si>
  <si>
    <t>f497</t>
  </si>
  <si>
    <t>f498</t>
  </si>
  <si>
    <t>f499</t>
  </si>
  <si>
    <t>f500</t>
  </si>
  <si>
    <t>f501</t>
  </si>
  <si>
    <t>f502</t>
  </si>
  <si>
    <t>f503</t>
  </si>
  <si>
    <t>f504</t>
  </si>
  <si>
    <t>f505</t>
  </si>
  <si>
    <t>f506</t>
  </si>
  <si>
    <t>f507</t>
  </si>
  <si>
    <t>f508</t>
  </si>
  <si>
    <t>f509</t>
  </si>
  <si>
    <t>f510</t>
  </si>
  <si>
    <t>f511</t>
  </si>
  <si>
    <t>f512</t>
  </si>
  <si>
    <t>f513</t>
  </si>
  <si>
    <t>f514</t>
  </si>
  <si>
    <t>f515</t>
  </si>
  <si>
    <t>f516</t>
  </si>
  <si>
    <t>f517</t>
  </si>
  <si>
    <t>f518</t>
  </si>
  <si>
    <t>f519</t>
  </si>
  <si>
    <t>f520</t>
  </si>
  <si>
    <t>f521</t>
  </si>
  <si>
    <t>f522</t>
  </si>
  <si>
    <t>f523</t>
  </si>
  <si>
    <t>f524</t>
  </si>
  <si>
    <t>f525</t>
  </si>
  <si>
    <t>f526</t>
  </si>
  <si>
    <t>f527</t>
  </si>
  <si>
    <t>f528</t>
  </si>
  <si>
    <t>f529</t>
  </si>
  <si>
    <t>f530</t>
  </si>
  <si>
    <t>f531</t>
  </si>
  <si>
    <t>f532</t>
  </si>
  <si>
    <t>f533</t>
  </si>
  <si>
    <t>f534</t>
  </si>
  <si>
    <t>f535</t>
  </si>
  <si>
    <t>f536</t>
  </si>
  <si>
    <t>f537</t>
  </si>
  <si>
    <t>f538</t>
  </si>
  <si>
    <t>f539</t>
  </si>
  <si>
    <t>f540</t>
  </si>
  <si>
    <t>f541</t>
  </si>
  <si>
    <t>f542</t>
  </si>
  <si>
    <t>f543</t>
  </si>
  <si>
    <t>f544</t>
  </si>
  <si>
    <t>f545</t>
  </si>
  <si>
    <t>f546</t>
  </si>
  <si>
    <t>f547</t>
  </si>
  <si>
    <t>f548</t>
  </si>
  <si>
    <t>f549</t>
  </si>
  <si>
    <t>f550</t>
  </si>
  <si>
    <t>f551</t>
  </si>
  <si>
    <t>f552</t>
  </si>
  <si>
    <t>f553</t>
  </si>
  <si>
    <t>f554</t>
  </si>
  <si>
    <t>f555</t>
  </si>
  <si>
    <t>f556</t>
  </si>
  <si>
    <t>f557</t>
  </si>
  <si>
    <t>f558</t>
  </si>
  <si>
    <t>f559</t>
  </si>
  <si>
    <t>f560</t>
  </si>
  <si>
    <t>f561</t>
  </si>
  <si>
    <t>f562</t>
  </si>
  <si>
    <t>f563</t>
  </si>
  <si>
    <t>f564</t>
  </si>
  <si>
    <t>f565</t>
  </si>
  <si>
    <t>f566</t>
  </si>
  <si>
    <t>f567</t>
  </si>
  <si>
    <t>f568</t>
  </si>
  <si>
    <t>f569</t>
  </si>
  <si>
    <t>f570</t>
  </si>
  <si>
    <t>f571</t>
  </si>
  <si>
    <t>f572</t>
  </si>
  <si>
    <t>f573</t>
  </si>
  <si>
    <t>f574</t>
  </si>
  <si>
    <t>f575</t>
  </si>
  <si>
    <t>f576</t>
  </si>
  <si>
    <t>f577</t>
  </si>
  <si>
    <t>f578</t>
  </si>
  <si>
    <t>f579</t>
  </si>
  <si>
    <t>f580</t>
  </si>
  <si>
    <t>f581</t>
  </si>
  <si>
    <t>f582</t>
  </si>
  <si>
    <t>f583</t>
  </si>
  <si>
    <t>f584</t>
  </si>
  <si>
    <t>f585</t>
  </si>
  <si>
    <t>f586</t>
  </si>
  <si>
    <t>f587</t>
  </si>
  <si>
    <t>f588</t>
  </si>
  <si>
    <t>f589</t>
  </si>
  <si>
    <t>f590</t>
  </si>
  <si>
    <t>f591</t>
  </si>
  <si>
    <t>f592</t>
  </si>
  <si>
    <t>f593</t>
  </si>
  <si>
    <t>f594</t>
  </si>
  <si>
    <t>f595</t>
  </si>
  <si>
    <t>f596</t>
  </si>
  <si>
    <t>f597</t>
  </si>
  <si>
    <t>f598</t>
  </si>
  <si>
    <t>f599</t>
  </si>
  <si>
    <t>f600</t>
  </si>
  <si>
    <t>f601</t>
  </si>
  <si>
    <t>f604</t>
  </si>
  <si>
    <t>f606</t>
  </si>
  <si>
    <t>f607</t>
  </si>
  <si>
    <t>f608</t>
  </si>
  <si>
    <t>f609</t>
  </si>
  <si>
    <t>f610</t>
  </si>
  <si>
    <t>f611</t>
  </si>
  <si>
    <t>f612</t>
  </si>
  <si>
    <t>f613</t>
  </si>
  <si>
    <t>f614</t>
  </si>
  <si>
    <t>f615</t>
  </si>
  <si>
    <t>f616</t>
  </si>
  <si>
    <t>f617</t>
  </si>
  <si>
    <t>f618</t>
  </si>
  <si>
    <t>f619</t>
  </si>
  <si>
    <t>f620</t>
  </si>
  <si>
    <t>f621</t>
  </si>
  <si>
    <t>f622</t>
  </si>
  <si>
    <t>f623</t>
  </si>
  <si>
    <t>f624</t>
  </si>
  <si>
    <t>f625</t>
  </si>
  <si>
    <t>f626</t>
  </si>
  <si>
    <t>f627</t>
  </si>
  <si>
    <t>f628</t>
  </si>
  <si>
    <t>f629</t>
  </si>
  <si>
    <t>f630</t>
  </si>
  <si>
    <t>f631</t>
  </si>
  <si>
    <t>f632</t>
  </si>
  <si>
    <t>f633</t>
  </si>
  <si>
    <t>f634</t>
  </si>
  <si>
    <t>f635</t>
  </si>
  <si>
    <t>f636</t>
  </si>
  <si>
    <t>f637</t>
  </si>
  <si>
    <t>f638</t>
  </si>
  <si>
    <t>f639</t>
  </si>
  <si>
    <t>f640</t>
  </si>
  <si>
    <t>f641</t>
  </si>
  <si>
    <t>f642</t>
  </si>
  <si>
    <t>f643</t>
  </si>
  <si>
    <t>f644</t>
  </si>
  <si>
    <t>f645</t>
  </si>
  <si>
    <t>f646</t>
  </si>
  <si>
    <t>f647</t>
  </si>
  <si>
    <t>f648</t>
  </si>
  <si>
    <t>f649</t>
  </si>
  <si>
    <t>f650</t>
  </si>
  <si>
    <t>f651</t>
  </si>
  <si>
    <t>f652</t>
  </si>
  <si>
    <t>f653</t>
  </si>
  <si>
    <t>f654</t>
  </si>
  <si>
    <t>f655</t>
  </si>
  <si>
    <t>f656</t>
  </si>
  <si>
    <t>f657</t>
  </si>
  <si>
    <t>f658</t>
  </si>
  <si>
    <t>f659</t>
  </si>
  <si>
    <t>f660</t>
  </si>
  <si>
    <t>f661</t>
  </si>
  <si>
    <t>f662</t>
  </si>
  <si>
    <t>f663</t>
  </si>
  <si>
    <t>f664</t>
  </si>
  <si>
    <t>f665</t>
  </si>
  <si>
    <t>f666</t>
  </si>
  <si>
    <t>f667</t>
  </si>
  <si>
    <t>f668</t>
  </si>
  <si>
    <t>f669</t>
  </si>
  <si>
    <t>f670</t>
  </si>
  <si>
    <t>f671</t>
  </si>
  <si>
    <t>f672</t>
  </si>
  <si>
    <t>f673</t>
  </si>
  <si>
    <t>f674</t>
  </si>
  <si>
    <t>f675</t>
  </si>
  <si>
    <t>f676</t>
  </si>
  <si>
    <t>f677</t>
  </si>
  <si>
    <t>f678</t>
  </si>
  <si>
    <t>f679</t>
  </si>
  <si>
    <t>f680</t>
  </si>
  <si>
    <t>f681</t>
  </si>
  <si>
    <t>f682</t>
  </si>
  <si>
    <t>f683</t>
  </si>
  <si>
    <t>f684</t>
  </si>
  <si>
    <t>f685</t>
  </si>
  <si>
    <t>f686</t>
  </si>
  <si>
    <t>f687</t>
  </si>
  <si>
    <t>f688</t>
  </si>
  <si>
    <t>f689</t>
  </si>
  <si>
    <t>f690</t>
  </si>
  <si>
    <t>f691</t>
  </si>
  <si>
    <t>f692</t>
  </si>
  <si>
    <t>f693</t>
  </si>
  <si>
    <t>f694</t>
  </si>
  <si>
    <t>f695</t>
  </si>
  <si>
    <t>f696</t>
  </si>
  <si>
    <t>f697</t>
  </si>
  <si>
    <t>f698</t>
  </si>
  <si>
    <t>f699</t>
  </si>
  <si>
    <t>f700</t>
  </si>
  <si>
    <t>f701</t>
  </si>
  <si>
    <t>f702</t>
  </si>
  <si>
    <t>f703</t>
  </si>
  <si>
    <t>f704</t>
  </si>
  <si>
    <t>f705</t>
  </si>
  <si>
    <t>f706</t>
  </si>
  <si>
    <t>f707</t>
  </si>
  <si>
    <t>f708</t>
  </si>
  <si>
    <t>f709</t>
  </si>
  <si>
    <t>f710</t>
  </si>
  <si>
    <t>f711</t>
  </si>
  <si>
    <t>f712</t>
  </si>
  <si>
    <t>f713</t>
  </si>
  <si>
    <t>f714</t>
  </si>
  <si>
    <t>f715</t>
  </si>
  <si>
    <t>f716</t>
  </si>
  <si>
    <t>f717</t>
  </si>
  <si>
    <t>f718</t>
  </si>
  <si>
    <t>f719</t>
  </si>
  <si>
    <t>f720</t>
  </si>
  <si>
    <t>f721</t>
  </si>
  <si>
    <t>f722</t>
  </si>
  <si>
    <t>f723</t>
  </si>
  <si>
    <t>f724</t>
  </si>
  <si>
    <t>f725</t>
  </si>
  <si>
    <t>f726</t>
  </si>
  <si>
    <t>f727</t>
  </si>
  <si>
    <t>f728</t>
  </si>
  <si>
    <t>f729</t>
  </si>
  <si>
    <t>f730</t>
  </si>
  <si>
    <t>f731</t>
  </si>
  <si>
    <t>f732</t>
  </si>
  <si>
    <t>f733</t>
  </si>
  <si>
    <t>f734</t>
  </si>
  <si>
    <t>f735</t>
  </si>
  <si>
    <t>f736</t>
  </si>
  <si>
    <t>f737</t>
  </si>
  <si>
    <t>f738</t>
  </si>
  <si>
    <t>f739</t>
  </si>
  <si>
    <t>f740</t>
  </si>
  <si>
    <t>f741</t>
  </si>
  <si>
    <t>f742</t>
  </si>
  <si>
    <t>f743</t>
  </si>
  <si>
    <t>f744</t>
  </si>
  <si>
    <t>f745</t>
  </si>
  <si>
    <t>f746</t>
  </si>
  <si>
    <t>f747</t>
  </si>
  <si>
    <t>f748</t>
  </si>
  <si>
    <t>f749</t>
  </si>
  <si>
    <t>f750</t>
  </si>
  <si>
    <t>f751</t>
  </si>
  <si>
    <t>f752</t>
  </si>
  <si>
    <t>f753</t>
  </si>
  <si>
    <t>f754</t>
  </si>
  <si>
    <t>f755</t>
  </si>
  <si>
    <t>f756</t>
  </si>
  <si>
    <t>f757</t>
  </si>
  <si>
    <t>f758</t>
  </si>
  <si>
    <t>f759</t>
  </si>
  <si>
    <t>f760</t>
  </si>
  <si>
    <t>f761</t>
  </si>
  <si>
    <t>f762</t>
  </si>
  <si>
    <t>f763</t>
  </si>
  <si>
    <t>f764</t>
  </si>
  <si>
    <t>f765</t>
  </si>
  <si>
    <t>f766</t>
  </si>
  <si>
    <t>f767</t>
  </si>
  <si>
    <t>f768</t>
  </si>
  <si>
    <t>f769</t>
  </si>
  <si>
    <t>f770</t>
  </si>
  <si>
    <t>f771</t>
  </si>
  <si>
    <t>f772</t>
  </si>
  <si>
    <t>f773</t>
  </si>
  <si>
    <t>f774</t>
  </si>
  <si>
    <t>f775</t>
  </si>
  <si>
    <t>f776</t>
  </si>
  <si>
    <t>f777</t>
  </si>
  <si>
    <t>f778</t>
  </si>
  <si>
    <t xml:space="preserve">Figure 5.  Proportion of variance explained by Principal Components ("PCs"). </t>
  </si>
  <si>
    <t>Principal Components ("PCs").</t>
  </si>
  <si>
    <t>Figure 6.  Cumulative proportion of the variance explained through successive</t>
  </si>
  <si>
    <t>Table 1.  Coefficients from logistic regression</t>
  </si>
  <si>
    <t>Precision (Sensitivity)</t>
  </si>
  <si>
    <t>Training Sample</t>
  </si>
  <si>
    <t>Random Forest</t>
  </si>
  <si>
    <t>Gradient Boosting</t>
  </si>
  <si>
    <t>Lasso</t>
  </si>
  <si>
    <t>Ridge Regression</t>
  </si>
  <si>
    <t>Stepwise Linear Regression</t>
  </si>
  <si>
    <t>RMSE</t>
  </si>
  <si>
    <t>R-squared</t>
  </si>
  <si>
    <t>Loss Modeling Method</t>
  </si>
  <si>
    <t>training data.</t>
  </si>
  <si>
    <t>Validation Sample</t>
  </si>
  <si>
    <t>Figure 8.  Variable importance plots for EDA from a decision tree and the entire dataset with default as the response variable.</t>
  </si>
  <si>
    <t>Figure 9.  Variable importance plot for EDA from Random Forest and the entire dataset with default as the response variable.</t>
  </si>
  <si>
    <t>Figure 12.  ROC curves for each of Logistic Regression, Decision Tree, and Random Forest models fit on training data and used to predict out-of-sample on the validation data.</t>
  </si>
  <si>
    <t>Table 5.  Table of RMSE and R-squared values for loss modeling methods fit on</t>
  </si>
  <si>
    <t>Figure 7.  Plot of a decision tree fit on the entire dataset for EDA with default the response variable.</t>
  </si>
  <si>
    <t>of trees and variable importance with loss as the response variable.</t>
  </si>
  <si>
    <t>Figure 11.  RMSE from Random Forest used for EDA to determine error as a function of number</t>
  </si>
  <si>
    <t>Figure 10.  Variable importance plot for EDA from Random Forest and the entire dataset with loss as the response variable.</t>
  </si>
  <si>
    <t>using backwards selection with default the</t>
  </si>
  <si>
    <t>response variable.</t>
  </si>
  <si>
    <t>smaller training and validation datasets</t>
  </si>
  <si>
    <t>and used to model default.</t>
  </si>
  <si>
    <t>and used to model loss.</t>
  </si>
  <si>
    <t>Table 3.  70/30 split of full training data into</t>
  </si>
  <si>
    <t>Table 4.  Confusion Matrix for training and validation datasets with the latter the out-of-sample data</t>
  </si>
  <si>
    <t>Figure 13.  R-squared and RMSE for various modeling methods with loss as the response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</si>
</sst>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1" fontId="0" fillId="0" borderId="0" xfId="0" applyNumberFormat="1"/>
    <xf numFmtId="0" fontId="2" fillId="0" borderId="1" xfId="0" applyFont="1" applyBorder="1"/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0" fillId="2" borderId="3" xfId="0" applyFill="1" applyBorder="1"/>
    <xf numFmtId="0" fontId="3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0" fillId="2" borderId="0" xfId="0" applyFill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Border="1"/>
    <xf numFmtId="10" fontId="0" fillId="0" borderId="0" xfId="1" applyNumberFormat="1" applyFont="1" applyBorder="1" applyAlignment="1">
      <alignment horizontal="center"/>
    </xf>
    <xf numFmtId="0" fontId="0" fillId="2" borderId="0" xfId="0" applyFill="1" applyBorder="1"/>
    <xf numFmtId="10" fontId="0" fillId="0" borderId="0" xfId="1" applyNumberFormat="1" applyFont="1"/>
    <xf numFmtId="0" fontId="0" fillId="0" borderId="0" xfId="0" applyFill="1" applyBorder="1"/>
    <xf numFmtId="0" fontId="0" fillId="0" borderId="2" xfId="0" applyBorder="1"/>
    <xf numFmtId="3" fontId="0" fillId="0" borderId="2" xfId="0" applyNumberFormat="1" applyBorder="1"/>
    <xf numFmtId="10" fontId="0" fillId="0" borderId="2" xfId="1" applyNumberFormat="1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2" borderId="2" xfId="0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quotePrefix="1" applyFont="1"/>
    <xf numFmtId="0" fontId="0" fillId="0" borderId="0" xfId="0" quotePrefix="1"/>
    <xf numFmtId="0" fontId="5" fillId="0" borderId="2" xfId="0" applyFont="1" applyBorder="1" applyAlignment="1">
      <alignment vertical="center"/>
    </xf>
    <xf numFmtId="10" fontId="0" fillId="0" borderId="2" xfId="1" applyNumberFormat="1" applyFont="1" applyBorder="1" applyAlignment="1">
      <alignment horizontal="left"/>
    </xf>
    <xf numFmtId="10" fontId="0" fillId="0" borderId="0" xfId="0" applyNumberFormat="1"/>
    <xf numFmtId="0" fontId="2" fillId="0" borderId="5" xfId="0" applyFont="1" applyBorder="1"/>
    <xf numFmtId="0" fontId="2" fillId="0" borderId="4" xfId="0" applyFont="1" applyBorder="1"/>
    <xf numFmtId="0" fontId="0" fillId="0" borderId="6" xfId="0" applyBorder="1"/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28574</xdr:colOff>
      <xdr:row>19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190500"/>
          <a:ext cx="5514974" cy="360997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19</xdr:col>
      <xdr:colOff>571500</xdr:colOff>
      <xdr:row>20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5550" y="190500"/>
          <a:ext cx="5448300" cy="36195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</xdr:row>
      <xdr:rowOff>0</xdr:rowOff>
    </xdr:from>
    <xdr:to>
      <xdr:col>30</xdr:col>
      <xdr:colOff>47625</xdr:colOff>
      <xdr:row>20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01550" y="190500"/>
          <a:ext cx="5534025" cy="378142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</xdr:row>
      <xdr:rowOff>0</xdr:rowOff>
    </xdr:from>
    <xdr:to>
      <xdr:col>40</xdr:col>
      <xdr:colOff>9525</xdr:colOff>
      <xdr:row>20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97550" y="381000"/>
          <a:ext cx="5495925" cy="3600450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1</xdr:row>
      <xdr:rowOff>0</xdr:rowOff>
    </xdr:from>
    <xdr:to>
      <xdr:col>75</xdr:col>
      <xdr:colOff>590550</xdr:colOff>
      <xdr:row>27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299150" y="190500"/>
          <a:ext cx="9124950" cy="5105400"/>
        </a:xfrm>
        <a:prstGeom prst="rect">
          <a:avLst/>
        </a:prstGeom>
      </xdr:spPr>
    </xdr:pic>
    <xdr:clientData/>
  </xdr:twoCellAnchor>
  <xdr:twoCellAnchor editAs="oneCell">
    <xdr:from>
      <xdr:col>77</xdr:col>
      <xdr:colOff>0</xdr:colOff>
      <xdr:row>1</xdr:row>
      <xdr:rowOff>0</xdr:rowOff>
    </xdr:from>
    <xdr:to>
      <xdr:col>89</xdr:col>
      <xdr:colOff>447676</xdr:colOff>
      <xdr:row>24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052750" y="190500"/>
          <a:ext cx="7762876" cy="4552950"/>
        </a:xfrm>
        <a:prstGeom prst="rect">
          <a:avLst/>
        </a:prstGeom>
      </xdr:spPr>
    </xdr:pic>
    <xdr:clientData/>
  </xdr:twoCellAnchor>
  <xdr:twoCellAnchor editAs="oneCell">
    <xdr:from>
      <xdr:col>90</xdr:col>
      <xdr:colOff>0</xdr:colOff>
      <xdr:row>1</xdr:row>
      <xdr:rowOff>0</xdr:rowOff>
    </xdr:from>
    <xdr:to>
      <xdr:col>102</xdr:col>
      <xdr:colOff>0</xdr:colOff>
      <xdr:row>24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977550" y="190500"/>
          <a:ext cx="7315200" cy="4514850"/>
        </a:xfrm>
        <a:prstGeom prst="rect">
          <a:avLst/>
        </a:prstGeom>
      </xdr:spPr>
    </xdr:pic>
    <xdr:clientData/>
  </xdr:twoCellAnchor>
  <xdr:twoCellAnchor editAs="oneCell">
    <xdr:from>
      <xdr:col>41</xdr:col>
      <xdr:colOff>1</xdr:colOff>
      <xdr:row>1</xdr:row>
      <xdr:rowOff>9525</xdr:rowOff>
    </xdr:from>
    <xdr:to>
      <xdr:col>50</xdr:col>
      <xdr:colOff>38100</xdr:colOff>
      <xdr:row>20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593551" y="200025"/>
          <a:ext cx="5524499" cy="3771900"/>
        </a:xfrm>
        <a:prstGeom prst="rect">
          <a:avLst/>
        </a:prstGeom>
      </xdr:spPr>
    </xdr:pic>
    <xdr:clientData/>
  </xdr:twoCellAnchor>
  <xdr:twoCellAnchor editAs="oneCell">
    <xdr:from>
      <xdr:col>51</xdr:col>
      <xdr:colOff>1</xdr:colOff>
      <xdr:row>2</xdr:row>
      <xdr:rowOff>19050</xdr:rowOff>
    </xdr:from>
    <xdr:to>
      <xdr:col>60</xdr:col>
      <xdr:colOff>1</xdr:colOff>
      <xdr:row>22</xdr:row>
      <xdr:rowOff>28576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689551" y="400050"/>
          <a:ext cx="5486400" cy="3819526"/>
        </a:xfrm>
        <a:prstGeom prst="rect">
          <a:avLst/>
        </a:prstGeom>
      </xdr:spPr>
    </xdr:pic>
    <xdr:clientData/>
  </xdr:twoCellAnchor>
  <xdr:twoCellAnchor editAs="oneCell">
    <xdr:from>
      <xdr:col>126</xdr:col>
      <xdr:colOff>0</xdr:colOff>
      <xdr:row>1</xdr:row>
      <xdr:rowOff>0</xdr:rowOff>
    </xdr:from>
    <xdr:to>
      <xdr:col>134</xdr:col>
      <xdr:colOff>581025</xdr:colOff>
      <xdr:row>21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388750" y="190500"/>
          <a:ext cx="5457825" cy="3952875"/>
        </a:xfrm>
        <a:prstGeom prst="rect">
          <a:avLst/>
        </a:prstGeom>
      </xdr:spPr>
    </xdr:pic>
    <xdr:clientData/>
  </xdr:twoCellAnchor>
  <xdr:twoCellAnchor editAs="oneCell">
    <xdr:from>
      <xdr:col>135</xdr:col>
      <xdr:colOff>0</xdr:colOff>
      <xdr:row>1</xdr:row>
      <xdr:rowOff>0</xdr:rowOff>
    </xdr:from>
    <xdr:to>
      <xdr:col>144</xdr:col>
      <xdr:colOff>38100</xdr:colOff>
      <xdr:row>21</xdr:row>
      <xdr:rowOff>133350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7875150" y="190500"/>
          <a:ext cx="5524500" cy="3943350"/>
        </a:xfrm>
        <a:prstGeom prst="rect">
          <a:avLst/>
        </a:prstGeom>
      </xdr:spPr>
    </xdr:pic>
    <xdr:clientData/>
  </xdr:twoCellAnchor>
  <xdr:twoCellAnchor editAs="oneCell">
    <xdr:from>
      <xdr:col>126</xdr:col>
      <xdr:colOff>1</xdr:colOff>
      <xdr:row>22</xdr:row>
      <xdr:rowOff>0</xdr:rowOff>
    </xdr:from>
    <xdr:to>
      <xdr:col>134</xdr:col>
      <xdr:colOff>600075</xdr:colOff>
      <xdr:row>41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2388751" y="4191000"/>
          <a:ext cx="5476874" cy="3771900"/>
        </a:xfrm>
        <a:prstGeom prst="rect">
          <a:avLst/>
        </a:prstGeom>
      </xdr:spPr>
    </xdr:pic>
    <xdr:clientData/>
  </xdr:twoCellAnchor>
  <xdr:twoCellAnchor editAs="oneCell">
    <xdr:from>
      <xdr:col>145</xdr:col>
      <xdr:colOff>15241</xdr:colOff>
      <xdr:row>2</xdr:row>
      <xdr:rowOff>7620</xdr:rowOff>
    </xdr:from>
    <xdr:to>
      <xdr:col>154</xdr:col>
      <xdr:colOff>91441</xdr:colOff>
      <xdr:row>21</xdr:row>
      <xdr:rowOff>167640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A9BB0B42-BE64-48F5-9BC3-EA9125947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11001" y="373380"/>
          <a:ext cx="5562600" cy="3634740"/>
        </a:xfrm>
        <a:prstGeom prst="rect">
          <a:avLst/>
        </a:prstGeom>
      </xdr:spPr>
    </xdr:pic>
    <xdr:clientData/>
  </xdr:twoCellAnchor>
  <xdr:twoCellAnchor editAs="oneCell">
    <xdr:from>
      <xdr:col>102</xdr:col>
      <xdr:colOff>609599</xdr:colOff>
      <xdr:row>1</xdr:row>
      <xdr:rowOff>47625</xdr:rowOff>
    </xdr:from>
    <xdr:to>
      <xdr:col>115</xdr:col>
      <xdr:colOff>9524</xdr:colOff>
      <xdr:row>23</xdr:row>
      <xdr:rowOff>142874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DF33CE2E-60F7-45A5-A98A-3052B9704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198999" y="238125"/>
          <a:ext cx="7324725" cy="4286249"/>
        </a:xfrm>
        <a:prstGeom prst="rect">
          <a:avLst/>
        </a:prstGeom>
      </xdr:spPr>
    </xdr:pic>
    <xdr:clientData/>
  </xdr:twoCellAnchor>
  <xdr:twoCellAnchor editAs="oneCell">
    <xdr:from>
      <xdr:col>116</xdr:col>
      <xdr:colOff>28576</xdr:colOff>
      <xdr:row>2</xdr:row>
      <xdr:rowOff>104775</xdr:rowOff>
    </xdr:from>
    <xdr:to>
      <xdr:col>124</xdr:col>
      <xdr:colOff>600075</xdr:colOff>
      <xdr:row>21</xdr:row>
      <xdr:rowOff>104774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041DE6E2-900F-4FAE-9141-B6521C32E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3999726" y="485775"/>
          <a:ext cx="5448299" cy="3619499"/>
        </a:xfrm>
        <a:prstGeom prst="rect">
          <a:avLst/>
        </a:prstGeom>
      </xdr:spPr>
    </xdr:pic>
    <xdr:clientData/>
  </xdr:twoCellAnchor>
  <xdr:twoCellAnchor editAs="oneCell">
    <xdr:from>
      <xdr:col>145</xdr:col>
      <xdr:colOff>0</xdr:colOff>
      <xdr:row>22</xdr:row>
      <xdr:rowOff>28575</xdr:rowOff>
    </xdr:from>
    <xdr:to>
      <xdr:col>154</xdr:col>
      <xdr:colOff>104775</xdr:colOff>
      <xdr:row>41</xdr:row>
      <xdr:rowOff>158115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2D029626-8658-42B6-8757-81D5C3955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10925" y="4219575"/>
          <a:ext cx="5591175" cy="3749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2"/>
  <sheetViews>
    <sheetView showGridLines="0" workbookViewId="0"/>
  </sheetViews>
  <sheetFormatPr defaultRowHeight="15" x14ac:dyDescent="0.25"/>
  <cols>
    <col min="1" max="1" width="3.140625" customWidth="1"/>
    <col min="103" max="103" width="4.85546875" customWidth="1"/>
    <col min="126" max="126" width="4.7109375" customWidth="1"/>
    <col min="155" max="155" width="3.85546875" customWidth="1"/>
    <col min="166" max="166" width="3" customWidth="1"/>
  </cols>
  <sheetData>
    <row r="1" spans="2:157" x14ac:dyDescent="0.25">
      <c r="B1" s="1" t="s">
        <v>60</v>
      </c>
      <c r="L1" s="1" t="s">
        <v>61</v>
      </c>
      <c r="V1" s="1" t="s">
        <v>62</v>
      </c>
      <c r="AF1" s="1" t="s">
        <v>63</v>
      </c>
      <c r="AP1" s="1" t="s">
        <v>859</v>
      </c>
      <c r="AZ1" s="1" t="s">
        <v>861</v>
      </c>
      <c r="BJ1" s="1" t="s">
        <v>879</v>
      </c>
      <c r="BZ1" s="1" t="s">
        <v>875</v>
      </c>
      <c r="CM1" s="1" t="s">
        <v>876</v>
      </c>
      <c r="CZ1" s="1" t="s">
        <v>882</v>
      </c>
      <c r="DM1" s="1" t="s">
        <v>881</v>
      </c>
      <c r="DW1" s="1" t="s">
        <v>877</v>
      </c>
      <c r="EP1" s="1" t="s">
        <v>890</v>
      </c>
      <c r="FA1" s="1"/>
    </row>
    <row r="2" spans="2:157" x14ac:dyDescent="0.25">
      <c r="AF2" s="1" t="s">
        <v>64</v>
      </c>
      <c r="AZ2" s="1" t="s">
        <v>860</v>
      </c>
      <c r="BJ2" s="1"/>
      <c r="DM2" s="1" t="s">
        <v>880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122"/>
  <sheetViews>
    <sheetView showGridLines="0" tabSelected="1" workbookViewId="0"/>
  </sheetViews>
  <sheetFormatPr defaultRowHeight="15" x14ac:dyDescent="0.25"/>
  <cols>
    <col min="1" max="1" width="2.85546875" customWidth="1"/>
    <col min="2" max="2" width="10.42578125" customWidth="1"/>
    <col min="5" max="5" width="11" customWidth="1"/>
    <col min="6" max="7" width="4.140625" customWidth="1"/>
    <col min="12" max="12" width="4.140625" customWidth="1"/>
    <col min="17" max="18" width="4.140625" customWidth="1"/>
    <col min="19" max="19" width="12.140625" customWidth="1"/>
    <col min="20" max="20" width="10.140625" customWidth="1"/>
    <col min="21" max="21" width="10.42578125" customWidth="1"/>
    <col min="22" max="22" width="9.7109375" customWidth="1"/>
    <col min="23" max="23" width="3.7109375" customWidth="1"/>
    <col min="24" max="24" width="12.28515625" customWidth="1"/>
    <col min="25" max="25" width="9.85546875" customWidth="1"/>
    <col min="26" max="26" width="10.42578125" customWidth="1"/>
    <col min="27" max="27" width="10.7109375" customWidth="1"/>
    <col min="28" max="29" width="4.140625" customWidth="1"/>
    <col min="30" max="30" width="26.42578125" customWidth="1"/>
    <col min="31" max="34" width="11.42578125" customWidth="1"/>
    <col min="35" max="35" width="4.140625" customWidth="1"/>
  </cols>
  <sheetData>
    <row r="1" spans="2:60" x14ac:dyDescent="0.25">
      <c r="B1" s="1"/>
    </row>
    <row r="2" spans="2:60" x14ac:dyDescent="0.25">
      <c r="B2" s="1" t="s">
        <v>862</v>
      </c>
    </row>
    <row r="3" spans="2:60" ht="14.45" customHeight="1" x14ac:dyDescent="0.25">
      <c r="B3" s="1" t="s">
        <v>883</v>
      </c>
      <c r="H3" s="1" t="s">
        <v>0</v>
      </c>
      <c r="M3" s="1" t="s">
        <v>888</v>
      </c>
      <c r="S3" s="1" t="s">
        <v>889</v>
      </c>
      <c r="X3" s="1"/>
      <c r="AD3" s="1" t="s">
        <v>878</v>
      </c>
      <c r="AY3" s="2"/>
    </row>
    <row r="4" spans="2:60" ht="15" customHeight="1" x14ac:dyDescent="0.25">
      <c r="B4" s="1" t="s">
        <v>884</v>
      </c>
      <c r="H4" s="1" t="s">
        <v>885</v>
      </c>
      <c r="M4" s="1" t="s">
        <v>885</v>
      </c>
      <c r="S4" s="1" t="s">
        <v>2</v>
      </c>
      <c r="X4" s="1"/>
      <c r="AD4" s="1" t="s">
        <v>873</v>
      </c>
      <c r="AY4" s="2"/>
    </row>
    <row r="5" spans="2:60" x14ac:dyDescent="0.25">
      <c r="B5" s="3" t="s">
        <v>1</v>
      </c>
      <c r="C5" s="4"/>
      <c r="D5" s="4"/>
      <c r="E5" s="4"/>
      <c r="H5" s="1" t="s">
        <v>886</v>
      </c>
      <c r="M5" s="1" t="s">
        <v>887</v>
      </c>
      <c r="S5" s="52" t="s">
        <v>7</v>
      </c>
      <c r="T5" s="52"/>
      <c r="U5" s="52"/>
      <c r="V5" s="52"/>
      <c r="W5" s="9"/>
      <c r="X5" s="52" t="s">
        <v>8</v>
      </c>
      <c r="Y5" s="52"/>
      <c r="Z5" s="52"/>
      <c r="AA5" s="52"/>
      <c r="AD5" s="40"/>
      <c r="AE5" s="48" t="s">
        <v>864</v>
      </c>
      <c r="AF5" s="49"/>
      <c r="AG5" s="50" t="s">
        <v>874</v>
      </c>
      <c r="AH5" s="50"/>
      <c r="AY5" s="2"/>
      <c r="BH5" s="2"/>
    </row>
    <row r="6" spans="2:60" x14ac:dyDescent="0.25">
      <c r="B6" s="5"/>
      <c r="C6" s="6" t="s">
        <v>3</v>
      </c>
      <c r="D6" s="6" t="s">
        <v>4</v>
      </c>
      <c r="E6" s="6" t="s">
        <v>5</v>
      </c>
      <c r="H6" s="7" t="s">
        <v>6</v>
      </c>
      <c r="I6" s="8"/>
      <c r="J6" s="8"/>
      <c r="K6" s="8"/>
      <c r="M6" s="7" t="s">
        <v>6</v>
      </c>
      <c r="N6" s="8"/>
      <c r="O6" s="8"/>
      <c r="P6" s="8"/>
      <c r="U6" s="51" t="s">
        <v>13</v>
      </c>
      <c r="V6" s="51"/>
      <c r="W6" s="12"/>
      <c r="Z6" s="51" t="s">
        <v>13</v>
      </c>
      <c r="AA6" s="51"/>
      <c r="AD6" s="39" t="s">
        <v>872</v>
      </c>
      <c r="AE6" s="41" t="s">
        <v>870</v>
      </c>
      <c r="AF6" s="42" t="s">
        <v>871</v>
      </c>
      <c r="AG6" s="6" t="s">
        <v>870</v>
      </c>
      <c r="AH6" s="6" t="s">
        <v>871</v>
      </c>
      <c r="AY6" s="2"/>
      <c r="BH6" s="2"/>
    </row>
    <row r="7" spans="2:60" x14ac:dyDescent="0.25">
      <c r="B7" s="10" t="s">
        <v>9</v>
      </c>
      <c r="C7" s="11">
        <v>-53.46</v>
      </c>
      <c r="D7" s="11">
        <v>2E-16</v>
      </c>
      <c r="E7" s="11" t="s">
        <v>10</v>
      </c>
      <c r="H7" t="s">
        <v>11</v>
      </c>
      <c r="J7" t="s">
        <v>12</v>
      </c>
      <c r="M7" t="s">
        <v>11</v>
      </c>
      <c r="O7" t="s">
        <v>12</v>
      </c>
      <c r="S7" s="14"/>
      <c r="T7" s="15" t="s">
        <v>16</v>
      </c>
      <c r="U7" s="16" t="s">
        <v>17</v>
      </c>
      <c r="V7" s="16" t="s">
        <v>18</v>
      </c>
      <c r="W7" s="12"/>
      <c r="X7" s="14"/>
      <c r="Y7" s="15" t="s">
        <v>16</v>
      </c>
      <c r="Z7" s="16" t="s">
        <v>17</v>
      </c>
      <c r="AA7" s="16" t="s">
        <v>18</v>
      </c>
      <c r="AD7" s="38" t="s">
        <v>865</v>
      </c>
      <c r="AE7" s="43">
        <v>0.2374</v>
      </c>
      <c r="AF7" s="44">
        <v>0.84109999999999996</v>
      </c>
      <c r="AG7" s="45">
        <v>0.2397</v>
      </c>
      <c r="AH7" s="45">
        <v>0.84609999999999996</v>
      </c>
      <c r="AY7" s="2"/>
      <c r="BH7" s="2"/>
    </row>
    <row r="8" spans="2:60" x14ac:dyDescent="0.25">
      <c r="B8" s="10" t="s">
        <v>14</v>
      </c>
      <c r="C8" s="11">
        <v>-83.55</v>
      </c>
      <c r="D8" s="11">
        <v>2E-16</v>
      </c>
      <c r="E8" s="11" t="s">
        <v>10</v>
      </c>
      <c r="H8" t="s">
        <v>15</v>
      </c>
      <c r="J8" s="13">
        <v>105471</v>
      </c>
      <c r="M8" t="s">
        <v>15</v>
      </c>
      <c r="O8" s="13">
        <v>105471</v>
      </c>
      <c r="S8" s="17" t="s">
        <v>21</v>
      </c>
      <c r="T8" s="18" t="s">
        <v>17</v>
      </c>
      <c r="U8" s="19">
        <v>66229</v>
      </c>
      <c r="V8" s="19">
        <v>5667</v>
      </c>
      <c r="W8" s="12"/>
      <c r="X8" s="17" t="s">
        <v>21</v>
      </c>
      <c r="Y8" s="18" t="s">
        <v>17</v>
      </c>
      <c r="Z8" s="19">
        <v>28382</v>
      </c>
      <c r="AA8" s="19">
        <v>2442</v>
      </c>
      <c r="AD8" s="38" t="s">
        <v>866</v>
      </c>
      <c r="AE8" s="43">
        <v>0.27979999999999999</v>
      </c>
      <c r="AF8" s="44">
        <v>0.78180000000000005</v>
      </c>
      <c r="AG8" s="45">
        <v>0.28599999999999998</v>
      </c>
      <c r="AH8" s="45">
        <v>0.78059999999999996</v>
      </c>
      <c r="AY8" s="2"/>
      <c r="BH8" s="2"/>
    </row>
    <row r="9" spans="2:60" x14ac:dyDescent="0.25">
      <c r="B9" s="10" t="s">
        <v>19</v>
      </c>
      <c r="C9" s="11">
        <v>-60.09</v>
      </c>
      <c r="D9" s="11">
        <v>2E-16</v>
      </c>
      <c r="E9" s="11" t="s">
        <v>10</v>
      </c>
      <c r="H9" s="53" t="s">
        <v>20</v>
      </c>
      <c r="I9" s="53"/>
      <c r="J9" s="53">
        <v>18</v>
      </c>
      <c r="K9" s="53"/>
      <c r="M9" s="53" t="s">
        <v>20</v>
      </c>
      <c r="N9" s="53"/>
      <c r="O9" s="53">
        <v>89</v>
      </c>
      <c r="P9" s="53"/>
      <c r="S9" s="19"/>
      <c r="T9" s="18" t="s">
        <v>18</v>
      </c>
      <c r="U9" s="19">
        <v>753</v>
      </c>
      <c r="V9" s="19">
        <v>1181</v>
      </c>
      <c r="W9" s="12"/>
      <c r="X9" s="19"/>
      <c r="Y9" s="18" t="s">
        <v>18</v>
      </c>
      <c r="Z9" s="19">
        <v>324</v>
      </c>
      <c r="AA9" s="19">
        <v>493</v>
      </c>
      <c r="AD9" s="38" t="s">
        <v>867</v>
      </c>
      <c r="AE9" s="43">
        <v>0.57220000000000004</v>
      </c>
      <c r="AF9" s="44">
        <v>8.3269999999999997E-2</v>
      </c>
      <c r="AG9" s="45">
        <v>0.58135999999999999</v>
      </c>
      <c r="AH9" s="45">
        <v>8.0509999999999998E-2</v>
      </c>
      <c r="AY9" s="2"/>
      <c r="BH9" s="2"/>
    </row>
    <row r="10" spans="2:60" x14ac:dyDescent="0.25">
      <c r="B10" s="10" t="s">
        <v>22</v>
      </c>
      <c r="C10" s="11">
        <v>7.38</v>
      </c>
      <c r="D10" s="11">
        <v>1.4999999999999999E-13</v>
      </c>
      <c r="E10" s="11" t="s">
        <v>10</v>
      </c>
      <c r="H10" t="s">
        <v>23</v>
      </c>
      <c r="J10" s="13">
        <v>95688</v>
      </c>
      <c r="K10" s="20">
        <f>J10/J8</f>
        <v>0.90724464544756378</v>
      </c>
      <c r="M10" t="s">
        <v>23</v>
      </c>
      <c r="O10" s="13">
        <v>95688</v>
      </c>
      <c r="P10" s="20">
        <f>O10/O8</f>
        <v>0.90724464544756378</v>
      </c>
      <c r="S10" t="s">
        <v>26</v>
      </c>
      <c r="U10" s="20">
        <f>U8/(U8+U9)</f>
        <v>0.98875817383774744</v>
      </c>
      <c r="W10" s="12"/>
      <c r="X10" t="s">
        <v>26</v>
      </c>
      <c r="Z10" s="20">
        <f>Z8/(Z8+Z9)</f>
        <v>0.9887131610116352</v>
      </c>
      <c r="AD10" s="38" t="s">
        <v>868</v>
      </c>
      <c r="AE10" s="43">
        <v>0.57220000000000004</v>
      </c>
      <c r="AF10" s="44">
        <v>8.3140000000000006E-2</v>
      </c>
      <c r="AG10" s="45">
        <v>0.58148999999999995</v>
      </c>
      <c r="AH10" s="45">
        <v>8.0110000000000001E-2</v>
      </c>
      <c r="AY10" s="2"/>
      <c r="BH10" s="2"/>
    </row>
    <row r="11" spans="2:60" x14ac:dyDescent="0.25">
      <c r="B11" s="10" t="s">
        <v>24</v>
      </c>
      <c r="C11" s="11">
        <v>-6.14</v>
      </c>
      <c r="D11" s="11">
        <v>8.5057999999999997E-10</v>
      </c>
      <c r="E11" s="11" t="s">
        <v>10</v>
      </c>
      <c r="H11" t="s">
        <v>25</v>
      </c>
      <c r="J11" s="13">
        <v>9783</v>
      </c>
      <c r="K11" s="20">
        <f>J11/J8</f>
        <v>9.275535455243622E-2</v>
      </c>
      <c r="M11" t="s">
        <v>25</v>
      </c>
      <c r="O11" s="13">
        <v>9783</v>
      </c>
      <c r="P11" s="20">
        <f>O11/O8</f>
        <v>9.275535455243622E-2</v>
      </c>
      <c r="S11" t="s">
        <v>28</v>
      </c>
      <c r="U11" s="20">
        <f>V8/(V8+V9)</f>
        <v>0.82754088785046731</v>
      </c>
      <c r="W11" s="12"/>
      <c r="X11" t="s">
        <v>28</v>
      </c>
      <c r="Z11" s="20">
        <f>AA8/(AA8+AA9)</f>
        <v>0.83202725724020443</v>
      </c>
      <c r="AD11" s="39" t="s">
        <v>869</v>
      </c>
      <c r="AE11" s="46">
        <v>0.58689999999999998</v>
      </c>
      <c r="AF11" s="47">
        <v>3.8429999999999999E-2</v>
      </c>
      <c r="AG11" s="46">
        <v>0.59543999999999997</v>
      </c>
      <c r="AH11" s="46">
        <v>3.6179999999999997E-2</v>
      </c>
      <c r="AY11" s="2"/>
      <c r="BH11" s="2"/>
    </row>
    <row r="12" spans="2:60" x14ac:dyDescent="0.25">
      <c r="B12" s="10" t="s">
        <v>27</v>
      </c>
      <c r="C12" s="11">
        <v>6.14</v>
      </c>
      <c r="D12" s="11">
        <v>8.4781999999999997E-10</v>
      </c>
      <c r="E12" s="11" t="s">
        <v>10</v>
      </c>
      <c r="H12" s="8"/>
      <c r="I12" s="8"/>
      <c r="J12" s="8"/>
      <c r="K12" s="8"/>
      <c r="M12" s="8"/>
      <c r="N12" s="8"/>
      <c r="O12" s="8"/>
      <c r="P12" s="8"/>
      <c r="S12" t="s">
        <v>863</v>
      </c>
      <c r="U12" s="20">
        <f>U8/(U8+V8)</f>
        <v>0.92117781239568264</v>
      </c>
      <c r="W12" s="12"/>
      <c r="X12" t="s">
        <v>863</v>
      </c>
      <c r="Z12" s="20">
        <f>Z8/(Z8+AA8)</f>
        <v>0.92077601868673764</v>
      </c>
      <c r="AY12" s="2"/>
      <c r="BH12" s="2"/>
    </row>
    <row r="13" spans="2:60" x14ac:dyDescent="0.25">
      <c r="B13" s="10" t="s">
        <v>29</v>
      </c>
      <c r="C13" s="11">
        <v>50.08</v>
      </c>
      <c r="D13" s="11">
        <v>2E-16</v>
      </c>
      <c r="E13" s="11" t="s">
        <v>10</v>
      </c>
      <c r="H13" t="s">
        <v>30</v>
      </c>
      <c r="J13" t="s">
        <v>31</v>
      </c>
      <c r="M13" t="s">
        <v>30</v>
      </c>
      <c r="O13" t="s">
        <v>31</v>
      </c>
      <c r="S13" s="21" t="s">
        <v>33</v>
      </c>
      <c r="T13" s="21"/>
      <c r="U13" s="22">
        <f>V9/(V9+V8)</f>
        <v>0.17245911214953272</v>
      </c>
      <c r="V13" s="21"/>
      <c r="W13" s="23"/>
      <c r="X13" s="21" t="s">
        <v>33</v>
      </c>
      <c r="Y13" s="21"/>
      <c r="Z13" s="22">
        <f>AA9/(AA9+AA8)</f>
        <v>0.16797274275979557</v>
      </c>
      <c r="AA13" s="21"/>
      <c r="AY13" s="2"/>
      <c r="BH13" s="2"/>
    </row>
    <row r="14" spans="2:60" x14ac:dyDescent="0.25">
      <c r="B14" s="10" t="s">
        <v>32</v>
      </c>
      <c r="C14" s="11">
        <v>-21.26</v>
      </c>
      <c r="D14" s="11">
        <v>2E-16</v>
      </c>
      <c r="E14" s="11" t="s">
        <v>10</v>
      </c>
      <c r="H14" t="s">
        <v>15</v>
      </c>
      <c r="J14" s="13">
        <v>73830</v>
      </c>
      <c r="M14" t="s">
        <v>15</v>
      </c>
      <c r="O14" s="13">
        <v>73830</v>
      </c>
      <c r="S14" s="25"/>
      <c r="U14" s="20"/>
      <c r="W14" s="12"/>
      <c r="X14" s="25" t="s">
        <v>36</v>
      </c>
      <c r="Z14" s="20">
        <v>0.57830000000000004</v>
      </c>
      <c r="AY14" s="2"/>
      <c r="BH14" s="2"/>
    </row>
    <row r="15" spans="2:60" x14ac:dyDescent="0.25">
      <c r="B15" s="10" t="s">
        <v>34</v>
      </c>
      <c r="C15" s="11">
        <v>14.87</v>
      </c>
      <c r="D15" s="11">
        <v>2E-16</v>
      </c>
      <c r="E15" s="11" t="s">
        <v>10</v>
      </c>
      <c r="H15" s="24" t="s">
        <v>35</v>
      </c>
      <c r="J15" s="24">
        <f>J14/J8</f>
        <v>0.70000284438376426</v>
      </c>
      <c r="M15" s="24" t="s">
        <v>35</v>
      </c>
      <c r="O15" s="24">
        <f>O14/O8</f>
        <v>0.70000284438376426</v>
      </c>
      <c r="S15" s="52" t="s">
        <v>39</v>
      </c>
      <c r="T15" s="52"/>
      <c r="U15" s="52"/>
      <c r="V15" s="52"/>
      <c r="W15" s="9"/>
      <c r="X15" s="52" t="s">
        <v>40</v>
      </c>
      <c r="Y15" s="52"/>
      <c r="Z15" s="52"/>
      <c r="AA15" s="52"/>
      <c r="AY15" s="2"/>
      <c r="BH15" s="2"/>
    </row>
    <row r="16" spans="2:60" x14ac:dyDescent="0.25">
      <c r="B16" s="10" t="s">
        <v>37</v>
      </c>
      <c r="C16" s="11">
        <v>28.24</v>
      </c>
      <c r="D16" s="11">
        <v>2E-16</v>
      </c>
      <c r="E16" s="11" t="s">
        <v>10</v>
      </c>
      <c r="H16" t="s">
        <v>38</v>
      </c>
      <c r="J16" s="13">
        <v>66982</v>
      </c>
      <c r="K16" s="20">
        <f>J16/J14</f>
        <v>0.90724637681159426</v>
      </c>
      <c r="M16" t="s">
        <v>38</v>
      </c>
      <c r="O16" s="13">
        <v>66982</v>
      </c>
      <c r="P16" s="20">
        <f>O16/O14</f>
        <v>0.90724637681159426</v>
      </c>
      <c r="U16" s="51" t="s">
        <v>13</v>
      </c>
      <c r="V16" s="51"/>
      <c r="W16" s="12"/>
      <c r="Z16" s="51" t="s">
        <v>13</v>
      </c>
      <c r="AA16" s="51"/>
      <c r="AY16" s="2"/>
      <c r="BH16" s="2"/>
    </row>
    <row r="17" spans="2:60" x14ac:dyDescent="0.25">
      <c r="B17" s="10" t="s">
        <v>41</v>
      </c>
      <c r="C17" s="11">
        <v>12.56</v>
      </c>
      <c r="D17" s="11">
        <v>2E-16</v>
      </c>
      <c r="E17" s="11" t="s">
        <v>10</v>
      </c>
      <c r="H17" t="s">
        <v>42</v>
      </c>
      <c r="J17" s="13">
        <v>6848</v>
      </c>
      <c r="K17" s="20">
        <f>J17/J14</f>
        <v>9.2753623188405798E-2</v>
      </c>
      <c r="M17" t="s">
        <v>42</v>
      </c>
      <c r="O17" s="13">
        <v>6848</v>
      </c>
      <c r="P17" s="20">
        <f>O17/O14</f>
        <v>9.2753623188405798E-2</v>
      </c>
      <c r="S17" s="14"/>
      <c r="T17" s="15" t="s">
        <v>16</v>
      </c>
      <c r="U17" s="16" t="s">
        <v>17</v>
      </c>
      <c r="V17" s="16" t="s">
        <v>18</v>
      </c>
      <c r="W17" s="12"/>
      <c r="X17" s="14"/>
      <c r="Y17" s="15" t="s">
        <v>16</v>
      </c>
      <c r="Z17" s="16" t="s">
        <v>17</v>
      </c>
      <c r="AA17" s="16" t="s">
        <v>18</v>
      </c>
      <c r="AY17" s="2"/>
      <c r="BH17" s="2"/>
    </row>
    <row r="18" spans="2:60" x14ac:dyDescent="0.25">
      <c r="B18" s="10" t="s">
        <v>43</v>
      </c>
      <c r="C18" s="11">
        <v>10.24</v>
      </c>
      <c r="D18" s="11">
        <v>2E-16</v>
      </c>
      <c r="E18" s="11" t="s">
        <v>10</v>
      </c>
      <c r="H18" s="8"/>
      <c r="I18" s="8"/>
      <c r="J18" s="8"/>
      <c r="K18" s="8"/>
      <c r="M18" s="8"/>
      <c r="N18" s="8"/>
      <c r="O18" s="8"/>
      <c r="P18" s="8"/>
      <c r="S18" s="17" t="s">
        <v>21</v>
      </c>
      <c r="T18" s="18" t="s">
        <v>17</v>
      </c>
      <c r="U18" s="19">
        <v>66257</v>
      </c>
      <c r="V18" s="19">
        <v>702</v>
      </c>
      <c r="W18" s="12"/>
      <c r="X18" s="17" t="s">
        <v>21</v>
      </c>
      <c r="Y18" s="18" t="s">
        <v>17</v>
      </c>
      <c r="Z18" s="19">
        <v>28386</v>
      </c>
      <c r="AA18" s="19">
        <v>308</v>
      </c>
      <c r="AY18" s="2"/>
      <c r="BH18" s="2"/>
    </row>
    <row r="19" spans="2:60" x14ac:dyDescent="0.25">
      <c r="B19" s="10" t="s">
        <v>44</v>
      </c>
      <c r="C19" s="11">
        <v>-51.77</v>
      </c>
      <c r="D19" s="11">
        <v>2E-16</v>
      </c>
      <c r="E19" s="11" t="s">
        <v>10</v>
      </c>
      <c r="H19" t="s">
        <v>45</v>
      </c>
      <c r="J19" t="s">
        <v>31</v>
      </c>
      <c r="M19" t="s">
        <v>45</v>
      </c>
      <c r="O19" t="s">
        <v>31</v>
      </c>
      <c r="S19" s="19"/>
      <c r="T19" s="18" t="s">
        <v>18</v>
      </c>
      <c r="U19" s="19">
        <v>725</v>
      </c>
      <c r="V19" s="19">
        <v>6146</v>
      </c>
      <c r="W19" s="12"/>
      <c r="X19" s="19"/>
      <c r="Y19" s="18" t="s">
        <v>18</v>
      </c>
      <c r="Z19" s="19">
        <v>320</v>
      </c>
      <c r="AA19" s="19">
        <v>2627</v>
      </c>
      <c r="AY19" s="2"/>
      <c r="BH19" s="2"/>
    </row>
    <row r="20" spans="2:60" x14ac:dyDescent="0.25">
      <c r="B20" s="10" t="s">
        <v>46</v>
      </c>
      <c r="C20" s="11">
        <v>4.45</v>
      </c>
      <c r="D20" s="11">
        <v>8.7282965799999998E-6</v>
      </c>
      <c r="E20" s="11" t="s">
        <v>10</v>
      </c>
      <c r="H20" t="s">
        <v>15</v>
      </c>
      <c r="J20" s="13">
        <v>31641</v>
      </c>
      <c r="M20" t="s">
        <v>15</v>
      </c>
      <c r="O20" s="13">
        <v>31641</v>
      </c>
      <c r="S20" t="s">
        <v>26</v>
      </c>
      <c r="U20" s="20">
        <f>U18/(U18+U19)</f>
        <v>0.98917619659012868</v>
      </c>
      <c r="W20" s="12"/>
      <c r="X20" t="s">
        <v>26</v>
      </c>
      <c r="Z20" s="20">
        <f>Z18/(Z18+Z19)</f>
        <v>0.98885250470284958</v>
      </c>
      <c r="AY20" s="2"/>
      <c r="BH20" s="2"/>
    </row>
    <row r="21" spans="2:60" x14ac:dyDescent="0.25">
      <c r="B21" s="10" t="s">
        <v>47</v>
      </c>
      <c r="C21" s="11">
        <v>14.84</v>
      </c>
      <c r="D21" s="11">
        <v>2E-16</v>
      </c>
      <c r="E21" s="11" t="s">
        <v>10</v>
      </c>
      <c r="H21" t="s">
        <v>35</v>
      </c>
      <c r="J21" s="24">
        <f>J20/J8</f>
        <v>0.29999715561623574</v>
      </c>
      <c r="M21" t="s">
        <v>35</v>
      </c>
      <c r="O21" s="24">
        <f>O20/O8</f>
        <v>0.29999715561623574</v>
      </c>
      <c r="S21" t="s">
        <v>28</v>
      </c>
      <c r="U21" s="20">
        <f>V18/(V18+V19)</f>
        <v>0.10251168224299065</v>
      </c>
      <c r="W21" s="12"/>
      <c r="X21" t="s">
        <v>28</v>
      </c>
      <c r="Z21" s="20">
        <f>AA18/(AA18+AA19)</f>
        <v>0.10494037478705281</v>
      </c>
      <c r="AY21" s="2"/>
      <c r="BH21" s="2"/>
    </row>
    <row r="22" spans="2:60" x14ac:dyDescent="0.25">
      <c r="B22" s="10" t="s">
        <v>48</v>
      </c>
      <c r="C22" s="11">
        <v>-14.26</v>
      </c>
      <c r="D22" s="11">
        <v>2E-16</v>
      </c>
      <c r="E22" s="11" t="s">
        <v>10</v>
      </c>
      <c r="H22" t="s">
        <v>38</v>
      </c>
      <c r="J22" s="13">
        <v>28706</v>
      </c>
      <c r="K22" s="20">
        <f>J22/J20</f>
        <v>0.90724060554344044</v>
      </c>
      <c r="M22" t="s">
        <v>38</v>
      </c>
      <c r="O22" s="13">
        <v>28706</v>
      </c>
      <c r="P22" s="20">
        <f>O22/O20</f>
        <v>0.90724060554344044</v>
      </c>
      <c r="S22" t="s">
        <v>863</v>
      </c>
      <c r="U22" s="20">
        <f>U18/(U18+V18)</f>
        <v>0.98951597246075962</v>
      </c>
      <c r="W22" s="12"/>
      <c r="X22" t="s">
        <v>863</v>
      </c>
      <c r="Z22" s="20">
        <f>Z18/(Z18+AA18)</f>
        <v>0.98926604865128598</v>
      </c>
      <c r="AY22" s="2"/>
      <c r="BH22" s="2"/>
    </row>
    <row r="23" spans="2:60" x14ac:dyDescent="0.25">
      <c r="B23" s="10" t="s">
        <v>49</v>
      </c>
      <c r="C23" s="11">
        <v>3.42</v>
      </c>
      <c r="D23" s="11">
        <v>6.2E-4</v>
      </c>
      <c r="E23" s="11" t="s">
        <v>10</v>
      </c>
      <c r="H23" s="26" t="s">
        <v>42</v>
      </c>
      <c r="I23" s="26"/>
      <c r="J23" s="27">
        <v>2935</v>
      </c>
      <c r="K23" s="28">
        <f>J23/J20</f>
        <v>9.2759394456559521E-2</v>
      </c>
      <c r="M23" s="26" t="s">
        <v>42</v>
      </c>
      <c r="N23" s="26"/>
      <c r="O23" s="27">
        <v>2935</v>
      </c>
      <c r="P23" s="28">
        <f>O23/O20</f>
        <v>9.2759394456559521E-2</v>
      </c>
      <c r="S23" s="21" t="s">
        <v>33</v>
      </c>
      <c r="T23" s="21"/>
      <c r="U23" s="22">
        <f>V19/(V19+V18)</f>
        <v>0.89748831775700932</v>
      </c>
      <c r="V23" s="21"/>
      <c r="W23" s="23"/>
      <c r="X23" s="21" t="s">
        <v>33</v>
      </c>
      <c r="Y23" s="21"/>
      <c r="Z23" s="22">
        <f>AA19/(AA19+AA18)</f>
        <v>0.89505962521294724</v>
      </c>
      <c r="AA23" s="21"/>
      <c r="AY23" s="2"/>
      <c r="BH23" s="2"/>
    </row>
    <row r="24" spans="2:60" x14ac:dyDescent="0.25">
      <c r="B24" s="10" t="s">
        <v>50</v>
      </c>
      <c r="C24" s="11">
        <v>-10.56</v>
      </c>
      <c r="D24" s="11">
        <v>2E-16</v>
      </c>
      <c r="E24" s="11" t="s">
        <v>10</v>
      </c>
      <c r="S24" s="25"/>
      <c r="U24" s="20"/>
      <c r="W24" s="30"/>
      <c r="X24" s="25" t="s">
        <v>36</v>
      </c>
      <c r="Z24" s="20">
        <v>0.94199999999999995</v>
      </c>
      <c r="AY24" s="2"/>
      <c r="BH24" s="2"/>
    </row>
    <row r="25" spans="2:60" x14ac:dyDescent="0.25">
      <c r="B25" s="29" t="s">
        <v>51</v>
      </c>
      <c r="C25" s="5">
        <v>4.96</v>
      </c>
      <c r="D25" s="5">
        <v>6.9016563000000002E-7</v>
      </c>
      <c r="E25" s="5" t="s">
        <v>10</v>
      </c>
      <c r="S25" s="52" t="s">
        <v>53</v>
      </c>
      <c r="T25" s="52"/>
      <c r="U25" s="52"/>
      <c r="V25" s="52"/>
      <c r="W25" s="9"/>
      <c r="X25" s="52" t="s">
        <v>54</v>
      </c>
      <c r="Y25" s="52"/>
      <c r="Z25" s="52"/>
      <c r="AA25" s="52"/>
      <c r="AY25" s="2"/>
      <c r="BH25" s="2"/>
    </row>
    <row r="26" spans="2:60" x14ac:dyDescent="0.25">
      <c r="B26" s="31" t="s">
        <v>52</v>
      </c>
      <c r="H26" s="1"/>
      <c r="M26" s="1"/>
      <c r="U26" s="17" t="s">
        <v>13</v>
      </c>
      <c r="V26" s="17"/>
      <c r="W26" s="12"/>
      <c r="Z26" s="17" t="s">
        <v>13</v>
      </c>
      <c r="AA26" s="17"/>
      <c r="AY26" s="2"/>
      <c r="BH26" s="2"/>
    </row>
    <row r="27" spans="2:60" x14ac:dyDescent="0.25">
      <c r="B27" s="32" t="s">
        <v>55</v>
      </c>
      <c r="H27" s="1"/>
      <c r="I27" s="1"/>
      <c r="J27" s="1"/>
      <c r="K27" s="1"/>
      <c r="L27" s="1"/>
      <c r="M27" s="1"/>
      <c r="N27" s="1"/>
      <c r="O27" s="1"/>
      <c r="P27" s="1"/>
      <c r="S27" s="14"/>
      <c r="T27" s="15" t="s">
        <v>16</v>
      </c>
      <c r="U27" s="16" t="s">
        <v>17</v>
      </c>
      <c r="V27" s="16" t="s">
        <v>18</v>
      </c>
      <c r="W27" s="12"/>
      <c r="X27" s="14"/>
      <c r="Y27" s="15" t="s">
        <v>16</v>
      </c>
      <c r="Z27" s="16" t="s">
        <v>17</v>
      </c>
      <c r="AA27" s="16" t="s">
        <v>18</v>
      </c>
      <c r="AY27" s="2"/>
      <c r="BH27" s="2"/>
    </row>
    <row r="28" spans="2:60" x14ac:dyDescent="0.25">
      <c r="B28" s="32" t="s">
        <v>56</v>
      </c>
      <c r="H28" s="1"/>
      <c r="I28" s="1"/>
      <c r="J28" s="1"/>
      <c r="K28" s="1"/>
      <c r="L28" s="1"/>
      <c r="M28" s="1"/>
      <c r="N28" s="1"/>
      <c r="O28" s="1"/>
      <c r="P28" s="1"/>
      <c r="S28" s="17" t="s">
        <v>21</v>
      </c>
      <c r="T28" s="18" t="s">
        <v>17</v>
      </c>
      <c r="U28" s="19">
        <v>66982</v>
      </c>
      <c r="V28" s="19">
        <v>0</v>
      </c>
      <c r="W28" s="12"/>
      <c r="X28" s="17" t="s">
        <v>21</v>
      </c>
      <c r="Y28" s="18" t="s">
        <v>17</v>
      </c>
      <c r="Z28" s="19">
        <v>28453</v>
      </c>
      <c r="AA28" s="19">
        <v>114</v>
      </c>
      <c r="AY28" s="2"/>
      <c r="BH28" s="2"/>
    </row>
    <row r="29" spans="2:60" x14ac:dyDescent="0.25">
      <c r="B29" s="33" t="s">
        <v>51</v>
      </c>
      <c r="H29" s="1"/>
      <c r="I29" s="1"/>
      <c r="J29" s="1"/>
      <c r="K29" s="1"/>
      <c r="L29" s="1"/>
      <c r="M29" s="1"/>
      <c r="N29" s="1"/>
      <c r="O29" s="1"/>
      <c r="P29" s="1"/>
      <c r="S29" s="19"/>
      <c r="T29" s="18" t="s">
        <v>18</v>
      </c>
      <c r="U29" s="19">
        <v>0</v>
      </c>
      <c r="V29" s="19">
        <v>6848</v>
      </c>
      <c r="W29" s="12"/>
      <c r="X29" s="19"/>
      <c r="Y29" s="18" t="s">
        <v>18</v>
      </c>
      <c r="Z29" s="19">
        <v>253</v>
      </c>
      <c r="AA29" s="19">
        <v>2821</v>
      </c>
      <c r="AY29" s="2"/>
      <c r="BH29" s="2"/>
    </row>
    <row r="30" spans="2:60" x14ac:dyDescent="0.25">
      <c r="B30" s="34" t="s">
        <v>57</v>
      </c>
      <c r="H30" s="1"/>
      <c r="I30" s="1"/>
      <c r="J30" s="1"/>
      <c r="K30" s="1"/>
      <c r="L30" s="1"/>
      <c r="M30" s="1"/>
      <c r="N30" s="1"/>
      <c r="O30" s="1"/>
      <c r="P30" s="1"/>
      <c r="S30" t="s">
        <v>26</v>
      </c>
      <c r="U30" s="20">
        <f>U28/(U28+U29)</f>
        <v>1</v>
      </c>
      <c r="W30" s="12"/>
      <c r="X30" t="s">
        <v>26</v>
      </c>
      <c r="Z30" s="20">
        <f>Z28/(Z28+Z29)</f>
        <v>0.99118651153069048</v>
      </c>
      <c r="AY30" s="2"/>
      <c r="BH30" s="2"/>
    </row>
    <row r="31" spans="2:60" x14ac:dyDescent="0.25">
      <c r="B31" s="31" t="s">
        <v>58</v>
      </c>
      <c r="H31" s="1"/>
      <c r="I31" s="1"/>
      <c r="J31" s="1"/>
      <c r="K31" s="1"/>
      <c r="L31" s="1"/>
      <c r="M31" s="1"/>
      <c r="N31" s="1"/>
      <c r="O31" s="1"/>
      <c r="P31" s="1"/>
      <c r="S31" t="s">
        <v>28</v>
      </c>
      <c r="U31" s="20">
        <f>V28/(V28+V29)</f>
        <v>0</v>
      </c>
      <c r="W31" s="12"/>
      <c r="X31" t="s">
        <v>28</v>
      </c>
      <c r="Z31" s="20">
        <f>AA28/(AA28+AA29)</f>
        <v>3.8841567291311753E-2</v>
      </c>
      <c r="AY31" s="2"/>
      <c r="BH31" s="2"/>
    </row>
    <row r="32" spans="2:60" x14ac:dyDescent="0.25">
      <c r="B32" s="35" t="s">
        <v>59</v>
      </c>
      <c r="C32" s="26"/>
      <c r="D32" s="26"/>
      <c r="E32" s="26"/>
      <c r="H32" s="1"/>
      <c r="I32" s="1"/>
      <c r="J32" s="1"/>
      <c r="K32" s="1"/>
      <c r="L32" s="1"/>
      <c r="M32" s="1"/>
      <c r="N32" s="1"/>
      <c r="O32" s="1"/>
      <c r="P32" s="1"/>
      <c r="S32" t="s">
        <v>863</v>
      </c>
      <c r="U32" s="20">
        <f>U28/(U28+V28)</f>
        <v>1</v>
      </c>
      <c r="W32" s="12"/>
      <c r="X32" t="s">
        <v>863</v>
      </c>
      <c r="Z32" s="20">
        <f>Z28/(Z28+AA28)</f>
        <v>0.99600938145412543</v>
      </c>
      <c r="AY32" s="2"/>
      <c r="BH32" s="2"/>
    </row>
    <row r="33" spans="8:60" x14ac:dyDescent="0.25">
      <c r="H33" s="1"/>
      <c r="I33" s="1"/>
      <c r="J33" s="1"/>
      <c r="K33" s="1"/>
      <c r="L33" s="1"/>
      <c r="M33" s="1"/>
      <c r="N33" s="1"/>
      <c r="O33" s="1"/>
      <c r="P33" s="1"/>
      <c r="S33" s="21" t="s">
        <v>33</v>
      </c>
      <c r="T33" s="21"/>
      <c r="U33" s="22">
        <f>V29/(V29+V28)</f>
        <v>1</v>
      </c>
      <c r="V33" s="21"/>
      <c r="W33" s="23"/>
      <c r="X33" s="21" t="s">
        <v>33</v>
      </c>
      <c r="Y33" s="21"/>
      <c r="Z33" s="22">
        <f>AA29/(AA29+AA28)</f>
        <v>0.96115843270868828</v>
      </c>
      <c r="AA33" s="21"/>
      <c r="AY33" s="2"/>
      <c r="BH33" s="2"/>
    </row>
    <row r="34" spans="8:60" x14ac:dyDescent="0.25">
      <c r="H34" s="1"/>
      <c r="I34" s="1"/>
      <c r="J34" s="1"/>
      <c r="K34" s="1"/>
      <c r="L34" s="1"/>
      <c r="M34" s="1"/>
      <c r="N34" s="1"/>
      <c r="O34" s="1"/>
      <c r="P34" s="1"/>
      <c r="S34" s="36"/>
      <c r="T34" s="28"/>
      <c r="U34" s="28"/>
      <c r="V34" s="26"/>
      <c r="W34" s="30"/>
      <c r="X34" s="36" t="s">
        <v>36</v>
      </c>
      <c r="Y34" s="28"/>
      <c r="Z34" s="28">
        <v>0.97689999999999999</v>
      </c>
      <c r="AA34" s="26"/>
      <c r="AY34" s="2"/>
      <c r="BH34" s="2"/>
    </row>
    <row r="35" spans="8:60" x14ac:dyDescent="0.25">
      <c r="H35" s="1"/>
      <c r="I35" s="1"/>
      <c r="J35" s="1"/>
      <c r="K35" s="1"/>
      <c r="L35" s="1"/>
      <c r="M35" s="1"/>
      <c r="N35" s="1"/>
      <c r="O35" s="1"/>
      <c r="P35" s="1"/>
      <c r="AY35" s="2"/>
      <c r="BH35" s="2"/>
    </row>
    <row r="36" spans="8:60" x14ac:dyDescent="0.25">
      <c r="H36" s="1"/>
      <c r="I36" s="1"/>
      <c r="J36" s="1"/>
      <c r="K36" s="1"/>
      <c r="L36" s="1"/>
      <c r="M36" s="1"/>
      <c r="N36" s="1"/>
      <c r="O36" s="1"/>
      <c r="P36" s="1"/>
      <c r="AY36" s="2"/>
      <c r="BH36" s="2"/>
    </row>
    <row r="37" spans="8:60" x14ac:dyDescent="0.25">
      <c r="H37" s="1"/>
      <c r="I37" s="1"/>
      <c r="J37" s="1"/>
      <c r="K37" s="1"/>
      <c r="L37" s="1"/>
      <c r="M37" s="1"/>
      <c r="N37" s="1"/>
      <c r="O37" s="1"/>
      <c r="P37" s="1"/>
      <c r="AY37" s="2"/>
      <c r="BH37" s="2"/>
    </row>
    <row r="38" spans="8:60" x14ac:dyDescent="0.25">
      <c r="H38" s="1"/>
      <c r="I38" s="1"/>
      <c r="J38" s="1"/>
      <c r="K38" s="1"/>
      <c r="L38" s="1"/>
      <c r="M38" s="1"/>
      <c r="N38" s="1"/>
      <c r="O38" s="1"/>
      <c r="P38" s="1"/>
      <c r="AY38" s="2"/>
      <c r="BH38" s="2"/>
    </row>
    <row r="39" spans="8:60" x14ac:dyDescent="0.25">
      <c r="H39" s="1"/>
      <c r="I39" s="1"/>
      <c r="J39" s="1"/>
      <c r="K39" s="1"/>
      <c r="L39" s="1"/>
      <c r="M39" s="1"/>
      <c r="N39" s="1"/>
      <c r="O39" s="1"/>
      <c r="P39" s="1"/>
      <c r="AY39" s="2"/>
      <c r="BH39" s="2"/>
    </row>
    <row r="40" spans="8:60" x14ac:dyDescent="0.25">
      <c r="H40" s="1"/>
      <c r="I40" s="1"/>
      <c r="J40" s="1"/>
      <c r="K40" s="1"/>
      <c r="L40" s="1"/>
      <c r="M40" s="1"/>
      <c r="N40" s="1"/>
      <c r="O40" s="1"/>
      <c r="P40" s="1"/>
      <c r="AY40" s="2"/>
      <c r="BH40" s="2"/>
    </row>
    <row r="41" spans="8:60" x14ac:dyDescent="0.25">
      <c r="H41" s="1"/>
      <c r="I41" s="1"/>
      <c r="J41" s="1"/>
      <c r="K41" s="1"/>
      <c r="L41" s="1"/>
      <c r="M41" s="1"/>
      <c r="N41" s="1"/>
      <c r="O41" s="1"/>
      <c r="P41" s="1"/>
      <c r="AY41" s="2"/>
      <c r="BH41" s="2"/>
    </row>
    <row r="42" spans="8:60" x14ac:dyDescent="0.25">
      <c r="H42" s="1"/>
      <c r="I42" s="1"/>
      <c r="J42" s="1"/>
      <c r="K42" s="1"/>
      <c r="L42" s="1"/>
      <c r="M42" s="1"/>
      <c r="N42" s="1"/>
      <c r="O42" s="1"/>
      <c r="P42" s="1"/>
      <c r="AY42" s="2"/>
      <c r="BH42" s="2"/>
    </row>
    <row r="43" spans="8:60" x14ac:dyDescent="0.25">
      <c r="H43" s="1"/>
      <c r="I43" s="1"/>
      <c r="J43" s="1"/>
      <c r="K43" s="1"/>
      <c r="L43" s="1"/>
      <c r="M43" s="1"/>
      <c r="N43" s="1"/>
      <c r="O43" s="1"/>
      <c r="P43" s="1"/>
      <c r="AY43" s="2"/>
      <c r="BH43" s="2"/>
    </row>
    <row r="44" spans="8:60" x14ac:dyDescent="0.25">
      <c r="H44" s="1"/>
      <c r="I44" s="1"/>
      <c r="J44" s="1"/>
      <c r="K44" s="1"/>
      <c r="L44" s="1"/>
      <c r="M44" s="1"/>
      <c r="N44" s="1"/>
      <c r="O44" s="1"/>
      <c r="P44" s="1"/>
      <c r="AY44" s="2"/>
      <c r="BH44" s="2"/>
    </row>
    <row r="45" spans="8:60" x14ac:dyDescent="0.25">
      <c r="H45" s="1"/>
      <c r="I45" s="1"/>
      <c r="J45" s="1"/>
      <c r="K45" s="1"/>
      <c r="L45" s="1"/>
      <c r="M45" s="1"/>
      <c r="N45" s="1"/>
      <c r="O45" s="1"/>
      <c r="P45" s="1"/>
      <c r="AY45" s="2"/>
      <c r="BH45" s="2"/>
    </row>
    <row r="46" spans="8:60" x14ac:dyDescent="0.25">
      <c r="H46" s="1"/>
      <c r="I46" s="1"/>
      <c r="J46" s="1"/>
      <c r="K46" s="1"/>
      <c r="L46" s="1"/>
      <c r="M46" s="1"/>
      <c r="N46" s="1"/>
      <c r="O46" s="1"/>
      <c r="P46" s="1"/>
      <c r="AY46" s="2"/>
      <c r="BH46" s="2"/>
    </row>
    <row r="47" spans="8:60" x14ac:dyDescent="0.25">
      <c r="H47" s="1"/>
      <c r="I47" s="1"/>
      <c r="J47" s="1"/>
      <c r="K47" s="1"/>
      <c r="L47" s="1"/>
      <c r="M47" s="1"/>
      <c r="N47" s="1"/>
      <c r="O47" s="1"/>
      <c r="P47" s="1"/>
      <c r="AY47" s="2"/>
      <c r="BH47" s="2"/>
    </row>
    <row r="48" spans="8:60" x14ac:dyDescent="0.25">
      <c r="H48" s="1"/>
      <c r="I48" s="1"/>
      <c r="J48" s="1"/>
      <c r="K48" s="1"/>
      <c r="L48" s="1"/>
      <c r="M48" s="1"/>
      <c r="N48" s="1"/>
      <c r="O48" s="1"/>
      <c r="P48" s="1"/>
      <c r="AY48" s="2"/>
      <c r="BH48" s="2"/>
    </row>
    <row r="49" spans="8:60" x14ac:dyDescent="0.25">
      <c r="H49" s="1"/>
      <c r="I49" s="1"/>
      <c r="J49" s="1"/>
      <c r="K49" s="1"/>
      <c r="L49" s="1"/>
      <c r="M49" s="1"/>
      <c r="N49" s="1"/>
      <c r="O49" s="1"/>
      <c r="P49" s="1"/>
      <c r="AY49" s="2"/>
      <c r="BH49" s="2"/>
    </row>
    <row r="50" spans="8:60" x14ac:dyDescent="0.25">
      <c r="AY50" s="2"/>
      <c r="BH50" s="2"/>
    </row>
    <row r="51" spans="8:60" x14ac:dyDescent="0.25">
      <c r="AY51" s="2"/>
      <c r="BH51" s="2"/>
    </row>
    <row r="52" spans="8:60" x14ac:dyDescent="0.25">
      <c r="AY52" s="2"/>
      <c r="BH52" s="2"/>
    </row>
    <row r="53" spans="8:60" x14ac:dyDescent="0.25">
      <c r="AY53" s="2"/>
      <c r="BH53" s="2"/>
    </row>
    <row r="54" spans="8:60" x14ac:dyDescent="0.25">
      <c r="AY54" s="2"/>
      <c r="BH54" s="2"/>
    </row>
    <row r="55" spans="8:60" x14ac:dyDescent="0.25">
      <c r="AY55" s="2"/>
      <c r="BH55" s="2"/>
    </row>
    <row r="56" spans="8:60" x14ac:dyDescent="0.25">
      <c r="AY56" s="2"/>
      <c r="BH56" s="2"/>
    </row>
    <row r="57" spans="8:60" x14ac:dyDescent="0.25">
      <c r="AY57" s="2"/>
      <c r="BH57" s="2"/>
    </row>
    <row r="58" spans="8:60" x14ac:dyDescent="0.25">
      <c r="AY58" s="2"/>
      <c r="BH58" s="2"/>
    </row>
    <row r="59" spans="8:60" x14ac:dyDescent="0.25">
      <c r="AY59" s="2"/>
      <c r="BH59" s="2"/>
    </row>
    <row r="60" spans="8:60" x14ac:dyDescent="0.25">
      <c r="AY60" s="2"/>
      <c r="BH60" s="2"/>
    </row>
    <row r="61" spans="8:60" x14ac:dyDescent="0.25">
      <c r="AY61" s="2"/>
      <c r="BH61" s="2"/>
    </row>
    <row r="62" spans="8:60" x14ac:dyDescent="0.25">
      <c r="AY62" s="2"/>
      <c r="BH62" s="2"/>
    </row>
    <row r="63" spans="8:60" x14ac:dyDescent="0.25">
      <c r="AY63" s="2"/>
      <c r="BH63" s="2"/>
    </row>
    <row r="64" spans="8:60" x14ac:dyDescent="0.25">
      <c r="AY64" s="2"/>
      <c r="BH64" s="2"/>
    </row>
    <row r="65" spans="51:60" x14ac:dyDescent="0.25">
      <c r="AY65" s="2"/>
      <c r="BH65" s="2"/>
    </row>
    <row r="66" spans="51:60" x14ac:dyDescent="0.25">
      <c r="AY66" s="2"/>
      <c r="BH66" s="2"/>
    </row>
    <row r="67" spans="51:60" x14ac:dyDescent="0.25">
      <c r="AY67" s="2"/>
      <c r="BH67" s="2"/>
    </row>
    <row r="68" spans="51:60" x14ac:dyDescent="0.25">
      <c r="AY68" s="2"/>
      <c r="BH68" s="2"/>
    </row>
    <row r="69" spans="51:60" x14ac:dyDescent="0.25">
      <c r="AY69" s="2"/>
      <c r="BH69" s="2"/>
    </row>
    <row r="70" spans="51:60" x14ac:dyDescent="0.25">
      <c r="AY70" s="2"/>
      <c r="BH70" s="2"/>
    </row>
    <row r="71" spans="51:60" x14ac:dyDescent="0.25">
      <c r="AY71" s="2"/>
      <c r="BH71" s="2"/>
    </row>
    <row r="72" spans="51:60" x14ac:dyDescent="0.25">
      <c r="AY72" s="2"/>
      <c r="BH72" s="2"/>
    </row>
    <row r="73" spans="51:60" x14ac:dyDescent="0.25">
      <c r="AY73" s="2"/>
      <c r="BH73" s="2"/>
    </row>
    <row r="74" spans="51:60" x14ac:dyDescent="0.25">
      <c r="AY74" s="2"/>
      <c r="BH74" s="2"/>
    </row>
    <row r="75" spans="51:60" x14ac:dyDescent="0.25">
      <c r="AY75" s="2"/>
      <c r="BH75" s="2"/>
    </row>
    <row r="76" spans="51:60" x14ac:dyDescent="0.25">
      <c r="AY76" s="2"/>
      <c r="BH76" s="2"/>
    </row>
    <row r="77" spans="51:60" x14ac:dyDescent="0.25">
      <c r="AY77" s="2"/>
      <c r="BH77" s="2"/>
    </row>
    <row r="78" spans="51:60" x14ac:dyDescent="0.25">
      <c r="AY78" s="2"/>
      <c r="BH78" s="2"/>
    </row>
    <row r="79" spans="51:60" x14ac:dyDescent="0.25">
      <c r="AY79" s="2"/>
      <c r="BH79" s="2"/>
    </row>
    <row r="80" spans="51:60" x14ac:dyDescent="0.25">
      <c r="AY80" s="2"/>
      <c r="BH80" s="2"/>
    </row>
    <row r="81" spans="51:60" x14ac:dyDescent="0.25">
      <c r="AY81" s="2"/>
      <c r="BH81" s="2"/>
    </row>
    <row r="82" spans="51:60" x14ac:dyDescent="0.25">
      <c r="AY82" s="2"/>
      <c r="BH82" s="2"/>
    </row>
    <row r="83" spans="51:60" x14ac:dyDescent="0.25">
      <c r="AY83" s="2"/>
      <c r="BH83" s="2"/>
    </row>
    <row r="84" spans="51:60" x14ac:dyDescent="0.25">
      <c r="AY84" s="2"/>
      <c r="BH84" s="2"/>
    </row>
    <row r="85" spans="51:60" x14ac:dyDescent="0.25">
      <c r="AY85" s="2"/>
    </row>
    <row r="86" spans="51:60" x14ac:dyDescent="0.25">
      <c r="AY86" s="2"/>
    </row>
    <row r="87" spans="51:60" x14ac:dyDescent="0.25">
      <c r="AY87" s="2"/>
    </row>
    <row r="88" spans="51:60" x14ac:dyDescent="0.25">
      <c r="AY88" s="2"/>
    </row>
    <row r="89" spans="51:60" x14ac:dyDescent="0.25">
      <c r="AY89" s="2"/>
    </row>
    <row r="90" spans="51:60" x14ac:dyDescent="0.25">
      <c r="AY90" s="2"/>
    </row>
    <row r="91" spans="51:60" x14ac:dyDescent="0.25">
      <c r="AY91" s="2"/>
    </row>
    <row r="92" spans="51:60" x14ac:dyDescent="0.25">
      <c r="AY92" s="2"/>
    </row>
    <row r="93" spans="51:60" x14ac:dyDescent="0.25">
      <c r="AY93" s="2"/>
    </row>
    <row r="94" spans="51:60" x14ac:dyDescent="0.25">
      <c r="AY94" s="2"/>
    </row>
    <row r="95" spans="51:60" x14ac:dyDescent="0.25">
      <c r="AY95" s="2"/>
    </row>
    <row r="96" spans="51:60" x14ac:dyDescent="0.25">
      <c r="AY96" s="2"/>
    </row>
    <row r="97" spans="51:51" x14ac:dyDescent="0.25">
      <c r="AY97" s="2"/>
    </row>
    <row r="98" spans="51:51" x14ac:dyDescent="0.25">
      <c r="AY98" s="2"/>
    </row>
    <row r="99" spans="51:51" x14ac:dyDescent="0.25">
      <c r="AY99" s="2"/>
    </row>
    <row r="100" spans="51:51" x14ac:dyDescent="0.25">
      <c r="AY100" s="2"/>
    </row>
    <row r="101" spans="51:51" x14ac:dyDescent="0.25">
      <c r="AY101" s="2"/>
    </row>
    <row r="102" spans="51:51" x14ac:dyDescent="0.25">
      <c r="AY102" s="2"/>
    </row>
    <row r="103" spans="51:51" x14ac:dyDescent="0.25">
      <c r="AY103" s="2"/>
    </row>
    <row r="104" spans="51:51" x14ac:dyDescent="0.25">
      <c r="AY104" s="2"/>
    </row>
    <row r="105" spans="51:51" x14ac:dyDescent="0.25">
      <c r="AY105" s="2"/>
    </row>
    <row r="106" spans="51:51" x14ac:dyDescent="0.25">
      <c r="AY106" s="2"/>
    </row>
    <row r="107" spans="51:51" x14ac:dyDescent="0.25">
      <c r="AY107" s="2"/>
    </row>
    <row r="108" spans="51:51" x14ac:dyDescent="0.25">
      <c r="AY108" s="2"/>
    </row>
    <row r="109" spans="51:51" x14ac:dyDescent="0.25">
      <c r="AY109" s="2"/>
    </row>
    <row r="110" spans="51:51" x14ac:dyDescent="0.25">
      <c r="AY110" s="2"/>
    </row>
    <row r="111" spans="51:51" x14ac:dyDescent="0.25">
      <c r="AY111" s="2"/>
    </row>
    <row r="112" spans="51:51" x14ac:dyDescent="0.25">
      <c r="AY112" s="2"/>
    </row>
    <row r="113" spans="51:51" x14ac:dyDescent="0.25">
      <c r="AY113" s="2"/>
    </row>
    <row r="114" spans="51:51" x14ac:dyDescent="0.25">
      <c r="AY114" s="2"/>
    </row>
    <row r="115" spans="51:51" x14ac:dyDescent="0.25">
      <c r="AY115" s="2"/>
    </row>
    <row r="116" spans="51:51" x14ac:dyDescent="0.25">
      <c r="AY116" s="2"/>
    </row>
    <row r="117" spans="51:51" x14ac:dyDescent="0.25">
      <c r="AY117" s="2"/>
    </row>
    <row r="118" spans="51:51" x14ac:dyDescent="0.25">
      <c r="AY118" s="2"/>
    </row>
    <row r="119" spans="51:51" x14ac:dyDescent="0.25">
      <c r="AY119" s="2"/>
    </row>
    <row r="120" spans="51:51" x14ac:dyDescent="0.25">
      <c r="AY120" s="2"/>
    </row>
    <row r="121" spans="51:51" x14ac:dyDescent="0.25">
      <c r="AY121" s="2"/>
    </row>
    <row r="122" spans="51:51" x14ac:dyDescent="0.25">
      <c r="AY122" s="2"/>
    </row>
  </sheetData>
  <mergeCells count="12">
    <mergeCell ref="AE5:AF5"/>
    <mergeCell ref="AG5:AH5"/>
    <mergeCell ref="U16:V16"/>
    <mergeCell ref="Z16:AA16"/>
    <mergeCell ref="S25:V25"/>
    <mergeCell ref="X25:AA25"/>
    <mergeCell ref="S5:V5"/>
    <mergeCell ref="X5:AA5"/>
    <mergeCell ref="U6:V6"/>
    <mergeCell ref="Z6:AA6"/>
    <mergeCell ref="S15:V15"/>
    <mergeCell ref="X15:AA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78"/>
  <sheetViews>
    <sheetView workbookViewId="0"/>
  </sheetViews>
  <sheetFormatPr defaultRowHeight="15" x14ac:dyDescent="0.25"/>
  <sheetData>
    <row r="2" spans="2:14" ht="14.45" x14ac:dyDescent="0.3">
      <c r="B2" s="1" t="s">
        <v>65</v>
      </c>
      <c r="I2" s="1" t="s">
        <v>66</v>
      </c>
    </row>
    <row r="3" spans="2:14" ht="14.45" x14ac:dyDescent="0.3">
      <c r="B3" s="14" t="s">
        <v>67</v>
      </c>
      <c r="C3" s="37">
        <f>MAX(L10:L778)</f>
        <v>0.17856093144087001</v>
      </c>
      <c r="D3" t="s">
        <v>68</v>
      </c>
      <c r="I3" t="s">
        <v>69</v>
      </c>
      <c r="J3">
        <f>MIN(M10:M778)</f>
        <v>-142.84778338945006</v>
      </c>
      <c r="L3" t="s">
        <v>67</v>
      </c>
      <c r="M3">
        <f>MAX(N10:N778)</f>
        <v>232.55813953488371</v>
      </c>
    </row>
    <row r="4" spans="2:14" ht="14.45" x14ac:dyDescent="0.3">
      <c r="C4">
        <f>COUNTIF(L10:L778,"&gt;.05")</f>
        <v>43</v>
      </c>
      <c r="D4" t="s">
        <v>70</v>
      </c>
      <c r="I4">
        <f>COUNTIF(M10:M778,"&lt;-4")</f>
        <v>119</v>
      </c>
      <c r="J4" t="s">
        <v>71</v>
      </c>
      <c r="L4">
        <f>COUNTIF(N10:N778,"&gt;4")</f>
        <v>533</v>
      </c>
      <c r="M4" t="s">
        <v>72</v>
      </c>
    </row>
    <row r="5" spans="2:14" ht="14.45" x14ac:dyDescent="0.3">
      <c r="C5">
        <f>COUNTIF(L11:L779,"&gt;.10")</f>
        <v>25</v>
      </c>
      <c r="D5" t="s">
        <v>70</v>
      </c>
      <c r="I5">
        <f>COUNTIF(M10:M778,"&lt;-5")</f>
        <v>97</v>
      </c>
      <c r="J5" t="s">
        <v>73</v>
      </c>
      <c r="L5">
        <f>COUNTIF(N10:N778,"&gt;5")</f>
        <v>465</v>
      </c>
      <c r="M5" t="s">
        <v>74</v>
      </c>
    </row>
    <row r="6" spans="2:14" ht="14.45" x14ac:dyDescent="0.3">
      <c r="I6">
        <f>COUNTIF(M10:M778,"&lt;-10")</f>
        <v>53</v>
      </c>
      <c r="J6" t="s">
        <v>75</v>
      </c>
      <c r="L6">
        <f>COUNTIF(N10:N778,"&gt;10")</f>
        <v>223</v>
      </c>
      <c r="M6" t="s">
        <v>76</v>
      </c>
    </row>
    <row r="9" spans="2:14" ht="14.45" x14ac:dyDescent="0.3">
      <c r="B9" s="17" t="s">
        <v>77</v>
      </c>
      <c r="C9" s="17" t="s">
        <v>78</v>
      </c>
      <c r="D9" s="17" t="s">
        <v>79</v>
      </c>
      <c r="E9" s="17" t="s">
        <v>80</v>
      </c>
      <c r="F9" s="17" t="s">
        <v>81</v>
      </c>
      <c r="G9" s="17" t="s">
        <v>82</v>
      </c>
      <c r="H9" s="17" t="s">
        <v>83</v>
      </c>
      <c r="I9" s="17" t="s">
        <v>84</v>
      </c>
      <c r="J9" s="17" t="s">
        <v>85</v>
      </c>
      <c r="K9" s="17" t="s">
        <v>86</v>
      </c>
      <c r="L9" s="17" t="s">
        <v>87</v>
      </c>
      <c r="M9" s="17" t="s">
        <v>88</v>
      </c>
      <c r="N9" s="17" t="s">
        <v>89</v>
      </c>
    </row>
    <row r="10" spans="2:14" ht="14.45" x14ac:dyDescent="0.3">
      <c r="B10" s="19" t="s">
        <v>90</v>
      </c>
      <c r="C10" s="19">
        <v>103</v>
      </c>
      <c r="D10" s="19">
        <v>124</v>
      </c>
      <c r="E10" s="19">
        <v>129</v>
      </c>
      <c r="F10" s="19">
        <v>134.60319999999999</v>
      </c>
      <c r="G10" s="19">
        <v>14.7255</v>
      </c>
      <c r="H10" s="19">
        <v>148</v>
      </c>
      <c r="I10" s="19">
        <v>176</v>
      </c>
      <c r="J10" s="19">
        <v>74</v>
      </c>
      <c r="K10" s="19">
        <v>0</v>
      </c>
      <c r="L10" s="24">
        <f>K10/105471</f>
        <v>0</v>
      </c>
      <c r="M10">
        <f>(C10-F10)/G10</f>
        <v>-2.1461546297239473</v>
      </c>
      <c r="N10">
        <f>(I10-F10)/G10</f>
        <v>2.8112322162235586</v>
      </c>
    </row>
    <row r="11" spans="2:14" ht="14.45" x14ac:dyDescent="0.3">
      <c r="B11" s="19" t="s">
        <v>91</v>
      </c>
      <c r="C11" s="19">
        <v>1</v>
      </c>
      <c r="D11" s="19">
        <v>8</v>
      </c>
      <c r="E11" s="19">
        <v>9</v>
      </c>
      <c r="F11" s="19">
        <v>8.2469000000000001</v>
      </c>
      <c r="G11" s="19">
        <v>1.6915</v>
      </c>
      <c r="H11" s="19">
        <v>9</v>
      </c>
      <c r="I11" s="19">
        <v>11</v>
      </c>
      <c r="J11" s="19">
        <v>10</v>
      </c>
      <c r="K11" s="19">
        <v>0</v>
      </c>
      <c r="L11" s="24">
        <f t="shared" ref="L11:L74" si="0">K11/105471</f>
        <v>0</v>
      </c>
      <c r="M11">
        <f t="shared" ref="M11:M74" si="1">(C11-F11)/G11</f>
        <v>-4.2843038723026901</v>
      </c>
      <c r="N11">
        <f t="shared" ref="N11:N74" si="2">(I11-F11)/G11</f>
        <v>1.6276086313922553</v>
      </c>
    </row>
    <row r="12" spans="2:14" ht="14.45" x14ac:dyDescent="0.3">
      <c r="B12" s="19" t="s">
        <v>92</v>
      </c>
      <c r="C12" s="19">
        <v>0</v>
      </c>
      <c r="D12" s="19">
        <v>0.24890000000000001</v>
      </c>
      <c r="E12" s="19">
        <v>0.49830000000000002</v>
      </c>
      <c r="F12" s="19">
        <v>0.49909999999999999</v>
      </c>
      <c r="G12" s="19">
        <v>0.2888</v>
      </c>
      <c r="H12" s="19">
        <v>0.74950000000000006</v>
      </c>
      <c r="I12" s="19">
        <v>1</v>
      </c>
      <c r="J12" s="19">
        <v>105209</v>
      </c>
      <c r="K12" s="19">
        <v>0</v>
      </c>
      <c r="L12" s="24">
        <f t="shared" si="0"/>
        <v>0</v>
      </c>
      <c r="M12">
        <f t="shared" si="1"/>
        <v>-1.7281855955678669</v>
      </c>
      <c r="N12">
        <f t="shared" si="2"/>
        <v>1.7344182825484764</v>
      </c>
    </row>
    <row r="13" spans="2:14" ht="14.45" x14ac:dyDescent="0.3">
      <c r="B13" s="19" t="s">
        <v>93</v>
      </c>
      <c r="C13" s="19">
        <v>1100</v>
      </c>
      <c r="D13" s="19">
        <v>1500</v>
      </c>
      <c r="E13" s="19">
        <v>2200</v>
      </c>
      <c r="F13" s="19">
        <v>2678.4888999999998</v>
      </c>
      <c r="G13" s="19">
        <v>1401.0109</v>
      </c>
      <c r="H13" s="19">
        <v>3700</v>
      </c>
      <c r="I13" s="19">
        <v>7900</v>
      </c>
      <c r="J13" s="19">
        <v>61</v>
      </c>
      <c r="K13" s="19">
        <v>0</v>
      </c>
      <c r="L13" s="24">
        <f t="shared" si="0"/>
        <v>0</v>
      </c>
      <c r="M13">
        <f t="shared" si="1"/>
        <v>-1.1266785290535568</v>
      </c>
      <c r="N13">
        <f t="shared" si="2"/>
        <v>3.7269596546322372</v>
      </c>
    </row>
    <row r="14" spans="2:14" ht="14.45" x14ac:dyDescent="0.3">
      <c r="B14" s="19" t="s">
        <v>94</v>
      </c>
      <c r="C14" s="19">
        <v>1</v>
      </c>
      <c r="D14" s="19">
        <v>4</v>
      </c>
      <c r="E14" s="19">
        <v>4</v>
      </c>
      <c r="F14" s="19">
        <v>7.3544999999999998</v>
      </c>
      <c r="G14" s="19">
        <v>5.1510999999999996</v>
      </c>
      <c r="H14" s="19">
        <v>10</v>
      </c>
      <c r="I14" s="19">
        <v>17</v>
      </c>
      <c r="J14" s="19">
        <v>10</v>
      </c>
      <c r="K14" s="19">
        <v>0</v>
      </c>
      <c r="L14" s="24">
        <f t="shared" si="0"/>
        <v>0</v>
      </c>
      <c r="M14">
        <f t="shared" si="1"/>
        <v>-1.2336200034943994</v>
      </c>
      <c r="N14">
        <f t="shared" si="2"/>
        <v>1.8725126671972978</v>
      </c>
    </row>
    <row r="15" spans="2:14" ht="14.45" x14ac:dyDescent="0.3">
      <c r="B15" s="19" t="s">
        <v>95</v>
      </c>
      <c r="C15" s="19">
        <v>0</v>
      </c>
      <c r="D15" s="19">
        <v>11255</v>
      </c>
      <c r="E15" s="19">
        <v>76530</v>
      </c>
      <c r="F15" s="19">
        <v>47993.704299999998</v>
      </c>
      <c r="G15" s="19">
        <v>35677.135999999999</v>
      </c>
      <c r="H15" s="19">
        <v>80135</v>
      </c>
      <c r="I15" s="19">
        <v>88565</v>
      </c>
      <c r="J15" s="19">
        <v>1079</v>
      </c>
      <c r="K15" s="19">
        <v>0</v>
      </c>
      <c r="L15" s="24">
        <f t="shared" si="0"/>
        <v>0</v>
      </c>
      <c r="M15">
        <f t="shared" si="1"/>
        <v>-1.3452230106138565</v>
      </c>
      <c r="N15">
        <f t="shared" si="2"/>
        <v>1.1371791642692397</v>
      </c>
    </row>
    <row r="16" spans="2:14" ht="14.45" x14ac:dyDescent="0.3">
      <c r="B16" s="19" t="s">
        <v>96</v>
      </c>
      <c r="C16" s="19">
        <v>1</v>
      </c>
      <c r="D16" s="19">
        <v>629</v>
      </c>
      <c r="E16" s="19">
        <v>2292</v>
      </c>
      <c r="F16" s="19">
        <v>2974.3359999999998</v>
      </c>
      <c r="G16" s="19">
        <v>2546.5511000000001</v>
      </c>
      <c r="H16" s="19">
        <v>4679</v>
      </c>
      <c r="I16" s="19">
        <v>9968</v>
      </c>
      <c r="J16" s="19">
        <v>9807</v>
      </c>
      <c r="K16" s="19">
        <v>182</v>
      </c>
      <c r="L16" s="24">
        <f t="shared" si="0"/>
        <v>1.7255928169828674E-3</v>
      </c>
      <c r="M16">
        <f t="shared" si="1"/>
        <v>-1.1675932990309912</v>
      </c>
      <c r="N16">
        <f t="shared" si="2"/>
        <v>2.7463277685651</v>
      </c>
    </row>
    <row r="17" spans="2:14" ht="14.45" x14ac:dyDescent="0.3">
      <c r="B17" s="19" t="s">
        <v>97</v>
      </c>
      <c r="C17" s="19">
        <v>1</v>
      </c>
      <c r="D17" s="19">
        <v>746</v>
      </c>
      <c r="E17" s="19">
        <v>1786</v>
      </c>
      <c r="F17" s="19">
        <v>2436.3636999999999</v>
      </c>
      <c r="G17" s="19">
        <v>2262.9502000000002</v>
      </c>
      <c r="H17" s="19">
        <v>3411</v>
      </c>
      <c r="I17" s="19">
        <v>11541</v>
      </c>
      <c r="J17" s="19">
        <v>10772</v>
      </c>
      <c r="K17" s="19">
        <v>101</v>
      </c>
      <c r="L17" s="24">
        <f t="shared" si="0"/>
        <v>9.5760920063334945E-4</v>
      </c>
      <c r="M17">
        <f t="shared" si="1"/>
        <v>-1.0761897013906889</v>
      </c>
      <c r="N17">
        <f t="shared" si="2"/>
        <v>4.0233480613051045</v>
      </c>
    </row>
    <row r="18" spans="2:14" ht="14.45" x14ac:dyDescent="0.3">
      <c r="B18" s="19" t="s">
        <v>98</v>
      </c>
      <c r="C18" s="19">
        <v>106.82</v>
      </c>
      <c r="D18" s="19">
        <v>124.29</v>
      </c>
      <c r="E18" s="19">
        <v>128.46</v>
      </c>
      <c r="F18" s="19">
        <v>134.55520000000001</v>
      </c>
      <c r="G18" s="19">
        <v>13.8247</v>
      </c>
      <c r="H18" s="19">
        <v>149.08000000000001</v>
      </c>
      <c r="I18" s="19">
        <v>173</v>
      </c>
      <c r="J18" s="19">
        <v>5498</v>
      </c>
      <c r="K18" s="19">
        <v>0</v>
      </c>
      <c r="L18" s="24">
        <f t="shared" si="0"/>
        <v>0</v>
      </c>
      <c r="M18">
        <f t="shared" si="1"/>
        <v>-2.0062062829573168</v>
      </c>
      <c r="N18">
        <f t="shared" si="2"/>
        <v>2.7808777043986477</v>
      </c>
    </row>
    <row r="19" spans="2:14" ht="14.45" x14ac:dyDescent="0.3">
      <c r="B19" s="19" t="s">
        <v>99</v>
      </c>
      <c r="C19" s="19">
        <v>103.14</v>
      </c>
      <c r="D19" s="19">
        <v>123.87</v>
      </c>
      <c r="E19" s="19">
        <v>129.08000000000001</v>
      </c>
      <c r="F19" s="19">
        <v>134.59690000000001</v>
      </c>
      <c r="G19" s="19">
        <v>14.504</v>
      </c>
      <c r="H19" s="19">
        <v>148.31</v>
      </c>
      <c r="I19" s="19">
        <v>175</v>
      </c>
      <c r="J19" s="19">
        <v>6052</v>
      </c>
      <c r="K19" s="19">
        <v>0</v>
      </c>
      <c r="L19" s="24">
        <f t="shared" si="0"/>
        <v>0</v>
      </c>
      <c r="M19">
        <f t="shared" si="1"/>
        <v>-2.1688430777716494</v>
      </c>
      <c r="N19">
        <f t="shared" si="2"/>
        <v>2.7856522338665193</v>
      </c>
    </row>
    <row r="20" spans="2:14" ht="14.45" x14ac:dyDescent="0.3">
      <c r="B20" s="19" t="s">
        <v>100</v>
      </c>
      <c r="C20" s="19">
        <v>2</v>
      </c>
      <c r="D20" s="19">
        <v>9</v>
      </c>
      <c r="E20" s="19">
        <v>11</v>
      </c>
      <c r="F20" s="19">
        <v>11.349</v>
      </c>
      <c r="G20" s="19">
        <v>3.669</v>
      </c>
      <c r="H20" s="19">
        <v>13</v>
      </c>
      <c r="I20" s="19">
        <v>40</v>
      </c>
      <c r="J20" s="19">
        <v>31</v>
      </c>
      <c r="K20" s="19">
        <v>0</v>
      </c>
      <c r="L20" s="24">
        <f t="shared" si="0"/>
        <v>0</v>
      </c>
      <c r="M20">
        <f t="shared" si="1"/>
        <v>-2.5481057508857998</v>
      </c>
      <c r="N20">
        <f t="shared" si="2"/>
        <v>7.8089397656037063</v>
      </c>
    </row>
    <row r="21" spans="2:14" ht="14.45" x14ac:dyDescent="0.3">
      <c r="B21" s="19" t="s">
        <v>101</v>
      </c>
      <c r="C21" s="19">
        <v>0</v>
      </c>
      <c r="D21" s="19">
        <v>0.68</v>
      </c>
      <c r="E21" s="19">
        <v>0.77049999999999996</v>
      </c>
      <c r="F21" s="19">
        <v>0.69610000000000005</v>
      </c>
      <c r="G21" s="19">
        <v>0.24279999999999999</v>
      </c>
      <c r="H21" s="19">
        <v>0.83189999999999997</v>
      </c>
      <c r="I21" s="19">
        <v>1</v>
      </c>
      <c r="J21" s="19">
        <v>2126</v>
      </c>
      <c r="K21" s="19">
        <v>100</v>
      </c>
      <c r="L21" s="24">
        <f t="shared" si="0"/>
        <v>9.4812792141915788E-4</v>
      </c>
      <c r="M21">
        <f t="shared" si="1"/>
        <v>-2.8669686985172986</v>
      </c>
      <c r="N21">
        <f t="shared" si="2"/>
        <v>1.2516474464579899</v>
      </c>
    </row>
    <row r="22" spans="2:14" ht="14.45" x14ac:dyDescent="0.3">
      <c r="B22" s="19" t="s">
        <v>102</v>
      </c>
      <c r="C22" s="19">
        <v>0</v>
      </c>
      <c r="D22" s="19">
        <v>0.66149999999999998</v>
      </c>
      <c r="E22" s="19">
        <v>0.75419999999999998</v>
      </c>
      <c r="F22" s="19">
        <v>0.67810000000000004</v>
      </c>
      <c r="G22" s="19">
        <v>0.24199999999999999</v>
      </c>
      <c r="H22" s="19">
        <v>0.81510000000000005</v>
      </c>
      <c r="I22" s="19">
        <v>1</v>
      </c>
      <c r="J22" s="19">
        <v>1938</v>
      </c>
      <c r="K22" s="19">
        <v>48</v>
      </c>
      <c r="L22" s="24">
        <f t="shared" si="0"/>
        <v>4.5510140228119579E-4</v>
      </c>
      <c r="M22">
        <f t="shared" si="1"/>
        <v>-2.8020661157024795</v>
      </c>
      <c r="N22">
        <f t="shared" si="2"/>
        <v>1.3301652892561981</v>
      </c>
    </row>
    <row r="23" spans="2:14" ht="14.45" x14ac:dyDescent="0.3">
      <c r="B23" s="19" t="s">
        <v>103</v>
      </c>
      <c r="C23" s="19">
        <v>0</v>
      </c>
      <c r="D23" s="19">
        <v>411793</v>
      </c>
      <c r="E23" s="19">
        <v>1672764</v>
      </c>
      <c r="F23" s="19">
        <v>4010386.4709999999</v>
      </c>
      <c r="G23" s="19">
        <v>6623236.3711999999</v>
      </c>
      <c r="H23" s="19">
        <v>4731222</v>
      </c>
      <c r="I23" s="19">
        <v>70378726</v>
      </c>
      <c r="J23" s="19">
        <v>52152</v>
      </c>
      <c r="K23" s="19">
        <v>0</v>
      </c>
      <c r="L23" s="24">
        <f t="shared" si="0"/>
        <v>0</v>
      </c>
      <c r="M23">
        <f t="shared" si="1"/>
        <v>-0.60550254380750679</v>
      </c>
      <c r="N23">
        <f t="shared" si="2"/>
        <v>10.020530116906482</v>
      </c>
    </row>
    <row r="24" spans="2:14" ht="14.45" x14ac:dyDescent="0.3">
      <c r="B24" s="19" t="s">
        <v>104</v>
      </c>
      <c r="C24" s="19">
        <v>0</v>
      </c>
      <c r="D24" s="19">
        <v>0.65600000000000003</v>
      </c>
      <c r="E24" s="19">
        <v>0.74580000000000002</v>
      </c>
      <c r="F24" s="19">
        <v>0.67359999999999998</v>
      </c>
      <c r="G24" s="19">
        <v>0.23269999999999999</v>
      </c>
      <c r="H24" s="19">
        <v>0.80489999999999995</v>
      </c>
      <c r="I24" s="19">
        <v>1</v>
      </c>
      <c r="J24" s="19">
        <v>1717</v>
      </c>
      <c r="K24" s="19">
        <v>159</v>
      </c>
      <c r="L24" s="24">
        <f t="shared" si="0"/>
        <v>1.507523395056461E-3</v>
      </c>
      <c r="M24">
        <f t="shared" si="1"/>
        <v>-2.8947142243231627</v>
      </c>
      <c r="N24">
        <f t="shared" si="2"/>
        <v>1.402664374731414</v>
      </c>
    </row>
    <row r="25" spans="2:14" ht="14.45" x14ac:dyDescent="0.3">
      <c r="B25" s="19" t="s">
        <v>105</v>
      </c>
      <c r="C25" s="19">
        <v>0</v>
      </c>
      <c r="D25" s="19">
        <v>0.63560000000000005</v>
      </c>
      <c r="E25" s="19">
        <v>0.73599999999999999</v>
      </c>
      <c r="F25" s="19">
        <v>0.64949999999999997</v>
      </c>
      <c r="G25" s="19">
        <v>0.247</v>
      </c>
      <c r="H25" s="19">
        <v>0.79669999999999996</v>
      </c>
      <c r="I25" s="19">
        <v>1</v>
      </c>
      <c r="J25" s="19">
        <v>1605</v>
      </c>
      <c r="K25" s="19">
        <v>23</v>
      </c>
      <c r="L25" s="24">
        <f t="shared" si="0"/>
        <v>2.1806942192640632E-4</v>
      </c>
      <c r="M25">
        <f t="shared" si="1"/>
        <v>-2.6295546558704452</v>
      </c>
      <c r="N25">
        <f t="shared" si="2"/>
        <v>1.4190283400809718</v>
      </c>
    </row>
    <row r="26" spans="2:14" ht="14.45" x14ac:dyDescent="0.3">
      <c r="B26" s="19" t="s">
        <v>106</v>
      </c>
      <c r="C26" s="19">
        <v>0</v>
      </c>
      <c r="D26" s="19">
        <v>0.4325</v>
      </c>
      <c r="E26" s="19">
        <v>0.53920000000000001</v>
      </c>
      <c r="F26" s="19">
        <v>0.51070000000000004</v>
      </c>
      <c r="G26" s="19">
        <v>0.1731</v>
      </c>
      <c r="H26" s="19">
        <v>0.627</v>
      </c>
      <c r="I26" s="19">
        <v>1</v>
      </c>
      <c r="J26" s="19">
        <v>7982</v>
      </c>
      <c r="K26" s="19">
        <v>23</v>
      </c>
      <c r="L26" s="24">
        <f t="shared" si="0"/>
        <v>2.1806942192640632E-4</v>
      </c>
      <c r="M26">
        <f t="shared" si="1"/>
        <v>-2.9503177354130563</v>
      </c>
      <c r="N26">
        <f t="shared" si="2"/>
        <v>2.8266897746967068</v>
      </c>
    </row>
    <row r="27" spans="2:14" ht="14.45" x14ac:dyDescent="0.3">
      <c r="B27" s="19" t="s">
        <v>107</v>
      </c>
      <c r="C27" s="19">
        <v>0</v>
      </c>
      <c r="D27" s="19">
        <v>0.6694</v>
      </c>
      <c r="E27" s="19">
        <v>0.76190000000000002</v>
      </c>
      <c r="F27" s="19">
        <v>0.68579999999999997</v>
      </c>
      <c r="G27" s="19">
        <v>0.24110000000000001</v>
      </c>
      <c r="H27" s="19">
        <v>0.82299999999999995</v>
      </c>
      <c r="I27" s="19">
        <v>1</v>
      </c>
      <c r="J27" s="19">
        <v>2036</v>
      </c>
      <c r="K27" s="19">
        <v>460</v>
      </c>
      <c r="L27" s="24">
        <f t="shared" si="0"/>
        <v>4.361388438528126E-3</v>
      </c>
      <c r="M27">
        <f t="shared" si="1"/>
        <v>-2.8444628784736623</v>
      </c>
      <c r="N27">
        <f t="shared" si="2"/>
        <v>1.3031936955620076</v>
      </c>
    </row>
    <row r="28" spans="2:14" ht="14.45" x14ac:dyDescent="0.3">
      <c r="B28" s="19" t="s">
        <v>108</v>
      </c>
      <c r="C28" s="19">
        <v>0</v>
      </c>
      <c r="D28" s="19">
        <v>0.72970000000000002</v>
      </c>
      <c r="E28" s="19">
        <v>0.81820000000000004</v>
      </c>
      <c r="F28" s="19">
        <v>0.74619999999999997</v>
      </c>
      <c r="G28" s="19">
        <v>0.23780000000000001</v>
      </c>
      <c r="H28" s="19">
        <v>0.87609999999999999</v>
      </c>
      <c r="I28" s="19">
        <v>1</v>
      </c>
      <c r="J28" s="19">
        <v>1944</v>
      </c>
      <c r="K28" s="19">
        <v>1840</v>
      </c>
      <c r="L28" s="24">
        <f t="shared" si="0"/>
        <v>1.7445553754112504E-2</v>
      </c>
      <c r="M28">
        <f t="shared" si="1"/>
        <v>-3.1379310344827585</v>
      </c>
      <c r="N28">
        <f t="shared" si="2"/>
        <v>1.0672834314550044</v>
      </c>
    </row>
    <row r="29" spans="2:14" ht="14.45" x14ac:dyDescent="0.3">
      <c r="B29" s="19" t="s">
        <v>109</v>
      </c>
      <c r="C29" s="19">
        <v>0</v>
      </c>
      <c r="D29" s="19">
        <v>0.71050000000000002</v>
      </c>
      <c r="E29" s="19">
        <v>0.79820000000000002</v>
      </c>
      <c r="F29" s="19">
        <v>0.72660000000000002</v>
      </c>
      <c r="G29" s="19">
        <v>0.2339</v>
      </c>
      <c r="H29" s="19">
        <v>0.85589999999999999</v>
      </c>
      <c r="I29" s="19">
        <v>1</v>
      </c>
      <c r="J29" s="19">
        <v>1811</v>
      </c>
      <c r="K29" s="19">
        <v>1698</v>
      </c>
      <c r="L29" s="24">
        <f t="shared" si="0"/>
        <v>1.60992121056973E-2</v>
      </c>
      <c r="M29">
        <f t="shared" si="1"/>
        <v>-3.10645575032065</v>
      </c>
      <c r="N29">
        <f t="shared" si="2"/>
        <v>1.168875587858059</v>
      </c>
    </row>
    <row r="30" spans="2:14" ht="14.45" x14ac:dyDescent="0.3">
      <c r="B30" s="19" t="s">
        <v>110</v>
      </c>
      <c r="C30" s="19">
        <v>162360</v>
      </c>
      <c r="D30" s="19">
        <v>1508474880</v>
      </c>
      <c r="E30" s="19">
        <v>2233946880</v>
      </c>
      <c r="F30" s="19">
        <v>3014404077.5616999</v>
      </c>
      <c r="G30" s="19">
        <v>2070153078.9342999</v>
      </c>
      <c r="H30" s="19">
        <v>4031442800</v>
      </c>
      <c r="I30" s="19">
        <v>15630489600</v>
      </c>
      <c r="J30" s="19">
        <v>46156</v>
      </c>
      <c r="K30" s="19">
        <v>698</v>
      </c>
      <c r="L30" s="24">
        <f t="shared" si="0"/>
        <v>6.6179328915057217E-3</v>
      </c>
      <c r="M30">
        <f t="shared" si="1"/>
        <v>-1.4560477426690639</v>
      </c>
      <c r="N30">
        <f t="shared" si="2"/>
        <v>6.0942766266024018</v>
      </c>
    </row>
    <row r="31" spans="2:14" ht="14.45" x14ac:dyDescent="0.3">
      <c r="B31" s="19" t="s">
        <v>111</v>
      </c>
      <c r="C31" s="19">
        <v>0</v>
      </c>
      <c r="D31" s="19">
        <v>81</v>
      </c>
      <c r="E31" s="19">
        <v>91</v>
      </c>
      <c r="F31" s="19">
        <v>82.1798</v>
      </c>
      <c r="G31" s="19">
        <v>28.316099999999999</v>
      </c>
      <c r="H31" s="19">
        <v>98</v>
      </c>
      <c r="I31" s="19">
        <v>126</v>
      </c>
      <c r="J31" s="19">
        <v>125</v>
      </c>
      <c r="K31" s="19">
        <v>0</v>
      </c>
      <c r="L31" s="24">
        <f t="shared" si="0"/>
        <v>0</v>
      </c>
      <c r="M31">
        <f t="shared" si="1"/>
        <v>-2.9022287673796887</v>
      </c>
      <c r="N31">
        <f t="shared" si="2"/>
        <v>1.5475365604726641</v>
      </c>
    </row>
    <row r="32" spans="2:14" ht="14.45" x14ac:dyDescent="0.3">
      <c r="B32" s="19" t="s">
        <v>112</v>
      </c>
      <c r="C32" s="19">
        <v>0</v>
      </c>
      <c r="D32" s="19">
        <v>45</v>
      </c>
      <c r="E32" s="19">
        <v>65</v>
      </c>
      <c r="F32" s="19">
        <v>63.4206</v>
      </c>
      <c r="G32" s="19">
        <v>32.4313</v>
      </c>
      <c r="H32" s="19">
        <v>84</v>
      </c>
      <c r="I32" s="19">
        <v>184</v>
      </c>
      <c r="J32" s="19">
        <v>181</v>
      </c>
      <c r="K32" s="19">
        <v>0</v>
      </c>
      <c r="L32" s="24">
        <f t="shared" si="0"/>
        <v>0</v>
      </c>
      <c r="M32">
        <f t="shared" si="1"/>
        <v>-1.9555367808259305</v>
      </c>
      <c r="N32">
        <f t="shared" si="2"/>
        <v>3.7179946533133115</v>
      </c>
    </row>
    <row r="33" spans="2:14" ht="14.45" x14ac:dyDescent="0.3">
      <c r="B33" s="19" t="s">
        <v>113</v>
      </c>
      <c r="C33" s="19">
        <v>123</v>
      </c>
      <c r="D33" s="19">
        <v>926757</v>
      </c>
      <c r="E33" s="19">
        <v>1115136</v>
      </c>
      <c r="F33" s="19">
        <v>1108926.2154000001</v>
      </c>
      <c r="G33" s="19">
        <v>301596.22470000002</v>
      </c>
      <c r="H33" s="19">
        <v>1293732</v>
      </c>
      <c r="I33" s="19">
        <v>2603664</v>
      </c>
      <c r="J33" s="19">
        <v>4541</v>
      </c>
      <c r="K33" s="19">
        <v>698</v>
      </c>
      <c r="L33" s="24">
        <f t="shared" si="0"/>
        <v>6.6179328915057217E-3</v>
      </c>
      <c r="M33">
        <f t="shared" si="1"/>
        <v>-3.6764492543065974</v>
      </c>
      <c r="N33">
        <f t="shared" si="2"/>
        <v>4.9560891754756762</v>
      </c>
    </row>
    <row r="34" spans="2:14" ht="14.45" x14ac:dyDescent="0.3">
      <c r="B34" s="19" t="s">
        <v>114</v>
      </c>
      <c r="C34" s="19">
        <v>0</v>
      </c>
      <c r="D34" s="19">
        <v>84</v>
      </c>
      <c r="E34" s="19">
        <v>94.78</v>
      </c>
      <c r="F34" s="19">
        <v>92.134299999999996</v>
      </c>
      <c r="G34" s="19">
        <v>36.904499999999999</v>
      </c>
      <c r="H34" s="19">
        <v>104</v>
      </c>
      <c r="I34" s="19">
        <v>219</v>
      </c>
      <c r="J34" s="19">
        <v>1196</v>
      </c>
      <c r="K34" s="19">
        <v>0</v>
      </c>
      <c r="L34" s="24">
        <f t="shared" si="0"/>
        <v>0</v>
      </c>
      <c r="M34">
        <f t="shared" si="1"/>
        <v>-2.4965600401035104</v>
      </c>
      <c r="N34">
        <f t="shared" si="2"/>
        <v>3.4376756222140932</v>
      </c>
    </row>
    <row r="35" spans="2:14" ht="14.45" x14ac:dyDescent="0.3">
      <c r="B35" s="19" t="s">
        <v>115</v>
      </c>
      <c r="C35" s="19">
        <v>0</v>
      </c>
      <c r="D35" s="19">
        <v>83</v>
      </c>
      <c r="E35" s="19">
        <v>94</v>
      </c>
      <c r="F35" s="19">
        <v>86.490700000000004</v>
      </c>
      <c r="G35" s="19">
        <v>30.830200000000001</v>
      </c>
      <c r="H35" s="19">
        <v>101</v>
      </c>
      <c r="I35" s="19">
        <v>160</v>
      </c>
      <c r="J35" s="19">
        <v>1182</v>
      </c>
      <c r="K35" s="19">
        <v>0</v>
      </c>
      <c r="L35" s="24">
        <f t="shared" si="0"/>
        <v>0</v>
      </c>
      <c r="M35">
        <f t="shared" si="1"/>
        <v>-2.8053888719502305</v>
      </c>
      <c r="N35">
        <f t="shared" si="2"/>
        <v>2.3843277046532294</v>
      </c>
    </row>
    <row r="36" spans="2:14" ht="14.45" x14ac:dyDescent="0.3">
      <c r="B36" s="19" t="s">
        <v>116</v>
      </c>
      <c r="C36" s="19">
        <v>0</v>
      </c>
      <c r="D36" s="19">
        <v>91</v>
      </c>
      <c r="E36" s="19">
        <v>108</v>
      </c>
      <c r="F36" s="19">
        <v>103.8509</v>
      </c>
      <c r="G36" s="19">
        <v>40.968800000000002</v>
      </c>
      <c r="H36" s="19">
        <v>128.75</v>
      </c>
      <c r="I36" s="19">
        <v>221</v>
      </c>
      <c r="J36" s="19">
        <v>1229</v>
      </c>
      <c r="K36" s="19">
        <v>0</v>
      </c>
      <c r="L36" s="24">
        <f t="shared" si="0"/>
        <v>0</v>
      </c>
      <c r="M36">
        <f t="shared" si="1"/>
        <v>-2.5348777606373627</v>
      </c>
      <c r="N36">
        <f t="shared" si="2"/>
        <v>2.8594711097225205</v>
      </c>
    </row>
    <row r="37" spans="2:14" x14ac:dyDescent="0.25">
      <c r="B37" s="19" t="s">
        <v>117</v>
      </c>
      <c r="C37" s="19">
        <v>0</v>
      </c>
      <c r="D37" s="19">
        <v>87</v>
      </c>
      <c r="E37" s="19">
        <v>99</v>
      </c>
      <c r="F37" s="19">
        <v>91.672899999999998</v>
      </c>
      <c r="G37" s="19">
        <v>32.681100000000001</v>
      </c>
      <c r="H37" s="19">
        <v>109.89</v>
      </c>
      <c r="I37" s="19">
        <v>160</v>
      </c>
      <c r="J37" s="19">
        <v>1231</v>
      </c>
      <c r="K37" s="19">
        <v>0</v>
      </c>
      <c r="L37" s="24">
        <f t="shared" si="0"/>
        <v>0</v>
      </c>
      <c r="M37">
        <f t="shared" si="1"/>
        <v>-2.8050738806221331</v>
      </c>
      <c r="N37">
        <f t="shared" si="2"/>
        <v>2.090722160514793</v>
      </c>
    </row>
    <row r="38" spans="2:14" x14ac:dyDescent="0.25">
      <c r="B38" s="19" t="s">
        <v>118</v>
      </c>
      <c r="C38" s="19">
        <v>1</v>
      </c>
      <c r="D38" s="19">
        <v>84</v>
      </c>
      <c r="E38" s="19">
        <v>92</v>
      </c>
      <c r="F38" s="19">
        <v>90.045599999999993</v>
      </c>
      <c r="G38" s="19">
        <v>12.535500000000001</v>
      </c>
      <c r="H38" s="19">
        <v>99</v>
      </c>
      <c r="I38" s="19">
        <v>126</v>
      </c>
      <c r="J38" s="19">
        <v>124</v>
      </c>
      <c r="K38" s="19">
        <v>698</v>
      </c>
      <c r="L38" s="24">
        <f t="shared" si="0"/>
        <v>6.6179328915057217E-3</v>
      </c>
      <c r="M38">
        <f t="shared" si="1"/>
        <v>-7.1034741334609697</v>
      </c>
      <c r="N38">
        <f t="shared" si="2"/>
        <v>2.8682062941246862</v>
      </c>
    </row>
    <row r="39" spans="2:14" x14ac:dyDescent="0.25">
      <c r="B39" s="19" t="s">
        <v>119</v>
      </c>
      <c r="C39" s="19">
        <v>0</v>
      </c>
      <c r="D39" s="19">
        <v>0.84819999999999995</v>
      </c>
      <c r="E39" s="19">
        <v>0.92549999999999999</v>
      </c>
      <c r="F39" s="19">
        <v>0.86080000000000001</v>
      </c>
      <c r="G39" s="19">
        <v>0.21229999999999999</v>
      </c>
      <c r="H39" s="19">
        <v>0.97089999999999999</v>
      </c>
      <c r="I39" s="19">
        <v>1</v>
      </c>
      <c r="J39" s="19">
        <v>2254</v>
      </c>
      <c r="K39" s="19">
        <v>2572</v>
      </c>
      <c r="L39" s="24">
        <f t="shared" si="0"/>
        <v>2.4385850138900742E-2</v>
      </c>
      <c r="M39">
        <f t="shared" si="1"/>
        <v>-4.0546396608572781</v>
      </c>
      <c r="N39">
        <f t="shared" si="2"/>
        <v>0.65567593028732929</v>
      </c>
    </row>
    <row r="40" spans="2:14" x14ac:dyDescent="0.25">
      <c r="B40" s="19" t="s">
        <v>120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1</v>
      </c>
      <c r="K40" s="19">
        <v>0</v>
      </c>
      <c r="L40" s="24">
        <f t="shared" si="0"/>
        <v>0</v>
      </c>
      <c r="M40">
        <v>0</v>
      </c>
      <c r="N40">
        <v>0</v>
      </c>
    </row>
    <row r="41" spans="2:14" x14ac:dyDescent="0.25">
      <c r="B41" s="19" t="s">
        <v>121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1</v>
      </c>
      <c r="K41" s="19">
        <v>0</v>
      </c>
      <c r="L41" s="24">
        <f t="shared" si="0"/>
        <v>0</v>
      </c>
      <c r="M41">
        <v>0</v>
      </c>
      <c r="N41">
        <v>0</v>
      </c>
    </row>
    <row r="42" spans="2:14" x14ac:dyDescent="0.25">
      <c r="B42" s="19" t="s">
        <v>122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1</v>
      </c>
      <c r="K42" s="19">
        <v>0</v>
      </c>
      <c r="L42" s="24">
        <f t="shared" si="0"/>
        <v>0</v>
      </c>
      <c r="M42">
        <v>0</v>
      </c>
      <c r="N42">
        <v>0</v>
      </c>
    </row>
    <row r="43" spans="2:14" x14ac:dyDescent="0.25">
      <c r="B43" s="19" t="s">
        <v>123</v>
      </c>
      <c r="C43" s="19">
        <v>2</v>
      </c>
      <c r="D43" s="19">
        <v>5</v>
      </c>
      <c r="E43" s="19">
        <v>11</v>
      </c>
      <c r="F43" s="19">
        <v>17.422599999999999</v>
      </c>
      <c r="G43" s="19">
        <v>18.5489</v>
      </c>
      <c r="H43" s="19">
        <v>23</v>
      </c>
      <c r="I43" s="19">
        <v>168</v>
      </c>
      <c r="J43" s="19">
        <v>167</v>
      </c>
      <c r="K43" s="19">
        <v>0</v>
      </c>
      <c r="L43" s="24">
        <f t="shared" si="0"/>
        <v>0</v>
      </c>
      <c r="M43">
        <f t="shared" si="1"/>
        <v>-0.83145631277326415</v>
      </c>
      <c r="N43">
        <f t="shared" si="2"/>
        <v>8.1178614365272335</v>
      </c>
    </row>
    <row r="44" spans="2:14" x14ac:dyDescent="0.25">
      <c r="B44" s="19" t="s">
        <v>124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1</v>
      </c>
      <c r="K44" s="19">
        <v>0</v>
      </c>
      <c r="L44" s="24">
        <f t="shared" si="0"/>
        <v>0</v>
      </c>
      <c r="M44">
        <v>0</v>
      </c>
      <c r="N44">
        <v>0</v>
      </c>
    </row>
    <row r="45" spans="2:14" x14ac:dyDescent="0.25">
      <c r="B45" s="19" t="s">
        <v>125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1</v>
      </c>
      <c r="K45" s="19">
        <v>0</v>
      </c>
      <c r="L45" s="24">
        <f t="shared" si="0"/>
        <v>0</v>
      </c>
      <c r="M45">
        <v>0</v>
      </c>
      <c r="N45">
        <v>0</v>
      </c>
    </row>
    <row r="46" spans="2:14" x14ac:dyDescent="0.25">
      <c r="B46" s="19" t="s">
        <v>126</v>
      </c>
      <c r="C46" s="19">
        <v>0</v>
      </c>
      <c r="D46" s="19">
        <v>0.58799999999999997</v>
      </c>
      <c r="E46" s="19">
        <v>0.71599999999999997</v>
      </c>
      <c r="F46" s="19">
        <v>0.64549999999999996</v>
      </c>
      <c r="G46" s="19">
        <v>0.19289999999999999</v>
      </c>
      <c r="H46" s="19">
        <v>0.77300000000000002</v>
      </c>
      <c r="I46" s="19">
        <v>1</v>
      </c>
      <c r="J46" s="19">
        <v>10292</v>
      </c>
      <c r="K46" s="19">
        <v>54</v>
      </c>
      <c r="L46" s="24">
        <f t="shared" si="0"/>
        <v>5.1198907756634529E-4</v>
      </c>
      <c r="M46">
        <f t="shared" si="1"/>
        <v>-3.3462934162778644</v>
      </c>
      <c r="N46">
        <f t="shared" si="2"/>
        <v>1.8377397615344742</v>
      </c>
    </row>
    <row r="47" spans="2:14" x14ac:dyDescent="0.25">
      <c r="B47" s="19" t="s">
        <v>127</v>
      </c>
      <c r="C47" s="19">
        <v>0</v>
      </c>
      <c r="D47" s="19">
        <v>0.63070000000000004</v>
      </c>
      <c r="E47" s="19">
        <v>0.73050000000000004</v>
      </c>
      <c r="F47" s="19">
        <v>0.64910000000000001</v>
      </c>
      <c r="G47" s="19">
        <v>0.23330000000000001</v>
      </c>
      <c r="H47" s="19">
        <v>0.79</v>
      </c>
      <c r="I47" s="19">
        <v>1</v>
      </c>
      <c r="J47" s="19">
        <v>8101</v>
      </c>
      <c r="K47" s="19">
        <v>54</v>
      </c>
      <c r="L47" s="24">
        <f t="shared" si="0"/>
        <v>5.1198907756634529E-4</v>
      </c>
      <c r="M47">
        <f t="shared" si="1"/>
        <v>-2.7822546078011143</v>
      </c>
      <c r="N47">
        <f t="shared" si="2"/>
        <v>1.5040720102871838</v>
      </c>
    </row>
    <row r="48" spans="2:14" x14ac:dyDescent="0.25">
      <c r="B48" s="19" t="s">
        <v>128</v>
      </c>
      <c r="C48" s="19">
        <v>0</v>
      </c>
      <c r="D48" s="19">
        <v>0.54239999999999999</v>
      </c>
      <c r="E48" s="19">
        <v>0.70350000000000001</v>
      </c>
      <c r="F48" s="19">
        <v>0.63290000000000002</v>
      </c>
      <c r="G48" s="19">
        <v>0.1779</v>
      </c>
      <c r="H48" s="19">
        <v>0.75919999999999999</v>
      </c>
      <c r="I48" s="19">
        <v>1</v>
      </c>
      <c r="J48" s="19">
        <v>76200</v>
      </c>
      <c r="K48" s="19">
        <v>2</v>
      </c>
      <c r="L48" s="24">
        <f t="shared" si="0"/>
        <v>1.8962558428383158E-5</v>
      </c>
      <c r="M48">
        <f t="shared" si="1"/>
        <v>-3.5576166385609893</v>
      </c>
      <c r="N48">
        <f t="shared" si="2"/>
        <v>2.0635188308038224</v>
      </c>
    </row>
    <row r="49" spans="2:14" x14ac:dyDescent="0.25">
      <c r="B49" s="19" t="s">
        <v>129</v>
      </c>
      <c r="C49" s="19">
        <v>1</v>
      </c>
      <c r="D49" s="19">
        <v>5</v>
      </c>
      <c r="E49" s="19">
        <v>11</v>
      </c>
      <c r="F49" s="19">
        <v>17.407900000000001</v>
      </c>
      <c r="G49" s="19">
        <v>18.555399999999999</v>
      </c>
      <c r="H49" s="19">
        <v>23</v>
      </c>
      <c r="I49" s="19">
        <v>169</v>
      </c>
      <c r="J49" s="19">
        <v>169</v>
      </c>
      <c r="K49" s="19">
        <v>2</v>
      </c>
      <c r="L49" s="24">
        <f t="shared" si="0"/>
        <v>1.8962558428383158E-5</v>
      </c>
      <c r="M49">
        <f t="shared" si="1"/>
        <v>-0.88426549683650058</v>
      </c>
      <c r="N49">
        <f t="shared" si="2"/>
        <v>8.1697026202614875</v>
      </c>
    </row>
    <row r="50" spans="2:14" x14ac:dyDescent="0.25">
      <c r="B50" s="19" t="s">
        <v>130</v>
      </c>
      <c r="C50" s="19">
        <v>0</v>
      </c>
      <c r="D50" s="19">
        <v>5.6099999999999997E-2</v>
      </c>
      <c r="E50" s="19">
        <v>8.6900000000000005E-2</v>
      </c>
      <c r="F50" s="19">
        <v>0.14269999999999999</v>
      </c>
      <c r="G50" s="19">
        <v>0.1105</v>
      </c>
      <c r="H50" s="19">
        <v>0.24779999999999999</v>
      </c>
      <c r="I50" s="19">
        <v>0</v>
      </c>
      <c r="J50" s="19">
        <v>78394</v>
      </c>
      <c r="K50" s="19">
        <v>234</v>
      </c>
      <c r="L50" s="24">
        <f t="shared" si="0"/>
        <v>2.2186193361208293E-3</v>
      </c>
      <c r="M50">
        <f t="shared" si="1"/>
        <v>-1.2914027149321265</v>
      </c>
      <c r="N50">
        <f t="shared" si="2"/>
        <v>-1.2914027149321265</v>
      </c>
    </row>
    <row r="51" spans="2:14" x14ac:dyDescent="0.25">
      <c r="B51" s="19" t="s">
        <v>131</v>
      </c>
      <c r="C51" s="19">
        <v>-22.6419</v>
      </c>
      <c r="D51" s="19">
        <v>-1.0421</v>
      </c>
      <c r="E51" s="19">
        <v>-0.79079999999999995</v>
      </c>
      <c r="F51" s="19">
        <v>-0.44629999999999997</v>
      </c>
      <c r="G51" s="19">
        <v>1.1561999999999999</v>
      </c>
      <c r="H51" s="19">
        <v>0.3488</v>
      </c>
      <c r="I51" s="19">
        <v>28</v>
      </c>
      <c r="J51" s="19">
        <v>99223</v>
      </c>
      <c r="K51" s="19">
        <v>963</v>
      </c>
      <c r="L51" s="24">
        <f t="shared" si="0"/>
        <v>9.1304718832664906E-3</v>
      </c>
      <c r="M51">
        <f t="shared" si="1"/>
        <v>-19.19702473620481</v>
      </c>
      <c r="N51">
        <f t="shared" si="2"/>
        <v>24.603269330565649</v>
      </c>
    </row>
    <row r="52" spans="2:14" x14ac:dyDescent="0.25">
      <c r="B52" s="19" t="s">
        <v>132</v>
      </c>
      <c r="C52" s="19">
        <v>0</v>
      </c>
      <c r="D52" s="19">
        <v>0.71240000000000003</v>
      </c>
      <c r="E52" s="19">
        <v>0.80079999999999996</v>
      </c>
      <c r="F52" s="19">
        <v>0.74719999999999998</v>
      </c>
      <c r="G52" s="19">
        <v>0.16800000000000001</v>
      </c>
      <c r="H52" s="19">
        <v>0.85240000000000005</v>
      </c>
      <c r="I52" s="19">
        <v>1</v>
      </c>
      <c r="J52" s="19">
        <v>9471</v>
      </c>
      <c r="K52" s="19">
        <v>2078</v>
      </c>
      <c r="L52" s="24">
        <f t="shared" si="0"/>
        <v>1.97020982070901E-2</v>
      </c>
      <c r="M52">
        <f t="shared" si="1"/>
        <v>-4.4476190476190469</v>
      </c>
      <c r="N52">
        <f t="shared" si="2"/>
        <v>1.5047619047619047</v>
      </c>
    </row>
    <row r="53" spans="2:14" x14ac:dyDescent="0.25">
      <c r="B53" s="19" t="s">
        <v>133</v>
      </c>
      <c r="C53" s="19">
        <v>0</v>
      </c>
      <c r="D53" s="19">
        <v>0.72840000000000005</v>
      </c>
      <c r="E53" s="19">
        <v>0.81330000000000002</v>
      </c>
      <c r="F53" s="19">
        <v>0.74670000000000003</v>
      </c>
      <c r="G53" s="19">
        <v>0.22140000000000001</v>
      </c>
      <c r="H53" s="19">
        <v>0.86970000000000003</v>
      </c>
      <c r="I53" s="19">
        <v>1</v>
      </c>
      <c r="J53" s="19">
        <v>8264</v>
      </c>
      <c r="K53" s="19">
        <v>2078</v>
      </c>
      <c r="L53" s="24">
        <f t="shared" si="0"/>
        <v>1.97020982070901E-2</v>
      </c>
      <c r="M53">
        <f t="shared" si="1"/>
        <v>-3.372628726287263</v>
      </c>
      <c r="N53">
        <f t="shared" si="2"/>
        <v>1.1440831074977413</v>
      </c>
    </row>
    <row r="54" spans="2:14" x14ac:dyDescent="0.25">
      <c r="B54" s="19" t="s">
        <v>134</v>
      </c>
      <c r="C54" s="19">
        <v>0</v>
      </c>
      <c r="D54" s="19">
        <v>0.70209999999999995</v>
      </c>
      <c r="E54" s="19">
        <v>0.78969999999999996</v>
      </c>
      <c r="F54" s="19">
        <v>0.74860000000000004</v>
      </c>
      <c r="G54" s="19">
        <v>0.13189999999999999</v>
      </c>
      <c r="H54" s="19">
        <v>0.83660000000000001</v>
      </c>
      <c r="I54" s="19">
        <v>1</v>
      </c>
      <c r="J54" s="19">
        <v>71429</v>
      </c>
      <c r="K54" s="19">
        <v>853</v>
      </c>
      <c r="L54" s="24">
        <f t="shared" si="0"/>
        <v>8.0875311697054166E-3</v>
      </c>
      <c r="M54">
        <f t="shared" si="1"/>
        <v>-5.6755117513267637</v>
      </c>
      <c r="N54">
        <f t="shared" si="2"/>
        <v>1.9059893858984076</v>
      </c>
    </row>
    <row r="55" spans="2:14" x14ac:dyDescent="0.25">
      <c r="B55" s="19" t="s">
        <v>135</v>
      </c>
      <c r="C55" s="19">
        <v>1</v>
      </c>
      <c r="D55" s="19">
        <v>5</v>
      </c>
      <c r="E55" s="19">
        <v>10</v>
      </c>
      <c r="F55" s="19">
        <v>16.860199999999999</v>
      </c>
      <c r="G55" s="19">
        <v>18.355499999999999</v>
      </c>
      <c r="H55" s="19">
        <v>22</v>
      </c>
      <c r="I55" s="19">
        <v>163</v>
      </c>
      <c r="J55" s="19">
        <v>163</v>
      </c>
      <c r="K55" s="19">
        <v>853</v>
      </c>
      <c r="L55" s="24">
        <f t="shared" si="0"/>
        <v>8.0875311697054166E-3</v>
      </c>
      <c r="M55">
        <f t="shared" si="1"/>
        <v>-0.8640570946037972</v>
      </c>
      <c r="N55">
        <f t="shared" si="2"/>
        <v>7.9616354771049558</v>
      </c>
    </row>
    <row r="56" spans="2:14" x14ac:dyDescent="0.25">
      <c r="B56" s="19" t="s">
        <v>136</v>
      </c>
      <c r="C56" s="19">
        <v>0</v>
      </c>
      <c r="D56" s="19">
        <v>0.63170000000000004</v>
      </c>
      <c r="E56" s="19">
        <v>0.73560000000000003</v>
      </c>
      <c r="F56" s="19">
        <v>0.67490000000000006</v>
      </c>
      <c r="G56" s="19">
        <v>0.18240000000000001</v>
      </c>
      <c r="H56" s="19">
        <v>0.79120000000000001</v>
      </c>
      <c r="I56" s="19">
        <v>1</v>
      </c>
      <c r="J56" s="19">
        <v>10372</v>
      </c>
      <c r="K56" s="19">
        <v>98</v>
      </c>
      <c r="L56" s="24">
        <f t="shared" si="0"/>
        <v>9.2916536299077473E-4</v>
      </c>
      <c r="M56">
        <f t="shared" si="1"/>
        <v>-3.7001096491228074</v>
      </c>
      <c r="N56">
        <f t="shared" si="2"/>
        <v>1.7823464912280698</v>
      </c>
    </row>
    <row r="57" spans="2:14" x14ac:dyDescent="0.25">
      <c r="B57" s="19" t="s">
        <v>137</v>
      </c>
      <c r="C57" s="19">
        <v>0</v>
      </c>
      <c r="D57" s="19">
        <v>0.65969999999999995</v>
      </c>
      <c r="E57" s="19">
        <v>0.74980000000000002</v>
      </c>
      <c r="F57" s="19">
        <v>0.67789999999999995</v>
      </c>
      <c r="G57" s="19">
        <v>0.22720000000000001</v>
      </c>
      <c r="H57" s="19">
        <v>0.80930000000000002</v>
      </c>
      <c r="I57" s="19">
        <v>1</v>
      </c>
      <c r="J57" s="19">
        <v>9447</v>
      </c>
      <c r="K57" s="19">
        <v>98</v>
      </c>
      <c r="L57" s="24">
        <f t="shared" si="0"/>
        <v>9.2916536299077473E-4</v>
      </c>
      <c r="M57">
        <f t="shared" si="1"/>
        <v>-2.983714788732394</v>
      </c>
      <c r="N57">
        <f t="shared" si="2"/>
        <v>1.4176936619718312</v>
      </c>
    </row>
    <row r="58" spans="2:14" x14ac:dyDescent="0.25">
      <c r="B58" s="19" t="s">
        <v>138</v>
      </c>
      <c r="C58" s="19">
        <v>0</v>
      </c>
      <c r="D58" s="19">
        <v>0.60460000000000003</v>
      </c>
      <c r="E58" s="19">
        <v>0.72060000000000002</v>
      </c>
      <c r="F58" s="19">
        <v>0.66459999999999997</v>
      </c>
      <c r="G58" s="19">
        <v>0.16259999999999999</v>
      </c>
      <c r="H58" s="19">
        <v>0.77480000000000004</v>
      </c>
      <c r="I58" s="19">
        <v>1</v>
      </c>
      <c r="J58" s="19">
        <v>75295</v>
      </c>
      <c r="K58" s="19">
        <v>2</v>
      </c>
      <c r="L58" s="24">
        <f t="shared" si="0"/>
        <v>1.8962558428383158E-5</v>
      </c>
      <c r="M58">
        <f t="shared" si="1"/>
        <v>-4.0873308733087335</v>
      </c>
      <c r="N58">
        <f t="shared" si="2"/>
        <v>2.0627306273062733</v>
      </c>
    </row>
    <row r="59" spans="2:14" x14ac:dyDescent="0.25">
      <c r="B59" s="19" t="s">
        <v>139</v>
      </c>
      <c r="C59" s="19">
        <v>1</v>
      </c>
      <c r="D59" s="19">
        <v>5</v>
      </c>
      <c r="E59" s="19">
        <v>11</v>
      </c>
      <c r="F59" s="19">
        <v>17.3994</v>
      </c>
      <c r="G59" s="19">
        <v>18.547899999999998</v>
      </c>
      <c r="H59" s="19">
        <v>23</v>
      </c>
      <c r="I59" s="19">
        <v>169</v>
      </c>
      <c r="J59" s="19">
        <v>169</v>
      </c>
      <c r="K59" s="19">
        <v>2</v>
      </c>
      <c r="L59" s="24">
        <f t="shared" si="0"/>
        <v>1.8962558428383158E-5</v>
      </c>
      <c r="M59">
        <f t="shared" si="1"/>
        <v>-0.88416478415346222</v>
      </c>
      <c r="N59">
        <f t="shared" si="2"/>
        <v>8.173464381412451</v>
      </c>
    </row>
    <row r="60" spans="2:14" x14ac:dyDescent="0.25">
      <c r="B60" s="19" t="s">
        <v>140</v>
      </c>
      <c r="C60" s="19">
        <v>0</v>
      </c>
      <c r="D60" s="19">
        <v>5.8099999999999999E-2</v>
      </c>
      <c r="E60" s="19">
        <v>8.7400000000000005E-2</v>
      </c>
      <c r="F60" s="19">
        <v>0.14510000000000001</v>
      </c>
      <c r="G60" s="19">
        <v>0.11409999999999999</v>
      </c>
      <c r="H60" s="19">
        <v>0.2495</v>
      </c>
      <c r="I60" s="19">
        <v>0</v>
      </c>
      <c r="J60" s="19">
        <v>78532</v>
      </c>
      <c r="K60" s="19">
        <v>220</v>
      </c>
      <c r="L60" s="24">
        <f t="shared" si="0"/>
        <v>2.0858814271221475E-3</v>
      </c>
      <c r="M60">
        <f t="shared" si="1"/>
        <v>-1.2716914986853638</v>
      </c>
      <c r="N60">
        <f t="shared" si="2"/>
        <v>-1.2716914986853638</v>
      </c>
    </row>
    <row r="61" spans="2:14" x14ac:dyDescent="0.25">
      <c r="B61" s="19" t="s">
        <v>141</v>
      </c>
      <c r="C61" s="19">
        <v>-22.6419</v>
      </c>
      <c r="D61" s="19">
        <v>-1.0833999999999999</v>
      </c>
      <c r="E61" s="19">
        <v>-0.84730000000000005</v>
      </c>
      <c r="F61" s="19">
        <v>-0.54400000000000004</v>
      </c>
      <c r="G61" s="19">
        <v>1.0831</v>
      </c>
      <c r="H61" s="19">
        <v>-0.25690000000000002</v>
      </c>
      <c r="I61" s="19">
        <v>25</v>
      </c>
      <c r="J61" s="19">
        <v>99892</v>
      </c>
      <c r="K61" s="19">
        <v>950</v>
      </c>
      <c r="L61" s="24">
        <f t="shared" si="0"/>
        <v>9.007215253482E-3</v>
      </c>
      <c r="M61">
        <f t="shared" si="1"/>
        <v>-20.402455913581388</v>
      </c>
      <c r="N61">
        <f t="shared" si="2"/>
        <v>23.584156587572711</v>
      </c>
    </row>
    <row r="62" spans="2:14" x14ac:dyDescent="0.25">
      <c r="B62" s="19" t="s">
        <v>142</v>
      </c>
      <c r="C62" s="19">
        <v>2.8999999999999998E-3</v>
      </c>
      <c r="D62" s="19">
        <v>0.437</v>
      </c>
      <c r="E62" s="19">
        <v>0.52759999999999996</v>
      </c>
      <c r="F62" s="19">
        <v>0.50570000000000004</v>
      </c>
      <c r="G62" s="19">
        <v>0.13730000000000001</v>
      </c>
      <c r="H62" s="19">
        <v>0.59960000000000002</v>
      </c>
      <c r="I62" s="19">
        <v>1</v>
      </c>
      <c r="J62" s="19">
        <v>13616</v>
      </c>
      <c r="K62" s="19">
        <v>54</v>
      </c>
      <c r="L62" s="24">
        <f t="shared" si="0"/>
        <v>5.1198907756634529E-4</v>
      </c>
      <c r="M62">
        <f t="shared" si="1"/>
        <v>-3.6620538965768392</v>
      </c>
      <c r="N62">
        <f t="shared" si="2"/>
        <v>3.6001456664238889</v>
      </c>
    </row>
    <row r="63" spans="2:14" x14ac:dyDescent="0.25">
      <c r="B63" s="19" t="s">
        <v>143</v>
      </c>
      <c r="C63" s="19">
        <v>0</v>
      </c>
      <c r="D63" s="19">
        <v>0.4355</v>
      </c>
      <c r="E63" s="19">
        <v>0.53700000000000003</v>
      </c>
      <c r="F63" s="19">
        <v>0.51019999999999999</v>
      </c>
      <c r="G63" s="19">
        <v>0.1638</v>
      </c>
      <c r="H63" s="19">
        <v>0.62070000000000003</v>
      </c>
      <c r="I63" s="19">
        <v>1</v>
      </c>
      <c r="J63" s="19">
        <v>31996</v>
      </c>
      <c r="K63" s="19">
        <v>54</v>
      </c>
      <c r="L63" s="24">
        <f t="shared" si="0"/>
        <v>5.1198907756634529E-4</v>
      </c>
      <c r="M63">
        <f t="shared" si="1"/>
        <v>-3.1147741147741148</v>
      </c>
      <c r="N63">
        <f t="shared" si="2"/>
        <v>2.9902319902319903</v>
      </c>
    </row>
    <row r="64" spans="2:14" x14ac:dyDescent="0.25">
      <c r="B64" s="19" t="s">
        <v>144</v>
      </c>
      <c r="C64" s="19">
        <v>7.6E-3</v>
      </c>
      <c r="D64" s="19">
        <v>0.42359999999999998</v>
      </c>
      <c r="E64" s="19">
        <v>0.51580000000000004</v>
      </c>
      <c r="F64" s="19">
        <v>0.49</v>
      </c>
      <c r="G64" s="19">
        <v>0.1242</v>
      </c>
      <c r="H64" s="19">
        <v>0.57830000000000004</v>
      </c>
      <c r="I64" s="19">
        <v>1</v>
      </c>
      <c r="J64" s="19">
        <v>77383</v>
      </c>
      <c r="K64" s="19">
        <v>2</v>
      </c>
      <c r="L64" s="24">
        <f t="shared" si="0"/>
        <v>1.8962558428383158E-5</v>
      </c>
      <c r="M64">
        <f t="shared" si="1"/>
        <v>-3.8840579710144927</v>
      </c>
      <c r="N64">
        <f t="shared" si="2"/>
        <v>4.1062801932367146</v>
      </c>
    </row>
    <row r="65" spans="2:14" x14ac:dyDescent="0.25">
      <c r="B65" s="19" t="s">
        <v>145</v>
      </c>
      <c r="C65" s="19">
        <v>1</v>
      </c>
      <c r="D65" s="19">
        <v>5</v>
      </c>
      <c r="E65" s="19">
        <v>11</v>
      </c>
      <c r="F65" s="19">
        <v>17.407900000000001</v>
      </c>
      <c r="G65" s="19">
        <v>18.555399999999999</v>
      </c>
      <c r="H65" s="19">
        <v>23</v>
      </c>
      <c r="I65" s="19">
        <v>169</v>
      </c>
      <c r="J65" s="19">
        <v>169</v>
      </c>
      <c r="K65" s="19">
        <v>2</v>
      </c>
      <c r="L65" s="24">
        <f t="shared" si="0"/>
        <v>1.8962558428383158E-5</v>
      </c>
      <c r="M65">
        <f t="shared" si="1"/>
        <v>-0.88426549683650058</v>
      </c>
      <c r="N65">
        <f t="shared" si="2"/>
        <v>8.1697026202614875</v>
      </c>
    </row>
    <row r="66" spans="2:14" x14ac:dyDescent="0.25">
      <c r="B66" s="19" t="s">
        <v>146</v>
      </c>
      <c r="C66" s="19">
        <v>0</v>
      </c>
      <c r="D66" s="19">
        <v>0.69059999999999999</v>
      </c>
      <c r="E66" s="19">
        <v>0.78159999999999996</v>
      </c>
      <c r="F66" s="19">
        <v>0.7268</v>
      </c>
      <c r="G66" s="19">
        <v>0.1676</v>
      </c>
      <c r="H66" s="19">
        <v>0.83260000000000001</v>
      </c>
      <c r="I66" s="19">
        <v>1</v>
      </c>
      <c r="J66" s="19">
        <v>9246</v>
      </c>
      <c r="K66" s="19">
        <v>1879</v>
      </c>
      <c r="L66" s="24">
        <f t="shared" si="0"/>
        <v>1.7815323643465976E-2</v>
      </c>
      <c r="M66">
        <f t="shared" si="1"/>
        <v>-4.3365155131264919</v>
      </c>
      <c r="N66">
        <f t="shared" si="2"/>
        <v>1.630071599045346</v>
      </c>
    </row>
    <row r="67" spans="2:14" x14ac:dyDescent="0.25">
      <c r="B67" s="19" t="s">
        <v>147</v>
      </c>
      <c r="C67" s="19">
        <v>0</v>
      </c>
      <c r="D67" s="19">
        <v>0.70879999999999999</v>
      </c>
      <c r="E67" s="19">
        <v>0.79379999999999995</v>
      </c>
      <c r="F67" s="19">
        <v>0.72689999999999999</v>
      </c>
      <c r="G67" s="19">
        <v>0.21809999999999999</v>
      </c>
      <c r="H67" s="19">
        <v>0.84950000000000003</v>
      </c>
      <c r="I67" s="19">
        <v>1</v>
      </c>
      <c r="J67" s="19">
        <v>7619</v>
      </c>
      <c r="K67" s="19">
        <v>1879</v>
      </c>
      <c r="L67" s="24">
        <f t="shared" si="0"/>
        <v>1.7815323643465976E-2</v>
      </c>
      <c r="M67">
        <f t="shared" si="1"/>
        <v>-3.3328748280605227</v>
      </c>
      <c r="N67">
        <f t="shared" si="2"/>
        <v>1.2521779000458506</v>
      </c>
    </row>
    <row r="68" spans="2:14" x14ac:dyDescent="0.25">
      <c r="B68" s="19" t="s">
        <v>148</v>
      </c>
      <c r="C68" s="19">
        <v>0</v>
      </c>
      <c r="D68" s="19">
        <v>0.67869999999999997</v>
      </c>
      <c r="E68" s="19">
        <v>0.77029999999999998</v>
      </c>
      <c r="F68" s="19">
        <v>0.72729999999999995</v>
      </c>
      <c r="G68" s="19">
        <v>0.1338</v>
      </c>
      <c r="H68" s="19">
        <v>0.81769999999999998</v>
      </c>
      <c r="I68" s="19">
        <v>1</v>
      </c>
      <c r="J68" s="19">
        <v>71269</v>
      </c>
      <c r="K68" s="19">
        <v>800</v>
      </c>
      <c r="L68" s="24">
        <f t="shared" si="0"/>
        <v>7.585023371353263E-3</v>
      </c>
      <c r="M68">
        <f t="shared" si="1"/>
        <v>-5.4357249626307915</v>
      </c>
      <c r="N68">
        <f t="shared" si="2"/>
        <v>2.0381165919282513</v>
      </c>
    </row>
    <row r="69" spans="2:14" x14ac:dyDescent="0.25">
      <c r="B69" s="19" t="s">
        <v>149</v>
      </c>
      <c r="C69" s="19">
        <v>1</v>
      </c>
      <c r="D69" s="19">
        <v>5</v>
      </c>
      <c r="E69" s="19">
        <v>10</v>
      </c>
      <c r="F69" s="19">
        <v>16.911100000000001</v>
      </c>
      <c r="G69" s="19">
        <v>18.4678</v>
      </c>
      <c r="H69" s="19">
        <v>22</v>
      </c>
      <c r="I69" s="19">
        <v>169</v>
      </c>
      <c r="J69" s="19">
        <v>169</v>
      </c>
      <c r="K69" s="19">
        <v>800</v>
      </c>
      <c r="L69" s="24">
        <f t="shared" si="0"/>
        <v>7.585023371353263E-3</v>
      </c>
      <c r="M69">
        <f t="shared" si="1"/>
        <v>-0.86155903789298138</v>
      </c>
      <c r="N69">
        <f t="shared" si="2"/>
        <v>8.2353555918950825</v>
      </c>
    </row>
    <row r="70" spans="2:14" x14ac:dyDescent="0.25">
      <c r="B70" s="19" t="s">
        <v>150</v>
      </c>
      <c r="C70" s="19">
        <v>0</v>
      </c>
      <c r="D70" s="19">
        <v>0.8397</v>
      </c>
      <c r="E70" s="19">
        <v>0.91</v>
      </c>
      <c r="F70" s="19">
        <v>0.86160000000000003</v>
      </c>
      <c r="G70" s="19">
        <v>0.1487</v>
      </c>
      <c r="H70" s="19">
        <v>0.95</v>
      </c>
      <c r="I70" s="19">
        <v>1</v>
      </c>
      <c r="J70" s="19">
        <v>8396</v>
      </c>
      <c r="K70" s="19">
        <v>1154</v>
      </c>
      <c r="L70" s="24">
        <f t="shared" si="0"/>
        <v>1.0941396213177083E-2</v>
      </c>
      <c r="M70">
        <f t="shared" si="1"/>
        <v>-5.7942165433759252</v>
      </c>
      <c r="N70">
        <f t="shared" si="2"/>
        <v>0.93073301950235354</v>
      </c>
    </row>
    <row r="71" spans="2:14" x14ac:dyDescent="0.25">
      <c r="B71" s="19" t="s">
        <v>151</v>
      </c>
      <c r="C71" s="19">
        <v>0</v>
      </c>
      <c r="D71" s="19">
        <v>0.84570000000000001</v>
      </c>
      <c r="E71" s="19">
        <v>0.92079999999999995</v>
      </c>
      <c r="F71" s="19">
        <v>0.85980000000000001</v>
      </c>
      <c r="G71" s="19">
        <v>0.19989999999999999</v>
      </c>
      <c r="H71" s="19">
        <v>0.96530000000000005</v>
      </c>
      <c r="I71" s="19">
        <v>1</v>
      </c>
      <c r="J71" s="19">
        <v>8208</v>
      </c>
      <c r="K71" s="19">
        <v>1154</v>
      </c>
      <c r="L71" s="24">
        <f t="shared" si="0"/>
        <v>1.0941396213177083E-2</v>
      </c>
      <c r="M71">
        <f t="shared" si="1"/>
        <v>-4.301150575287644</v>
      </c>
      <c r="N71">
        <f t="shared" si="2"/>
        <v>0.70135067533766882</v>
      </c>
    </row>
    <row r="72" spans="2:14" x14ac:dyDescent="0.25">
      <c r="B72" s="19" t="s">
        <v>152</v>
      </c>
      <c r="C72" s="19">
        <v>0</v>
      </c>
      <c r="D72" s="19">
        <v>0.83209999999999995</v>
      </c>
      <c r="E72" s="19">
        <v>0.90369999999999995</v>
      </c>
      <c r="F72" s="19">
        <v>0.86399999999999999</v>
      </c>
      <c r="G72" s="19">
        <v>0.11509999999999999</v>
      </c>
      <c r="H72" s="19">
        <v>0.93389999999999995</v>
      </c>
      <c r="I72" s="19">
        <v>1</v>
      </c>
      <c r="J72" s="19">
        <v>66352</v>
      </c>
      <c r="K72" s="19">
        <v>158</v>
      </c>
      <c r="L72" s="24">
        <f t="shared" si="0"/>
        <v>1.4980421158422694E-3</v>
      </c>
      <c r="M72">
        <f t="shared" si="1"/>
        <v>-7.506516072980018</v>
      </c>
      <c r="N72">
        <f t="shared" si="2"/>
        <v>1.1815812337098177</v>
      </c>
    </row>
    <row r="73" spans="2:14" x14ac:dyDescent="0.25">
      <c r="B73" s="19" t="s">
        <v>153</v>
      </c>
      <c r="C73" s="19">
        <v>0</v>
      </c>
      <c r="D73" s="19">
        <v>5.0599999999999999E-2</v>
      </c>
      <c r="E73" s="19">
        <v>7.5399999999999995E-2</v>
      </c>
      <c r="F73" s="19">
        <v>0.12429999999999999</v>
      </c>
      <c r="G73" s="19">
        <v>0.1135</v>
      </c>
      <c r="H73" s="19">
        <v>0.15029999999999999</v>
      </c>
      <c r="I73" s="19">
        <v>0</v>
      </c>
      <c r="J73" s="19">
        <v>74195</v>
      </c>
      <c r="K73" s="19">
        <v>649</v>
      </c>
      <c r="L73" s="24">
        <f t="shared" si="0"/>
        <v>6.1533502100103348E-3</v>
      </c>
      <c r="M73">
        <f t="shared" si="1"/>
        <v>-1.0951541850220263</v>
      </c>
      <c r="N73">
        <f t="shared" si="2"/>
        <v>-1.0951541850220263</v>
      </c>
    </row>
    <row r="74" spans="2:14" x14ac:dyDescent="0.25">
      <c r="B74" s="19" t="s">
        <v>154</v>
      </c>
      <c r="C74" s="19">
        <v>0</v>
      </c>
      <c r="D74" s="19">
        <v>5.8836000000000004</v>
      </c>
      <c r="E74" s="19">
        <v>7.8277999999999999</v>
      </c>
      <c r="F74" s="19">
        <v>8.0640000000000001</v>
      </c>
      <c r="G74" s="19">
        <v>3.1190000000000002</v>
      </c>
      <c r="H74" s="19">
        <v>9.9236000000000004</v>
      </c>
      <c r="I74" s="19">
        <v>26</v>
      </c>
      <c r="J74" s="19">
        <v>11294</v>
      </c>
      <c r="K74" s="19">
        <v>0</v>
      </c>
      <c r="L74" s="24">
        <f t="shared" si="0"/>
        <v>0</v>
      </c>
      <c r="M74">
        <f t="shared" si="1"/>
        <v>-2.5854440525809554</v>
      </c>
      <c r="N74">
        <f t="shared" si="2"/>
        <v>5.7505610772683546</v>
      </c>
    </row>
    <row r="75" spans="2:14" x14ac:dyDescent="0.25">
      <c r="B75" s="19" t="s">
        <v>155</v>
      </c>
      <c r="C75" s="19">
        <v>0</v>
      </c>
      <c r="D75" s="19">
        <v>8</v>
      </c>
      <c r="E75" s="19">
        <v>11</v>
      </c>
      <c r="F75" s="19">
        <v>10.821</v>
      </c>
      <c r="G75" s="19">
        <v>3.6562999999999999</v>
      </c>
      <c r="H75" s="19">
        <v>13</v>
      </c>
      <c r="I75" s="19">
        <v>30</v>
      </c>
      <c r="J75" s="19">
        <v>31</v>
      </c>
      <c r="K75" s="19">
        <v>0</v>
      </c>
      <c r="L75" s="24">
        <f t="shared" ref="L75:L138" si="3">K75/105471</f>
        <v>0</v>
      </c>
      <c r="M75">
        <f t="shared" ref="M75:M138" si="4">(C75-F75)/G75</f>
        <v>-2.9595492711210789</v>
      </c>
      <c r="N75">
        <f t="shared" ref="N75:N138" si="5">(I75-F75)/G75</f>
        <v>5.245466728660122</v>
      </c>
    </row>
    <row r="76" spans="2:14" x14ac:dyDescent="0.25">
      <c r="B76" s="19" t="s">
        <v>156</v>
      </c>
      <c r="C76" s="19">
        <v>-0.26</v>
      </c>
      <c r="D76" s="19">
        <v>-0.03</v>
      </c>
      <c r="E76" s="19">
        <v>0</v>
      </c>
      <c r="F76" s="19">
        <v>1.2999999999999999E-3</v>
      </c>
      <c r="G76" s="19">
        <v>5.2200000000000003E-2</v>
      </c>
      <c r="H76" s="19">
        <v>0.03</v>
      </c>
      <c r="I76" s="19">
        <v>0</v>
      </c>
      <c r="J76" s="19">
        <v>65</v>
      </c>
      <c r="K76" s="19">
        <v>0</v>
      </c>
      <c r="L76" s="24">
        <f t="shared" si="3"/>
        <v>0</v>
      </c>
      <c r="M76">
        <f t="shared" si="4"/>
        <v>-5.0057471264367823</v>
      </c>
      <c r="N76">
        <f t="shared" si="5"/>
        <v>-2.4904214559386972E-2</v>
      </c>
    </row>
    <row r="77" spans="2:14" x14ac:dyDescent="0.25">
      <c r="B77" s="19" t="s">
        <v>157</v>
      </c>
      <c r="C77" s="19">
        <v>-0.31</v>
      </c>
      <c r="D77" s="19">
        <v>-0.03</v>
      </c>
      <c r="E77" s="19">
        <v>0</v>
      </c>
      <c r="F77" s="19">
        <v>2E-3</v>
      </c>
      <c r="G77" s="19">
        <v>5.8999999999999997E-2</v>
      </c>
      <c r="H77" s="19">
        <v>0.03</v>
      </c>
      <c r="I77" s="19">
        <v>0</v>
      </c>
      <c r="J77" s="19">
        <v>73</v>
      </c>
      <c r="K77" s="19">
        <v>0</v>
      </c>
      <c r="L77" s="24">
        <f t="shared" si="3"/>
        <v>0</v>
      </c>
      <c r="M77">
        <f t="shared" si="4"/>
        <v>-5.2881355932203391</v>
      </c>
      <c r="N77">
        <f t="shared" si="5"/>
        <v>-3.3898305084745763E-2</v>
      </c>
    </row>
    <row r="78" spans="2:14" x14ac:dyDescent="0.25">
      <c r="B78" s="19" t="s">
        <v>158</v>
      </c>
      <c r="C78" s="19">
        <v>0</v>
      </c>
      <c r="D78" s="19">
        <v>1.01E-2</v>
      </c>
      <c r="E78" s="19">
        <v>3.2800000000000003E-2</v>
      </c>
      <c r="F78" s="19">
        <v>8.3699999999999997E-2</v>
      </c>
      <c r="G78" s="19">
        <v>0.14030000000000001</v>
      </c>
      <c r="H78" s="19">
        <v>0.10249999999999999</v>
      </c>
      <c r="I78" s="19">
        <v>1</v>
      </c>
      <c r="J78" s="19">
        <v>5278</v>
      </c>
      <c r="K78" s="19">
        <v>0</v>
      </c>
      <c r="L78" s="24">
        <f t="shared" si="3"/>
        <v>0</v>
      </c>
      <c r="M78">
        <f t="shared" si="4"/>
        <v>-0.59657875980042763</v>
      </c>
      <c r="N78">
        <f t="shared" si="5"/>
        <v>6.5310049893086237</v>
      </c>
    </row>
    <row r="79" spans="2:14" x14ac:dyDescent="0.25">
      <c r="B79" s="19" t="s">
        <v>159</v>
      </c>
      <c r="C79" s="19">
        <v>-1</v>
      </c>
      <c r="D79" s="19">
        <v>-0.11</v>
      </c>
      <c r="E79" s="19">
        <v>0</v>
      </c>
      <c r="F79" s="19">
        <v>0.9113</v>
      </c>
      <c r="G79" s="19">
        <v>6.4692999999999996</v>
      </c>
      <c r="H79" s="19">
        <v>0.1</v>
      </c>
      <c r="I79" s="19">
        <v>95</v>
      </c>
      <c r="J79" s="19">
        <v>2033</v>
      </c>
      <c r="K79" s="19">
        <v>9002</v>
      </c>
      <c r="L79" s="24">
        <f t="shared" si="3"/>
        <v>8.5350475486152586E-2</v>
      </c>
      <c r="M79">
        <f t="shared" si="4"/>
        <v>-0.29544154699890252</v>
      </c>
      <c r="N79">
        <f t="shared" si="5"/>
        <v>14.54387646267757</v>
      </c>
    </row>
    <row r="80" spans="2:14" x14ac:dyDescent="0.25">
      <c r="B80" s="19" t="s">
        <v>160</v>
      </c>
      <c r="C80" s="19">
        <v>1</v>
      </c>
      <c r="D80" s="19">
        <v>8</v>
      </c>
      <c r="E80" s="19">
        <v>9</v>
      </c>
      <c r="F80" s="19">
        <v>8.3554999999999993</v>
      </c>
      <c r="G80" s="19">
        <v>1.4174</v>
      </c>
      <c r="H80" s="19">
        <v>9</v>
      </c>
      <c r="I80" s="19">
        <v>11</v>
      </c>
      <c r="J80" s="19">
        <v>10</v>
      </c>
      <c r="K80" s="19">
        <v>0</v>
      </c>
      <c r="L80" s="24">
        <f t="shared" si="3"/>
        <v>0</v>
      </c>
      <c r="M80">
        <f t="shared" si="4"/>
        <v>-5.1894313531818819</v>
      </c>
      <c r="N80">
        <f t="shared" si="5"/>
        <v>1.8657400874841263</v>
      </c>
    </row>
    <row r="81" spans="2:14" x14ac:dyDescent="0.25">
      <c r="B81" s="19" t="s">
        <v>161</v>
      </c>
      <c r="C81" s="19">
        <v>2</v>
      </c>
      <c r="D81" s="19">
        <v>5</v>
      </c>
      <c r="E81" s="19">
        <v>11</v>
      </c>
      <c r="F81" s="19">
        <v>17.424099999999999</v>
      </c>
      <c r="G81" s="19">
        <v>18.553799999999999</v>
      </c>
      <c r="H81" s="19">
        <v>23</v>
      </c>
      <c r="I81" s="19">
        <v>169</v>
      </c>
      <c r="J81" s="19">
        <v>168</v>
      </c>
      <c r="K81" s="19">
        <v>0</v>
      </c>
      <c r="L81" s="24">
        <f t="shared" si="3"/>
        <v>0</v>
      </c>
      <c r="M81">
        <f t="shared" si="4"/>
        <v>-0.83131757375847537</v>
      </c>
      <c r="N81">
        <f t="shared" si="5"/>
        <v>8.1695340038159294</v>
      </c>
    </row>
    <row r="82" spans="2:14" x14ac:dyDescent="0.25">
      <c r="B82" s="19" t="s">
        <v>162</v>
      </c>
      <c r="C82" s="19">
        <v>1</v>
      </c>
      <c r="D82" s="19">
        <v>4.42</v>
      </c>
      <c r="E82" s="19">
        <v>6</v>
      </c>
      <c r="F82" s="19">
        <v>6.2652000000000001</v>
      </c>
      <c r="G82" s="19">
        <v>2.4927000000000001</v>
      </c>
      <c r="H82" s="19">
        <v>7.81</v>
      </c>
      <c r="I82" s="19">
        <v>53</v>
      </c>
      <c r="J82" s="19">
        <v>1613</v>
      </c>
      <c r="K82" s="19">
        <v>335</v>
      </c>
      <c r="L82" s="24">
        <f t="shared" si="3"/>
        <v>3.176228536754179E-3</v>
      </c>
      <c r="M82">
        <f t="shared" si="4"/>
        <v>-2.1122477634693304</v>
      </c>
      <c r="N82">
        <f t="shared" si="5"/>
        <v>18.748666105026675</v>
      </c>
    </row>
    <row r="83" spans="2:14" x14ac:dyDescent="0.25">
      <c r="B83" s="19" t="s">
        <v>163</v>
      </c>
      <c r="C83" s="19">
        <v>1</v>
      </c>
      <c r="D83" s="19">
        <v>3.29</v>
      </c>
      <c r="E83" s="19">
        <v>5.71</v>
      </c>
      <c r="F83" s="19">
        <v>6.2538999999999998</v>
      </c>
      <c r="G83" s="19">
        <v>3.6692999999999998</v>
      </c>
      <c r="H83" s="19">
        <v>8.5299999999999994</v>
      </c>
      <c r="I83" s="19">
        <v>90</v>
      </c>
      <c r="J83" s="19">
        <v>2009</v>
      </c>
      <c r="K83" s="19">
        <v>335</v>
      </c>
      <c r="L83" s="24">
        <f t="shared" si="3"/>
        <v>3.176228536754179E-3</v>
      </c>
      <c r="M83">
        <f t="shared" si="4"/>
        <v>-1.431853487041125</v>
      </c>
      <c r="N83">
        <f t="shared" si="5"/>
        <v>22.823454064808004</v>
      </c>
    </row>
    <row r="84" spans="2:14" x14ac:dyDescent="0.25">
      <c r="B84" s="19" t="s">
        <v>164</v>
      </c>
      <c r="C84" s="19">
        <v>1</v>
      </c>
      <c r="D84" s="19">
        <v>6.13</v>
      </c>
      <c r="E84" s="19">
        <v>6.51</v>
      </c>
      <c r="F84" s="19">
        <v>6.6189</v>
      </c>
      <c r="G84" s="19">
        <v>0.80230000000000001</v>
      </c>
      <c r="H84" s="19">
        <v>7.05</v>
      </c>
      <c r="I84" s="19">
        <v>25</v>
      </c>
      <c r="J84" s="19">
        <v>714</v>
      </c>
      <c r="K84" s="19">
        <v>182</v>
      </c>
      <c r="L84" s="24">
        <f t="shared" si="3"/>
        <v>1.7255928169828674E-3</v>
      </c>
      <c r="M84">
        <f t="shared" si="4"/>
        <v>-7.0034899663467529</v>
      </c>
      <c r="N84">
        <f t="shared" si="5"/>
        <v>22.910507291536831</v>
      </c>
    </row>
    <row r="85" spans="2:14" x14ac:dyDescent="0.25">
      <c r="B85" s="19" t="s">
        <v>165</v>
      </c>
      <c r="C85" s="19">
        <v>1</v>
      </c>
      <c r="D85" s="19">
        <v>4234</v>
      </c>
      <c r="E85" s="19">
        <v>15405</v>
      </c>
      <c r="F85" s="19">
        <v>18971.573</v>
      </c>
      <c r="G85" s="19">
        <v>15695.8127</v>
      </c>
      <c r="H85" s="19">
        <v>30496</v>
      </c>
      <c r="I85" s="19">
        <v>67645</v>
      </c>
      <c r="J85" s="19">
        <v>43906</v>
      </c>
      <c r="K85" s="19">
        <v>182</v>
      </c>
      <c r="L85" s="24">
        <f t="shared" si="3"/>
        <v>1.7255928169828674E-3</v>
      </c>
      <c r="M85">
        <f t="shared" si="4"/>
        <v>-1.2086391041095947</v>
      </c>
      <c r="N85">
        <f t="shared" si="5"/>
        <v>3.1010453507768982</v>
      </c>
    </row>
    <row r="86" spans="2:14" x14ac:dyDescent="0.25">
      <c r="B86" s="19" t="s">
        <v>166</v>
      </c>
      <c r="C86" s="19">
        <v>1</v>
      </c>
      <c r="D86" s="19">
        <v>40078</v>
      </c>
      <c r="E86" s="19">
        <v>146081</v>
      </c>
      <c r="F86" s="19">
        <v>176840.66639999999</v>
      </c>
      <c r="G86" s="19">
        <v>144651.18290000001</v>
      </c>
      <c r="H86" s="19">
        <v>287178</v>
      </c>
      <c r="I86" s="19">
        <v>627041</v>
      </c>
      <c r="J86" s="19">
        <v>91146</v>
      </c>
      <c r="K86" s="19">
        <v>182</v>
      </c>
      <c r="L86" s="24">
        <f t="shared" si="3"/>
        <v>1.7255928169828674E-3</v>
      </c>
      <c r="M86">
        <f t="shared" si="4"/>
        <v>-1.2225248549972279</v>
      </c>
      <c r="N86">
        <f t="shared" si="5"/>
        <v>3.1123169861060291</v>
      </c>
    </row>
    <row r="87" spans="2:14" x14ac:dyDescent="0.25">
      <c r="B87" s="19" t="s">
        <v>167</v>
      </c>
      <c r="C87" s="19">
        <v>-1.26</v>
      </c>
      <c r="D87" s="19">
        <v>0.88</v>
      </c>
      <c r="E87" s="19">
        <v>0.94</v>
      </c>
      <c r="F87" s="19">
        <v>0.96130000000000004</v>
      </c>
      <c r="G87" s="19">
        <v>0.24890000000000001</v>
      </c>
      <c r="H87" s="19">
        <v>1.02</v>
      </c>
      <c r="I87" s="19">
        <v>2</v>
      </c>
      <c r="J87" s="19">
        <v>287</v>
      </c>
      <c r="K87" s="19">
        <v>346</v>
      </c>
      <c r="L87" s="24">
        <f t="shared" si="3"/>
        <v>3.2805226081102862E-3</v>
      </c>
      <c r="M87">
        <f t="shared" si="4"/>
        <v>-8.9244676576938531</v>
      </c>
      <c r="N87">
        <f t="shared" si="5"/>
        <v>4.1731619124146242</v>
      </c>
    </row>
    <row r="88" spans="2:14" x14ac:dyDescent="0.25">
      <c r="B88" s="19" t="s">
        <v>168</v>
      </c>
      <c r="C88" s="19">
        <v>-3.32</v>
      </c>
      <c r="D88" s="19">
        <v>1.34</v>
      </c>
      <c r="E88" s="19">
        <v>1.4</v>
      </c>
      <c r="F88" s="19">
        <v>1.4976</v>
      </c>
      <c r="G88" s="19">
        <v>0.3624</v>
      </c>
      <c r="H88" s="19">
        <v>1.47</v>
      </c>
      <c r="I88" s="19">
        <v>4</v>
      </c>
      <c r="J88" s="19">
        <v>188</v>
      </c>
      <c r="K88" s="19">
        <v>346</v>
      </c>
      <c r="L88" s="24">
        <f t="shared" si="3"/>
        <v>3.2805226081102862E-3</v>
      </c>
      <c r="M88">
        <f t="shared" si="4"/>
        <v>-13.293598233995585</v>
      </c>
      <c r="N88">
        <f t="shared" si="5"/>
        <v>6.9050772626931556</v>
      </c>
    </row>
    <row r="89" spans="2:14" x14ac:dyDescent="0.25">
      <c r="B89" s="19" t="s">
        <v>169</v>
      </c>
      <c r="C89" s="19">
        <v>0</v>
      </c>
      <c r="D89" s="19">
        <v>0.01</v>
      </c>
      <c r="E89" s="19">
        <v>0.01</v>
      </c>
      <c r="F89" s="19">
        <v>0.106</v>
      </c>
      <c r="G89" s="19">
        <v>0.1757</v>
      </c>
      <c r="H89" s="19">
        <v>0.13</v>
      </c>
      <c r="I89" s="19">
        <v>1</v>
      </c>
      <c r="J89" s="19">
        <v>100</v>
      </c>
      <c r="K89" s="19">
        <v>335</v>
      </c>
      <c r="L89" s="24">
        <f t="shared" si="3"/>
        <v>3.176228536754179E-3</v>
      </c>
      <c r="M89">
        <f t="shared" si="4"/>
        <v>-0.60330108138873084</v>
      </c>
      <c r="N89">
        <f t="shared" si="5"/>
        <v>5.0882185543540128</v>
      </c>
    </row>
    <row r="90" spans="2:14" x14ac:dyDescent="0.25">
      <c r="B90" s="19" t="s">
        <v>170</v>
      </c>
      <c r="C90" s="19">
        <v>0</v>
      </c>
      <c r="D90" s="19">
        <v>0</v>
      </c>
      <c r="E90" s="19">
        <v>0</v>
      </c>
      <c r="F90" s="19">
        <v>9.8900000000000002E-2</v>
      </c>
      <c r="G90" s="19">
        <v>0.2707</v>
      </c>
      <c r="H90" s="19">
        <v>0.01</v>
      </c>
      <c r="I90" s="19">
        <v>1</v>
      </c>
      <c r="J90" s="19">
        <v>8</v>
      </c>
      <c r="K90" s="19">
        <v>335</v>
      </c>
      <c r="L90" s="24">
        <f t="shared" si="3"/>
        <v>3.176228536754179E-3</v>
      </c>
      <c r="M90">
        <f t="shared" si="4"/>
        <v>-0.36534909493904694</v>
      </c>
      <c r="N90">
        <f t="shared" si="5"/>
        <v>3.3287772441817509</v>
      </c>
    </row>
    <row r="91" spans="2:14" x14ac:dyDescent="0.25">
      <c r="B91" s="19" t="s">
        <v>171</v>
      </c>
      <c r="C91" s="19">
        <v>0</v>
      </c>
      <c r="D91" s="19">
        <v>7.0000000000000007E-2</v>
      </c>
      <c r="E91" s="19">
        <v>0.09</v>
      </c>
      <c r="F91" s="19">
        <v>9.3700000000000006E-2</v>
      </c>
      <c r="G91" s="19">
        <v>3.9E-2</v>
      </c>
      <c r="H91" s="19">
        <v>0.11</v>
      </c>
      <c r="I91" s="19">
        <v>1</v>
      </c>
      <c r="J91" s="19">
        <v>42</v>
      </c>
      <c r="K91" s="19">
        <v>182</v>
      </c>
      <c r="L91" s="24">
        <f t="shared" si="3"/>
        <v>1.7255928169828674E-3</v>
      </c>
      <c r="M91">
        <f t="shared" si="4"/>
        <v>-2.4025641025641029</v>
      </c>
      <c r="N91">
        <f t="shared" si="5"/>
        <v>23.238461538461539</v>
      </c>
    </row>
    <row r="92" spans="2:14" x14ac:dyDescent="0.25">
      <c r="B92" s="19" t="s">
        <v>172</v>
      </c>
      <c r="C92" s="19">
        <v>0</v>
      </c>
      <c r="D92" s="19">
        <v>56</v>
      </c>
      <c r="E92" s="19">
        <v>194</v>
      </c>
      <c r="F92" s="19">
        <v>315.9631</v>
      </c>
      <c r="G92" s="19">
        <v>347.20530000000002</v>
      </c>
      <c r="H92" s="19">
        <v>468</v>
      </c>
      <c r="I92" s="19">
        <v>2081</v>
      </c>
      <c r="J92" s="19">
        <v>1702</v>
      </c>
      <c r="K92" s="19">
        <v>182</v>
      </c>
      <c r="L92" s="24">
        <f t="shared" si="3"/>
        <v>1.7255928169828674E-3</v>
      </c>
      <c r="M92">
        <f t="shared" si="4"/>
        <v>-0.91001807864108053</v>
      </c>
      <c r="N92">
        <f t="shared" si="5"/>
        <v>5.0835540240889179</v>
      </c>
    </row>
    <row r="93" spans="2:14" x14ac:dyDescent="0.25">
      <c r="B93" s="19" t="s">
        <v>173</v>
      </c>
      <c r="C93" s="19">
        <v>0</v>
      </c>
      <c r="D93" s="19">
        <v>56</v>
      </c>
      <c r="E93" s="19">
        <v>194</v>
      </c>
      <c r="F93" s="19">
        <v>315.9631</v>
      </c>
      <c r="G93" s="19">
        <v>347.20530000000002</v>
      </c>
      <c r="H93" s="19">
        <v>468</v>
      </c>
      <c r="I93" s="19">
        <v>2081</v>
      </c>
      <c r="J93" s="19">
        <v>1702</v>
      </c>
      <c r="K93" s="19">
        <v>182</v>
      </c>
      <c r="L93" s="24">
        <f t="shared" si="3"/>
        <v>1.7255928169828674E-3</v>
      </c>
      <c r="M93">
        <f t="shared" si="4"/>
        <v>-0.91001807864108053</v>
      </c>
      <c r="N93">
        <f t="shared" si="5"/>
        <v>5.0835540240889179</v>
      </c>
    </row>
    <row r="94" spans="2:14" x14ac:dyDescent="0.25">
      <c r="B94" s="19" t="s">
        <v>174</v>
      </c>
      <c r="C94" s="19">
        <v>0</v>
      </c>
      <c r="D94" s="19">
        <v>56</v>
      </c>
      <c r="E94" s="19">
        <v>194</v>
      </c>
      <c r="F94" s="19">
        <v>315.9631</v>
      </c>
      <c r="G94" s="19">
        <v>347.20530000000002</v>
      </c>
      <c r="H94" s="19">
        <v>468</v>
      </c>
      <c r="I94" s="19">
        <v>2081</v>
      </c>
      <c r="J94" s="19">
        <v>1702</v>
      </c>
      <c r="K94" s="19">
        <v>182</v>
      </c>
      <c r="L94" s="24">
        <f t="shared" si="3"/>
        <v>1.7255928169828674E-3</v>
      </c>
      <c r="M94">
        <f t="shared" si="4"/>
        <v>-0.91001807864108053</v>
      </c>
      <c r="N94">
        <f t="shared" si="5"/>
        <v>5.0835540240889179</v>
      </c>
    </row>
    <row r="95" spans="2:14" x14ac:dyDescent="0.25">
      <c r="B95" s="19" t="s">
        <v>175</v>
      </c>
      <c r="C95" s="19">
        <v>0</v>
      </c>
      <c r="D95" s="19">
        <v>56</v>
      </c>
      <c r="E95" s="19">
        <v>194</v>
      </c>
      <c r="F95" s="19">
        <v>315.9631</v>
      </c>
      <c r="G95" s="19">
        <v>347.20530000000002</v>
      </c>
      <c r="H95" s="19">
        <v>468</v>
      </c>
      <c r="I95" s="19">
        <v>2081</v>
      </c>
      <c r="J95" s="19">
        <v>1702</v>
      </c>
      <c r="K95" s="19">
        <v>182</v>
      </c>
      <c r="L95" s="24">
        <f t="shared" si="3"/>
        <v>1.7255928169828674E-3</v>
      </c>
      <c r="M95">
        <f t="shared" si="4"/>
        <v>-0.91001807864108053</v>
      </c>
      <c r="N95">
        <f t="shared" si="5"/>
        <v>5.0835540240889179</v>
      </c>
    </row>
    <row r="96" spans="2:14" x14ac:dyDescent="0.25">
      <c r="B96" s="19" t="s">
        <v>176</v>
      </c>
      <c r="C96" s="19">
        <v>0</v>
      </c>
      <c r="D96" s="19">
        <v>0.26</v>
      </c>
      <c r="E96" s="19">
        <v>0.28999999999999998</v>
      </c>
      <c r="F96" s="19">
        <v>0.2828</v>
      </c>
      <c r="G96" s="19">
        <v>5.8700000000000002E-2</v>
      </c>
      <c r="H96" s="19">
        <v>0.31</v>
      </c>
      <c r="I96" s="19">
        <v>0</v>
      </c>
      <c r="J96" s="19">
        <v>43</v>
      </c>
      <c r="K96" s="19">
        <v>182</v>
      </c>
      <c r="L96" s="24">
        <f t="shared" si="3"/>
        <v>1.7255928169828674E-3</v>
      </c>
      <c r="M96">
        <f t="shared" si="4"/>
        <v>-4.8177172061328788</v>
      </c>
      <c r="N96">
        <f t="shared" si="5"/>
        <v>-4.8177172061328788</v>
      </c>
    </row>
    <row r="97" spans="2:14" x14ac:dyDescent="0.25">
      <c r="B97" s="19" t="s">
        <v>177</v>
      </c>
      <c r="C97" s="19">
        <v>-0.88</v>
      </c>
      <c r="D97" s="19">
        <v>1.35</v>
      </c>
      <c r="E97" s="19">
        <v>1.42</v>
      </c>
      <c r="F97" s="19">
        <v>1.4238</v>
      </c>
      <c r="G97" s="19">
        <v>0.13</v>
      </c>
      <c r="H97" s="19">
        <v>1.5</v>
      </c>
      <c r="I97" s="19">
        <v>2</v>
      </c>
      <c r="J97" s="19">
        <v>139</v>
      </c>
      <c r="K97" s="19">
        <v>1719</v>
      </c>
      <c r="L97" s="24">
        <f t="shared" si="3"/>
        <v>1.6298318969195324E-2</v>
      </c>
      <c r="M97">
        <f t="shared" si="4"/>
        <v>-17.721538461538461</v>
      </c>
      <c r="N97">
        <f t="shared" si="5"/>
        <v>4.4323076923076927</v>
      </c>
    </row>
    <row r="98" spans="2:14" x14ac:dyDescent="0.25">
      <c r="B98" s="19" t="s">
        <v>178</v>
      </c>
      <c r="C98" s="19">
        <v>1</v>
      </c>
      <c r="D98" s="19">
        <v>1.64</v>
      </c>
      <c r="E98" s="19">
        <v>1.74</v>
      </c>
      <c r="F98" s="19">
        <v>1.7571000000000001</v>
      </c>
      <c r="G98" s="19">
        <v>0.2104</v>
      </c>
      <c r="H98" s="19">
        <v>1.86</v>
      </c>
      <c r="I98" s="19">
        <v>3</v>
      </c>
      <c r="J98" s="19">
        <v>212</v>
      </c>
      <c r="K98" s="19">
        <v>1719</v>
      </c>
      <c r="L98" s="24">
        <f t="shared" si="3"/>
        <v>1.6298318969195324E-2</v>
      </c>
      <c r="M98">
        <f t="shared" si="4"/>
        <v>-3.5983840304182513</v>
      </c>
      <c r="N98">
        <f t="shared" si="5"/>
        <v>5.9073193916349807</v>
      </c>
    </row>
    <row r="99" spans="2:14" x14ac:dyDescent="0.25">
      <c r="B99" s="19" t="s">
        <v>179</v>
      </c>
      <c r="C99" s="19">
        <v>0</v>
      </c>
      <c r="D99" s="19">
        <v>0.01</v>
      </c>
      <c r="E99" s="19">
        <v>0.01</v>
      </c>
      <c r="F99" s="19">
        <v>0.1057</v>
      </c>
      <c r="G99" s="19">
        <v>0.17349999999999999</v>
      </c>
      <c r="H99" s="19">
        <v>0.13</v>
      </c>
      <c r="I99" s="19">
        <v>1</v>
      </c>
      <c r="J99" s="19">
        <v>98</v>
      </c>
      <c r="K99" s="19">
        <v>335</v>
      </c>
      <c r="L99" s="24">
        <f t="shared" si="3"/>
        <v>3.176228536754179E-3</v>
      </c>
      <c r="M99">
        <f t="shared" si="4"/>
        <v>-0.60922190201729109</v>
      </c>
      <c r="N99">
        <f t="shared" si="5"/>
        <v>5.1544668587896254</v>
      </c>
    </row>
    <row r="100" spans="2:14" x14ac:dyDescent="0.25">
      <c r="B100" s="19" t="s">
        <v>180</v>
      </c>
      <c r="C100" s="19">
        <v>0</v>
      </c>
      <c r="D100" s="19">
        <v>0</v>
      </c>
      <c r="E100" s="19">
        <v>0</v>
      </c>
      <c r="F100" s="19">
        <v>9.8199999999999996E-2</v>
      </c>
      <c r="G100" s="19">
        <v>0.26939999999999997</v>
      </c>
      <c r="H100" s="19">
        <v>0.01</v>
      </c>
      <c r="I100" s="19">
        <v>1</v>
      </c>
      <c r="J100" s="19">
        <v>8</v>
      </c>
      <c r="K100" s="19">
        <v>335</v>
      </c>
      <c r="L100" s="24">
        <f t="shared" si="3"/>
        <v>3.176228536754179E-3</v>
      </c>
      <c r="M100">
        <f t="shared" si="4"/>
        <v>-0.36451373422420197</v>
      </c>
      <c r="N100">
        <f t="shared" si="5"/>
        <v>3.3474387527839649</v>
      </c>
    </row>
    <row r="101" spans="2:14" x14ac:dyDescent="0.25">
      <c r="B101" s="19" t="s">
        <v>181</v>
      </c>
      <c r="C101" s="19">
        <v>0</v>
      </c>
      <c r="D101" s="19">
        <v>0.08</v>
      </c>
      <c r="E101" s="19">
        <v>0.09</v>
      </c>
      <c r="F101" s="19">
        <v>9.2899999999999996E-2</v>
      </c>
      <c r="G101" s="19">
        <v>0.03</v>
      </c>
      <c r="H101" s="19">
        <v>0.11</v>
      </c>
      <c r="I101" s="19">
        <v>1</v>
      </c>
      <c r="J101" s="19">
        <v>41</v>
      </c>
      <c r="K101" s="19">
        <v>182</v>
      </c>
      <c r="L101" s="24">
        <f t="shared" si="3"/>
        <v>1.7255928169828674E-3</v>
      </c>
      <c r="M101">
        <f t="shared" si="4"/>
        <v>-3.0966666666666667</v>
      </c>
      <c r="N101">
        <f t="shared" si="5"/>
        <v>30.236666666666668</v>
      </c>
    </row>
    <row r="102" spans="2:14" x14ac:dyDescent="0.25">
      <c r="B102" s="19" t="s">
        <v>182</v>
      </c>
      <c r="C102" s="19">
        <v>0</v>
      </c>
      <c r="D102" s="19">
        <v>58</v>
      </c>
      <c r="E102" s="19">
        <v>200</v>
      </c>
      <c r="F102" s="19">
        <v>303.53489999999999</v>
      </c>
      <c r="G102" s="19">
        <v>298.87150000000003</v>
      </c>
      <c r="H102" s="19">
        <v>459</v>
      </c>
      <c r="I102" s="19">
        <v>1364</v>
      </c>
      <c r="J102" s="19">
        <v>1353</v>
      </c>
      <c r="K102" s="19">
        <v>182</v>
      </c>
      <c r="L102" s="24">
        <f t="shared" si="3"/>
        <v>1.7255928169828674E-3</v>
      </c>
      <c r="M102">
        <f t="shared" si="4"/>
        <v>-1.0156033613107973</v>
      </c>
      <c r="N102">
        <f t="shared" si="5"/>
        <v>3.5482309286767051</v>
      </c>
    </row>
    <row r="103" spans="2:14" x14ac:dyDescent="0.25">
      <c r="B103" s="19" t="s">
        <v>183</v>
      </c>
      <c r="C103" s="19">
        <v>0</v>
      </c>
      <c r="D103" s="19">
        <v>58</v>
      </c>
      <c r="E103" s="19">
        <v>200</v>
      </c>
      <c r="F103" s="19">
        <v>303.53489999999999</v>
      </c>
      <c r="G103" s="19">
        <v>298.87150000000003</v>
      </c>
      <c r="H103" s="19">
        <v>459</v>
      </c>
      <c r="I103" s="19">
        <v>1364</v>
      </c>
      <c r="J103" s="19">
        <v>1353</v>
      </c>
      <c r="K103" s="19">
        <v>182</v>
      </c>
      <c r="L103" s="24">
        <f t="shared" si="3"/>
        <v>1.7255928169828674E-3</v>
      </c>
      <c r="M103">
        <f t="shared" si="4"/>
        <v>-1.0156033613107973</v>
      </c>
      <c r="N103">
        <f t="shared" si="5"/>
        <v>3.5482309286767051</v>
      </c>
    </row>
    <row r="104" spans="2:14" x14ac:dyDescent="0.25">
      <c r="B104" s="19" t="s">
        <v>184</v>
      </c>
      <c r="C104" s="19">
        <v>0</v>
      </c>
      <c r="D104" s="19">
        <v>58</v>
      </c>
      <c r="E104" s="19">
        <v>200</v>
      </c>
      <c r="F104" s="19">
        <v>303.53489999999999</v>
      </c>
      <c r="G104" s="19">
        <v>298.87150000000003</v>
      </c>
      <c r="H104" s="19">
        <v>459</v>
      </c>
      <c r="I104" s="19">
        <v>1364</v>
      </c>
      <c r="J104" s="19">
        <v>1353</v>
      </c>
      <c r="K104" s="19">
        <v>182</v>
      </c>
      <c r="L104" s="24">
        <f t="shared" si="3"/>
        <v>1.7255928169828674E-3</v>
      </c>
      <c r="M104">
        <f t="shared" si="4"/>
        <v>-1.0156033613107973</v>
      </c>
      <c r="N104">
        <f t="shared" si="5"/>
        <v>3.5482309286767051</v>
      </c>
    </row>
    <row r="105" spans="2:14" x14ac:dyDescent="0.25">
      <c r="B105" s="19" t="s">
        <v>185</v>
      </c>
      <c r="C105" s="19">
        <v>0</v>
      </c>
      <c r="D105" s="19">
        <v>58</v>
      </c>
      <c r="E105" s="19">
        <v>200</v>
      </c>
      <c r="F105" s="19">
        <v>303.53489999999999</v>
      </c>
      <c r="G105" s="19">
        <v>298.87150000000003</v>
      </c>
      <c r="H105" s="19">
        <v>459</v>
      </c>
      <c r="I105" s="19">
        <v>1364</v>
      </c>
      <c r="J105" s="19">
        <v>1353</v>
      </c>
      <c r="K105" s="19">
        <v>182</v>
      </c>
      <c r="L105" s="24">
        <f t="shared" si="3"/>
        <v>1.7255928169828674E-3</v>
      </c>
      <c r="M105">
        <f t="shared" si="4"/>
        <v>-1.0156033613107973</v>
      </c>
      <c r="N105">
        <f t="shared" si="5"/>
        <v>3.5482309286767051</v>
      </c>
    </row>
    <row r="106" spans="2:14" x14ac:dyDescent="0.25">
      <c r="B106" s="19" t="s">
        <v>186</v>
      </c>
      <c r="C106" s="19">
        <v>0</v>
      </c>
      <c r="D106" s="19">
        <v>0.27</v>
      </c>
      <c r="E106" s="19">
        <v>0.28999999999999998</v>
      </c>
      <c r="F106" s="19">
        <v>0.2843</v>
      </c>
      <c r="G106" s="19">
        <v>4.9799999999999997E-2</v>
      </c>
      <c r="H106" s="19">
        <v>0.31</v>
      </c>
      <c r="I106" s="19">
        <v>0</v>
      </c>
      <c r="J106" s="19">
        <v>42</v>
      </c>
      <c r="K106" s="19">
        <v>182</v>
      </c>
      <c r="L106" s="24">
        <f t="shared" si="3"/>
        <v>1.7255928169828674E-3</v>
      </c>
      <c r="M106">
        <f t="shared" si="4"/>
        <v>-5.7088353413654618</v>
      </c>
      <c r="N106">
        <f t="shared" si="5"/>
        <v>-5.7088353413654618</v>
      </c>
    </row>
    <row r="107" spans="2:14" x14ac:dyDescent="0.25">
      <c r="B107" s="19" t="s">
        <v>187</v>
      </c>
      <c r="C107" s="19">
        <v>-0.88</v>
      </c>
      <c r="D107" s="19">
        <v>1.36</v>
      </c>
      <c r="E107" s="19">
        <v>1.41</v>
      </c>
      <c r="F107" s="19">
        <v>1.4179999999999999</v>
      </c>
      <c r="G107" s="19">
        <v>9.6299999999999997E-2</v>
      </c>
      <c r="H107" s="19">
        <v>1.47</v>
      </c>
      <c r="I107" s="19">
        <v>2</v>
      </c>
      <c r="J107" s="19">
        <v>121</v>
      </c>
      <c r="K107" s="19">
        <v>1704</v>
      </c>
      <c r="L107" s="24">
        <f t="shared" si="3"/>
        <v>1.6156099780982449E-2</v>
      </c>
      <c r="M107">
        <f t="shared" si="4"/>
        <v>-23.862928348909659</v>
      </c>
      <c r="N107">
        <f t="shared" si="5"/>
        <v>6.0436137071651101</v>
      </c>
    </row>
    <row r="108" spans="2:14" x14ac:dyDescent="0.25">
      <c r="B108" s="19" t="s">
        <v>188</v>
      </c>
      <c r="C108" s="19">
        <v>1</v>
      </c>
      <c r="D108" s="19">
        <v>1.64</v>
      </c>
      <c r="E108" s="19">
        <v>1.73</v>
      </c>
      <c r="F108" s="19">
        <v>1.7434000000000001</v>
      </c>
      <c r="G108" s="19">
        <v>0.15720000000000001</v>
      </c>
      <c r="H108" s="19">
        <v>1.82</v>
      </c>
      <c r="I108" s="19">
        <v>3</v>
      </c>
      <c r="J108" s="19">
        <v>179</v>
      </c>
      <c r="K108" s="19">
        <v>1704</v>
      </c>
      <c r="L108" s="24">
        <f t="shared" si="3"/>
        <v>1.6156099780982449E-2</v>
      </c>
      <c r="M108">
        <f t="shared" si="4"/>
        <v>-4.7290076335877869</v>
      </c>
      <c r="N108">
        <f t="shared" si="5"/>
        <v>7.9936386768447827</v>
      </c>
    </row>
    <row r="109" spans="2:14" x14ac:dyDescent="0.25">
      <c r="B109" s="19" t="s">
        <v>189</v>
      </c>
      <c r="C109" s="19">
        <v>0</v>
      </c>
      <c r="D109" s="19">
        <v>0.01</v>
      </c>
      <c r="E109" s="19">
        <v>0.01</v>
      </c>
      <c r="F109" s="19">
        <v>0.10539999999999999</v>
      </c>
      <c r="G109" s="19">
        <v>0.17219999999999999</v>
      </c>
      <c r="H109" s="19">
        <v>0.13</v>
      </c>
      <c r="I109" s="19">
        <v>1</v>
      </c>
      <c r="J109" s="19">
        <v>96</v>
      </c>
      <c r="K109" s="19">
        <v>335</v>
      </c>
      <c r="L109" s="24">
        <f t="shared" si="3"/>
        <v>3.176228536754179E-3</v>
      </c>
      <c r="M109">
        <f t="shared" si="4"/>
        <v>-0.61207897793263644</v>
      </c>
      <c r="N109">
        <f t="shared" si="5"/>
        <v>5.1951219512195124</v>
      </c>
    </row>
    <row r="110" spans="2:14" x14ac:dyDescent="0.25">
      <c r="B110" s="19" t="s">
        <v>190</v>
      </c>
      <c r="C110" s="19">
        <v>0</v>
      </c>
      <c r="D110" s="19">
        <v>0</v>
      </c>
      <c r="E110" s="19">
        <v>0</v>
      </c>
      <c r="F110" s="19">
        <v>9.7699999999999995E-2</v>
      </c>
      <c r="G110" s="19">
        <v>0.26879999999999998</v>
      </c>
      <c r="H110" s="19">
        <v>0.01</v>
      </c>
      <c r="I110" s="19">
        <v>1</v>
      </c>
      <c r="J110" s="19">
        <v>8</v>
      </c>
      <c r="K110" s="19">
        <v>335</v>
      </c>
      <c r="L110" s="24">
        <f t="shared" si="3"/>
        <v>3.176228536754179E-3</v>
      </c>
      <c r="M110">
        <f t="shared" si="4"/>
        <v>-0.36346726190476192</v>
      </c>
      <c r="N110">
        <f t="shared" si="5"/>
        <v>3.3567708333333335</v>
      </c>
    </row>
    <row r="111" spans="2:14" x14ac:dyDescent="0.25">
      <c r="B111" s="19" t="s">
        <v>191</v>
      </c>
      <c r="C111" s="19">
        <v>0</v>
      </c>
      <c r="D111" s="19">
        <v>0.08</v>
      </c>
      <c r="E111" s="19">
        <v>0.09</v>
      </c>
      <c r="F111" s="19">
        <v>9.2799999999999994E-2</v>
      </c>
      <c r="G111" s="19">
        <v>2.5399999999999999E-2</v>
      </c>
      <c r="H111" s="19">
        <v>0.11</v>
      </c>
      <c r="I111" s="19">
        <v>1</v>
      </c>
      <c r="J111" s="19">
        <v>40</v>
      </c>
      <c r="K111" s="19">
        <v>182</v>
      </c>
      <c r="L111" s="24">
        <f t="shared" si="3"/>
        <v>1.7255928169828674E-3</v>
      </c>
      <c r="M111">
        <f t="shared" si="4"/>
        <v>-3.6535433070866139</v>
      </c>
      <c r="N111">
        <f t="shared" si="5"/>
        <v>35.716535433070867</v>
      </c>
    </row>
    <row r="112" spans="2:14" x14ac:dyDescent="0.25">
      <c r="B112" s="19" t="s">
        <v>192</v>
      </c>
      <c r="C112" s="19">
        <v>0</v>
      </c>
      <c r="D112" s="19">
        <v>56</v>
      </c>
      <c r="E112" s="19">
        <v>210</v>
      </c>
      <c r="F112" s="19">
        <v>292.56909999999999</v>
      </c>
      <c r="G112" s="19">
        <v>267.51690000000002</v>
      </c>
      <c r="H112" s="19">
        <v>450</v>
      </c>
      <c r="I112" s="19">
        <v>1094</v>
      </c>
      <c r="J112" s="19">
        <v>1093</v>
      </c>
      <c r="K112" s="19">
        <v>182</v>
      </c>
      <c r="L112" s="24">
        <f t="shared" si="3"/>
        <v>1.7255928169828674E-3</v>
      </c>
      <c r="M112">
        <f t="shared" si="4"/>
        <v>-1.0936471677116473</v>
      </c>
      <c r="N112">
        <f t="shared" si="5"/>
        <v>2.9958140962309296</v>
      </c>
    </row>
    <row r="113" spans="2:14" x14ac:dyDescent="0.25">
      <c r="B113" s="19" t="s">
        <v>193</v>
      </c>
      <c r="C113" s="19">
        <v>0</v>
      </c>
      <c r="D113" s="19">
        <v>56</v>
      </c>
      <c r="E113" s="19">
        <v>210</v>
      </c>
      <c r="F113" s="19">
        <v>292.56909999999999</v>
      </c>
      <c r="G113" s="19">
        <v>267.51690000000002</v>
      </c>
      <c r="H113" s="19">
        <v>450</v>
      </c>
      <c r="I113" s="19">
        <v>1094</v>
      </c>
      <c r="J113" s="19">
        <v>1093</v>
      </c>
      <c r="K113" s="19">
        <v>182</v>
      </c>
      <c r="L113" s="24">
        <f t="shared" si="3"/>
        <v>1.7255928169828674E-3</v>
      </c>
      <c r="M113">
        <f t="shared" si="4"/>
        <v>-1.0936471677116473</v>
      </c>
      <c r="N113">
        <f t="shared" si="5"/>
        <v>2.9958140962309296</v>
      </c>
    </row>
    <row r="114" spans="2:14" x14ac:dyDescent="0.25">
      <c r="B114" s="19" t="s">
        <v>194</v>
      </c>
      <c r="C114" s="19">
        <v>0</v>
      </c>
      <c r="D114" s="19">
        <v>56</v>
      </c>
      <c r="E114" s="19">
        <v>210</v>
      </c>
      <c r="F114" s="19">
        <v>292.56909999999999</v>
      </c>
      <c r="G114" s="19">
        <v>267.51690000000002</v>
      </c>
      <c r="H114" s="19">
        <v>450</v>
      </c>
      <c r="I114" s="19">
        <v>1094</v>
      </c>
      <c r="J114" s="19">
        <v>1093</v>
      </c>
      <c r="K114" s="19">
        <v>182</v>
      </c>
      <c r="L114" s="24">
        <f t="shared" si="3"/>
        <v>1.7255928169828674E-3</v>
      </c>
      <c r="M114">
        <f t="shared" si="4"/>
        <v>-1.0936471677116473</v>
      </c>
      <c r="N114">
        <f t="shared" si="5"/>
        <v>2.9958140962309296</v>
      </c>
    </row>
    <row r="115" spans="2:14" x14ac:dyDescent="0.25">
      <c r="B115" s="19" t="s">
        <v>195</v>
      </c>
      <c r="C115" s="19">
        <v>0</v>
      </c>
      <c r="D115" s="19">
        <v>56</v>
      </c>
      <c r="E115" s="19">
        <v>210</v>
      </c>
      <c r="F115" s="19">
        <v>292.56909999999999</v>
      </c>
      <c r="G115" s="19">
        <v>267.51690000000002</v>
      </c>
      <c r="H115" s="19">
        <v>450</v>
      </c>
      <c r="I115" s="19">
        <v>1094</v>
      </c>
      <c r="J115" s="19">
        <v>1093</v>
      </c>
      <c r="K115" s="19">
        <v>182</v>
      </c>
      <c r="L115" s="24">
        <f t="shared" si="3"/>
        <v>1.7255928169828674E-3</v>
      </c>
      <c r="M115">
        <f t="shared" si="4"/>
        <v>-1.0936471677116473</v>
      </c>
      <c r="N115">
        <f t="shared" si="5"/>
        <v>2.9958140962309296</v>
      </c>
    </row>
    <row r="116" spans="2:14" x14ac:dyDescent="0.25">
      <c r="B116" s="19" t="s">
        <v>196</v>
      </c>
      <c r="C116" s="19">
        <v>0</v>
      </c>
      <c r="D116" s="19">
        <v>0.28000000000000003</v>
      </c>
      <c r="E116" s="19">
        <v>0.28999999999999998</v>
      </c>
      <c r="F116" s="19">
        <v>0.28599999999999998</v>
      </c>
      <c r="G116" s="19">
        <v>4.2099999999999999E-2</v>
      </c>
      <c r="H116" s="19">
        <v>0.31</v>
      </c>
      <c r="I116" s="19">
        <v>0</v>
      </c>
      <c r="J116" s="19">
        <v>43</v>
      </c>
      <c r="K116" s="19">
        <v>182</v>
      </c>
      <c r="L116" s="24">
        <f t="shared" si="3"/>
        <v>1.7255928169828674E-3</v>
      </c>
      <c r="M116">
        <f t="shared" si="4"/>
        <v>-6.7933491686460803</v>
      </c>
      <c r="N116">
        <f t="shared" si="5"/>
        <v>-6.7933491686460803</v>
      </c>
    </row>
    <row r="117" spans="2:14" x14ac:dyDescent="0.25">
      <c r="B117" s="19" t="s">
        <v>197</v>
      </c>
      <c r="C117" s="19">
        <v>-1.06</v>
      </c>
      <c r="D117" s="19">
        <v>1.37</v>
      </c>
      <c r="E117" s="19">
        <v>1.41</v>
      </c>
      <c r="F117" s="19">
        <v>1.4142999999999999</v>
      </c>
      <c r="G117" s="19">
        <v>7.7799999999999994E-2</v>
      </c>
      <c r="H117" s="19">
        <v>1.44</v>
      </c>
      <c r="I117" s="19">
        <v>2</v>
      </c>
      <c r="J117" s="19">
        <v>123</v>
      </c>
      <c r="K117" s="19">
        <v>1491</v>
      </c>
      <c r="L117" s="24">
        <f t="shared" si="3"/>
        <v>1.4136587308359644E-2</v>
      </c>
      <c r="M117">
        <f t="shared" si="4"/>
        <v>-31.803341902313626</v>
      </c>
      <c r="N117">
        <f t="shared" si="5"/>
        <v>7.5282776349614418</v>
      </c>
    </row>
    <row r="118" spans="2:14" x14ac:dyDescent="0.25">
      <c r="B118" s="19" t="s">
        <v>198</v>
      </c>
      <c r="C118" s="19">
        <v>1</v>
      </c>
      <c r="D118" s="19">
        <v>1.65</v>
      </c>
      <c r="E118" s="19">
        <v>1.73</v>
      </c>
      <c r="F118" s="19">
        <v>1.7351000000000001</v>
      </c>
      <c r="G118" s="19">
        <v>0.12089999999999999</v>
      </c>
      <c r="H118" s="19">
        <v>1.77</v>
      </c>
      <c r="I118" s="19">
        <v>4</v>
      </c>
      <c r="J118" s="19">
        <v>177</v>
      </c>
      <c r="K118" s="19">
        <v>1491</v>
      </c>
      <c r="L118" s="24">
        <f t="shared" si="3"/>
        <v>1.4136587308359644E-2</v>
      </c>
      <c r="M118">
        <f t="shared" si="4"/>
        <v>-6.0802315963606297</v>
      </c>
      <c r="N118">
        <f t="shared" si="5"/>
        <v>18.733664185277089</v>
      </c>
    </row>
    <row r="119" spans="2:14" x14ac:dyDescent="0.25">
      <c r="B119" s="19" t="s">
        <v>199</v>
      </c>
      <c r="C119" s="19">
        <v>0</v>
      </c>
      <c r="D119" s="19">
        <v>0.01</v>
      </c>
      <c r="E119" s="19">
        <v>0.08</v>
      </c>
      <c r="F119" s="19">
        <v>0.2029</v>
      </c>
      <c r="G119" s="19">
        <v>0.23810000000000001</v>
      </c>
      <c r="H119" s="19">
        <v>0.32</v>
      </c>
      <c r="I119" s="19">
        <v>1</v>
      </c>
      <c r="J119" s="19">
        <v>101</v>
      </c>
      <c r="K119" s="19">
        <v>335</v>
      </c>
      <c r="L119" s="24">
        <f t="shared" si="3"/>
        <v>3.176228536754179E-3</v>
      </c>
      <c r="M119">
        <f t="shared" si="4"/>
        <v>-0.85216295674086517</v>
      </c>
      <c r="N119">
        <f t="shared" si="5"/>
        <v>3.3477530449391013</v>
      </c>
    </row>
    <row r="120" spans="2:14" x14ac:dyDescent="0.25">
      <c r="B120" s="19" t="s">
        <v>200</v>
      </c>
      <c r="C120" s="19">
        <v>0</v>
      </c>
      <c r="D120" s="19">
        <v>0</v>
      </c>
      <c r="E120" s="19">
        <v>0</v>
      </c>
      <c r="F120" s="19">
        <v>0.19700000000000001</v>
      </c>
      <c r="G120" s="19">
        <v>0.3614</v>
      </c>
      <c r="H120" s="19">
        <v>0.09</v>
      </c>
      <c r="I120" s="19">
        <v>1</v>
      </c>
      <c r="J120" s="19">
        <v>8</v>
      </c>
      <c r="K120" s="19">
        <v>335</v>
      </c>
      <c r="L120" s="24">
        <f t="shared" si="3"/>
        <v>3.176228536754179E-3</v>
      </c>
      <c r="M120">
        <f t="shared" si="4"/>
        <v>-0.54510237963475372</v>
      </c>
      <c r="N120">
        <f t="shared" si="5"/>
        <v>2.22191477587161</v>
      </c>
    </row>
    <row r="121" spans="2:14" x14ac:dyDescent="0.25">
      <c r="B121" s="19" t="s">
        <v>201</v>
      </c>
      <c r="C121" s="19">
        <v>0</v>
      </c>
      <c r="D121" s="19">
        <v>0.15</v>
      </c>
      <c r="E121" s="19">
        <v>0.18</v>
      </c>
      <c r="F121" s="19">
        <v>0.1867</v>
      </c>
      <c r="G121" s="19">
        <v>6.2300000000000001E-2</v>
      </c>
      <c r="H121" s="19">
        <v>0.21</v>
      </c>
      <c r="I121" s="19">
        <v>1</v>
      </c>
      <c r="J121" s="19">
        <v>57</v>
      </c>
      <c r="K121" s="19">
        <v>182</v>
      </c>
      <c r="L121" s="24">
        <f t="shared" si="3"/>
        <v>1.7255928169828674E-3</v>
      </c>
      <c r="M121">
        <f t="shared" si="4"/>
        <v>-2.9967897271268056</v>
      </c>
      <c r="N121">
        <f t="shared" si="5"/>
        <v>13.054574638844302</v>
      </c>
    </row>
    <row r="122" spans="2:14" x14ac:dyDescent="0.25">
      <c r="B122" s="19" t="s">
        <v>202</v>
      </c>
      <c r="C122" s="19">
        <v>0</v>
      </c>
      <c r="D122" s="19">
        <v>113</v>
      </c>
      <c r="E122" s="19">
        <v>392</v>
      </c>
      <c r="F122" s="19">
        <v>619.49789999999996</v>
      </c>
      <c r="G122" s="19">
        <v>642.45770000000005</v>
      </c>
      <c r="H122" s="19">
        <v>914</v>
      </c>
      <c r="I122" s="19">
        <v>3445</v>
      </c>
      <c r="J122" s="19">
        <v>3103</v>
      </c>
      <c r="K122" s="19">
        <v>182</v>
      </c>
      <c r="L122" s="24">
        <f t="shared" si="3"/>
        <v>1.7255928169828674E-3</v>
      </c>
      <c r="M122">
        <f t="shared" si="4"/>
        <v>-0.96426254989238969</v>
      </c>
      <c r="N122">
        <f t="shared" si="5"/>
        <v>4.3979581846400162</v>
      </c>
    </row>
    <row r="123" spans="2:14" x14ac:dyDescent="0.25">
      <c r="B123" s="19" t="s">
        <v>203</v>
      </c>
      <c r="C123" s="19">
        <v>0</v>
      </c>
      <c r="D123" s="19">
        <v>113</v>
      </c>
      <c r="E123" s="19">
        <v>392</v>
      </c>
      <c r="F123" s="19">
        <v>619.49789999999996</v>
      </c>
      <c r="G123" s="19">
        <v>642.45770000000005</v>
      </c>
      <c r="H123" s="19">
        <v>914</v>
      </c>
      <c r="I123" s="19">
        <v>3445</v>
      </c>
      <c r="J123" s="19">
        <v>3103</v>
      </c>
      <c r="K123" s="19">
        <v>182</v>
      </c>
      <c r="L123" s="24">
        <f t="shared" si="3"/>
        <v>1.7255928169828674E-3</v>
      </c>
      <c r="M123">
        <f t="shared" si="4"/>
        <v>-0.96426254989238969</v>
      </c>
      <c r="N123">
        <f t="shared" si="5"/>
        <v>4.3979581846400162</v>
      </c>
    </row>
    <row r="124" spans="2:14" x14ac:dyDescent="0.25">
      <c r="B124" s="19" t="s">
        <v>204</v>
      </c>
      <c r="C124" s="19">
        <v>0</v>
      </c>
      <c r="D124" s="19">
        <v>113</v>
      </c>
      <c r="E124" s="19">
        <v>392</v>
      </c>
      <c r="F124" s="19">
        <v>619.49789999999996</v>
      </c>
      <c r="G124" s="19">
        <v>642.45770000000005</v>
      </c>
      <c r="H124" s="19">
        <v>914</v>
      </c>
      <c r="I124" s="19">
        <v>3445</v>
      </c>
      <c r="J124" s="19">
        <v>3103</v>
      </c>
      <c r="K124" s="19">
        <v>182</v>
      </c>
      <c r="L124" s="24">
        <f t="shared" si="3"/>
        <v>1.7255928169828674E-3</v>
      </c>
      <c r="M124">
        <f t="shared" si="4"/>
        <v>-0.96426254989238969</v>
      </c>
      <c r="N124">
        <f t="shared" si="5"/>
        <v>4.3979581846400162</v>
      </c>
    </row>
    <row r="125" spans="2:14" x14ac:dyDescent="0.25">
      <c r="B125" s="19" t="s">
        <v>205</v>
      </c>
      <c r="C125" s="19">
        <v>0</v>
      </c>
      <c r="D125" s="19">
        <v>113</v>
      </c>
      <c r="E125" s="19">
        <v>392</v>
      </c>
      <c r="F125" s="19">
        <v>619.49789999999996</v>
      </c>
      <c r="G125" s="19">
        <v>642.45770000000005</v>
      </c>
      <c r="H125" s="19">
        <v>914</v>
      </c>
      <c r="I125" s="19">
        <v>3445</v>
      </c>
      <c r="J125" s="19">
        <v>3103</v>
      </c>
      <c r="K125" s="19">
        <v>182</v>
      </c>
      <c r="L125" s="24">
        <f t="shared" si="3"/>
        <v>1.7255928169828674E-3</v>
      </c>
      <c r="M125">
        <f t="shared" si="4"/>
        <v>-0.96426254989238969</v>
      </c>
      <c r="N125">
        <f t="shared" si="5"/>
        <v>4.3979581846400162</v>
      </c>
    </row>
    <row r="126" spans="2:14" x14ac:dyDescent="0.25">
      <c r="B126" s="19" t="s">
        <v>206</v>
      </c>
      <c r="C126" s="19">
        <v>0</v>
      </c>
      <c r="D126" s="19">
        <v>0.36</v>
      </c>
      <c r="E126" s="19">
        <v>0.38</v>
      </c>
      <c r="F126" s="19">
        <v>0.38009999999999999</v>
      </c>
      <c r="G126" s="19">
        <v>5.8700000000000002E-2</v>
      </c>
      <c r="H126" s="19">
        <v>0.41</v>
      </c>
      <c r="I126" s="19">
        <v>0</v>
      </c>
      <c r="J126" s="19">
        <v>41</v>
      </c>
      <c r="K126" s="19">
        <v>182</v>
      </c>
      <c r="L126" s="24">
        <f t="shared" si="3"/>
        <v>1.7255928169828674E-3</v>
      </c>
      <c r="M126">
        <f t="shared" si="4"/>
        <v>-6.475298126064736</v>
      </c>
      <c r="N126">
        <f t="shared" si="5"/>
        <v>-6.475298126064736</v>
      </c>
    </row>
    <row r="127" spans="2:14" x14ac:dyDescent="0.25">
      <c r="B127" s="19" t="s">
        <v>207</v>
      </c>
      <c r="C127" s="19">
        <v>-1.1399999999999999</v>
      </c>
      <c r="D127" s="19">
        <v>1.1200000000000001</v>
      </c>
      <c r="E127" s="19">
        <v>1.18</v>
      </c>
      <c r="F127" s="19">
        <v>1.1772</v>
      </c>
      <c r="G127" s="19">
        <v>0.13489999999999999</v>
      </c>
      <c r="H127" s="19">
        <v>1.25</v>
      </c>
      <c r="I127" s="19">
        <v>2</v>
      </c>
      <c r="J127" s="19">
        <v>140</v>
      </c>
      <c r="K127" s="19">
        <v>1121</v>
      </c>
      <c r="L127" s="24">
        <f t="shared" si="3"/>
        <v>1.062851399910876E-2</v>
      </c>
      <c r="M127">
        <f t="shared" si="4"/>
        <v>-17.177168272794663</v>
      </c>
      <c r="N127">
        <f t="shared" si="5"/>
        <v>6.0993328391401036</v>
      </c>
    </row>
    <row r="128" spans="2:14" x14ac:dyDescent="0.25">
      <c r="B128" s="19" t="s">
        <v>208</v>
      </c>
      <c r="C128" s="19">
        <v>1</v>
      </c>
      <c r="D128" s="19">
        <v>1.31</v>
      </c>
      <c r="E128" s="19">
        <v>1.38</v>
      </c>
      <c r="F128" s="19">
        <v>1.4003000000000001</v>
      </c>
      <c r="G128" s="19">
        <v>0.16350000000000001</v>
      </c>
      <c r="H128" s="19">
        <v>1.48</v>
      </c>
      <c r="I128" s="19">
        <v>3</v>
      </c>
      <c r="J128" s="19">
        <v>158</v>
      </c>
      <c r="K128" s="19">
        <v>1121</v>
      </c>
      <c r="L128" s="24">
        <f t="shared" si="3"/>
        <v>1.062851399910876E-2</v>
      </c>
      <c r="M128">
        <f t="shared" si="4"/>
        <v>-2.4483180428134563</v>
      </c>
      <c r="N128">
        <f t="shared" si="5"/>
        <v>9.7840978593272165</v>
      </c>
    </row>
    <row r="129" spans="2:14" x14ac:dyDescent="0.25">
      <c r="B129" s="19" t="s">
        <v>209</v>
      </c>
      <c r="C129" s="19">
        <v>0</v>
      </c>
      <c r="D129" s="19">
        <v>0.05</v>
      </c>
      <c r="E129" s="19">
        <v>0.23</v>
      </c>
      <c r="F129" s="19">
        <v>0.30009999999999998</v>
      </c>
      <c r="G129" s="19">
        <v>0.27510000000000001</v>
      </c>
      <c r="H129" s="19">
        <v>0.52</v>
      </c>
      <c r="I129" s="19">
        <v>1</v>
      </c>
      <c r="J129" s="19">
        <v>101</v>
      </c>
      <c r="K129" s="19">
        <v>335</v>
      </c>
      <c r="L129" s="24">
        <f t="shared" si="3"/>
        <v>3.176228536754179E-3</v>
      </c>
      <c r="M129">
        <f t="shared" si="4"/>
        <v>-1.0908760450745183</v>
      </c>
      <c r="N129">
        <f t="shared" si="5"/>
        <v>2.5441657579062156</v>
      </c>
    </row>
    <row r="130" spans="2:14" x14ac:dyDescent="0.25">
      <c r="B130" s="19" t="s">
        <v>210</v>
      </c>
      <c r="C130" s="19">
        <v>0</v>
      </c>
      <c r="D130" s="19">
        <v>0</v>
      </c>
      <c r="E130" s="19">
        <v>0.01</v>
      </c>
      <c r="F130" s="19">
        <v>0.29480000000000001</v>
      </c>
      <c r="G130" s="19">
        <v>0.41470000000000001</v>
      </c>
      <c r="H130" s="19">
        <v>0.9</v>
      </c>
      <c r="I130" s="19">
        <v>1</v>
      </c>
      <c r="J130" s="19">
        <v>8</v>
      </c>
      <c r="K130" s="19">
        <v>335</v>
      </c>
      <c r="L130" s="24">
        <f t="shared" si="3"/>
        <v>3.176228536754179E-3</v>
      </c>
      <c r="M130">
        <f t="shared" si="4"/>
        <v>-0.71087533156498672</v>
      </c>
      <c r="N130">
        <f t="shared" si="5"/>
        <v>1.7005063901615627</v>
      </c>
    </row>
    <row r="131" spans="2:14" x14ac:dyDescent="0.25">
      <c r="B131" s="19" t="s">
        <v>211</v>
      </c>
      <c r="C131" s="19">
        <v>0</v>
      </c>
      <c r="D131" s="19">
        <v>0.23</v>
      </c>
      <c r="E131" s="19">
        <v>0.28000000000000003</v>
      </c>
      <c r="F131" s="19">
        <v>0.2797</v>
      </c>
      <c r="G131" s="19">
        <v>7.6799999999999993E-2</v>
      </c>
      <c r="H131" s="19">
        <v>0.32</v>
      </c>
      <c r="I131" s="19">
        <v>1</v>
      </c>
      <c r="J131" s="19">
        <v>69</v>
      </c>
      <c r="K131" s="19">
        <v>182</v>
      </c>
      <c r="L131" s="24">
        <f t="shared" si="3"/>
        <v>1.7255928169828674E-3</v>
      </c>
      <c r="M131">
        <f t="shared" si="4"/>
        <v>-3.6419270833333339</v>
      </c>
      <c r="N131">
        <f t="shared" si="5"/>
        <v>9.37890625</v>
      </c>
    </row>
    <row r="132" spans="2:14" x14ac:dyDescent="0.25">
      <c r="B132" s="19" t="s">
        <v>212</v>
      </c>
      <c r="C132" s="19">
        <v>0</v>
      </c>
      <c r="D132" s="19">
        <v>172</v>
      </c>
      <c r="E132" s="19">
        <v>604</v>
      </c>
      <c r="F132" s="19">
        <v>912.06700000000001</v>
      </c>
      <c r="G132" s="19">
        <v>904.20259999999996</v>
      </c>
      <c r="H132" s="19">
        <v>1365</v>
      </c>
      <c r="I132" s="19">
        <v>4481</v>
      </c>
      <c r="J132" s="19">
        <v>4240</v>
      </c>
      <c r="K132" s="19">
        <v>182</v>
      </c>
      <c r="L132" s="24">
        <f t="shared" si="3"/>
        <v>1.7255928169828674E-3</v>
      </c>
      <c r="M132">
        <f t="shared" si="4"/>
        <v>-1.0086976082572645</v>
      </c>
      <c r="N132">
        <f t="shared" si="5"/>
        <v>3.947050141196232</v>
      </c>
    </row>
    <row r="133" spans="2:14" x14ac:dyDescent="0.25">
      <c r="B133" s="19" t="s">
        <v>213</v>
      </c>
      <c r="C133" s="19">
        <v>0</v>
      </c>
      <c r="D133" s="19">
        <v>172</v>
      </c>
      <c r="E133" s="19">
        <v>604</v>
      </c>
      <c r="F133" s="19">
        <v>912.06700000000001</v>
      </c>
      <c r="G133" s="19">
        <v>904.20259999999996</v>
      </c>
      <c r="H133" s="19">
        <v>1365</v>
      </c>
      <c r="I133" s="19">
        <v>4481</v>
      </c>
      <c r="J133" s="19">
        <v>4240</v>
      </c>
      <c r="K133" s="19">
        <v>182</v>
      </c>
      <c r="L133" s="24">
        <f t="shared" si="3"/>
        <v>1.7255928169828674E-3</v>
      </c>
      <c r="M133">
        <f t="shared" si="4"/>
        <v>-1.0086976082572645</v>
      </c>
      <c r="N133">
        <f t="shared" si="5"/>
        <v>3.947050141196232</v>
      </c>
    </row>
    <row r="134" spans="2:14" x14ac:dyDescent="0.25">
      <c r="B134" s="19" t="s">
        <v>214</v>
      </c>
      <c r="C134" s="19">
        <v>0</v>
      </c>
      <c r="D134" s="19">
        <v>172</v>
      </c>
      <c r="E134" s="19">
        <v>604</v>
      </c>
      <c r="F134" s="19">
        <v>912.06700000000001</v>
      </c>
      <c r="G134" s="19">
        <v>904.20259999999996</v>
      </c>
      <c r="H134" s="19">
        <v>1365</v>
      </c>
      <c r="I134" s="19">
        <v>4481</v>
      </c>
      <c r="J134" s="19">
        <v>4240</v>
      </c>
      <c r="K134" s="19">
        <v>182</v>
      </c>
      <c r="L134" s="24">
        <f t="shared" si="3"/>
        <v>1.7255928169828674E-3</v>
      </c>
      <c r="M134">
        <f t="shared" si="4"/>
        <v>-1.0086976082572645</v>
      </c>
      <c r="N134">
        <f t="shared" si="5"/>
        <v>3.947050141196232</v>
      </c>
    </row>
    <row r="135" spans="2:14" x14ac:dyDescent="0.25">
      <c r="B135" s="19" t="s">
        <v>215</v>
      </c>
      <c r="C135" s="19">
        <v>0</v>
      </c>
      <c r="D135" s="19">
        <v>172</v>
      </c>
      <c r="E135" s="19">
        <v>604</v>
      </c>
      <c r="F135" s="19">
        <v>912.06700000000001</v>
      </c>
      <c r="G135" s="19">
        <v>904.20259999999996</v>
      </c>
      <c r="H135" s="19">
        <v>1365</v>
      </c>
      <c r="I135" s="19">
        <v>4481</v>
      </c>
      <c r="J135" s="19">
        <v>4240</v>
      </c>
      <c r="K135" s="19">
        <v>182</v>
      </c>
      <c r="L135" s="24">
        <f t="shared" si="3"/>
        <v>1.7255928169828674E-3</v>
      </c>
      <c r="M135">
        <f t="shared" si="4"/>
        <v>-1.0086976082572645</v>
      </c>
      <c r="N135">
        <f t="shared" si="5"/>
        <v>3.947050141196232</v>
      </c>
    </row>
    <row r="136" spans="2:14" x14ac:dyDescent="0.25">
      <c r="B136" s="19" t="s">
        <v>216</v>
      </c>
      <c r="C136" s="19">
        <v>0</v>
      </c>
      <c r="D136" s="19">
        <v>0.42</v>
      </c>
      <c r="E136" s="19">
        <v>0.45</v>
      </c>
      <c r="F136" s="19">
        <v>0.43959999999999999</v>
      </c>
      <c r="G136" s="19">
        <v>4.9599999999999998E-2</v>
      </c>
      <c r="H136" s="19">
        <v>0.46</v>
      </c>
      <c r="I136" s="19">
        <v>0</v>
      </c>
      <c r="J136" s="19">
        <v>38</v>
      </c>
      <c r="K136" s="19">
        <v>182</v>
      </c>
      <c r="L136" s="24">
        <f t="shared" si="3"/>
        <v>1.7255928169828674E-3</v>
      </c>
      <c r="M136">
        <f t="shared" si="4"/>
        <v>-8.862903225806452</v>
      </c>
      <c r="N136">
        <f t="shared" si="5"/>
        <v>-8.862903225806452</v>
      </c>
    </row>
    <row r="137" spans="2:14" x14ac:dyDescent="0.25">
      <c r="B137" s="19" t="s">
        <v>217</v>
      </c>
      <c r="C137" s="19">
        <v>-1.25</v>
      </c>
      <c r="D137" s="19">
        <v>0.93</v>
      </c>
      <c r="E137" s="19">
        <v>0.99</v>
      </c>
      <c r="F137" s="19">
        <v>0.97509999999999997</v>
      </c>
      <c r="G137" s="19">
        <v>0.21709999999999999</v>
      </c>
      <c r="H137" s="19">
        <v>1.08</v>
      </c>
      <c r="I137" s="19">
        <v>2</v>
      </c>
      <c r="J137" s="19">
        <v>180</v>
      </c>
      <c r="K137" s="19">
        <v>808</v>
      </c>
      <c r="L137" s="24">
        <f t="shared" si="3"/>
        <v>7.6608736050667956E-3</v>
      </c>
      <c r="M137">
        <f t="shared" si="4"/>
        <v>-10.249193919852603</v>
      </c>
      <c r="N137">
        <f t="shared" si="5"/>
        <v>4.7208659603869192</v>
      </c>
    </row>
    <row r="138" spans="2:14" x14ac:dyDescent="0.25">
      <c r="B138" s="19" t="s">
        <v>218</v>
      </c>
      <c r="C138" s="19">
        <v>0.99</v>
      </c>
      <c r="D138" s="19">
        <v>1.1299999999999999</v>
      </c>
      <c r="E138" s="19">
        <v>1.18</v>
      </c>
      <c r="F138" s="19">
        <v>1.2040999999999999</v>
      </c>
      <c r="G138" s="19">
        <v>0.124</v>
      </c>
      <c r="H138" s="19">
        <v>1.27</v>
      </c>
      <c r="I138" s="19">
        <v>3</v>
      </c>
      <c r="J138" s="19">
        <v>131</v>
      </c>
      <c r="K138" s="19">
        <v>808</v>
      </c>
      <c r="L138" s="24">
        <f t="shared" si="3"/>
        <v>7.6608736050667956E-3</v>
      </c>
      <c r="M138">
        <f t="shared" si="4"/>
        <v>-1.7266129032258062</v>
      </c>
      <c r="N138">
        <f t="shared" si="5"/>
        <v>14.483064516129033</v>
      </c>
    </row>
    <row r="139" spans="2:14" x14ac:dyDescent="0.25">
      <c r="B139" s="19" t="s">
        <v>219</v>
      </c>
      <c r="C139" s="19">
        <v>0</v>
      </c>
      <c r="D139" s="19">
        <v>96.93</v>
      </c>
      <c r="E139" s="19">
        <v>342.27</v>
      </c>
      <c r="F139" s="19">
        <v>1178.4233999999999</v>
      </c>
      <c r="G139" s="19">
        <v>6044.4346999999998</v>
      </c>
      <c r="H139" s="19">
        <v>978.73</v>
      </c>
      <c r="I139" s="19">
        <v>790236</v>
      </c>
      <c r="J139" s="19">
        <v>70458</v>
      </c>
      <c r="K139" s="19">
        <v>335</v>
      </c>
      <c r="L139" s="24">
        <f t="shared" ref="L139:L202" si="6">K139/105471</f>
        <v>3.176228536754179E-3</v>
      </c>
      <c r="M139">
        <f t="shared" ref="M139:M202" si="7">(C139-F139)/G139</f>
        <v>-0.19496006797790369</v>
      </c>
      <c r="N139">
        <f t="shared" ref="N139:N202" si="8">(I139-F139)/G139</f>
        <v>130.54282422804567</v>
      </c>
    </row>
    <row r="140" spans="2:14" x14ac:dyDescent="0.25">
      <c r="B140" s="19" t="s">
        <v>220</v>
      </c>
      <c r="C140" s="19">
        <v>0</v>
      </c>
      <c r="D140" s="19">
        <v>2.41</v>
      </c>
      <c r="E140" s="19">
        <v>87.29</v>
      </c>
      <c r="F140" s="19">
        <v>1147.8996999999999</v>
      </c>
      <c r="G140" s="19">
        <v>7266.2620999999999</v>
      </c>
      <c r="H140" s="19">
        <v>672.93</v>
      </c>
      <c r="I140" s="19">
        <v>670713</v>
      </c>
      <c r="J140" s="19">
        <v>47094</v>
      </c>
      <c r="K140" s="19">
        <v>335</v>
      </c>
      <c r="L140" s="24">
        <f t="shared" si="6"/>
        <v>3.176228536754179E-3</v>
      </c>
      <c r="M140">
        <f t="shared" si="7"/>
        <v>-0.15797664386480084</v>
      </c>
      <c r="N140">
        <f t="shared" si="8"/>
        <v>92.147116507124082</v>
      </c>
    </row>
    <row r="141" spans="2:14" x14ac:dyDescent="0.25">
      <c r="B141" s="19" t="s">
        <v>221</v>
      </c>
      <c r="C141" s="19">
        <v>0</v>
      </c>
      <c r="D141" s="19">
        <v>490.54</v>
      </c>
      <c r="E141" s="19">
        <v>695.51</v>
      </c>
      <c r="F141" s="19">
        <v>1039.7854</v>
      </c>
      <c r="G141" s="19">
        <v>1722.5565999999999</v>
      </c>
      <c r="H141" s="19">
        <v>1081.3</v>
      </c>
      <c r="I141" s="19">
        <v>84166</v>
      </c>
      <c r="J141" s="19">
        <v>72200</v>
      </c>
      <c r="K141" s="19">
        <v>182</v>
      </c>
      <c r="L141" s="24">
        <f t="shared" si="6"/>
        <v>1.7255928169828674E-3</v>
      </c>
      <c r="M141">
        <f t="shared" si="7"/>
        <v>-0.60362916376739084</v>
      </c>
      <c r="N141">
        <f t="shared" si="8"/>
        <v>48.257464863563854</v>
      </c>
    </row>
    <row r="142" spans="2:14" x14ac:dyDescent="0.25">
      <c r="B142" s="19" t="s">
        <v>222</v>
      </c>
      <c r="C142" s="19">
        <v>0</v>
      </c>
      <c r="D142" s="19">
        <v>391960</v>
      </c>
      <c r="E142" s="19">
        <v>1608652</v>
      </c>
      <c r="F142" s="19">
        <v>4012955.0617</v>
      </c>
      <c r="G142" s="19">
        <v>6730794.6939000003</v>
      </c>
      <c r="H142" s="19">
        <v>4579609</v>
      </c>
      <c r="I142" s="19">
        <v>70861658</v>
      </c>
      <c r="J142" s="19">
        <v>45677</v>
      </c>
      <c r="K142" s="19">
        <v>182</v>
      </c>
      <c r="L142" s="24">
        <f t="shared" si="6"/>
        <v>1.7255928169828674E-3</v>
      </c>
      <c r="M142">
        <f t="shared" si="7"/>
        <v>-0.59620821079817954</v>
      </c>
      <c r="N142">
        <f t="shared" si="8"/>
        <v>9.9317697208746818</v>
      </c>
    </row>
    <row r="143" spans="2:14" x14ac:dyDescent="0.25">
      <c r="B143" s="19" t="s">
        <v>223</v>
      </c>
      <c r="C143" s="19">
        <v>0</v>
      </c>
      <c r="D143" s="19">
        <v>1942977736</v>
      </c>
      <c r="E143" s="19">
        <v>15624821022</v>
      </c>
      <c r="F143" s="19">
        <v>332461995494.36902</v>
      </c>
      <c r="G143" s="19">
        <v>2218837661074.5</v>
      </c>
      <c r="H143" s="19">
        <v>74509848925</v>
      </c>
      <c r="I143" s="19">
        <v>33900000000000</v>
      </c>
      <c r="J143" s="19">
        <v>34440</v>
      </c>
      <c r="K143" s="19">
        <v>182</v>
      </c>
      <c r="L143" s="24">
        <f t="shared" si="6"/>
        <v>1.7255928169828674E-3</v>
      </c>
      <c r="M143">
        <f t="shared" si="7"/>
        <v>-0.14983610623112018</v>
      </c>
      <c r="N143">
        <f t="shared" si="8"/>
        <v>15.128433500741163</v>
      </c>
    </row>
    <row r="144" spans="2:14" x14ac:dyDescent="0.25">
      <c r="B144" s="19" t="s">
        <v>224</v>
      </c>
      <c r="C144" s="19">
        <v>0</v>
      </c>
      <c r="D144" s="19">
        <v>17900000000000</v>
      </c>
      <c r="E144" s="19">
        <v>448000000000000</v>
      </c>
      <c r="F144" s="19">
        <v>3.0270456817855898E+17</v>
      </c>
      <c r="G144" s="19">
        <v>2.9835420264170598E+18</v>
      </c>
      <c r="H144" s="19">
        <v>4170000000000000</v>
      </c>
      <c r="I144" s="19">
        <v>4.5723989787349E+19</v>
      </c>
      <c r="J144" s="19">
        <v>4719</v>
      </c>
      <c r="K144" s="19">
        <v>182</v>
      </c>
      <c r="L144" s="24">
        <f t="shared" si="6"/>
        <v>1.7255928169828674E-3</v>
      </c>
      <c r="M144">
        <f t="shared" si="7"/>
        <v>-0.10145812108505049</v>
      </c>
      <c r="N144">
        <f t="shared" si="8"/>
        <v>15.223946844722994</v>
      </c>
    </row>
    <row r="145" spans="2:14" x14ac:dyDescent="0.25">
      <c r="B145" s="19" t="s">
        <v>225</v>
      </c>
      <c r="C145" s="19">
        <v>0</v>
      </c>
      <c r="D145" s="19">
        <v>2.32E+17</v>
      </c>
      <c r="E145" s="19">
        <v>1.8348838970243E+19</v>
      </c>
      <c r="F145" s="19">
        <v>4.8592978884962697E+23</v>
      </c>
      <c r="G145" s="19">
        <v>5.4076402650193397E+24</v>
      </c>
      <c r="H145" s="19">
        <v>3.7109971468294003E+20</v>
      </c>
      <c r="I145" s="19">
        <v>8.2266120787112005E+25</v>
      </c>
      <c r="J145" s="19">
        <v>31151</v>
      </c>
      <c r="K145" s="19">
        <v>182</v>
      </c>
      <c r="L145" s="24">
        <f t="shared" si="6"/>
        <v>1.7255928169828674E-3</v>
      </c>
      <c r="M145">
        <f t="shared" si="7"/>
        <v>-8.9859858465990081E-2</v>
      </c>
      <c r="N145">
        <f t="shared" si="8"/>
        <v>15.123082710822647</v>
      </c>
    </row>
    <row r="146" spans="2:14" x14ac:dyDescent="0.25">
      <c r="B146" s="19" t="s">
        <v>226</v>
      </c>
      <c r="C146" s="19">
        <v>0</v>
      </c>
      <c r="D146" s="19">
        <v>1405.38</v>
      </c>
      <c r="E146" s="19">
        <v>2477.42</v>
      </c>
      <c r="F146" s="19">
        <v>4372.1485000000002</v>
      </c>
      <c r="G146" s="19">
        <v>9219.9920999999995</v>
      </c>
      <c r="H146" s="19">
        <v>4015.79</v>
      </c>
      <c r="I146" s="19">
        <v>229356</v>
      </c>
      <c r="J146" s="19">
        <v>95250</v>
      </c>
      <c r="K146" s="19">
        <v>182</v>
      </c>
      <c r="L146" s="24">
        <f t="shared" si="6"/>
        <v>1.7255928169828674E-3</v>
      </c>
      <c r="M146">
        <f t="shared" si="7"/>
        <v>-0.47420306357963155</v>
      </c>
      <c r="N146">
        <f t="shared" si="8"/>
        <v>24.401740159842436</v>
      </c>
    </row>
    <row r="147" spans="2:14" x14ac:dyDescent="0.25">
      <c r="B147" s="19" t="s">
        <v>227</v>
      </c>
      <c r="C147" s="19">
        <v>-0.89</v>
      </c>
      <c r="D147" s="19">
        <v>1.78</v>
      </c>
      <c r="E147" s="19">
        <v>2.21</v>
      </c>
      <c r="F147" s="19">
        <v>2.1918000000000002</v>
      </c>
      <c r="G147" s="19">
        <v>0.50170000000000003</v>
      </c>
      <c r="H147" s="19">
        <v>2.5299999999999998</v>
      </c>
      <c r="I147" s="19">
        <v>4</v>
      </c>
      <c r="J147" s="19">
        <v>300</v>
      </c>
      <c r="K147" s="19">
        <v>682</v>
      </c>
      <c r="L147" s="24">
        <f t="shared" si="6"/>
        <v>6.4662324240786564E-3</v>
      </c>
      <c r="M147">
        <f t="shared" si="7"/>
        <v>-6.1427147697827387</v>
      </c>
      <c r="N147">
        <f t="shared" si="8"/>
        <v>3.6041459039266486</v>
      </c>
    </row>
    <row r="148" spans="2:14" x14ac:dyDescent="0.25">
      <c r="B148" s="19" t="s">
        <v>228</v>
      </c>
      <c r="C148" s="19">
        <v>1</v>
      </c>
      <c r="D148" s="19">
        <v>2.63</v>
      </c>
      <c r="E148" s="19">
        <v>3.66</v>
      </c>
      <c r="F148" s="19">
        <v>3.6547999999999998</v>
      </c>
      <c r="G148" s="19">
        <v>1.2303999999999999</v>
      </c>
      <c r="H148" s="19">
        <v>4.46</v>
      </c>
      <c r="I148" s="19">
        <v>8</v>
      </c>
      <c r="J148" s="19">
        <v>574</v>
      </c>
      <c r="K148" s="19">
        <v>682</v>
      </c>
      <c r="L148" s="24">
        <f t="shared" si="6"/>
        <v>6.4662324240786564E-3</v>
      </c>
      <c r="M148">
        <f t="shared" si="7"/>
        <v>-2.1576723016905071</v>
      </c>
      <c r="N148">
        <f t="shared" si="8"/>
        <v>3.5315344603381016</v>
      </c>
    </row>
    <row r="149" spans="2:14" x14ac:dyDescent="0.25">
      <c r="B149" s="19" t="s">
        <v>229</v>
      </c>
      <c r="C149" s="19">
        <v>1</v>
      </c>
      <c r="D149" s="19">
        <v>4.25</v>
      </c>
      <c r="E149" s="19">
        <v>5.95</v>
      </c>
      <c r="F149" s="19">
        <v>6.2389999999999999</v>
      </c>
      <c r="G149" s="19">
        <v>2.6608999999999998</v>
      </c>
      <c r="H149" s="19">
        <v>7.92</v>
      </c>
      <c r="I149" s="19">
        <v>55</v>
      </c>
      <c r="J149" s="19">
        <v>1617</v>
      </c>
      <c r="K149" s="19">
        <v>2561</v>
      </c>
      <c r="L149" s="24">
        <f t="shared" si="6"/>
        <v>2.4281556067544632E-2</v>
      </c>
      <c r="M149">
        <f t="shared" si="7"/>
        <v>-1.9688827088579053</v>
      </c>
      <c r="N149">
        <f t="shared" si="8"/>
        <v>18.325002818595216</v>
      </c>
    </row>
    <row r="150" spans="2:14" x14ac:dyDescent="0.25">
      <c r="B150" s="19" t="s">
        <v>230</v>
      </c>
      <c r="C150" s="19">
        <v>1</v>
      </c>
      <c r="D150" s="19">
        <v>3.2</v>
      </c>
      <c r="E150" s="19">
        <v>5.65</v>
      </c>
      <c r="F150" s="19">
        <v>6.2121000000000004</v>
      </c>
      <c r="G150" s="19">
        <v>3.7738999999999998</v>
      </c>
      <c r="H150" s="19">
        <v>8.5</v>
      </c>
      <c r="I150" s="19">
        <v>90</v>
      </c>
      <c r="J150" s="19">
        <v>2031</v>
      </c>
      <c r="K150" s="19">
        <v>2561</v>
      </c>
      <c r="L150" s="24">
        <f t="shared" si="6"/>
        <v>2.4281556067544632E-2</v>
      </c>
      <c r="M150">
        <f t="shared" si="7"/>
        <v>-1.3810911788865632</v>
      </c>
      <c r="N150">
        <f t="shared" si="8"/>
        <v>22.201939638040223</v>
      </c>
    </row>
    <row r="151" spans="2:14" x14ac:dyDescent="0.25">
      <c r="B151" s="19" t="s">
        <v>231</v>
      </c>
      <c r="C151" s="19">
        <v>1</v>
      </c>
      <c r="D151" s="19">
        <v>5.57</v>
      </c>
      <c r="E151" s="19">
        <v>6.37</v>
      </c>
      <c r="F151" s="19">
        <v>6.4541000000000004</v>
      </c>
      <c r="G151" s="19">
        <v>1.5510999999999999</v>
      </c>
      <c r="H151" s="19">
        <v>7.24</v>
      </c>
      <c r="I151" s="19">
        <v>40</v>
      </c>
      <c r="J151" s="19">
        <v>1051</v>
      </c>
      <c r="K151" s="19">
        <v>1291</v>
      </c>
      <c r="L151" s="24">
        <f t="shared" si="6"/>
        <v>1.2240331465521328E-2</v>
      </c>
      <c r="M151">
        <f t="shared" si="7"/>
        <v>-3.5162787699052291</v>
      </c>
      <c r="N151">
        <f t="shared" si="8"/>
        <v>21.627167816388372</v>
      </c>
    </row>
    <row r="152" spans="2:14" x14ac:dyDescent="0.25">
      <c r="B152" s="19" t="s">
        <v>232</v>
      </c>
      <c r="C152" s="19">
        <v>1</v>
      </c>
      <c r="D152" s="19">
        <v>103</v>
      </c>
      <c r="E152" s="19">
        <v>348</v>
      </c>
      <c r="F152" s="19">
        <v>1517.9772</v>
      </c>
      <c r="G152" s="19">
        <v>4575.3828999999996</v>
      </c>
      <c r="H152" s="19">
        <v>1048</v>
      </c>
      <c r="I152" s="19">
        <v>49283</v>
      </c>
      <c r="J152" s="19">
        <v>9822</v>
      </c>
      <c r="K152" s="19">
        <v>1291</v>
      </c>
      <c r="L152" s="24">
        <f t="shared" si="6"/>
        <v>1.2240331465521328E-2</v>
      </c>
      <c r="M152">
        <f t="shared" si="7"/>
        <v>-0.33155196694029698</v>
      </c>
      <c r="N152">
        <f t="shared" si="8"/>
        <v>10.439568412951843</v>
      </c>
    </row>
    <row r="153" spans="2:14" x14ac:dyDescent="0.25">
      <c r="B153" s="19" t="s">
        <v>233</v>
      </c>
      <c r="C153" s="19">
        <v>1</v>
      </c>
      <c r="D153" s="19">
        <v>884.75</v>
      </c>
      <c r="E153" s="19">
        <v>3210</v>
      </c>
      <c r="F153" s="19">
        <v>14724.6297</v>
      </c>
      <c r="G153" s="19">
        <v>46855.452499999999</v>
      </c>
      <c r="H153" s="19">
        <v>9918</v>
      </c>
      <c r="I153" s="19">
        <v>547951</v>
      </c>
      <c r="J153" s="19">
        <v>29342</v>
      </c>
      <c r="K153" s="19">
        <v>1291</v>
      </c>
      <c r="L153" s="24">
        <f t="shared" si="6"/>
        <v>1.2240331465521328E-2</v>
      </c>
      <c r="M153">
        <f t="shared" si="7"/>
        <v>-0.31423514051006124</v>
      </c>
      <c r="N153">
        <f t="shared" si="8"/>
        <v>11.380241612222184</v>
      </c>
    </row>
    <row r="154" spans="2:14" x14ac:dyDescent="0.25">
      <c r="B154" s="19" t="s">
        <v>234</v>
      </c>
      <c r="C154" s="19">
        <v>1</v>
      </c>
      <c r="D154" s="19">
        <v>9150.75</v>
      </c>
      <c r="E154" s="19">
        <v>36327</v>
      </c>
      <c r="F154" s="19">
        <v>220230.99280000001</v>
      </c>
      <c r="G154" s="19">
        <v>787463.8175</v>
      </c>
      <c r="H154" s="19">
        <v>115079.25</v>
      </c>
      <c r="I154" s="19">
        <v>12812715</v>
      </c>
      <c r="J154" s="19">
        <v>71290</v>
      </c>
      <c r="K154" s="19">
        <v>1291</v>
      </c>
      <c r="L154" s="24">
        <f t="shared" si="6"/>
        <v>1.2240331465521328E-2</v>
      </c>
      <c r="M154">
        <f t="shared" si="7"/>
        <v>-0.27966998344022326</v>
      </c>
      <c r="N154">
        <f t="shared" si="8"/>
        <v>15.991190613910335</v>
      </c>
    </row>
    <row r="155" spans="2:14" x14ac:dyDescent="0.25">
      <c r="B155" s="19" t="s">
        <v>235</v>
      </c>
      <c r="C155" s="19">
        <v>1</v>
      </c>
      <c r="D155" s="19">
        <v>104827.5</v>
      </c>
      <c r="E155" s="19">
        <v>466888.5</v>
      </c>
      <c r="F155" s="19">
        <v>6792556.3016999997</v>
      </c>
      <c r="G155" s="19">
        <v>34558836.109899998</v>
      </c>
      <c r="H155" s="19">
        <v>1550491</v>
      </c>
      <c r="I155" s="19">
        <v>1251476859</v>
      </c>
      <c r="J155" s="19">
        <v>93866</v>
      </c>
      <c r="K155" s="19">
        <v>1291</v>
      </c>
      <c r="L155" s="24">
        <f t="shared" si="6"/>
        <v>1.2240331465521328E-2</v>
      </c>
      <c r="M155">
        <f t="shared" si="7"/>
        <v>-0.1965504648391255</v>
      </c>
      <c r="N155">
        <f t="shared" si="8"/>
        <v>36.016383732950366</v>
      </c>
    </row>
    <row r="156" spans="2:14" x14ac:dyDescent="0.25">
      <c r="B156" s="19" t="s">
        <v>236</v>
      </c>
      <c r="C156" s="19">
        <v>-2.67</v>
      </c>
      <c r="D156" s="19">
        <v>0.72</v>
      </c>
      <c r="E156" s="19">
        <v>0.89</v>
      </c>
      <c r="F156" s="19">
        <v>0.77859999999999996</v>
      </c>
      <c r="G156" s="19">
        <v>0.48980000000000001</v>
      </c>
      <c r="H156" s="19">
        <v>1.02</v>
      </c>
      <c r="I156" s="19">
        <v>2</v>
      </c>
      <c r="J156" s="19">
        <v>337</v>
      </c>
      <c r="K156" s="19">
        <v>2859</v>
      </c>
      <c r="L156" s="24">
        <f t="shared" si="6"/>
        <v>2.7106977273373724E-2</v>
      </c>
      <c r="M156">
        <f t="shared" si="7"/>
        <v>-7.0408329930583911</v>
      </c>
      <c r="N156">
        <f t="shared" si="8"/>
        <v>2.4936708860759493</v>
      </c>
    </row>
    <row r="157" spans="2:14" x14ac:dyDescent="0.25">
      <c r="B157" s="19" t="s">
        <v>237</v>
      </c>
      <c r="C157" s="19">
        <v>-4.5599999999999996</v>
      </c>
      <c r="D157" s="19">
        <v>1.22</v>
      </c>
      <c r="E157" s="19">
        <v>1.3</v>
      </c>
      <c r="F157" s="19">
        <v>1.3585</v>
      </c>
      <c r="G157" s="19">
        <v>0.33839999999999998</v>
      </c>
      <c r="H157" s="19">
        <v>1.4</v>
      </c>
      <c r="I157" s="19">
        <v>5</v>
      </c>
      <c r="J157" s="19">
        <v>296</v>
      </c>
      <c r="K157" s="19">
        <v>2859</v>
      </c>
      <c r="L157" s="24">
        <f t="shared" si="6"/>
        <v>2.7106977273373724E-2</v>
      </c>
      <c r="M157">
        <f t="shared" si="7"/>
        <v>-17.489657210401891</v>
      </c>
      <c r="N157">
        <f t="shared" si="8"/>
        <v>10.760933806146571</v>
      </c>
    </row>
    <row r="158" spans="2:14" x14ac:dyDescent="0.25">
      <c r="B158" s="19" t="s">
        <v>238</v>
      </c>
      <c r="C158" s="19">
        <v>0</v>
      </c>
      <c r="D158" s="19">
        <v>0.01</v>
      </c>
      <c r="E158" s="19">
        <v>0.01</v>
      </c>
      <c r="F158" s="19">
        <v>0.10539999999999999</v>
      </c>
      <c r="G158" s="19">
        <v>0.18210000000000001</v>
      </c>
      <c r="H158" s="19">
        <v>0.13</v>
      </c>
      <c r="I158" s="19">
        <v>1</v>
      </c>
      <c r="J158" s="19">
        <v>101</v>
      </c>
      <c r="K158" s="19">
        <v>2561</v>
      </c>
      <c r="L158" s="24">
        <f t="shared" si="6"/>
        <v>2.4281556067544632E-2</v>
      </c>
      <c r="M158">
        <f t="shared" si="7"/>
        <v>-0.57880285557386046</v>
      </c>
      <c r="N158">
        <f t="shared" si="8"/>
        <v>4.9126853377265238</v>
      </c>
    </row>
    <row r="159" spans="2:14" x14ac:dyDescent="0.25">
      <c r="B159" s="19" t="s">
        <v>239</v>
      </c>
      <c r="C159" s="19">
        <v>0</v>
      </c>
      <c r="D159" s="19">
        <v>0</v>
      </c>
      <c r="E159" s="19">
        <v>0</v>
      </c>
      <c r="F159" s="19">
        <v>9.9900000000000003E-2</v>
      </c>
      <c r="G159" s="19">
        <v>0.27310000000000001</v>
      </c>
      <c r="H159" s="19">
        <v>0.01</v>
      </c>
      <c r="I159" s="19">
        <v>1</v>
      </c>
      <c r="J159" s="19">
        <v>8</v>
      </c>
      <c r="K159" s="19">
        <v>2561</v>
      </c>
      <c r="L159" s="24">
        <f t="shared" si="6"/>
        <v>2.4281556067544632E-2</v>
      </c>
      <c r="M159">
        <f t="shared" si="7"/>
        <v>-0.36580007323324787</v>
      </c>
      <c r="N159">
        <f t="shared" si="8"/>
        <v>3.2958623214939582</v>
      </c>
    </row>
    <row r="160" spans="2:14" x14ac:dyDescent="0.25">
      <c r="B160" s="19" t="s">
        <v>240</v>
      </c>
      <c r="C160" s="19">
        <v>0</v>
      </c>
      <c r="D160" s="19">
        <v>0.04</v>
      </c>
      <c r="E160" s="19">
        <v>0.09</v>
      </c>
      <c r="F160" s="19">
        <v>0.1009</v>
      </c>
      <c r="G160" s="19">
        <v>9.0899999999999995E-2</v>
      </c>
      <c r="H160" s="19">
        <v>0.14000000000000001</v>
      </c>
      <c r="I160" s="19">
        <v>1</v>
      </c>
      <c r="J160" s="19">
        <v>73</v>
      </c>
      <c r="K160" s="19">
        <v>1291</v>
      </c>
      <c r="L160" s="24">
        <f t="shared" si="6"/>
        <v>1.2240331465521328E-2</v>
      </c>
      <c r="M160">
        <f t="shared" si="7"/>
        <v>-1.1100110011001101</v>
      </c>
      <c r="N160">
        <f t="shared" si="8"/>
        <v>9.8910891089108919</v>
      </c>
    </row>
    <row r="161" spans="2:14" x14ac:dyDescent="0.25">
      <c r="B161" s="19" t="s">
        <v>241</v>
      </c>
      <c r="C161" s="19">
        <v>0</v>
      </c>
      <c r="D161" s="19">
        <v>1</v>
      </c>
      <c r="E161" s="19">
        <v>5</v>
      </c>
      <c r="F161" s="19">
        <v>33.686900000000001</v>
      </c>
      <c r="G161" s="19">
        <v>130.64179999999999</v>
      </c>
      <c r="H161" s="19">
        <v>15</v>
      </c>
      <c r="I161" s="19">
        <v>1168</v>
      </c>
      <c r="J161" s="19">
        <v>826</v>
      </c>
      <c r="K161" s="19">
        <v>1291</v>
      </c>
      <c r="L161" s="24">
        <f t="shared" si="6"/>
        <v>1.2240331465521328E-2</v>
      </c>
      <c r="M161">
        <f t="shared" si="7"/>
        <v>-0.2578569799252613</v>
      </c>
      <c r="N161">
        <f t="shared" si="8"/>
        <v>8.6826199577776801</v>
      </c>
    </row>
    <row r="162" spans="2:14" x14ac:dyDescent="0.25">
      <c r="B162" s="19" t="s">
        <v>242</v>
      </c>
      <c r="C162" s="19">
        <v>0</v>
      </c>
      <c r="D162" s="19">
        <v>1</v>
      </c>
      <c r="E162" s="19">
        <v>5</v>
      </c>
      <c r="F162" s="19">
        <v>33.686900000000001</v>
      </c>
      <c r="G162" s="19">
        <v>130.64179999999999</v>
      </c>
      <c r="H162" s="19">
        <v>15</v>
      </c>
      <c r="I162" s="19">
        <v>1168</v>
      </c>
      <c r="J162" s="19">
        <v>826</v>
      </c>
      <c r="K162" s="19">
        <v>1291</v>
      </c>
      <c r="L162" s="24">
        <f t="shared" si="6"/>
        <v>1.2240331465521328E-2</v>
      </c>
      <c r="M162">
        <f t="shared" si="7"/>
        <v>-0.2578569799252613</v>
      </c>
      <c r="N162">
        <f t="shared" si="8"/>
        <v>8.6826199577776801</v>
      </c>
    </row>
    <row r="163" spans="2:14" x14ac:dyDescent="0.25">
      <c r="B163" s="19" t="s">
        <v>243</v>
      </c>
      <c r="C163" s="19">
        <v>0</v>
      </c>
      <c r="D163" s="19">
        <v>1</v>
      </c>
      <c r="E163" s="19">
        <v>5</v>
      </c>
      <c r="F163" s="19">
        <v>33.686900000000001</v>
      </c>
      <c r="G163" s="19">
        <v>130.64179999999999</v>
      </c>
      <c r="H163" s="19">
        <v>15</v>
      </c>
      <c r="I163" s="19">
        <v>1168</v>
      </c>
      <c r="J163" s="19">
        <v>826</v>
      </c>
      <c r="K163" s="19">
        <v>1291</v>
      </c>
      <c r="L163" s="24">
        <f t="shared" si="6"/>
        <v>1.2240331465521328E-2</v>
      </c>
      <c r="M163">
        <f t="shared" si="7"/>
        <v>-0.2578569799252613</v>
      </c>
      <c r="N163">
        <f t="shared" si="8"/>
        <v>8.6826199577776801</v>
      </c>
    </row>
    <row r="164" spans="2:14" x14ac:dyDescent="0.25">
      <c r="B164" s="19" t="s">
        <v>244</v>
      </c>
      <c r="C164" s="19">
        <v>0</v>
      </c>
      <c r="D164" s="19">
        <v>1</v>
      </c>
      <c r="E164" s="19">
        <v>5</v>
      </c>
      <c r="F164" s="19">
        <v>33.686900000000001</v>
      </c>
      <c r="G164" s="19">
        <v>130.64179999999999</v>
      </c>
      <c r="H164" s="19">
        <v>15</v>
      </c>
      <c r="I164" s="19">
        <v>1168</v>
      </c>
      <c r="J164" s="19">
        <v>826</v>
      </c>
      <c r="K164" s="19">
        <v>1291</v>
      </c>
      <c r="L164" s="24">
        <f t="shared" si="6"/>
        <v>1.2240331465521328E-2</v>
      </c>
      <c r="M164">
        <f t="shared" si="7"/>
        <v>-0.2578569799252613</v>
      </c>
      <c r="N164">
        <f t="shared" si="8"/>
        <v>8.6826199577776801</v>
      </c>
    </row>
    <row r="165" spans="2:14" x14ac:dyDescent="0.25">
      <c r="B165" s="19" t="s">
        <v>245</v>
      </c>
      <c r="C165" s="19">
        <v>0</v>
      </c>
      <c r="D165" s="19">
        <v>0.21</v>
      </c>
      <c r="E165" s="19">
        <v>0.28999999999999998</v>
      </c>
      <c r="F165" s="19">
        <v>0.25390000000000001</v>
      </c>
      <c r="G165" s="19">
        <v>0.13370000000000001</v>
      </c>
      <c r="H165" s="19">
        <v>0.35</v>
      </c>
      <c r="I165" s="19">
        <v>0</v>
      </c>
      <c r="J165" s="19">
        <v>47</v>
      </c>
      <c r="K165" s="19">
        <v>1291</v>
      </c>
      <c r="L165" s="24">
        <f t="shared" si="6"/>
        <v>1.2240331465521328E-2</v>
      </c>
      <c r="M165">
        <f t="shared" si="7"/>
        <v>-1.8990276738967837</v>
      </c>
      <c r="N165">
        <f t="shared" si="8"/>
        <v>-1.8990276738967837</v>
      </c>
    </row>
    <row r="166" spans="2:14" x14ac:dyDescent="0.25">
      <c r="B166" s="19" t="s">
        <v>246</v>
      </c>
      <c r="C166" s="19">
        <v>-1.36</v>
      </c>
      <c r="D166" s="19">
        <v>1.25</v>
      </c>
      <c r="E166" s="19">
        <v>1.37</v>
      </c>
      <c r="F166" s="19">
        <v>1.3724000000000001</v>
      </c>
      <c r="G166" s="19">
        <v>0.2641</v>
      </c>
      <c r="H166" s="19">
        <v>1.5</v>
      </c>
      <c r="I166" s="19">
        <v>3</v>
      </c>
      <c r="J166" s="19">
        <v>234</v>
      </c>
      <c r="K166" s="19">
        <v>18736</v>
      </c>
      <c r="L166" s="24">
        <f t="shared" si="6"/>
        <v>0.17764124735709341</v>
      </c>
      <c r="M166">
        <f t="shared" si="7"/>
        <v>-10.346081029912913</v>
      </c>
      <c r="N166">
        <f t="shared" si="8"/>
        <v>6.1628171147292692</v>
      </c>
    </row>
    <row r="167" spans="2:14" x14ac:dyDescent="0.25">
      <c r="B167" s="19" t="s">
        <v>247</v>
      </c>
      <c r="C167" s="19">
        <v>0.99</v>
      </c>
      <c r="D167" s="19">
        <v>1.48</v>
      </c>
      <c r="E167" s="19">
        <v>1.67</v>
      </c>
      <c r="F167" s="19">
        <v>1.7097</v>
      </c>
      <c r="G167" s="19">
        <v>0.34670000000000001</v>
      </c>
      <c r="H167" s="19">
        <v>1.89</v>
      </c>
      <c r="I167" s="19">
        <v>5</v>
      </c>
      <c r="J167" s="19">
        <v>297</v>
      </c>
      <c r="K167" s="19">
        <v>18736</v>
      </c>
      <c r="L167" s="24">
        <f t="shared" si="6"/>
        <v>0.17764124735709341</v>
      </c>
      <c r="M167">
        <f t="shared" si="7"/>
        <v>-2.0758580905682145</v>
      </c>
      <c r="N167">
        <f t="shared" si="8"/>
        <v>9.490337467551198</v>
      </c>
    </row>
    <row r="168" spans="2:14" x14ac:dyDescent="0.25">
      <c r="B168" s="19" t="s">
        <v>248</v>
      </c>
      <c r="C168" s="19">
        <v>0</v>
      </c>
      <c r="D168" s="19">
        <v>0.01</v>
      </c>
      <c r="E168" s="19">
        <v>0.01</v>
      </c>
      <c r="F168" s="19">
        <v>0.1062</v>
      </c>
      <c r="G168" s="19">
        <v>0.1792</v>
      </c>
      <c r="H168" s="19">
        <v>0.13</v>
      </c>
      <c r="I168" s="19">
        <v>1</v>
      </c>
      <c r="J168" s="19">
        <v>101</v>
      </c>
      <c r="K168" s="19">
        <v>2561</v>
      </c>
      <c r="L168" s="24">
        <f t="shared" si="6"/>
        <v>2.4281556067544632E-2</v>
      </c>
      <c r="M168">
        <f t="shared" si="7"/>
        <v>-0.5926339285714286</v>
      </c>
      <c r="N168">
        <f t="shared" si="8"/>
        <v>4.9877232142857144</v>
      </c>
    </row>
    <row r="169" spans="2:14" x14ac:dyDescent="0.25">
      <c r="B169" s="19" t="s">
        <v>249</v>
      </c>
      <c r="C169" s="19">
        <v>0</v>
      </c>
      <c r="D169" s="19">
        <v>0</v>
      </c>
      <c r="E169" s="19">
        <v>0</v>
      </c>
      <c r="F169" s="19">
        <v>0.10059999999999999</v>
      </c>
      <c r="G169" s="19">
        <v>0.27300000000000002</v>
      </c>
      <c r="H169" s="19">
        <v>0.01</v>
      </c>
      <c r="I169" s="19">
        <v>1</v>
      </c>
      <c r="J169" s="19">
        <v>8</v>
      </c>
      <c r="K169" s="19">
        <v>2561</v>
      </c>
      <c r="L169" s="24">
        <f t="shared" si="6"/>
        <v>2.4281556067544632E-2</v>
      </c>
      <c r="M169">
        <f t="shared" si="7"/>
        <v>-0.36849816849816847</v>
      </c>
      <c r="N169">
        <f t="shared" si="8"/>
        <v>3.2945054945054943</v>
      </c>
    </row>
    <row r="170" spans="2:14" x14ac:dyDescent="0.25">
      <c r="B170" s="19" t="s">
        <v>250</v>
      </c>
      <c r="C170" s="19">
        <v>0</v>
      </c>
      <c r="D170" s="19">
        <v>0.05</v>
      </c>
      <c r="E170" s="19">
        <v>0.09</v>
      </c>
      <c r="F170" s="19">
        <v>9.7699999999999995E-2</v>
      </c>
      <c r="G170" s="19">
        <v>8.4000000000000005E-2</v>
      </c>
      <c r="H170" s="19">
        <v>0.13</v>
      </c>
      <c r="I170" s="19">
        <v>1</v>
      </c>
      <c r="J170" s="19">
        <v>67</v>
      </c>
      <c r="K170" s="19">
        <v>1291</v>
      </c>
      <c r="L170" s="24">
        <f t="shared" si="6"/>
        <v>1.2240331465521328E-2</v>
      </c>
      <c r="M170">
        <f t="shared" si="7"/>
        <v>-1.163095238095238</v>
      </c>
      <c r="N170">
        <f t="shared" si="8"/>
        <v>10.741666666666665</v>
      </c>
    </row>
    <row r="171" spans="2:14" x14ac:dyDescent="0.25">
      <c r="B171" s="19" t="s">
        <v>251</v>
      </c>
      <c r="C171" s="19">
        <v>0</v>
      </c>
      <c r="D171" s="19">
        <v>1</v>
      </c>
      <c r="E171" s="19">
        <v>5</v>
      </c>
      <c r="F171" s="19">
        <v>28.698399999999999</v>
      </c>
      <c r="G171" s="19">
        <v>103.20650000000001</v>
      </c>
      <c r="H171" s="19">
        <v>15</v>
      </c>
      <c r="I171" s="19">
        <v>941</v>
      </c>
      <c r="J171" s="19">
        <v>655</v>
      </c>
      <c r="K171" s="19">
        <v>1291</v>
      </c>
      <c r="L171" s="24">
        <f t="shared" si="6"/>
        <v>1.2240331465521328E-2</v>
      </c>
      <c r="M171">
        <f t="shared" si="7"/>
        <v>-0.27806775736024375</v>
      </c>
      <c r="N171">
        <f t="shared" si="8"/>
        <v>8.8395750267667239</v>
      </c>
    </row>
    <row r="172" spans="2:14" x14ac:dyDescent="0.25">
      <c r="B172" s="19" t="s">
        <v>252</v>
      </c>
      <c r="C172" s="19">
        <v>0</v>
      </c>
      <c r="D172" s="19">
        <v>1</v>
      </c>
      <c r="E172" s="19">
        <v>5</v>
      </c>
      <c r="F172" s="19">
        <v>28.698399999999999</v>
      </c>
      <c r="G172" s="19">
        <v>103.20650000000001</v>
      </c>
      <c r="H172" s="19">
        <v>15</v>
      </c>
      <c r="I172" s="19">
        <v>941</v>
      </c>
      <c r="J172" s="19">
        <v>655</v>
      </c>
      <c r="K172" s="19">
        <v>1291</v>
      </c>
      <c r="L172" s="24">
        <f t="shared" si="6"/>
        <v>1.2240331465521328E-2</v>
      </c>
      <c r="M172">
        <f t="shared" si="7"/>
        <v>-0.27806775736024375</v>
      </c>
      <c r="N172">
        <f t="shared" si="8"/>
        <v>8.8395750267667239</v>
      </c>
    </row>
    <row r="173" spans="2:14" x14ac:dyDescent="0.25">
      <c r="B173" s="19" t="s">
        <v>253</v>
      </c>
      <c r="C173" s="19">
        <v>0</v>
      </c>
      <c r="D173" s="19">
        <v>1</v>
      </c>
      <c r="E173" s="19">
        <v>5</v>
      </c>
      <c r="F173" s="19">
        <v>28.698399999999999</v>
      </c>
      <c r="G173" s="19">
        <v>103.20650000000001</v>
      </c>
      <c r="H173" s="19">
        <v>15</v>
      </c>
      <c r="I173" s="19">
        <v>941</v>
      </c>
      <c r="J173" s="19">
        <v>655</v>
      </c>
      <c r="K173" s="19">
        <v>1291</v>
      </c>
      <c r="L173" s="24">
        <f t="shared" si="6"/>
        <v>1.2240331465521328E-2</v>
      </c>
      <c r="M173">
        <f t="shared" si="7"/>
        <v>-0.27806775736024375</v>
      </c>
      <c r="N173">
        <f t="shared" si="8"/>
        <v>8.8395750267667239</v>
      </c>
    </row>
    <row r="174" spans="2:14" x14ac:dyDescent="0.25">
      <c r="B174" s="19" t="s">
        <v>254</v>
      </c>
      <c r="C174" s="19">
        <v>0</v>
      </c>
      <c r="D174" s="19">
        <v>1</v>
      </c>
      <c r="E174" s="19">
        <v>5</v>
      </c>
      <c r="F174" s="19">
        <v>28.698399999999999</v>
      </c>
      <c r="G174" s="19">
        <v>103.20650000000001</v>
      </c>
      <c r="H174" s="19">
        <v>15</v>
      </c>
      <c r="I174" s="19">
        <v>941</v>
      </c>
      <c r="J174" s="19">
        <v>655</v>
      </c>
      <c r="K174" s="19">
        <v>1291</v>
      </c>
      <c r="L174" s="24">
        <f t="shared" si="6"/>
        <v>1.2240331465521328E-2</v>
      </c>
      <c r="M174">
        <f t="shared" si="7"/>
        <v>-0.27806775736024375</v>
      </c>
      <c r="N174">
        <f t="shared" si="8"/>
        <v>8.8395750267667239</v>
      </c>
    </row>
    <row r="175" spans="2:14" x14ac:dyDescent="0.25">
      <c r="B175" s="19" t="s">
        <v>255</v>
      </c>
      <c r="C175" s="19">
        <v>0</v>
      </c>
      <c r="D175" s="19">
        <v>0.22</v>
      </c>
      <c r="E175" s="19">
        <v>0.28999999999999998</v>
      </c>
      <c r="F175" s="19">
        <v>0.25380000000000003</v>
      </c>
      <c r="G175" s="19">
        <v>0.12870000000000001</v>
      </c>
      <c r="H175" s="19">
        <v>0.33</v>
      </c>
      <c r="I175" s="19">
        <v>0</v>
      </c>
      <c r="J175" s="19">
        <v>44</v>
      </c>
      <c r="K175" s="19">
        <v>1291</v>
      </c>
      <c r="L175" s="24">
        <f t="shared" si="6"/>
        <v>1.2240331465521328E-2</v>
      </c>
      <c r="M175">
        <f t="shared" si="7"/>
        <v>-1.9720279720279721</v>
      </c>
      <c r="N175">
        <f t="shared" si="8"/>
        <v>-1.9720279720279721</v>
      </c>
    </row>
    <row r="176" spans="2:14" x14ac:dyDescent="0.25">
      <c r="B176" s="19" t="s">
        <v>256</v>
      </c>
      <c r="C176" s="19">
        <v>-1.39</v>
      </c>
      <c r="D176" s="19">
        <v>1.29</v>
      </c>
      <c r="E176" s="19">
        <v>1.37</v>
      </c>
      <c r="F176" s="19">
        <v>1.3740000000000001</v>
      </c>
      <c r="G176" s="19">
        <v>0.23089999999999999</v>
      </c>
      <c r="H176" s="19">
        <v>1.49</v>
      </c>
      <c r="I176" s="19">
        <v>2</v>
      </c>
      <c r="J176" s="19">
        <v>177</v>
      </c>
      <c r="K176" s="19">
        <v>18417</v>
      </c>
      <c r="L176" s="24">
        <f t="shared" si="6"/>
        <v>0.17461671928776631</v>
      </c>
      <c r="M176">
        <f t="shared" si="7"/>
        <v>-11.970550021654397</v>
      </c>
      <c r="N176">
        <f t="shared" si="8"/>
        <v>2.7111303594629708</v>
      </c>
    </row>
    <row r="177" spans="2:14" x14ac:dyDescent="0.25">
      <c r="B177" s="19" t="s">
        <v>257</v>
      </c>
      <c r="C177" s="19">
        <v>0.99</v>
      </c>
      <c r="D177" s="19">
        <v>1.54</v>
      </c>
      <c r="E177" s="19">
        <v>1.67</v>
      </c>
      <c r="F177" s="19">
        <v>1.7030000000000001</v>
      </c>
      <c r="G177" s="19">
        <v>0.28989999999999999</v>
      </c>
      <c r="H177" s="19">
        <v>1.85</v>
      </c>
      <c r="I177" s="19">
        <v>4</v>
      </c>
      <c r="J177" s="19">
        <v>221</v>
      </c>
      <c r="K177" s="19">
        <v>18417</v>
      </c>
      <c r="L177" s="24">
        <f t="shared" si="6"/>
        <v>0.17461671928776631</v>
      </c>
      <c r="M177">
        <f t="shared" si="7"/>
        <v>-2.459468782338738</v>
      </c>
      <c r="N177">
        <f t="shared" si="8"/>
        <v>7.9234218696102099</v>
      </c>
    </row>
    <row r="178" spans="2:14" x14ac:dyDescent="0.25">
      <c r="B178" s="19" t="s">
        <v>258</v>
      </c>
      <c r="C178" s="19">
        <v>0</v>
      </c>
      <c r="D178" s="19">
        <v>0.01</v>
      </c>
      <c r="E178" s="19">
        <v>0.01</v>
      </c>
      <c r="F178" s="19">
        <v>0.10630000000000001</v>
      </c>
      <c r="G178" s="19">
        <v>0.17730000000000001</v>
      </c>
      <c r="H178" s="19">
        <v>0.13</v>
      </c>
      <c r="I178" s="19">
        <v>1</v>
      </c>
      <c r="J178" s="19">
        <v>98</v>
      </c>
      <c r="K178" s="19">
        <v>2561</v>
      </c>
      <c r="L178" s="24">
        <f t="shared" si="6"/>
        <v>2.4281556067544632E-2</v>
      </c>
      <c r="M178">
        <f t="shared" si="7"/>
        <v>-0.59954878736604622</v>
      </c>
      <c r="N178">
        <f t="shared" si="8"/>
        <v>5.0406091370558368</v>
      </c>
    </row>
    <row r="179" spans="2:14" x14ac:dyDescent="0.25">
      <c r="B179" s="19" t="s">
        <v>259</v>
      </c>
      <c r="C179" s="19">
        <v>0</v>
      </c>
      <c r="D179" s="19">
        <v>0</v>
      </c>
      <c r="E179" s="19">
        <v>0</v>
      </c>
      <c r="F179" s="19">
        <v>0.10100000000000001</v>
      </c>
      <c r="G179" s="19">
        <v>0.2732</v>
      </c>
      <c r="H179" s="19">
        <v>0.01</v>
      </c>
      <c r="I179" s="19">
        <v>1</v>
      </c>
      <c r="J179" s="19">
        <v>8</v>
      </c>
      <c r="K179" s="19">
        <v>2561</v>
      </c>
      <c r="L179" s="24">
        <f t="shared" si="6"/>
        <v>2.4281556067544632E-2</v>
      </c>
      <c r="M179">
        <f t="shared" si="7"/>
        <v>-0.369692532942899</v>
      </c>
      <c r="N179">
        <f t="shared" si="8"/>
        <v>3.2906295754026353</v>
      </c>
    </row>
    <row r="180" spans="2:14" x14ac:dyDescent="0.25">
      <c r="B180" s="19" t="s">
        <v>260</v>
      </c>
      <c r="C180" s="19">
        <v>0</v>
      </c>
      <c r="D180" s="19">
        <v>0.06</v>
      </c>
      <c r="E180" s="19">
        <v>0.09</v>
      </c>
      <c r="F180" s="19">
        <v>9.69E-2</v>
      </c>
      <c r="G180" s="19">
        <v>8.0399999999999999E-2</v>
      </c>
      <c r="H180" s="19">
        <v>0.12</v>
      </c>
      <c r="I180" s="19">
        <v>1</v>
      </c>
      <c r="J180" s="19">
        <v>56</v>
      </c>
      <c r="K180" s="19">
        <v>1291</v>
      </c>
      <c r="L180" s="24">
        <f t="shared" si="6"/>
        <v>1.2240331465521328E-2</v>
      </c>
      <c r="M180">
        <f t="shared" si="7"/>
        <v>-1.205223880597015</v>
      </c>
      <c r="N180">
        <f t="shared" si="8"/>
        <v>11.232587064676617</v>
      </c>
    </row>
    <row r="181" spans="2:14" x14ac:dyDescent="0.25">
      <c r="B181" s="19" t="s">
        <v>261</v>
      </c>
      <c r="C181" s="19">
        <v>0</v>
      </c>
      <c r="D181" s="19">
        <v>1</v>
      </c>
      <c r="E181" s="19">
        <v>5</v>
      </c>
      <c r="F181" s="19">
        <v>26.141300000000001</v>
      </c>
      <c r="G181" s="19">
        <v>88.340199999999996</v>
      </c>
      <c r="H181" s="19">
        <v>16</v>
      </c>
      <c r="I181" s="19">
        <v>846</v>
      </c>
      <c r="J181" s="19">
        <v>605</v>
      </c>
      <c r="K181" s="19">
        <v>1291</v>
      </c>
      <c r="L181" s="24">
        <f t="shared" si="6"/>
        <v>1.2240331465521328E-2</v>
      </c>
      <c r="M181">
        <f t="shared" si="7"/>
        <v>-0.29591624198269872</v>
      </c>
      <c r="N181">
        <f t="shared" si="8"/>
        <v>9.2806978023595157</v>
      </c>
    </row>
    <row r="182" spans="2:14" x14ac:dyDescent="0.25">
      <c r="B182" s="19" t="s">
        <v>262</v>
      </c>
      <c r="C182" s="19">
        <v>0</v>
      </c>
      <c r="D182" s="19">
        <v>1</v>
      </c>
      <c r="E182" s="19">
        <v>5</v>
      </c>
      <c r="F182" s="19">
        <v>26.141300000000001</v>
      </c>
      <c r="G182" s="19">
        <v>88.340199999999996</v>
      </c>
      <c r="H182" s="19">
        <v>16</v>
      </c>
      <c r="I182" s="19">
        <v>846</v>
      </c>
      <c r="J182" s="19">
        <v>605</v>
      </c>
      <c r="K182" s="19">
        <v>1291</v>
      </c>
      <c r="L182" s="24">
        <f t="shared" si="6"/>
        <v>1.2240331465521328E-2</v>
      </c>
      <c r="M182">
        <f t="shared" si="7"/>
        <v>-0.29591624198269872</v>
      </c>
      <c r="N182">
        <f t="shared" si="8"/>
        <v>9.2806978023595157</v>
      </c>
    </row>
    <row r="183" spans="2:14" x14ac:dyDescent="0.25">
      <c r="B183" s="19" t="s">
        <v>263</v>
      </c>
      <c r="C183" s="19">
        <v>0</v>
      </c>
      <c r="D183" s="19">
        <v>1</v>
      </c>
      <c r="E183" s="19">
        <v>5</v>
      </c>
      <c r="F183" s="19">
        <v>26.141300000000001</v>
      </c>
      <c r="G183" s="19">
        <v>88.340199999999996</v>
      </c>
      <c r="H183" s="19">
        <v>16</v>
      </c>
      <c r="I183" s="19">
        <v>846</v>
      </c>
      <c r="J183" s="19">
        <v>605</v>
      </c>
      <c r="K183" s="19">
        <v>1291</v>
      </c>
      <c r="L183" s="24">
        <f t="shared" si="6"/>
        <v>1.2240331465521328E-2</v>
      </c>
      <c r="M183">
        <f t="shared" si="7"/>
        <v>-0.29591624198269872</v>
      </c>
      <c r="N183">
        <f t="shared" si="8"/>
        <v>9.2806978023595157</v>
      </c>
    </row>
    <row r="184" spans="2:14" x14ac:dyDescent="0.25">
      <c r="B184" s="19" t="s">
        <v>264</v>
      </c>
      <c r="C184" s="19">
        <v>0</v>
      </c>
      <c r="D184" s="19">
        <v>1</v>
      </c>
      <c r="E184" s="19">
        <v>5</v>
      </c>
      <c r="F184" s="19">
        <v>26.141300000000001</v>
      </c>
      <c r="G184" s="19">
        <v>88.340199999999996</v>
      </c>
      <c r="H184" s="19">
        <v>16</v>
      </c>
      <c r="I184" s="19">
        <v>846</v>
      </c>
      <c r="J184" s="19">
        <v>605</v>
      </c>
      <c r="K184" s="19">
        <v>1291</v>
      </c>
      <c r="L184" s="24">
        <f t="shared" si="6"/>
        <v>1.2240331465521328E-2</v>
      </c>
      <c r="M184">
        <f t="shared" si="7"/>
        <v>-0.29591624198269872</v>
      </c>
      <c r="N184">
        <f t="shared" si="8"/>
        <v>9.2806978023595157</v>
      </c>
    </row>
    <row r="185" spans="2:14" x14ac:dyDescent="0.25">
      <c r="B185" s="19" t="s">
        <v>265</v>
      </c>
      <c r="C185" s="19">
        <v>0</v>
      </c>
      <c r="D185" s="19">
        <v>0.23</v>
      </c>
      <c r="E185" s="19">
        <v>0.28999999999999998</v>
      </c>
      <c r="F185" s="19">
        <v>0.25640000000000002</v>
      </c>
      <c r="G185" s="19">
        <v>0.12330000000000001</v>
      </c>
      <c r="H185" s="19">
        <v>0.33</v>
      </c>
      <c r="I185" s="19">
        <v>0</v>
      </c>
      <c r="J185" s="19">
        <v>44</v>
      </c>
      <c r="K185" s="19">
        <v>1291</v>
      </c>
      <c r="L185" s="24">
        <f t="shared" si="6"/>
        <v>1.2240331465521328E-2</v>
      </c>
      <c r="M185">
        <f t="shared" si="7"/>
        <v>-2.0794809407948094</v>
      </c>
      <c r="N185">
        <f t="shared" si="8"/>
        <v>-2.0794809407948094</v>
      </c>
    </row>
    <row r="186" spans="2:14" x14ac:dyDescent="0.25">
      <c r="B186" s="19" t="s">
        <v>266</v>
      </c>
      <c r="C186" s="19">
        <v>-1.1399999999999999</v>
      </c>
      <c r="D186" s="19">
        <v>1.3</v>
      </c>
      <c r="E186" s="19">
        <v>1.39</v>
      </c>
      <c r="F186" s="19">
        <v>1.3764000000000001</v>
      </c>
      <c r="G186" s="19">
        <v>0.2177</v>
      </c>
      <c r="H186" s="19">
        <v>1.48</v>
      </c>
      <c r="I186" s="19">
        <v>2</v>
      </c>
      <c r="J186" s="19">
        <v>155</v>
      </c>
      <c r="K186" s="19">
        <v>17162</v>
      </c>
      <c r="L186" s="24">
        <f t="shared" si="6"/>
        <v>0.16271771387395587</v>
      </c>
      <c r="M186">
        <f t="shared" si="7"/>
        <v>-11.559026182820395</v>
      </c>
      <c r="N186">
        <f t="shared" si="8"/>
        <v>2.8644924207625166</v>
      </c>
    </row>
    <row r="187" spans="2:14" x14ac:dyDescent="0.25">
      <c r="B187" s="19" t="s">
        <v>267</v>
      </c>
      <c r="C187" s="19">
        <v>1</v>
      </c>
      <c r="D187" s="19">
        <v>1.55</v>
      </c>
      <c r="E187" s="19">
        <v>1.69</v>
      </c>
      <c r="F187" s="19">
        <v>1.7030000000000001</v>
      </c>
      <c r="G187" s="19">
        <v>0.26479999999999998</v>
      </c>
      <c r="H187" s="19">
        <v>1.83</v>
      </c>
      <c r="I187" s="19">
        <v>4</v>
      </c>
      <c r="J187" s="19">
        <v>205</v>
      </c>
      <c r="K187" s="19">
        <v>17162</v>
      </c>
      <c r="L187" s="24">
        <f t="shared" si="6"/>
        <v>0.16271771387395587</v>
      </c>
      <c r="M187">
        <f t="shared" si="7"/>
        <v>-2.6548338368580064</v>
      </c>
      <c r="N187">
        <f t="shared" si="8"/>
        <v>8.6744712990936552</v>
      </c>
    </row>
    <row r="188" spans="2:14" x14ac:dyDescent="0.25">
      <c r="B188" s="19" t="s">
        <v>268</v>
      </c>
      <c r="C188" s="19">
        <v>0</v>
      </c>
      <c r="D188" s="19">
        <v>0.01</v>
      </c>
      <c r="E188" s="19">
        <v>7.0000000000000007E-2</v>
      </c>
      <c r="F188" s="19">
        <v>0.2051</v>
      </c>
      <c r="G188" s="19">
        <v>0.25090000000000001</v>
      </c>
      <c r="H188" s="19">
        <v>0.33</v>
      </c>
      <c r="I188" s="19">
        <v>1</v>
      </c>
      <c r="J188" s="19">
        <v>101</v>
      </c>
      <c r="K188" s="19">
        <v>2561</v>
      </c>
      <c r="L188" s="24">
        <f t="shared" si="6"/>
        <v>2.4281556067544632E-2</v>
      </c>
      <c r="M188">
        <f t="shared" si="7"/>
        <v>-0.81745715424471899</v>
      </c>
      <c r="N188">
        <f t="shared" si="8"/>
        <v>3.168194499800717</v>
      </c>
    </row>
    <row r="189" spans="2:14" x14ac:dyDescent="0.25">
      <c r="B189" s="19" t="s">
        <v>269</v>
      </c>
      <c r="C189" s="19">
        <v>0</v>
      </c>
      <c r="D189" s="19">
        <v>0</v>
      </c>
      <c r="E189" s="19">
        <v>0</v>
      </c>
      <c r="F189" s="19">
        <v>0.20050000000000001</v>
      </c>
      <c r="G189" s="19">
        <v>0.36630000000000001</v>
      </c>
      <c r="H189" s="19">
        <v>0.09</v>
      </c>
      <c r="I189" s="19">
        <v>1</v>
      </c>
      <c r="J189" s="19">
        <v>8</v>
      </c>
      <c r="K189" s="19">
        <v>2561</v>
      </c>
      <c r="L189" s="24">
        <f t="shared" si="6"/>
        <v>2.4281556067544632E-2</v>
      </c>
      <c r="M189">
        <f t="shared" si="7"/>
        <v>-0.54736554736554732</v>
      </c>
      <c r="N189">
        <f t="shared" si="8"/>
        <v>2.1826371826371824</v>
      </c>
    </row>
    <row r="190" spans="2:14" x14ac:dyDescent="0.25">
      <c r="B190" s="19" t="s">
        <v>270</v>
      </c>
      <c r="C190" s="19">
        <v>0</v>
      </c>
      <c r="D190" s="19">
        <v>0.12</v>
      </c>
      <c r="E190" s="19">
        <v>0.19</v>
      </c>
      <c r="F190" s="19">
        <v>0.19839999999999999</v>
      </c>
      <c r="G190" s="19">
        <v>0.1326</v>
      </c>
      <c r="H190" s="19">
        <v>0.26</v>
      </c>
      <c r="I190" s="19">
        <v>1</v>
      </c>
      <c r="J190" s="19">
        <v>89</v>
      </c>
      <c r="K190" s="19">
        <v>1291</v>
      </c>
      <c r="L190" s="24">
        <f t="shared" si="6"/>
        <v>1.2240331465521328E-2</v>
      </c>
      <c r="M190">
        <f t="shared" si="7"/>
        <v>-1.4962292609351433</v>
      </c>
      <c r="N190">
        <f t="shared" si="8"/>
        <v>6.0452488687782804</v>
      </c>
    </row>
    <row r="191" spans="2:14" x14ac:dyDescent="0.25">
      <c r="B191" s="19" t="s">
        <v>271</v>
      </c>
      <c r="C191" s="19">
        <v>0</v>
      </c>
      <c r="D191" s="19">
        <v>3</v>
      </c>
      <c r="E191" s="19">
        <v>10</v>
      </c>
      <c r="F191" s="19">
        <v>62.385399999999997</v>
      </c>
      <c r="G191" s="19">
        <v>233.64789999999999</v>
      </c>
      <c r="H191" s="19">
        <v>30</v>
      </c>
      <c r="I191" s="19">
        <v>2109</v>
      </c>
      <c r="J191" s="19">
        <v>1363</v>
      </c>
      <c r="K191" s="19">
        <v>1291</v>
      </c>
      <c r="L191" s="24">
        <f t="shared" si="6"/>
        <v>1.2240331465521328E-2</v>
      </c>
      <c r="M191">
        <f t="shared" si="7"/>
        <v>-0.26700603771743719</v>
      </c>
      <c r="N191">
        <f t="shared" si="8"/>
        <v>8.7593965107326035</v>
      </c>
    </row>
    <row r="192" spans="2:14" x14ac:dyDescent="0.25">
      <c r="B192" s="19" t="s">
        <v>272</v>
      </c>
      <c r="C192" s="19">
        <v>0</v>
      </c>
      <c r="D192" s="19">
        <v>3</v>
      </c>
      <c r="E192" s="19">
        <v>10</v>
      </c>
      <c r="F192" s="19">
        <v>62.385399999999997</v>
      </c>
      <c r="G192" s="19">
        <v>233.64789999999999</v>
      </c>
      <c r="H192" s="19">
        <v>30</v>
      </c>
      <c r="I192" s="19">
        <v>2109</v>
      </c>
      <c r="J192" s="19">
        <v>1363</v>
      </c>
      <c r="K192" s="19">
        <v>1291</v>
      </c>
      <c r="L192" s="24">
        <f t="shared" si="6"/>
        <v>1.2240331465521328E-2</v>
      </c>
      <c r="M192">
        <f t="shared" si="7"/>
        <v>-0.26700603771743719</v>
      </c>
      <c r="N192">
        <f t="shared" si="8"/>
        <v>8.7593965107326035</v>
      </c>
    </row>
    <row r="193" spans="2:14" x14ac:dyDescent="0.25">
      <c r="B193" s="19" t="s">
        <v>273</v>
      </c>
      <c r="C193" s="19">
        <v>0</v>
      </c>
      <c r="D193" s="19">
        <v>3</v>
      </c>
      <c r="E193" s="19">
        <v>10</v>
      </c>
      <c r="F193" s="19">
        <v>62.385399999999997</v>
      </c>
      <c r="G193" s="19">
        <v>233.64789999999999</v>
      </c>
      <c r="H193" s="19">
        <v>30</v>
      </c>
      <c r="I193" s="19">
        <v>2109</v>
      </c>
      <c r="J193" s="19">
        <v>1363</v>
      </c>
      <c r="K193" s="19">
        <v>1291</v>
      </c>
      <c r="L193" s="24">
        <f t="shared" si="6"/>
        <v>1.2240331465521328E-2</v>
      </c>
      <c r="M193">
        <f t="shared" si="7"/>
        <v>-0.26700603771743719</v>
      </c>
      <c r="N193">
        <f t="shared" si="8"/>
        <v>8.7593965107326035</v>
      </c>
    </row>
    <row r="194" spans="2:14" x14ac:dyDescent="0.25">
      <c r="B194" s="19" t="s">
        <v>274</v>
      </c>
      <c r="C194" s="19">
        <v>0</v>
      </c>
      <c r="D194" s="19">
        <v>3</v>
      </c>
      <c r="E194" s="19">
        <v>10</v>
      </c>
      <c r="F194" s="19">
        <v>62.385399999999997</v>
      </c>
      <c r="G194" s="19">
        <v>233.64789999999999</v>
      </c>
      <c r="H194" s="19">
        <v>30</v>
      </c>
      <c r="I194" s="19">
        <v>2109</v>
      </c>
      <c r="J194" s="19">
        <v>1363</v>
      </c>
      <c r="K194" s="19">
        <v>1291</v>
      </c>
      <c r="L194" s="24">
        <f t="shared" si="6"/>
        <v>1.2240331465521328E-2</v>
      </c>
      <c r="M194">
        <f t="shared" si="7"/>
        <v>-0.26700603771743719</v>
      </c>
      <c r="N194">
        <f t="shared" si="8"/>
        <v>8.7593965107326035</v>
      </c>
    </row>
    <row r="195" spans="2:14" x14ac:dyDescent="0.25">
      <c r="B195" s="19" t="s">
        <v>275</v>
      </c>
      <c r="C195" s="19">
        <v>0</v>
      </c>
      <c r="D195" s="19">
        <v>0.32</v>
      </c>
      <c r="E195" s="19">
        <v>0.39</v>
      </c>
      <c r="F195" s="19">
        <v>0.34989999999999999</v>
      </c>
      <c r="G195" s="19">
        <v>0.13769999999999999</v>
      </c>
      <c r="H195" s="19">
        <v>0.44</v>
      </c>
      <c r="I195" s="19">
        <v>0</v>
      </c>
      <c r="J195" s="19">
        <v>45</v>
      </c>
      <c r="K195" s="19">
        <v>1291</v>
      </c>
      <c r="L195" s="24">
        <f t="shared" si="6"/>
        <v>1.2240331465521328E-2</v>
      </c>
      <c r="M195">
        <f t="shared" si="7"/>
        <v>-2.5410312273057372</v>
      </c>
      <c r="N195">
        <f t="shared" si="8"/>
        <v>-2.5410312273057372</v>
      </c>
    </row>
    <row r="196" spans="2:14" x14ac:dyDescent="0.25">
      <c r="B196" s="19" t="s">
        <v>276</v>
      </c>
      <c r="C196" s="19">
        <v>-1.39</v>
      </c>
      <c r="D196" s="19">
        <v>1</v>
      </c>
      <c r="E196" s="19">
        <v>1.1399999999999999</v>
      </c>
      <c r="F196" s="19">
        <v>1.1048</v>
      </c>
      <c r="G196" s="19">
        <v>0.34970000000000001</v>
      </c>
      <c r="H196" s="19">
        <v>1.27</v>
      </c>
      <c r="I196" s="19">
        <v>3</v>
      </c>
      <c r="J196" s="19">
        <v>281</v>
      </c>
      <c r="K196" s="19">
        <v>12234</v>
      </c>
      <c r="L196" s="24">
        <f t="shared" si="6"/>
        <v>0.11599396990641977</v>
      </c>
      <c r="M196">
        <f t="shared" si="7"/>
        <v>-7.1341149556762931</v>
      </c>
      <c r="N196">
        <f t="shared" si="8"/>
        <v>5.4195024306548465</v>
      </c>
    </row>
    <row r="197" spans="2:14" x14ac:dyDescent="0.25">
      <c r="B197" s="19" t="s">
        <v>277</v>
      </c>
      <c r="C197" s="19">
        <v>0.99</v>
      </c>
      <c r="D197" s="19">
        <v>1.19</v>
      </c>
      <c r="E197" s="19">
        <v>1.34</v>
      </c>
      <c r="F197" s="19">
        <v>1.3839999999999999</v>
      </c>
      <c r="G197" s="19">
        <v>0.27910000000000001</v>
      </c>
      <c r="H197" s="19">
        <v>1.51</v>
      </c>
      <c r="I197" s="19">
        <v>5</v>
      </c>
      <c r="J197" s="19">
        <v>242</v>
      </c>
      <c r="K197" s="19">
        <v>12234</v>
      </c>
      <c r="L197" s="24">
        <f t="shared" si="6"/>
        <v>0.11599396990641977</v>
      </c>
      <c r="M197">
        <f t="shared" si="7"/>
        <v>-1.4116804012898598</v>
      </c>
      <c r="N197">
        <f t="shared" si="8"/>
        <v>12.955929774274454</v>
      </c>
    </row>
    <row r="198" spans="2:14" x14ac:dyDescent="0.25">
      <c r="B198" s="19" t="s">
        <v>278</v>
      </c>
      <c r="C198" s="19">
        <v>0</v>
      </c>
      <c r="D198" s="19">
        <v>0.03</v>
      </c>
      <c r="E198" s="19">
        <v>0.23</v>
      </c>
      <c r="F198" s="19">
        <v>0.3049</v>
      </c>
      <c r="G198" s="19">
        <v>0.2923</v>
      </c>
      <c r="H198" s="19">
        <v>0.52</v>
      </c>
      <c r="I198" s="19">
        <v>1</v>
      </c>
      <c r="J198" s="19">
        <v>101</v>
      </c>
      <c r="K198" s="19">
        <v>2561</v>
      </c>
      <c r="L198" s="24">
        <f t="shared" si="6"/>
        <v>2.4281556067544632E-2</v>
      </c>
      <c r="M198">
        <f t="shared" si="7"/>
        <v>-1.0431063975367774</v>
      </c>
      <c r="N198">
        <f t="shared" si="8"/>
        <v>2.3780362641122137</v>
      </c>
    </row>
    <row r="199" spans="2:14" x14ac:dyDescent="0.25">
      <c r="B199" s="19" t="s">
        <v>279</v>
      </c>
      <c r="C199" s="19">
        <v>0</v>
      </c>
      <c r="D199" s="19">
        <v>0</v>
      </c>
      <c r="E199" s="19">
        <v>0.01</v>
      </c>
      <c r="F199" s="19">
        <v>0.30149999999999999</v>
      </c>
      <c r="G199" s="19">
        <v>0.42080000000000001</v>
      </c>
      <c r="H199" s="19">
        <v>0.9</v>
      </c>
      <c r="I199" s="19">
        <v>1</v>
      </c>
      <c r="J199" s="19">
        <v>8</v>
      </c>
      <c r="K199" s="19">
        <v>2561</v>
      </c>
      <c r="L199" s="24">
        <f t="shared" si="6"/>
        <v>2.4281556067544632E-2</v>
      </c>
      <c r="M199">
        <f t="shared" si="7"/>
        <v>-0.71649239543726229</v>
      </c>
      <c r="N199">
        <f t="shared" si="8"/>
        <v>1.6599334600760456</v>
      </c>
    </row>
    <row r="200" spans="2:14" x14ac:dyDescent="0.25">
      <c r="B200" s="19" t="s">
        <v>280</v>
      </c>
      <c r="C200" s="19">
        <v>0</v>
      </c>
      <c r="D200" s="19">
        <v>0.2</v>
      </c>
      <c r="E200" s="19">
        <v>0.28999999999999998</v>
      </c>
      <c r="F200" s="19">
        <v>0.29520000000000002</v>
      </c>
      <c r="G200" s="19">
        <v>0.15939999999999999</v>
      </c>
      <c r="H200" s="19">
        <v>0.38</v>
      </c>
      <c r="I200" s="19">
        <v>1</v>
      </c>
      <c r="J200" s="19">
        <v>94</v>
      </c>
      <c r="K200" s="19">
        <v>1291</v>
      </c>
      <c r="L200" s="24">
        <f t="shared" si="6"/>
        <v>1.2240331465521328E-2</v>
      </c>
      <c r="M200">
        <f t="shared" si="7"/>
        <v>-1.8519447929736514</v>
      </c>
      <c r="N200">
        <f t="shared" si="8"/>
        <v>4.4215809284818066</v>
      </c>
    </row>
    <row r="201" spans="2:14" x14ac:dyDescent="0.25">
      <c r="B201" s="19" t="s">
        <v>281</v>
      </c>
      <c r="C201" s="19">
        <v>0</v>
      </c>
      <c r="D201" s="19">
        <v>4</v>
      </c>
      <c r="E201" s="19">
        <v>15</v>
      </c>
      <c r="F201" s="19">
        <v>88.526600000000002</v>
      </c>
      <c r="G201" s="19">
        <v>321.57859999999999</v>
      </c>
      <c r="H201" s="19">
        <v>46</v>
      </c>
      <c r="I201" s="19">
        <v>2955</v>
      </c>
      <c r="J201" s="19">
        <v>1890</v>
      </c>
      <c r="K201" s="19">
        <v>1291</v>
      </c>
      <c r="L201" s="24">
        <f t="shared" si="6"/>
        <v>1.2240331465521328E-2</v>
      </c>
      <c r="M201">
        <f t="shared" si="7"/>
        <v>-0.2752875968736726</v>
      </c>
      <c r="N201">
        <f t="shared" si="8"/>
        <v>8.9137566989843222</v>
      </c>
    </row>
    <row r="202" spans="2:14" x14ac:dyDescent="0.25">
      <c r="B202" s="19" t="s">
        <v>282</v>
      </c>
      <c r="C202" s="19">
        <v>0</v>
      </c>
      <c r="D202" s="19">
        <v>4</v>
      </c>
      <c r="E202" s="19">
        <v>15</v>
      </c>
      <c r="F202" s="19">
        <v>88.526600000000002</v>
      </c>
      <c r="G202" s="19">
        <v>321.57859999999999</v>
      </c>
      <c r="H202" s="19">
        <v>46</v>
      </c>
      <c r="I202" s="19">
        <v>2955</v>
      </c>
      <c r="J202" s="19">
        <v>1890</v>
      </c>
      <c r="K202" s="19">
        <v>1291</v>
      </c>
      <c r="L202" s="24">
        <f t="shared" si="6"/>
        <v>1.2240331465521328E-2</v>
      </c>
      <c r="M202">
        <f t="shared" si="7"/>
        <v>-0.2752875968736726</v>
      </c>
      <c r="N202">
        <f t="shared" si="8"/>
        <v>8.9137566989843222</v>
      </c>
    </row>
    <row r="203" spans="2:14" x14ac:dyDescent="0.25">
      <c r="B203" s="19" t="s">
        <v>283</v>
      </c>
      <c r="C203" s="19">
        <v>0</v>
      </c>
      <c r="D203" s="19">
        <v>4</v>
      </c>
      <c r="E203" s="19">
        <v>15</v>
      </c>
      <c r="F203" s="19">
        <v>88.526600000000002</v>
      </c>
      <c r="G203" s="19">
        <v>321.57859999999999</v>
      </c>
      <c r="H203" s="19">
        <v>46</v>
      </c>
      <c r="I203" s="19">
        <v>2955</v>
      </c>
      <c r="J203" s="19">
        <v>1890</v>
      </c>
      <c r="K203" s="19">
        <v>1291</v>
      </c>
      <c r="L203" s="24">
        <f t="shared" ref="L203:L266" si="9">K203/105471</f>
        <v>1.2240331465521328E-2</v>
      </c>
      <c r="M203">
        <f t="shared" ref="M203:M266" si="10">(C203-F203)/G203</f>
        <v>-0.2752875968736726</v>
      </c>
      <c r="N203">
        <f t="shared" ref="N203:N266" si="11">(I203-F203)/G203</f>
        <v>8.9137566989843222</v>
      </c>
    </row>
    <row r="204" spans="2:14" x14ac:dyDescent="0.25">
      <c r="B204" s="19" t="s">
        <v>284</v>
      </c>
      <c r="C204" s="19">
        <v>0</v>
      </c>
      <c r="D204" s="19">
        <v>4</v>
      </c>
      <c r="E204" s="19">
        <v>15</v>
      </c>
      <c r="F204" s="19">
        <v>88.526600000000002</v>
      </c>
      <c r="G204" s="19">
        <v>321.57859999999999</v>
      </c>
      <c r="H204" s="19">
        <v>46</v>
      </c>
      <c r="I204" s="19">
        <v>2955</v>
      </c>
      <c r="J204" s="19">
        <v>1890</v>
      </c>
      <c r="K204" s="19">
        <v>1291</v>
      </c>
      <c r="L204" s="24">
        <f t="shared" si="9"/>
        <v>1.2240331465521328E-2</v>
      </c>
      <c r="M204">
        <f t="shared" si="10"/>
        <v>-0.2752875968736726</v>
      </c>
      <c r="N204">
        <f t="shared" si="11"/>
        <v>8.9137566989843222</v>
      </c>
    </row>
    <row r="205" spans="2:14" x14ac:dyDescent="0.25">
      <c r="B205" s="19" t="s">
        <v>285</v>
      </c>
      <c r="C205" s="19">
        <v>0</v>
      </c>
      <c r="D205" s="19">
        <v>0.4</v>
      </c>
      <c r="E205" s="19">
        <v>0.45</v>
      </c>
      <c r="F205" s="19">
        <v>0.40739999999999998</v>
      </c>
      <c r="G205" s="19">
        <v>0.129</v>
      </c>
      <c r="H205" s="19">
        <v>0.48</v>
      </c>
      <c r="I205" s="19">
        <v>0</v>
      </c>
      <c r="J205" s="19">
        <v>39</v>
      </c>
      <c r="K205" s="19">
        <v>1291</v>
      </c>
      <c r="L205" s="24">
        <f t="shared" si="9"/>
        <v>1.2240331465521328E-2</v>
      </c>
      <c r="M205">
        <f t="shared" si="10"/>
        <v>-3.1581395348837207</v>
      </c>
      <c r="N205">
        <f t="shared" si="11"/>
        <v>-3.1581395348837207</v>
      </c>
    </row>
    <row r="206" spans="2:14" x14ac:dyDescent="0.25">
      <c r="B206" s="19" t="s">
        <v>286</v>
      </c>
      <c r="C206" s="19">
        <v>-1.58</v>
      </c>
      <c r="D206" s="19">
        <v>0.78</v>
      </c>
      <c r="E206" s="19">
        <v>0.95</v>
      </c>
      <c r="F206" s="19">
        <v>0.85060000000000002</v>
      </c>
      <c r="G206" s="19">
        <v>0.48159999999999997</v>
      </c>
      <c r="H206" s="19">
        <v>1.0900000000000001</v>
      </c>
      <c r="I206" s="19">
        <v>2</v>
      </c>
      <c r="J206" s="19">
        <v>300</v>
      </c>
      <c r="K206" s="19">
        <v>9068</v>
      </c>
      <c r="L206" s="24">
        <f t="shared" si="9"/>
        <v>8.5976239914289238E-2</v>
      </c>
      <c r="M206">
        <f t="shared" si="10"/>
        <v>-5.0469269102990042</v>
      </c>
      <c r="N206">
        <f t="shared" si="11"/>
        <v>2.3866279069767442</v>
      </c>
    </row>
    <row r="207" spans="2:14" x14ac:dyDescent="0.25">
      <c r="B207" s="19" t="s">
        <v>287</v>
      </c>
      <c r="C207" s="19">
        <v>0.99</v>
      </c>
      <c r="D207" s="19">
        <v>1.06</v>
      </c>
      <c r="E207" s="19">
        <v>1.1499999999999999</v>
      </c>
      <c r="F207" s="19">
        <v>1.2110000000000001</v>
      </c>
      <c r="G207" s="19">
        <v>0.21099999999999999</v>
      </c>
      <c r="H207" s="19">
        <v>1.28</v>
      </c>
      <c r="I207" s="19">
        <v>3</v>
      </c>
      <c r="J207" s="19">
        <v>165</v>
      </c>
      <c r="K207" s="19">
        <v>9068</v>
      </c>
      <c r="L207" s="24">
        <f t="shared" si="9"/>
        <v>8.5976239914289238E-2</v>
      </c>
      <c r="M207">
        <f t="shared" si="10"/>
        <v>-1.0473933649289104</v>
      </c>
      <c r="N207">
        <f t="shared" si="11"/>
        <v>8.4786729857819907</v>
      </c>
    </row>
    <row r="208" spans="2:14" x14ac:dyDescent="0.25">
      <c r="B208" s="19" t="s">
        <v>288</v>
      </c>
      <c r="C208" s="19">
        <v>0</v>
      </c>
      <c r="D208" s="19">
        <v>67.53</v>
      </c>
      <c r="E208" s="19">
        <v>308.495</v>
      </c>
      <c r="F208" s="19">
        <v>1213.2493999999999</v>
      </c>
      <c r="G208" s="19">
        <v>6764.2739000000001</v>
      </c>
      <c r="H208" s="19">
        <v>976</v>
      </c>
      <c r="I208" s="19">
        <v>755300</v>
      </c>
      <c r="J208" s="19">
        <v>65341</v>
      </c>
      <c r="K208" s="19">
        <v>2561</v>
      </c>
      <c r="L208" s="24">
        <f t="shared" si="9"/>
        <v>2.4281556067544632E-2</v>
      </c>
      <c r="M208">
        <f t="shared" si="10"/>
        <v>-0.17936136500918448</v>
      </c>
      <c r="N208">
        <f t="shared" si="11"/>
        <v>111.48081253776552</v>
      </c>
    </row>
    <row r="209" spans="2:14" x14ac:dyDescent="0.25">
      <c r="B209" s="19" t="s">
        <v>289</v>
      </c>
      <c r="C209" s="19">
        <v>0</v>
      </c>
      <c r="D209" s="19">
        <v>0.83</v>
      </c>
      <c r="E209" s="19">
        <v>84.67</v>
      </c>
      <c r="F209" s="19">
        <v>1225.2254</v>
      </c>
      <c r="G209" s="19">
        <v>9492.0797000000002</v>
      </c>
      <c r="H209" s="19">
        <v>693.99</v>
      </c>
      <c r="I209" s="19">
        <v>1248717</v>
      </c>
      <c r="J209" s="19">
        <v>46341</v>
      </c>
      <c r="K209" s="19">
        <v>2561</v>
      </c>
      <c r="L209" s="24">
        <f t="shared" si="9"/>
        <v>2.4281556067544632E-2</v>
      </c>
      <c r="M209">
        <f t="shared" si="10"/>
        <v>-0.12907870969519988</v>
      </c>
      <c r="N209">
        <f t="shared" si="11"/>
        <v>131.42449431814188</v>
      </c>
    </row>
    <row r="210" spans="2:14" x14ac:dyDescent="0.25">
      <c r="B210" s="19" t="s">
        <v>290</v>
      </c>
      <c r="C210" s="19">
        <v>0</v>
      </c>
      <c r="D210" s="19">
        <v>290.16750000000002</v>
      </c>
      <c r="E210" s="19">
        <v>583.59500000000003</v>
      </c>
      <c r="F210" s="19">
        <v>1227.6356000000001</v>
      </c>
      <c r="G210" s="19">
        <v>3141.6055000000001</v>
      </c>
      <c r="H210" s="19">
        <v>1205.9549999999999</v>
      </c>
      <c r="I210" s="19">
        <v>362386</v>
      </c>
      <c r="J210" s="19">
        <v>74343</v>
      </c>
      <c r="K210" s="19">
        <v>1291</v>
      </c>
      <c r="L210" s="24">
        <f t="shared" si="9"/>
        <v>1.2240331465521328E-2</v>
      </c>
      <c r="M210">
        <f t="shared" si="10"/>
        <v>-0.39076695021064867</v>
      </c>
      <c r="N210">
        <f t="shared" si="11"/>
        <v>114.95980777981195</v>
      </c>
    </row>
    <row r="211" spans="2:14" x14ac:dyDescent="0.25">
      <c r="B211" s="19" t="s">
        <v>291</v>
      </c>
      <c r="C211" s="19">
        <v>0</v>
      </c>
      <c r="D211" s="19">
        <v>7161</v>
      </c>
      <c r="E211" s="19">
        <v>33720.5</v>
      </c>
      <c r="F211" s="19">
        <v>764375.71569999994</v>
      </c>
      <c r="G211" s="19">
        <v>4264423.2959000003</v>
      </c>
      <c r="H211" s="19">
        <v>133446</v>
      </c>
      <c r="I211" s="19">
        <v>61722247</v>
      </c>
      <c r="J211" s="19">
        <v>39817</v>
      </c>
      <c r="K211" s="19">
        <v>1291</v>
      </c>
      <c r="L211" s="24">
        <f t="shared" si="9"/>
        <v>1.2240331465521328E-2</v>
      </c>
      <c r="M211">
        <f t="shared" si="10"/>
        <v>-0.179244803496619</v>
      </c>
      <c r="N211">
        <f t="shared" si="11"/>
        <v>14.294516996684527</v>
      </c>
    </row>
    <row r="212" spans="2:14" x14ac:dyDescent="0.25">
      <c r="B212" s="19" t="s">
        <v>292</v>
      </c>
      <c r="C212" s="19">
        <v>0</v>
      </c>
      <c r="D212" s="19">
        <v>14897703</v>
      </c>
      <c r="E212" s="19">
        <v>109702376</v>
      </c>
      <c r="F212" s="19">
        <v>175114851492.71399</v>
      </c>
      <c r="G212" s="19">
        <v>1910785097164.5701</v>
      </c>
      <c r="H212" s="19">
        <v>906966734.25</v>
      </c>
      <c r="I212" s="19">
        <v>33300000000000</v>
      </c>
      <c r="J212" s="19">
        <v>43937</v>
      </c>
      <c r="K212" s="19">
        <v>1291</v>
      </c>
      <c r="L212" s="24">
        <f t="shared" si="9"/>
        <v>1.2240331465521328E-2</v>
      </c>
      <c r="M212">
        <f t="shared" si="10"/>
        <v>-9.1645497838856074E-2</v>
      </c>
      <c r="N212">
        <f t="shared" si="11"/>
        <v>17.335746022753462</v>
      </c>
    </row>
    <row r="213" spans="2:14" x14ac:dyDescent="0.25">
      <c r="B213" s="19" t="s">
        <v>293</v>
      </c>
      <c r="C213" s="19">
        <v>0</v>
      </c>
      <c r="D213" s="19">
        <v>36176205398</v>
      </c>
      <c r="E213" s="19">
        <v>466000000000</v>
      </c>
      <c r="F213" s="19">
        <v>2.3845687035324301E+17</v>
      </c>
      <c r="G213" s="19">
        <v>3.0446345251050701E+18</v>
      </c>
      <c r="H213" s="19">
        <v>8950000000000</v>
      </c>
      <c r="I213" s="19">
        <v>5.2641704552508899E+19</v>
      </c>
      <c r="J213" s="19">
        <v>15793</v>
      </c>
      <c r="K213" s="19">
        <v>1291</v>
      </c>
      <c r="L213" s="24">
        <f t="shared" si="9"/>
        <v>1.2240331465521328E-2</v>
      </c>
      <c r="M213">
        <f t="shared" si="10"/>
        <v>-7.8320359434606981E-2</v>
      </c>
      <c r="N213">
        <f t="shared" si="11"/>
        <v>17.21167097398898</v>
      </c>
    </row>
    <row r="214" spans="2:14" x14ac:dyDescent="0.25">
      <c r="B214" s="19" t="s">
        <v>294</v>
      </c>
      <c r="C214" s="19">
        <v>0</v>
      </c>
      <c r="D214" s="19">
        <v>101000000000000</v>
      </c>
      <c r="E214" s="19">
        <v>2230000000000000</v>
      </c>
      <c r="F214" s="19">
        <v>4.6444943925716599E+23</v>
      </c>
      <c r="G214" s="19">
        <v>6.3200389824187304E+24</v>
      </c>
      <c r="H214" s="19">
        <v>1.13E+17</v>
      </c>
      <c r="I214" s="19">
        <v>1.09086077709079E+26</v>
      </c>
      <c r="J214" s="19">
        <v>14510</v>
      </c>
      <c r="K214" s="19">
        <v>1291</v>
      </c>
      <c r="L214" s="24">
        <f t="shared" si="9"/>
        <v>1.2240331465521328E-2</v>
      </c>
      <c r="M214">
        <f t="shared" si="10"/>
        <v>-7.3488382041500863E-2</v>
      </c>
      <c r="N214">
        <f t="shared" si="11"/>
        <v>17.186860488042662</v>
      </c>
    </row>
    <row r="215" spans="2:14" x14ac:dyDescent="0.25">
      <c r="B215" s="19" t="s">
        <v>295</v>
      </c>
      <c r="C215" s="19">
        <v>0</v>
      </c>
      <c r="D215" s="19">
        <v>659.02</v>
      </c>
      <c r="E215" s="19">
        <v>1184.9349999999999</v>
      </c>
      <c r="F215" s="19">
        <v>3574.2465000000002</v>
      </c>
      <c r="G215" s="19">
        <v>9810.0715999999993</v>
      </c>
      <c r="H215" s="19">
        <v>2546.3049999999998</v>
      </c>
      <c r="I215" s="19">
        <v>396157</v>
      </c>
      <c r="J215" s="19">
        <v>84893</v>
      </c>
      <c r="K215" s="19">
        <v>1291</v>
      </c>
      <c r="L215" s="24">
        <f t="shared" si="9"/>
        <v>1.2240331465521328E-2</v>
      </c>
      <c r="M215">
        <f t="shared" si="10"/>
        <v>-0.36434458847374779</v>
      </c>
      <c r="N215">
        <f t="shared" si="11"/>
        <v>40.018337225999453</v>
      </c>
    </row>
    <row r="216" spans="2:14" x14ac:dyDescent="0.25">
      <c r="B216" s="19" t="s">
        <v>296</v>
      </c>
      <c r="C216" s="19">
        <v>-1.1399999999999999</v>
      </c>
      <c r="D216" s="19">
        <v>1.29</v>
      </c>
      <c r="E216" s="19">
        <v>1.46</v>
      </c>
      <c r="F216" s="19">
        <v>1.4927999999999999</v>
      </c>
      <c r="G216" s="19">
        <v>0.4597</v>
      </c>
      <c r="H216" s="19">
        <v>1.66</v>
      </c>
      <c r="I216" s="19">
        <v>3</v>
      </c>
      <c r="J216" s="19">
        <v>398</v>
      </c>
      <c r="K216" s="19">
        <v>6861</v>
      </c>
      <c r="L216" s="24">
        <f t="shared" si="9"/>
        <v>6.505105668856842E-2</v>
      </c>
      <c r="M216">
        <f t="shared" si="10"/>
        <v>-5.7272134000435058</v>
      </c>
      <c r="N216">
        <f t="shared" si="11"/>
        <v>3.278659995649337</v>
      </c>
    </row>
    <row r="217" spans="2:14" x14ac:dyDescent="0.25">
      <c r="B217" s="19" t="s">
        <v>297</v>
      </c>
      <c r="C217" s="19">
        <v>1</v>
      </c>
      <c r="D217" s="19">
        <v>1.6</v>
      </c>
      <c r="E217" s="19">
        <v>1.9</v>
      </c>
      <c r="F217" s="19">
        <v>2.0775999999999999</v>
      </c>
      <c r="G217" s="19">
        <v>0.81359999999999999</v>
      </c>
      <c r="H217" s="19">
        <v>2.29</v>
      </c>
      <c r="I217" s="19">
        <v>7</v>
      </c>
      <c r="J217" s="19">
        <v>453</v>
      </c>
      <c r="K217" s="19">
        <v>6861</v>
      </c>
      <c r="L217" s="24">
        <f t="shared" si="9"/>
        <v>6.505105668856842E-2</v>
      </c>
      <c r="M217">
        <f t="shared" si="10"/>
        <v>-1.3244837758112094</v>
      </c>
      <c r="N217">
        <f t="shared" si="11"/>
        <v>6.050147492625368</v>
      </c>
    </row>
    <row r="218" spans="2:14" x14ac:dyDescent="0.25">
      <c r="B218" s="19" t="s">
        <v>298</v>
      </c>
      <c r="C218" s="19">
        <v>1</v>
      </c>
      <c r="D218" s="19">
        <v>4.43</v>
      </c>
      <c r="E218" s="19">
        <v>6.02</v>
      </c>
      <c r="F218" s="19">
        <v>6.3089000000000004</v>
      </c>
      <c r="G218" s="19">
        <v>2.5575999999999999</v>
      </c>
      <c r="H218" s="19">
        <v>7.88</v>
      </c>
      <c r="I218" s="19">
        <v>53</v>
      </c>
      <c r="J218" s="19">
        <v>1624</v>
      </c>
      <c r="K218" s="19">
        <v>174</v>
      </c>
      <c r="L218" s="24">
        <f t="shared" si="9"/>
        <v>1.6497425832693348E-3</v>
      </c>
      <c r="M218">
        <f t="shared" si="10"/>
        <v>-2.0757350641226151</v>
      </c>
      <c r="N218">
        <f t="shared" si="11"/>
        <v>18.255825774163277</v>
      </c>
    </row>
    <row r="219" spans="2:14" x14ac:dyDescent="0.25">
      <c r="B219" s="19" t="s">
        <v>299</v>
      </c>
      <c r="C219" s="19">
        <v>1</v>
      </c>
      <c r="D219" s="19">
        <v>3.33</v>
      </c>
      <c r="E219" s="19">
        <v>5.74</v>
      </c>
      <c r="F219" s="19">
        <v>6.2964000000000002</v>
      </c>
      <c r="G219" s="19">
        <v>3.6962000000000002</v>
      </c>
      <c r="H219" s="19">
        <v>8.59</v>
      </c>
      <c r="I219" s="19">
        <v>90</v>
      </c>
      <c r="J219" s="19">
        <v>2049</v>
      </c>
      <c r="K219" s="19">
        <v>174</v>
      </c>
      <c r="L219" s="24">
        <f t="shared" si="9"/>
        <v>1.6497425832693348E-3</v>
      </c>
      <c r="M219">
        <f t="shared" si="10"/>
        <v>-1.4329311184459714</v>
      </c>
      <c r="N219">
        <f t="shared" si="11"/>
        <v>22.645852497159243</v>
      </c>
    </row>
    <row r="220" spans="2:14" x14ac:dyDescent="0.25">
      <c r="B220" s="19" t="s">
        <v>300</v>
      </c>
      <c r="C220" s="19">
        <v>1</v>
      </c>
      <c r="D220" s="19">
        <v>6.07</v>
      </c>
      <c r="E220" s="19">
        <v>6.55</v>
      </c>
      <c r="F220" s="19">
        <v>6.6551</v>
      </c>
      <c r="G220" s="19">
        <v>0.91200000000000003</v>
      </c>
      <c r="H220" s="19">
        <v>7.14</v>
      </c>
      <c r="I220" s="19">
        <v>29</v>
      </c>
      <c r="J220" s="19">
        <v>785</v>
      </c>
      <c r="K220" s="19">
        <v>101</v>
      </c>
      <c r="L220" s="24">
        <f t="shared" si="9"/>
        <v>9.5760920063334945E-4</v>
      </c>
      <c r="M220">
        <f t="shared" si="10"/>
        <v>-6.2007675438596488</v>
      </c>
      <c r="N220">
        <f t="shared" si="11"/>
        <v>24.500986842105263</v>
      </c>
    </row>
    <row r="221" spans="2:14" x14ac:dyDescent="0.25">
      <c r="B221" s="19" t="s">
        <v>301</v>
      </c>
      <c r="C221" s="19">
        <v>1</v>
      </c>
      <c r="D221" s="19">
        <v>5197</v>
      </c>
      <c r="E221" s="19">
        <v>11739</v>
      </c>
      <c r="F221" s="19">
        <v>15480.6973</v>
      </c>
      <c r="G221" s="19">
        <v>13881.3364</v>
      </c>
      <c r="H221" s="19">
        <v>20775</v>
      </c>
      <c r="I221" s="19">
        <v>68861</v>
      </c>
      <c r="J221" s="19">
        <v>39062</v>
      </c>
      <c r="K221" s="19">
        <v>101</v>
      </c>
      <c r="L221" s="24">
        <f t="shared" si="9"/>
        <v>9.5760920063334945E-4</v>
      </c>
      <c r="M221">
        <f t="shared" si="10"/>
        <v>-1.1151445980374051</v>
      </c>
      <c r="N221">
        <f t="shared" si="11"/>
        <v>3.8454728825677043</v>
      </c>
    </row>
    <row r="222" spans="2:14" x14ac:dyDescent="0.25">
      <c r="B222" s="19" t="s">
        <v>302</v>
      </c>
      <c r="C222" s="19">
        <v>1</v>
      </c>
      <c r="D222" s="19">
        <v>49358.5</v>
      </c>
      <c r="E222" s="19">
        <v>110575</v>
      </c>
      <c r="F222" s="19">
        <v>146092.51790000001</v>
      </c>
      <c r="G222" s="19">
        <v>130371.728</v>
      </c>
      <c r="H222" s="19">
        <v>196011.5</v>
      </c>
      <c r="I222" s="19">
        <v>619441</v>
      </c>
      <c r="J222" s="19">
        <v>89780</v>
      </c>
      <c r="K222" s="19">
        <v>101</v>
      </c>
      <c r="L222" s="24">
        <f t="shared" si="9"/>
        <v>9.5760920063334945E-4</v>
      </c>
      <c r="M222">
        <f t="shared" si="10"/>
        <v>-1.1205766782503643</v>
      </c>
      <c r="N222">
        <f t="shared" si="11"/>
        <v>3.6307602066914386</v>
      </c>
    </row>
    <row r="223" spans="2:14" x14ac:dyDescent="0.25">
      <c r="B223" s="19" t="s">
        <v>303</v>
      </c>
      <c r="C223" s="19">
        <v>1</v>
      </c>
      <c r="D223" s="19">
        <v>584994.5</v>
      </c>
      <c r="E223" s="19">
        <v>1332709.5</v>
      </c>
      <c r="F223" s="19">
        <v>1830761.5334999999</v>
      </c>
      <c r="G223" s="19">
        <v>1663613.6159999999</v>
      </c>
      <c r="H223" s="19">
        <v>2609179</v>
      </c>
      <c r="I223" s="19">
        <v>22596886</v>
      </c>
      <c r="J223" s="19">
        <v>103872</v>
      </c>
      <c r="K223" s="19">
        <v>101</v>
      </c>
      <c r="L223" s="24">
        <f t="shared" si="9"/>
        <v>9.5760920063334945E-4</v>
      </c>
      <c r="M223">
        <f t="shared" si="10"/>
        <v>-1.1004721985276178</v>
      </c>
      <c r="N223">
        <f t="shared" si="11"/>
        <v>12.482540577198545</v>
      </c>
    </row>
    <row r="224" spans="2:14" x14ac:dyDescent="0.25">
      <c r="B224" s="19" t="s">
        <v>304</v>
      </c>
      <c r="C224" s="19">
        <v>1</v>
      </c>
      <c r="D224" s="19">
        <v>7604923.75</v>
      </c>
      <c r="E224" s="19">
        <v>18710890.5</v>
      </c>
      <c r="F224" s="19">
        <v>34062553.412900001</v>
      </c>
      <c r="G224" s="19">
        <v>44126523.269500002</v>
      </c>
      <c r="H224" s="19">
        <v>41612883.5</v>
      </c>
      <c r="I224" s="19">
        <v>2211946354</v>
      </c>
      <c r="J224" s="19">
        <v>105212</v>
      </c>
      <c r="K224" s="19">
        <v>101</v>
      </c>
      <c r="L224" s="24">
        <f t="shared" si="9"/>
        <v>9.5760920063334945E-4</v>
      </c>
      <c r="M224">
        <f t="shared" si="10"/>
        <v>-0.77192921374895263</v>
      </c>
      <c r="N224">
        <f t="shared" si="11"/>
        <v>49.35543612366218</v>
      </c>
    </row>
    <row r="225" spans="2:14" x14ac:dyDescent="0.25">
      <c r="B225" s="19" t="s">
        <v>305</v>
      </c>
      <c r="C225" s="19">
        <v>0</v>
      </c>
      <c r="D225" s="19">
        <v>4.0999999999999996</v>
      </c>
      <c r="E225" s="19">
        <v>4.28</v>
      </c>
      <c r="F225" s="19">
        <v>4.3135000000000003</v>
      </c>
      <c r="G225" s="19">
        <v>0.50339999999999996</v>
      </c>
      <c r="H225" s="19">
        <v>4.47</v>
      </c>
      <c r="I225" s="19">
        <v>24</v>
      </c>
      <c r="J225" s="19">
        <v>686</v>
      </c>
      <c r="K225" s="19">
        <v>101</v>
      </c>
      <c r="L225" s="24">
        <f t="shared" si="9"/>
        <v>9.5760920063334945E-4</v>
      </c>
      <c r="M225">
        <f t="shared" si="10"/>
        <v>-8.5687326181962664</v>
      </c>
      <c r="N225">
        <f t="shared" si="11"/>
        <v>39.107071911005164</v>
      </c>
    </row>
    <row r="226" spans="2:14" x14ac:dyDescent="0.25">
      <c r="B226" s="19" t="s">
        <v>306</v>
      </c>
      <c r="C226" s="19">
        <v>-1.05</v>
      </c>
      <c r="D226" s="19">
        <v>0.87</v>
      </c>
      <c r="E226" s="19">
        <v>0.96</v>
      </c>
      <c r="F226" s="19">
        <v>0.98939999999999995</v>
      </c>
      <c r="G226" s="19">
        <v>0.2545</v>
      </c>
      <c r="H226" s="19">
        <v>1.06</v>
      </c>
      <c r="I226" s="19">
        <v>2</v>
      </c>
      <c r="J226" s="19">
        <v>292</v>
      </c>
      <c r="K226" s="19">
        <v>182</v>
      </c>
      <c r="L226" s="24">
        <f t="shared" si="9"/>
        <v>1.7255928169828674E-3</v>
      </c>
      <c r="M226">
        <f t="shared" si="10"/>
        <v>-8.0133595284872303</v>
      </c>
      <c r="N226">
        <f t="shared" si="11"/>
        <v>3.9709233791748533</v>
      </c>
    </row>
    <row r="227" spans="2:14" x14ac:dyDescent="0.25">
      <c r="B227" s="19" t="s">
        <v>307</v>
      </c>
      <c r="C227" s="19">
        <v>-2.99</v>
      </c>
      <c r="D227" s="19">
        <v>1.32</v>
      </c>
      <c r="E227" s="19">
        <v>1.4</v>
      </c>
      <c r="F227" s="19">
        <v>1.5226</v>
      </c>
      <c r="G227" s="19">
        <v>0.41799999999999998</v>
      </c>
      <c r="H227" s="19">
        <v>1.49</v>
      </c>
      <c r="I227" s="19">
        <v>4</v>
      </c>
      <c r="J227" s="19">
        <v>241</v>
      </c>
      <c r="K227" s="19">
        <v>182</v>
      </c>
      <c r="L227" s="24">
        <f t="shared" si="9"/>
        <v>1.7255928169828674E-3</v>
      </c>
      <c r="M227">
        <f t="shared" si="10"/>
        <v>-10.795693779904306</v>
      </c>
      <c r="N227">
        <f t="shared" si="11"/>
        <v>5.9267942583732065</v>
      </c>
    </row>
    <row r="228" spans="2:14" x14ac:dyDescent="0.25">
      <c r="B228" s="19" t="s">
        <v>308</v>
      </c>
      <c r="C228" s="19">
        <v>0</v>
      </c>
      <c r="D228" s="19">
        <v>0.01</v>
      </c>
      <c r="E228" s="19">
        <v>0.01</v>
      </c>
      <c r="F228" s="19">
        <v>0.10440000000000001</v>
      </c>
      <c r="G228" s="19">
        <v>0.1757</v>
      </c>
      <c r="H228" s="19">
        <v>0.13</v>
      </c>
      <c r="I228" s="19">
        <v>1</v>
      </c>
      <c r="J228" s="19">
        <v>101</v>
      </c>
      <c r="K228" s="19">
        <v>174</v>
      </c>
      <c r="L228" s="24">
        <f t="shared" si="9"/>
        <v>1.6497425832693348E-3</v>
      </c>
      <c r="M228">
        <f t="shared" si="10"/>
        <v>-0.59419464997154248</v>
      </c>
      <c r="N228">
        <f t="shared" si="11"/>
        <v>5.0973249857712011</v>
      </c>
    </row>
    <row r="229" spans="2:14" x14ac:dyDescent="0.25">
      <c r="B229" s="19" t="s">
        <v>309</v>
      </c>
      <c r="C229" s="19">
        <v>0</v>
      </c>
      <c r="D229" s="19">
        <v>0</v>
      </c>
      <c r="E229" s="19">
        <v>0</v>
      </c>
      <c r="F229" s="19">
        <v>9.69E-2</v>
      </c>
      <c r="G229" s="19">
        <v>0.26860000000000001</v>
      </c>
      <c r="H229" s="19">
        <v>0.01</v>
      </c>
      <c r="I229" s="19">
        <v>1</v>
      </c>
      <c r="J229" s="19">
        <v>8</v>
      </c>
      <c r="K229" s="19">
        <v>174</v>
      </c>
      <c r="L229" s="24">
        <f t="shared" si="9"/>
        <v>1.6497425832693348E-3</v>
      </c>
      <c r="M229">
        <f t="shared" si="10"/>
        <v>-0.36075949367088606</v>
      </c>
      <c r="N229">
        <f t="shared" si="11"/>
        <v>3.3622486969471335</v>
      </c>
    </row>
    <row r="230" spans="2:14" x14ac:dyDescent="0.25">
      <c r="B230" s="19" t="s">
        <v>310</v>
      </c>
      <c r="C230" s="19">
        <v>0</v>
      </c>
      <c r="D230" s="19">
        <v>7.0000000000000007E-2</v>
      </c>
      <c r="E230" s="19">
        <v>0.09</v>
      </c>
      <c r="F230" s="19">
        <v>9.6000000000000002E-2</v>
      </c>
      <c r="G230" s="19">
        <v>4.3999999999999997E-2</v>
      </c>
      <c r="H230" s="19">
        <v>0.12</v>
      </c>
      <c r="I230" s="19">
        <v>1</v>
      </c>
      <c r="J230" s="19">
        <v>47</v>
      </c>
      <c r="K230" s="19">
        <v>101</v>
      </c>
      <c r="L230" s="24">
        <f t="shared" si="9"/>
        <v>9.5760920063334945E-4</v>
      </c>
      <c r="M230">
        <f t="shared" si="10"/>
        <v>-2.1818181818181821</v>
      </c>
      <c r="N230">
        <f t="shared" si="11"/>
        <v>20.545454545454547</v>
      </c>
    </row>
    <row r="231" spans="2:14" x14ac:dyDescent="0.25">
      <c r="B231" s="19" t="s">
        <v>311</v>
      </c>
      <c r="C231" s="19">
        <v>0</v>
      </c>
      <c r="D231" s="19">
        <v>52</v>
      </c>
      <c r="E231" s="19">
        <v>155</v>
      </c>
      <c r="F231" s="19">
        <v>267.04000000000002</v>
      </c>
      <c r="G231" s="19">
        <v>297.88580000000002</v>
      </c>
      <c r="H231" s="19">
        <v>368</v>
      </c>
      <c r="I231" s="19">
        <v>1462</v>
      </c>
      <c r="J231" s="19">
        <v>1450</v>
      </c>
      <c r="K231" s="19">
        <v>101</v>
      </c>
      <c r="L231" s="24">
        <f t="shared" si="9"/>
        <v>9.5760920063334945E-4</v>
      </c>
      <c r="M231">
        <f t="shared" si="10"/>
        <v>-0.89645092179620511</v>
      </c>
      <c r="N231">
        <f t="shared" si="11"/>
        <v>4.0114701674265776</v>
      </c>
    </row>
    <row r="232" spans="2:14" x14ac:dyDescent="0.25">
      <c r="B232" s="19" t="s">
        <v>312</v>
      </c>
      <c r="C232" s="19">
        <v>0</v>
      </c>
      <c r="D232" s="19">
        <v>52</v>
      </c>
      <c r="E232" s="19">
        <v>155</v>
      </c>
      <c r="F232" s="19">
        <v>267.04000000000002</v>
      </c>
      <c r="G232" s="19">
        <v>297.88580000000002</v>
      </c>
      <c r="H232" s="19">
        <v>368</v>
      </c>
      <c r="I232" s="19">
        <v>1462</v>
      </c>
      <c r="J232" s="19">
        <v>1450</v>
      </c>
      <c r="K232" s="19">
        <v>101</v>
      </c>
      <c r="L232" s="24">
        <f t="shared" si="9"/>
        <v>9.5760920063334945E-4</v>
      </c>
      <c r="M232">
        <f t="shared" si="10"/>
        <v>-0.89645092179620511</v>
      </c>
      <c r="N232">
        <f t="shared" si="11"/>
        <v>4.0114701674265776</v>
      </c>
    </row>
    <row r="233" spans="2:14" x14ac:dyDescent="0.25">
      <c r="B233" s="19" t="s">
        <v>313</v>
      </c>
      <c r="C233" s="19">
        <v>0</v>
      </c>
      <c r="D233" s="19">
        <v>52</v>
      </c>
      <c r="E233" s="19">
        <v>155</v>
      </c>
      <c r="F233" s="19">
        <v>267.04000000000002</v>
      </c>
      <c r="G233" s="19">
        <v>297.88580000000002</v>
      </c>
      <c r="H233" s="19">
        <v>368</v>
      </c>
      <c r="I233" s="19">
        <v>1462</v>
      </c>
      <c r="J233" s="19">
        <v>1450</v>
      </c>
      <c r="K233" s="19">
        <v>101</v>
      </c>
      <c r="L233" s="24">
        <f t="shared" si="9"/>
        <v>9.5760920063334945E-4</v>
      </c>
      <c r="M233">
        <f t="shared" si="10"/>
        <v>-0.89645092179620511</v>
      </c>
      <c r="N233">
        <f t="shared" si="11"/>
        <v>4.0114701674265776</v>
      </c>
    </row>
    <row r="234" spans="2:14" x14ac:dyDescent="0.25">
      <c r="B234" s="19" t="s">
        <v>314</v>
      </c>
      <c r="C234" s="19">
        <v>0</v>
      </c>
      <c r="D234" s="19">
        <v>52</v>
      </c>
      <c r="E234" s="19">
        <v>155</v>
      </c>
      <c r="F234" s="19">
        <v>267.04000000000002</v>
      </c>
      <c r="G234" s="19">
        <v>297.88580000000002</v>
      </c>
      <c r="H234" s="19">
        <v>368</v>
      </c>
      <c r="I234" s="19">
        <v>1462</v>
      </c>
      <c r="J234" s="19">
        <v>1450</v>
      </c>
      <c r="K234" s="19">
        <v>101</v>
      </c>
      <c r="L234" s="24">
        <f t="shared" si="9"/>
        <v>9.5760920063334945E-4</v>
      </c>
      <c r="M234">
        <f t="shared" si="10"/>
        <v>-0.89645092179620511</v>
      </c>
      <c r="N234">
        <f t="shared" si="11"/>
        <v>4.0114701674265776</v>
      </c>
    </row>
    <row r="235" spans="2:14" x14ac:dyDescent="0.25">
      <c r="B235" s="19" t="s">
        <v>315</v>
      </c>
      <c r="C235" s="19">
        <v>0</v>
      </c>
      <c r="D235" s="19">
        <v>0.25</v>
      </c>
      <c r="E235" s="19">
        <v>0.28000000000000003</v>
      </c>
      <c r="F235" s="19">
        <v>0.28410000000000002</v>
      </c>
      <c r="G235" s="19">
        <v>6.3100000000000003E-2</v>
      </c>
      <c r="H235" s="19">
        <v>0.32</v>
      </c>
      <c r="I235" s="19">
        <v>0</v>
      </c>
      <c r="J235" s="19">
        <v>46</v>
      </c>
      <c r="K235" s="19">
        <v>101</v>
      </c>
      <c r="L235" s="24">
        <f t="shared" si="9"/>
        <v>9.5760920063334945E-4</v>
      </c>
      <c r="M235">
        <f t="shared" si="10"/>
        <v>-4.502377179080824</v>
      </c>
      <c r="N235">
        <f t="shared" si="11"/>
        <v>-4.502377179080824</v>
      </c>
    </row>
    <row r="236" spans="2:14" x14ac:dyDescent="0.25">
      <c r="B236" s="19" t="s">
        <v>316</v>
      </c>
      <c r="C236" s="19">
        <v>-1.06</v>
      </c>
      <c r="D236" s="19">
        <v>1.33</v>
      </c>
      <c r="E236" s="19">
        <v>1.43</v>
      </c>
      <c r="F236" s="19">
        <v>1.4271</v>
      </c>
      <c r="G236" s="19">
        <v>0.15740000000000001</v>
      </c>
      <c r="H236" s="19">
        <v>1.51</v>
      </c>
      <c r="I236" s="19">
        <v>3</v>
      </c>
      <c r="J236" s="19">
        <v>160</v>
      </c>
      <c r="K236" s="19">
        <v>1104</v>
      </c>
      <c r="L236" s="24">
        <f t="shared" si="9"/>
        <v>1.0467332252467503E-2</v>
      </c>
      <c r="M236">
        <f t="shared" si="10"/>
        <v>-15.801143583227445</v>
      </c>
      <c r="N236">
        <f t="shared" si="11"/>
        <v>9.9930114358322726</v>
      </c>
    </row>
    <row r="237" spans="2:14" x14ac:dyDescent="0.25">
      <c r="B237" s="19" t="s">
        <v>317</v>
      </c>
      <c r="C237" s="19">
        <v>1</v>
      </c>
      <c r="D237" s="19">
        <v>1.61</v>
      </c>
      <c r="E237" s="19">
        <v>1.76</v>
      </c>
      <c r="F237" s="19">
        <v>1.7665999999999999</v>
      </c>
      <c r="G237" s="19">
        <v>0.26240000000000002</v>
      </c>
      <c r="H237" s="19">
        <v>1.89</v>
      </c>
      <c r="I237" s="19">
        <v>4</v>
      </c>
      <c r="J237" s="19">
        <v>241</v>
      </c>
      <c r="K237" s="19">
        <v>1104</v>
      </c>
      <c r="L237" s="24">
        <f t="shared" si="9"/>
        <v>1.0467332252467503E-2</v>
      </c>
      <c r="M237">
        <f t="shared" si="10"/>
        <v>-2.9214939024390238</v>
      </c>
      <c r="N237">
        <f t="shared" si="11"/>
        <v>8.5114329268292686</v>
      </c>
    </row>
    <row r="238" spans="2:14" x14ac:dyDescent="0.25">
      <c r="B238" s="19" t="s">
        <v>318</v>
      </c>
      <c r="C238" s="19">
        <v>0</v>
      </c>
      <c r="D238" s="19">
        <v>0.01</v>
      </c>
      <c r="E238" s="19">
        <v>0.01</v>
      </c>
      <c r="F238" s="19">
        <v>0.1046</v>
      </c>
      <c r="G238" s="19">
        <v>0.17280000000000001</v>
      </c>
      <c r="H238" s="19">
        <v>0.13</v>
      </c>
      <c r="I238" s="19">
        <v>1</v>
      </c>
      <c r="J238" s="19">
        <v>96</v>
      </c>
      <c r="K238" s="19">
        <v>174</v>
      </c>
      <c r="L238" s="24">
        <f t="shared" si="9"/>
        <v>1.6497425832693348E-3</v>
      </c>
      <c r="M238">
        <f t="shared" si="10"/>
        <v>-0.60532407407407407</v>
      </c>
      <c r="N238">
        <f t="shared" si="11"/>
        <v>5.1817129629629628</v>
      </c>
    </row>
    <row r="239" spans="2:14" x14ac:dyDescent="0.25">
      <c r="B239" s="19" t="s">
        <v>319</v>
      </c>
      <c r="C239" s="19">
        <v>0</v>
      </c>
      <c r="D239" s="19">
        <v>0</v>
      </c>
      <c r="E239" s="19">
        <v>0</v>
      </c>
      <c r="F239" s="19">
        <v>9.7000000000000003E-2</v>
      </c>
      <c r="G239" s="19">
        <v>0.2681</v>
      </c>
      <c r="H239" s="19">
        <v>0.01</v>
      </c>
      <c r="I239" s="19">
        <v>1</v>
      </c>
      <c r="J239" s="19">
        <v>8</v>
      </c>
      <c r="K239" s="19">
        <v>174</v>
      </c>
      <c r="L239" s="24">
        <f t="shared" si="9"/>
        <v>1.6497425832693348E-3</v>
      </c>
      <c r="M239">
        <f t="shared" si="10"/>
        <v>-0.36180529653114513</v>
      </c>
      <c r="N239">
        <f t="shared" si="11"/>
        <v>3.3681462140992169</v>
      </c>
    </row>
    <row r="240" spans="2:14" x14ac:dyDescent="0.25">
      <c r="B240" s="19" t="s">
        <v>320</v>
      </c>
      <c r="C240" s="19">
        <v>0</v>
      </c>
      <c r="D240" s="19">
        <v>0.08</v>
      </c>
      <c r="E240" s="19">
        <v>0.1</v>
      </c>
      <c r="F240" s="19">
        <v>9.5000000000000001E-2</v>
      </c>
      <c r="G240" s="19">
        <v>3.1600000000000003E-2</v>
      </c>
      <c r="H240" s="19">
        <v>0.11</v>
      </c>
      <c r="I240" s="19">
        <v>1</v>
      </c>
      <c r="J240" s="19">
        <v>42</v>
      </c>
      <c r="K240" s="19">
        <v>101</v>
      </c>
      <c r="L240" s="24">
        <f t="shared" si="9"/>
        <v>9.5760920063334945E-4</v>
      </c>
      <c r="M240">
        <f t="shared" si="10"/>
        <v>-3.0063291139240502</v>
      </c>
      <c r="N240">
        <f t="shared" si="11"/>
        <v>28.639240506329113</v>
      </c>
    </row>
    <row r="241" spans="2:14" x14ac:dyDescent="0.25">
      <c r="B241" s="19" t="s">
        <v>321</v>
      </c>
      <c r="C241" s="19">
        <v>0</v>
      </c>
      <c r="D241" s="19">
        <v>58</v>
      </c>
      <c r="E241" s="19">
        <v>166</v>
      </c>
      <c r="F241" s="19">
        <v>255.2388</v>
      </c>
      <c r="G241" s="19">
        <v>268.59679999999997</v>
      </c>
      <c r="H241" s="19">
        <v>353</v>
      </c>
      <c r="I241" s="19">
        <v>1366</v>
      </c>
      <c r="J241" s="19">
        <v>1352</v>
      </c>
      <c r="K241" s="19">
        <v>101</v>
      </c>
      <c r="L241" s="24">
        <f t="shared" si="9"/>
        <v>9.5760920063334945E-4</v>
      </c>
      <c r="M241">
        <f t="shared" si="10"/>
        <v>-0.95026746409488139</v>
      </c>
      <c r="N241">
        <f t="shared" si="11"/>
        <v>4.1354223132963615</v>
      </c>
    </row>
    <row r="242" spans="2:14" x14ac:dyDescent="0.25">
      <c r="B242" s="19" t="s">
        <v>322</v>
      </c>
      <c r="C242" s="19">
        <v>0</v>
      </c>
      <c r="D242" s="19">
        <v>58</v>
      </c>
      <c r="E242" s="19">
        <v>166</v>
      </c>
      <c r="F242" s="19">
        <v>255.2388</v>
      </c>
      <c r="G242" s="19">
        <v>268.59679999999997</v>
      </c>
      <c r="H242" s="19">
        <v>353</v>
      </c>
      <c r="I242" s="19">
        <v>1366</v>
      </c>
      <c r="J242" s="19">
        <v>1352</v>
      </c>
      <c r="K242" s="19">
        <v>101</v>
      </c>
      <c r="L242" s="24">
        <f t="shared" si="9"/>
        <v>9.5760920063334945E-4</v>
      </c>
      <c r="M242">
        <f t="shared" si="10"/>
        <v>-0.95026746409488139</v>
      </c>
      <c r="N242">
        <f t="shared" si="11"/>
        <v>4.1354223132963615</v>
      </c>
    </row>
    <row r="243" spans="2:14" x14ac:dyDescent="0.25">
      <c r="B243" s="19" t="s">
        <v>323</v>
      </c>
      <c r="C243" s="19">
        <v>0</v>
      </c>
      <c r="D243" s="19">
        <v>58</v>
      </c>
      <c r="E243" s="19">
        <v>166</v>
      </c>
      <c r="F243" s="19">
        <v>255.2388</v>
      </c>
      <c r="G243" s="19">
        <v>268.59679999999997</v>
      </c>
      <c r="H243" s="19">
        <v>353</v>
      </c>
      <c r="I243" s="19">
        <v>1366</v>
      </c>
      <c r="J243" s="19">
        <v>1352</v>
      </c>
      <c r="K243" s="19">
        <v>101</v>
      </c>
      <c r="L243" s="24">
        <f t="shared" si="9"/>
        <v>9.5760920063334945E-4</v>
      </c>
      <c r="M243">
        <f t="shared" si="10"/>
        <v>-0.95026746409488139</v>
      </c>
      <c r="N243">
        <f t="shared" si="11"/>
        <v>4.1354223132963615</v>
      </c>
    </row>
    <row r="244" spans="2:14" x14ac:dyDescent="0.25">
      <c r="B244" s="19" t="s">
        <v>324</v>
      </c>
      <c r="C244" s="19">
        <v>0</v>
      </c>
      <c r="D244" s="19">
        <v>58</v>
      </c>
      <c r="E244" s="19">
        <v>166</v>
      </c>
      <c r="F244" s="19">
        <v>255.2388</v>
      </c>
      <c r="G244" s="19">
        <v>268.59679999999997</v>
      </c>
      <c r="H244" s="19">
        <v>353</v>
      </c>
      <c r="I244" s="19">
        <v>1366</v>
      </c>
      <c r="J244" s="19">
        <v>1352</v>
      </c>
      <c r="K244" s="19">
        <v>101</v>
      </c>
      <c r="L244" s="24">
        <f t="shared" si="9"/>
        <v>9.5760920063334945E-4</v>
      </c>
      <c r="M244">
        <f t="shared" si="10"/>
        <v>-0.95026746409488139</v>
      </c>
      <c r="N244">
        <f t="shared" si="11"/>
        <v>4.1354223132963615</v>
      </c>
    </row>
    <row r="245" spans="2:14" x14ac:dyDescent="0.25">
      <c r="B245" s="19" t="s">
        <v>325</v>
      </c>
      <c r="C245" s="19">
        <v>0</v>
      </c>
      <c r="D245" s="19">
        <v>0.27</v>
      </c>
      <c r="E245" s="19">
        <v>0.28999999999999998</v>
      </c>
      <c r="F245" s="19">
        <v>0.28689999999999999</v>
      </c>
      <c r="G245" s="19">
        <v>4.99E-2</v>
      </c>
      <c r="H245" s="19">
        <v>0.31</v>
      </c>
      <c r="I245" s="19">
        <v>0</v>
      </c>
      <c r="J245" s="19">
        <v>46</v>
      </c>
      <c r="K245" s="19">
        <v>101</v>
      </c>
      <c r="L245" s="24">
        <f t="shared" si="9"/>
        <v>9.5760920063334945E-4</v>
      </c>
      <c r="M245">
        <f t="shared" si="10"/>
        <v>-5.7494989979959916</v>
      </c>
      <c r="N245">
        <f t="shared" si="11"/>
        <v>-5.7494989979959916</v>
      </c>
    </row>
    <row r="246" spans="2:14" x14ac:dyDescent="0.25">
      <c r="B246" s="19" t="s">
        <v>326</v>
      </c>
      <c r="C246" s="19">
        <v>-0.88</v>
      </c>
      <c r="D246" s="19">
        <v>1.35</v>
      </c>
      <c r="E246" s="19">
        <v>1.4</v>
      </c>
      <c r="F246" s="19">
        <v>1.4172</v>
      </c>
      <c r="G246" s="19">
        <v>0.1231</v>
      </c>
      <c r="H246" s="19">
        <v>1.47</v>
      </c>
      <c r="I246" s="19">
        <v>3</v>
      </c>
      <c r="J246" s="19">
        <v>155</v>
      </c>
      <c r="K246" s="19">
        <v>992</v>
      </c>
      <c r="L246" s="24">
        <f t="shared" si="9"/>
        <v>9.4054289804780464E-3</v>
      </c>
      <c r="M246">
        <f t="shared" si="10"/>
        <v>-18.661251015434608</v>
      </c>
      <c r="N246">
        <f t="shared" si="11"/>
        <v>12.857839155158407</v>
      </c>
    </row>
    <row r="247" spans="2:14" x14ac:dyDescent="0.25">
      <c r="B247" s="19" t="s">
        <v>327</v>
      </c>
      <c r="C247" s="19">
        <v>1</v>
      </c>
      <c r="D247" s="19">
        <v>1.62</v>
      </c>
      <c r="E247" s="19">
        <v>1.72</v>
      </c>
      <c r="F247" s="19">
        <v>1.7453000000000001</v>
      </c>
      <c r="G247" s="19">
        <v>0.21010000000000001</v>
      </c>
      <c r="H247" s="19">
        <v>1.82</v>
      </c>
      <c r="I247" s="19">
        <v>4</v>
      </c>
      <c r="J247" s="19">
        <v>224</v>
      </c>
      <c r="K247" s="19">
        <v>992</v>
      </c>
      <c r="L247" s="24">
        <f t="shared" si="9"/>
        <v>9.4054289804780464E-3</v>
      </c>
      <c r="M247">
        <f t="shared" si="10"/>
        <v>-3.5473584007615422</v>
      </c>
      <c r="N247">
        <f t="shared" si="11"/>
        <v>10.731556401713467</v>
      </c>
    </row>
    <row r="248" spans="2:14" x14ac:dyDescent="0.25">
      <c r="B248" s="19" t="s">
        <v>328</v>
      </c>
      <c r="C248" s="19">
        <v>0</v>
      </c>
      <c r="D248" s="19">
        <v>0.01</v>
      </c>
      <c r="E248" s="19">
        <v>0.01</v>
      </c>
      <c r="F248" s="19">
        <v>0.105</v>
      </c>
      <c r="G248" s="19">
        <v>0.1721</v>
      </c>
      <c r="H248" s="19">
        <v>0.13</v>
      </c>
      <c r="I248" s="19">
        <v>1</v>
      </c>
      <c r="J248" s="19">
        <v>96</v>
      </c>
      <c r="K248" s="19">
        <v>174</v>
      </c>
      <c r="L248" s="24">
        <f t="shared" si="9"/>
        <v>1.6497425832693348E-3</v>
      </c>
      <c r="M248">
        <f t="shared" si="10"/>
        <v>-0.61011040092969204</v>
      </c>
      <c r="N248">
        <f t="shared" si="11"/>
        <v>5.2004648460197558</v>
      </c>
    </row>
    <row r="249" spans="2:14" x14ac:dyDescent="0.25">
      <c r="B249" s="19" t="s">
        <v>329</v>
      </c>
      <c r="C249" s="19">
        <v>0</v>
      </c>
      <c r="D249" s="19">
        <v>0</v>
      </c>
      <c r="E249" s="19">
        <v>0</v>
      </c>
      <c r="F249" s="19">
        <v>9.7600000000000006E-2</v>
      </c>
      <c r="G249" s="19">
        <v>0.26869999999999999</v>
      </c>
      <c r="H249" s="19">
        <v>0.01</v>
      </c>
      <c r="I249" s="19">
        <v>1</v>
      </c>
      <c r="J249" s="19">
        <v>8</v>
      </c>
      <c r="K249" s="19">
        <v>174</v>
      </c>
      <c r="L249" s="24">
        <f t="shared" si="9"/>
        <v>1.6497425832693348E-3</v>
      </c>
      <c r="M249">
        <f t="shared" si="10"/>
        <v>-0.36323036844064016</v>
      </c>
      <c r="N249">
        <f t="shared" si="11"/>
        <v>3.3583922590249347</v>
      </c>
    </row>
    <row r="250" spans="2:14" x14ac:dyDescent="0.25">
      <c r="B250" s="19" t="s">
        <v>330</v>
      </c>
      <c r="C250" s="19">
        <v>0</v>
      </c>
      <c r="D250" s="19">
        <v>0.08</v>
      </c>
      <c r="E250" s="19">
        <v>0.1</v>
      </c>
      <c r="F250" s="19">
        <v>9.4200000000000006E-2</v>
      </c>
      <c r="G250" s="19">
        <v>2.46E-2</v>
      </c>
      <c r="H250" s="19">
        <v>0.11</v>
      </c>
      <c r="I250" s="19">
        <v>1</v>
      </c>
      <c r="J250" s="19">
        <v>42</v>
      </c>
      <c r="K250" s="19">
        <v>101</v>
      </c>
      <c r="L250" s="24">
        <f t="shared" si="9"/>
        <v>9.5760920063334945E-4</v>
      </c>
      <c r="M250">
        <f t="shared" si="10"/>
        <v>-3.8292682926829271</v>
      </c>
      <c r="N250">
        <f t="shared" si="11"/>
        <v>36.821138211382113</v>
      </c>
    </row>
    <row r="251" spans="2:14" x14ac:dyDescent="0.25">
      <c r="B251" s="19" t="s">
        <v>331</v>
      </c>
      <c r="C251" s="19">
        <v>0</v>
      </c>
      <c r="D251" s="19">
        <v>64</v>
      </c>
      <c r="E251" s="19">
        <v>165</v>
      </c>
      <c r="F251" s="19">
        <v>245.17089999999999</v>
      </c>
      <c r="G251" s="19">
        <v>247.3715</v>
      </c>
      <c r="H251" s="19">
        <v>349</v>
      </c>
      <c r="I251" s="19">
        <v>1240</v>
      </c>
      <c r="J251" s="19">
        <v>1235</v>
      </c>
      <c r="K251" s="19">
        <v>101</v>
      </c>
      <c r="L251" s="24">
        <f t="shared" si="9"/>
        <v>9.5760920063334945E-4</v>
      </c>
      <c r="M251">
        <f t="shared" si="10"/>
        <v>-0.99110406817276842</v>
      </c>
      <c r="N251">
        <f t="shared" si="11"/>
        <v>4.0215994971126428</v>
      </c>
    </row>
    <row r="252" spans="2:14" x14ac:dyDescent="0.25">
      <c r="B252" s="19" t="s">
        <v>332</v>
      </c>
      <c r="C252" s="19">
        <v>0</v>
      </c>
      <c r="D252" s="19">
        <v>64</v>
      </c>
      <c r="E252" s="19">
        <v>165</v>
      </c>
      <c r="F252" s="19">
        <v>245.17089999999999</v>
      </c>
      <c r="G252" s="19">
        <v>247.3715</v>
      </c>
      <c r="H252" s="19">
        <v>349</v>
      </c>
      <c r="I252" s="19">
        <v>1240</v>
      </c>
      <c r="J252" s="19">
        <v>1235</v>
      </c>
      <c r="K252" s="19">
        <v>101</v>
      </c>
      <c r="L252" s="24">
        <f t="shared" si="9"/>
        <v>9.5760920063334945E-4</v>
      </c>
      <c r="M252">
        <f t="shared" si="10"/>
        <v>-0.99110406817276842</v>
      </c>
      <c r="N252">
        <f t="shared" si="11"/>
        <v>4.0215994971126428</v>
      </c>
    </row>
    <row r="253" spans="2:14" x14ac:dyDescent="0.25">
      <c r="B253" s="19" t="s">
        <v>333</v>
      </c>
      <c r="C253" s="19">
        <v>0</v>
      </c>
      <c r="D253" s="19">
        <v>64</v>
      </c>
      <c r="E253" s="19">
        <v>165</v>
      </c>
      <c r="F253" s="19">
        <v>245.17089999999999</v>
      </c>
      <c r="G253" s="19">
        <v>247.3715</v>
      </c>
      <c r="H253" s="19">
        <v>349</v>
      </c>
      <c r="I253" s="19">
        <v>1240</v>
      </c>
      <c r="J253" s="19">
        <v>1235</v>
      </c>
      <c r="K253" s="19">
        <v>101</v>
      </c>
      <c r="L253" s="24">
        <f t="shared" si="9"/>
        <v>9.5760920063334945E-4</v>
      </c>
      <c r="M253">
        <f t="shared" si="10"/>
        <v>-0.99110406817276842</v>
      </c>
      <c r="N253">
        <f t="shared" si="11"/>
        <v>4.0215994971126428</v>
      </c>
    </row>
    <row r="254" spans="2:14" x14ac:dyDescent="0.25">
      <c r="B254" s="19" t="s">
        <v>334</v>
      </c>
      <c r="C254" s="19">
        <v>0</v>
      </c>
      <c r="D254" s="19">
        <v>64</v>
      </c>
      <c r="E254" s="19">
        <v>165</v>
      </c>
      <c r="F254" s="19">
        <v>245.17089999999999</v>
      </c>
      <c r="G254" s="19">
        <v>247.3715</v>
      </c>
      <c r="H254" s="19">
        <v>349</v>
      </c>
      <c r="I254" s="19">
        <v>1240</v>
      </c>
      <c r="J254" s="19">
        <v>1235</v>
      </c>
      <c r="K254" s="19">
        <v>101</v>
      </c>
      <c r="L254" s="24">
        <f t="shared" si="9"/>
        <v>9.5760920063334945E-4</v>
      </c>
      <c r="M254">
        <f t="shared" si="10"/>
        <v>-0.99110406817276842</v>
      </c>
      <c r="N254">
        <f t="shared" si="11"/>
        <v>4.0215994971126428</v>
      </c>
    </row>
    <row r="255" spans="2:14" x14ac:dyDescent="0.25">
      <c r="B255" s="19" t="s">
        <v>335</v>
      </c>
      <c r="C255" s="19">
        <v>0</v>
      </c>
      <c r="D255" s="19">
        <v>0.28000000000000003</v>
      </c>
      <c r="E255" s="19">
        <v>0.28999999999999998</v>
      </c>
      <c r="F255" s="19">
        <v>0.28839999999999999</v>
      </c>
      <c r="G255" s="19">
        <v>3.9199999999999999E-2</v>
      </c>
      <c r="H255" s="19">
        <v>0.31</v>
      </c>
      <c r="I255" s="19">
        <v>0</v>
      </c>
      <c r="J255" s="19">
        <v>43</v>
      </c>
      <c r="K255" s="19">
        <v>101</v>
      </c>
      <c r="L255" s="24">
        <f t="shared" si="9"/>
        <v>9.5760920063334945E-4</v>
      </c>
      <c r="M255">
        <f t="shared" si="10"/>
        <v>-7.3571428571428568</v>
      </c>
      <c r="N255">
        <f t="shared" si="11"/>
        <v>-7.3571428571428568</v>
      </c>
    </row>
    <row r="256" spans="2:14" x14ac:dyDescent="0.25">
      <c r="B256" s="19" t="s">
        <v>336</v>
      </c>
      <c r="C256" s="19">
        <v>-1.06</v>
      </c>
      <c r="D256" s="19">
        <v>1.36</v>
      </c>
      <c r="E256" s="19">
        <v>1.4</v>
      </c>
      <c r="F256" s="19">
        <v>1.4126000000000001</v>
      </c>
      <c r="G256" s="19">
        <v>8.9399999999999993E-2</v>
      </c>
      <c r="H256" s="19">
        <v>1.44</v>
      </c>
      <c r="I256" s="19">
        <v>2</v>
      </c>
      <c r="J256" s="19">
        <v>132</v>
      </c>
      <c r="K256" s="19">
        <v>790</v>
      </c>
      <c r="L256" s="24">
        <f t="shared" si="9"/>
        <v>7.490210579211347E-3</v>
      </c>
      <c r="M256">
        <f t="shared" si="10"/>
        <v>-27.65771812080537</v>
      </c>
      <c r="N256">
        <f t="shared" si="11"/>
        <v>6.5704697986577179</v>
      </c>
    </row>
    <row r="257" spans="2:14" x14ac:dyDescent="0.25">
      <c r="B257" s="19" t="s">
        <v>337</v>
      </c>
      <c r="C257" s="19">
        <v>1</v>
      </c>
      <c r="D257" s="19">
        <v>1.64</v>
      </c>
      <c r="E257" s="19">
        <v>1.7</v>
      </c>
      <c r="F257" s="19">
        <v>1.7339</v>
      </c>
      <c r="G257" s="19">
        <v>0.14369999999999999</v>
      </c>
      <c r="H257" s="19">
        <v>1.77</v>
      </c>
      <c r="I257" s="19">
        <v>3</v>
      </c>
      <c r="J257" s="19">
        <v>184</v>
      </c>
      <c r="K257" s="19">
        <v>790</v>
      </c>
      <c r="L257" s="24">
        <f t="shared" si="9"/>
        <v>7.490210579211347E-3</v>
      </c>
      <c r="M257">
        <f t="shared" si="10"/>
        <v>-5.1071677105080031</v>
      </c>
      <c r="N257">
        <f t="shared" si="11"/>
        <v>8.8107167710508012</v>
      </c>
    </row>
    <row r="258" spans="2:14" x14ac:dyDescent="0.25">
      <c r="B258" s="19" t="s">
        <v>338</v>
      </c>
      <c r="C258" s="19">
        <v>0</v>
      </c>
      <c r="D258" s="19">
        <v>0.01</v>
      </c>
      <c r="E258" s="19">
        <v>0.08</v>
      </c>
      <c r="F258" s="19">
        <v>0.20019999999999999</v>
      </c>
      <c r="G258" s="19">
        <v>0.2392</v>
      </c>
      <c r="H258" s="19">
        <v>0.32</v>
      </c>
      <c r="I258" s="19">
        <v>1</v>
      </c>
      <c r="J258" s="19">
        <v>101</v>
      </c>
      <c r="K258" s="19">
        <v>174</v>
      </c>
      <c r="L258" s="24">
        <f t="shared" si="9"/>
        <v>1.6497425832693348E-3</v>
      </c>
      <c r="M258">
        <f t="shared" si="10"/>
        <v>-0.83695652173913038</v>
      </c>
      <c r="N258">
        <f t="shared" si="11"/>
        <v>3.3436454849498332</v>
      </c>
    </row>
    <row r="259" spans="2:14" x14ac:dyDescent="0.25">
      <c r="B259" s="19" t="s">
        <v>339</v>
      </c>
      <c r="C259" s="19">
        <v>0</v>
      </c>
      <c r="D259" s="19">
        <v>0</v>
      </c>
      <c r="E259" s="19">
        <v>0</v>
      </c>
      <c r="F259" s="19">
        <v>0.19389999999999999</v>
      </c>
      <c r="G259" s="19">
        <v>0.35970000000000002</v>
      </c>
      <c r="H259" s="19">
        <v>0.09</v>
      </c>
      <c r="I259" s="19">
        <v>1</v>
      </c>
      <c r="J259" s="19">
        <v>8</v>
      </c>
      <c r="K259" s="19">
        <v>174</v>
      </c>
      <c r="L259" s="24">
        <f t="shared" si="9"/>
        <v>1.6497425832693348E-3</v>
      </c>
      <c r="M259">
        <f t="shared" si="10"/>
        <v>-0.53906032805115367</v>
      </c>
      <c r="N259">
        <f t="shared" si="11"/>
        <v>2.2410341951626354</v>
      </c>
    </row>
    <row r="260" spans="2:14" x14ac:dyDescent="0.25">
      <c r="B260" s="19" t="s">
        <v>340</v>
      </c>
      <c r="C260" s="19">
        <v>0</v>
      </c>
      <c r="D260" s="19">
        <v>0.15</v>
      </c>
      <c r="E260" s="19">
        <v>0.18</v>
      </c>
      <c r="F260" s="19">
        <v>0.1905</v>
      </c>
      <c r="G260" s="19">
        <v>6.9800000000000001E-2</v>
      </c>
      <c r="H260" s="19">
        <v>0.23</v>
      </c>
      <c r="I260" s="19">
        <v>1</v>
      </c>
      <c r="J260" s="19">
        <v>69</v>
      </c>
      <c r="K260" s="19">
        <v>101</v>
      </c>
      <c r="L260" s="24">
        <f t="shared" si="9"/>
        <v>9.5760920063334945E-4</v>
      </c>
      <c r="M260">
        <f t="shared" si="10"/>
        <v>-2.7292263610315186</v>
      </c>
      <c r="N260">
        <f t="shared" si="11"/>
        <v>11.597421203438396</v>
      </c>
    </row>
    <row r="261" spans="2:14" x14ac:dyDescent="0.25">
      <c r="B261" s="19" t="s">
        <v>341</v>
      </c>
      <c r="C261" s="19">
        <v>0</v>
      </c>
      <c r="D261" s="19">
        <v>111</v>
      </c>
      <c r="E261" s="19">
        <v>319</v>
      </c>
      <c r="F261" s="19">
        <v>522.27880000000005</v>
      </c>
      <c r="G261" s="19">
        <v>563.68989999999997</v>
      </c>
      <c r="H261" s="19">
        <v>718</v>
      </c>
      <c r="I261" s="19">
        <v>2740</v>
      </c>
      <c r="J261" s="19">
        <v>2682</v>
      </c>
      <c r="K261" s="19">
        <v>101</v>
      </c>
      <c r="L261" s="24">
        <f t="shared" si="9"/>
        <v>9.5760920063334945E-4</v>
      </c>
      <c r="M261">
        <f t="shared" si="10"/>
        <v>-0.92653567147468863</v>
      </c>
      <c r="N261">
        <f t="shared" si="11"/>
        <v>3.9342929507873037</v>
      </c>
    </row>
    <row r="262" spans="2:14" x14ac:dyDescent="0.25">
      <c r="B262" s="19" t="s">
        <v>342</v>
      </c>
      <c r="C262" s="19">
        <v>0</v>
      </c>
      <c r="D262" s="19">
        <v>111</v>
      </c>
      <c r="E262" s="19">
        <v>319</v>
      </c>
      <c r="F262" s="19">
        <v>522.27880000000005</v>
      </c>
      <c r="G262" s="19">
        <v>563.68989999999997</v>
      </c>
      <c r="H262" s="19">
        <v>718</v>
      </c>
      <c r="I262" s="19">
        <v>2740</v>
      </c>
      <c r="J262" s="19">
        <v>2682</v>
      </c>
      <c r="K262" s="19">
        <v>101</v>
      </c>
      <c r="L262" s="24">
        <f t="shared" si="9"/>
        <v>9.5760920063334945E-4</v>
      </c>
      <c r="M262">
        <f t="shared" si="10"/>
        <v>-0.92653567147468863</v>
      </c>
      <c r="N262">
        <f t="shared" si="11"/>
        <v>3.9342929507873037</v>
      </c>
    </row>
    <row r="263" spans="2:14" x14ac:dyDescent="0.25">
      <c r="B263" s="19" t="s">
        <v>343</v>
      </c>
      <c r="C263" s="19">
        <v>0</v>
      </c>
      <c r="D263" s="19">
        <v>111</v>
      </c>
      <c r="E263" s="19">
        <v>319</v>
      </c>
      <c r="F263" s="19">
        <v>522.27880000000005</v>
      </c>
      <c r="G263" s="19">
        <v>563.68989999999997</v>
      </c>
      <c r="H263" s="19">
        <v>718</v>
      </c>
      <c r="I263" s="19">
        <v>2740</v>
      </c>
      <c r="J263" s="19">
        <v>2682</v>
      </c>
      <c r="K263" s="19">
        <v>101</v>
      </c>
      <c r="L263" s="24">
        <f t="shared" si="9"/>
        <v>9.5760920063334945E-4</v>
      </c>
      <c r="M263">
        <f t="shared" si="10"/>
        <v>-0.92653567147468863</v>
      </c>
      <c r="N263">
        <f t="shared" si="11"/>
        <v>3.9342929507873037</v>
      </c>
    </row>
    <row r="264" spans="2:14" x14ac:dyDescent="0.25">
      <c r="B264" s="19" t="s">
        <v>344</v>
      </c>
      <c r="C264" s="19">
        <v>0</v>
      </c>
      <c r="D264" s="19">
        <v>111</v>
      </c>
      <c r="E264" s="19">
        <v>319</v>
      </c>
      <c r="F264" s="19">
        <v>522.27880000000005</v>
      </c>
      <c r="G264" s="19">
        <v>563.68989999999997</v>
      </c>
      <c r="H264" s="19">
        <v>718</v>
      </c>
      <c r="I264" s="19">
        <v>2740</v>
      </c>
      <c r="J264" s="19">
        <v>2682</v>
      </c>
      <c r="K264" s="19">
        <v>101</v>
      </c>
      <c r="L264" s="24">
        <f t="shared" si="9"/>
        <v>9.5760920063334945E-4</v>
      </c>
      <c r="M264">
        <f t="shared" si="10"/>
        <v>-0.92653567147468863</v>
      </c>
      <c r="N264">
        <f t="shared" si="11"/>
        <v>3.9342929507873037</v>
      </c>
    </row>
    <row r="265" spans="2:14" x14ac:dyDescent="0.25">
      <c r="B265" s="19" t="s">
        <v>345</v>
      </c>
      <c r="C265" s="19">
        <v>0</v>
      </c>
      <c r="D265" s="19">
        <v>0.35</v>
      </c>
      <c r="E265" s="19">
        <v>0.39</v>
      </c>
      <c r="F265" s="19">
        <v>0.38140000000000002</v>
      </c>
      <c r="G265" s="19">
        <v>6.2199999999999998E-2</v>
      </c>
      <c r="H265" s="19">
        <v>0.42</v>
      </c>
      <c r="I265" s="19">
        <v>0</v>
      </c>
      <c r="J265" s="19">
        <v>42</v>
      </c>
      <c r="K265" s="19">
        <v>101</v>
      </c>
      <c r="L265" s="24">
        <f t="shared" si="9"/>
        <v>9.5760920063334945E-4</v>
      </c>
      <c r="M265">
        <f t="shared" si="10"/>
        <v>-6.131832797427653</v>
      </c>
      <c r="N265">
        <f t="shared" si="11"/>
        <v>-6.131832797427653</v>
      </c>
    </row>
    <row r="266" spans="2:14" x14ac:dyDescent="0.25">
      <c r="B266" s="19" t="s">
        <v>346</v>
      </c>
      <c r="C266" s="19">
        <v>-1.08</v>
      </c>
      <c r="D266" s="19">
        <v>1.0900000000000001</v>
      </c>
      <c r="E266" s="19">
        <v>1.17</v>
      </c>
      <c r="F266" s="19">
        <v>1.1749000000000001</v>
      </c>
      <c r="G266" s="19">
        <v>0.16120000000000001</v>
      </c>
      <c r="H266" s="19">
        <v>1.25</v>
      </c>
      <c r="I266" s="19">
        <v>2</v>
      </c>
      <c r="J266" s="19">
        <v>178</v>
      </c>
      <c r="K266" s="19">
        <v>682</v>
      </c>
      <c r="L266" s="24">
        <f t="shared" si="9"/>
        <v>6.4662324240786564E-3</v>
      </c>
      <c r="M266">
        <f t="shared" si="10"/>
        <v>-13.988213399503723</v>
      </c>
      <c r="N266">
        <f t="shared" si="11"/>
        <v>5.1184863523573192</v>
      </c>
    </row>
    <row r="267" spans="2:14" x14ac:dyDescent="0.25">
      <c r="B267" s="19" t="s">
        <v>347</v>
      </c>
      <c r="C267" s="19">
        <v>0.99</v>
      </c>
      <c r="D267" s="19">
        <v>1.28</v>
      </c>
      <c r="E267" s="19">
        <v>1.38</v>
      </c>
      <c r="F267" s="19">
        <v>1.4036</v>
      </c>
      <c r="G267" s="19">
        <v>0.2039</v>
      </c>
      <c r="H267" s="19">
        <v>1.48</v>
      </c>
      <c r="I267" s="19">
        <v>3</v>
      </c>
      <c r="J267" s="19">
        <v>196</v>
      </c>
      <c r="K267" s="19">
        <v>682</v>
      </c>
      <c r="L267" s="24">
        <f t="shared" ref="L267:L330" si="12">K267/105471</f>
        <v>6.4662324240786564E-3</v>
      </c>
      <c r="M267">
        <f t="shared" ref="M267:M330" si="13">(C267-F267)/G267</f>
        <v>-2.0284453163315348</v>
      </c>
      <c r="N267">
        <f t="shared" ref="N267:N330" si="14">(I267-F267)/G267</f>
        <v>7.8293281020107903</v>
      </c>
    </row>
    <row r="268" spans="2:14" x14ac:dyDescent="0.25">
      <c r="B268" s="19" t="s">
        <v>348</v>
      </c>
      <c r="C268" s="19">
        <v>0</v>
      </c>
      <c r="D268" s="19">
        <v>0.04</v>
      </c>
      <c r="E268" s="19">
        <v>0.22</v>
      </c>
      <c r="F268" s="19">
        <v>0.29699999999999999</v>
      </c>
      <c r="G268" s="19">
        <v>0.27710000000000001</v>
      </c>
      <c r="H268" s="19">
        <v>0.51</v>
      </c>
      <c r="I268" s="19">
        <v>1</v>
      </c>
      <c r="J268" s="19">
        <v>101</v>
      </c>
      <c r="K268" s="19">
        <v>174</v>
      </c>
      <c r="L268" s="24">
        <f t="shared" si="12"/>
        <v>1.6497425832693348E-3</v>
      </c>
      <c r="M268">
        <f t="shared" si="13"/>
        <v>-1.0718152291591483</v>
      </c>
      <c r="N268">
        <f t="shared" si="14"/>
        <v>2.5369902562251898</v>
      </c>
    </row>
    <row r="269" spans="2:14" x14ac:dyDescent="0.25">
      <c r="B269" s="19" t="s">
        <v>349</v>
      </c>
      <c r="C269" s="19">
        <v>0</v>
      </c>
      <c r="D269" s="19">
        <v>0</v>
      </c>
      <c r="E269" s="19">
        <v>0.01</v>
      </c>
      <c r="F269" s="19">
        <v>0.29149999999999998</v>
      </c>
      <c r="G269" s="19">
        <v>0.41389999999999999</v>
      </c>
      <c r="H269" s="19">
        <v>0.9</v>
      </c>
      <c r="I269" s="19">
        <v>1</v>
      </c>
      <c r="J269" s="19">
        <v>8</v>
      </c>
      <c r="K269" s="19">
        <v>174</v>
      </c>
      <c r="L269" s="24">
        <f t="shared" si="12"/>
        <v>1.6497425832693348E-3</v>
      </c>
      <c r="M269">
        <f t="shared" si="13"/>
        <v>-0.70427639526455665</v>
      </c>
      <c r="N269">
        <f t="shared" si="14"/>
        <v>1.7117661270838367</v>
      </c>
    </row>
    <row r="270" spans="2:14" x14ac:dyDescent="0.25">
      <c r="B270" s="19" t="s">
        <v>350</v>
      </c>
      <c r="C270" s="19">
        <v>0</v>
      </c>
      <c r="D270" s="19">
        <v>0.23</v>
      </c>
      <c r="E270" s="19">
        <v>0.28000000000000003</v>
      </c>
      <c r="F270" s="19">
        <v>0.28460000000000002</v>
      </c>
      <c r="G270" s="19">
        <v>8.6499999999999994E-2</v>
      </c>
      <c r="H270" s="19">
        <v>0.34</v>
      </c>
      <c r="I270" s="19">
        <v>1</v>
      </c>
      <c r="J270" s="19">
        <v>79</v>
      </c>
      <c r="K270" s="19">
        <v>101</v>
      </c>
      <c r="L270" s="24">
        <f t="shared" si="12"/>
        <v>9.5760920063334945E-4</v>
      </c>
      <c r="M270">
        <f t="shared" si="13"/>
        <v>-3.2901734104046247</v>
      </c>
      <c r="N270">
        <f t="shared" si="14"/>
        <v>8.2705202312138741</v>
      </c>
    </row>
    <row r="271" spans="2:14" x14ac:dyDescent="0.25">
      <c r="B271" s="19" t="s">
        <v>351</v>
      </c>
      <c r="C271" s="19">
        <v>0</v>
      </c>
      <c r="D271" s="19">
        <v>176</v>
      </c>
      <c r="E271" s="19">
        <v>490</v>
      </c>
      <c r="F271" s="19">
        <v>767.44970000000001</v>
      </c>
      <c r="G271" s="19">
        <v>806.61969999999997</v>
      </c>
      <c r="H271" s="19">
        <v>1072</v>
      </c>
      <c r="I271" s="19">
        <v>3980</v>
      </c>
      <c r="J271" s="19">
        <v>3865</v>
      </c>
      <c r="K271" s="19">
        <v>101</v>
      </c>
      <c r="L271" s="24">
        <f t="shared" si="12"/>
        <v>9.5760920063334945E-4</v>
      </c>
      <c r="M271">
        <f t="shared" si="13"/>
        <v>-0.95143932140511822</v>
      </c>
      <c r="N271">
        <f t="shared" si="14"/>
        <v>3.9827322590807044</v>
      </c>
    </row>
    <row r="272" spans="2:14" x14ac:dyDescent="0.25">
      <c r="B272" s="19" t="s">
        <v>352</v>
      </c>
      <c r="C272" s="19">
        <v>0</v>
      </c>
      <c r="D272" s="19">
        <v>176</v>
      </c>
      <c r="E272" s="19">
        <v>490</v>
      </c>
      <c r="F272" s="19">
        <v>767.44970000000001</v>
      </c>
      <c r="G272" s="19">
        <v>806.61969999999997</v>
      </c>
      <c r="H272" s="19">
        <v>1072</v>
      </c>
      <c r="I272" s="19">
        <v>3980</v>
      </c>
      <c r="J272" s="19">
        <v>3865</v>
      </c>
      <c r="K272" s="19">
        <v>101</v>
      </c>
      <c r="L272" s="24">
        <f t="shared" si="12"/>
        <v>9.5760920063334945E-4</v>
      </c>
      <c r="M272">
        <f t="shared" si="13"/>
        <v>-0.95143932140511822</v>
      </c>
      <c r="N272">
        <f t="shared" si="14"/>
        <v>3.9827322590807044</v>
      </c>
    </row>
    <row r="273" spans="2:14" x14ac:dyDescent="0.25">
      <c r="B273" s="19" t="s">
        <v>353</v>
      </c>
      <c r="C273" s="19">
        <v>0</v>
      </c>
      <c r="D273" s="19">
        <v>176</v>
      </c>
      <c r="E273" s="19">
        <v>490</v>
      </c>
      <c r="F273" s="19">
        <v>767.44970000000001</v>
      </c>
      <c r="G273" s="19">
        <v>806.61969999999997</v>
      </c>
      <c r="H273" s="19">
        <v>1072</v>
      </c>
      <c r="I273" s="19">
        <v>3980</v>
      </c>
      <c r="J273" s="19">
        <v>3865</v>
      </c>
      <c r="K273" s="19">
        <v>101</v>
      </c>
      <c r="L273" s="24">
        <f t="shared" si="12"/>
        <v>9.5760920063334945E-4</v>
      </c>
      <c r="M273">
        <f t="shared" si="13"/>
        <v>-0.95143932140511822</v>
      </c>
      <c r="N273">
        <f t="shared" si="14"/>
        <v>3.9827322590807044</v>
      </c>
    </row>
    <row r="274" spans="2:14" x14ac:dyDescent="0.25">
      <c r="B274" s="19" t="s">
        <v>354</v>
      </c>
      <c r="C274" s="19">
        <v>0</v>
      </c>
      <c r="D274" s="19">
        <v>176</v>
      </c>
      <c r="E274" s="19">
        <v>490</v>
      </c>
      <c r="F274" s="19">
        <v>767.44970000000001</v>
      </c>
      <c r="G274" s="19">
        <v>806.61969999999997</v>
      </c>
      <c r="H274" s="19">
        <v>1072</v>
      </c>
      <c r="I274" s="19">
        <v>3980</v>
      </c>
      <c r="J274" s="19">
        <v>3865</v>
      </c>
      <c r="K274" s="19">
        <v>101</v>
      </c>
      <c r="L274" s="24">
        <f t="shared" si="12"/>
        <v>9.5760920063334945E-4</v>
      </c>
      <c r="M274">
        <f t="shared" si="13"/>
        <v>-0.95143932140511822</v>
      </c>
      <c r="N274">
        <f t="shared" si="14"/>
        <v>3.9827322590807044</v>
      </c>
    </row>
    <row r="275" spans="2:14" x14ac:dyDescent="0.25">
      <c r="B275" s="19" t="s">
        <v>355</v>
      </c>
      <c r="C275" s="19">
        <v>0</v>
      </c>
      <c r="D275" s="19">
        <v>0.42</v>
      </c>
      <c r="E275" s="19">
        <v>0.45</v>
      </c>
      <c r="F275" s="19">
        <v>0.43990000000000001</v>
      </c>
      <c r="G275" s="19">
        <v>5.1900000000000002E-2</v>
      </c>
      <c r="H275" s="19">
        <v>0.47</v>
      </c>
      <c r="I275" s="19">
        <v>0</v>
      </c>
      <c r="J275" s="19">
        <v>40</v>
      </c>
      <c r="K275" s="19">
        <v>101</v>
      </c>
      <c r="L275" s="24">
        <f t="shared" si="12"/>
        <v>9.5760920063334945E-4</v>
      </c>
      <c r="M275">
        <f t="shared" si="13"/>
        <v>-8.475915221579962</v>
      </c>
      <c r="N275">
        <f t="shared" si="14"/>
        <v>-8.475915221579962</v>
      </c>
    </row>
    <row r="276" spans="2:14" x14ac:dyDescent="0.25">
      <c r="B276" s="19" t="s">
        <v>356</v>
      </c>
      <c r="C276" s="19">
        <v>-1.36</v>
      </c>
      <c r="D276" s="19">
        <v>0.88</v>
      </c>
      <c r="E276" s="19">
        <v>0.99</v>
      </c>
      <c r="F276" s="19">
        <v>0.96930000000000005</v>
      </c>
      <c r="G276" s="19">
        <v>0.22309999999999999</v>
      </c>
      <c r="H276" s="19">
        <v>1.0900000000000001</v>
      </c>
      <c r="I276" s="19">
        <v>2</v>
      </c>
      <c r="J276" s="19">
        <v>243</v>
      </c>
      <c r="K276" s="19">
        <v>458</v>
      </c>
      <c r="L276" s="24">
        <f t="shared" si="12"/>
        <v>4.3424258800997427E-3</v>
      </c>
      <c r="M276">
        <f t="shared" si="13"/>
        <v>-10.44060959211116</v>
      </c>
      <c r="N276">
        <f t="shared" si="14"/>
        <v>4.6199013895114298</v>
      </c>
    </row>
    <row r="277" spans="2:14" x14ac:dyDescent="0.25">
      <c r="B277" s="19" t="s">
        <v>357</v>
      </c>
      <c r="C277" s="19">
        <v>0.99</v>
      </c>
      <c r="D277" s="19">
        <v>1.1100000000000001</v>
      </c>
      <c r="E277" s="19">
        <v>1.18</v>
      </c>
      <c r="F277" s="19">
        <v>1.2071000000000001</v>
      </c>
      <c r="G277" s="19">
        <v>0.15679999999999999</v>
      </c>
      <c r="H277" s="19">
        <v>1.27</v>
      </c>
      <c r="I277" s="19">
        <v>3</v>
      </c>
      <c r="J277" s="19">
        <v>147</v>
      </c>
      <c r="K277" s="19">
        <v>458</v>
      </c>
      <c r="L277" s="24">
        <f t="shared" si="12"/>
        <v>4.3424258800997427E-3</v>
      </c>
      <c r="M277">
        <f t="shared" si="13"/>
        <v>-1.3845663265306127</v>
      </c>
      <c r="N277">
        <f t="shared" si="14"/>
        <v>11.434311224489797</v>
      </c>
    </row>
    <row r="278" spans="2:14" x14ac:dyDescent="0.25">
      <c r="B278" s="19" t="s">
        <v>358</v>
      </c>
      <c r="C278" s="19">
        <v>0</v>
      </c>
      <c r="D278" s="19">
        <v>85.11</v>
      </c>
      <c r="E278" s="19">
        <v>327.45</v>
      </c>
      <c r="F278" s="19">
        <v>1172.2018</v>
      </c>
      <c r="G278" s="19">
        <v>5821.1233000000002</v>
      </c>
      <c r="H278" s="19">
        <v>973.68</v>
      </c>
      <c r="I278" s="19">
        <v>755300</v>
      </c>
      <c r="J278" s="19">
        <v>69445</v>
      </c>
      <c r="K278" s="19">
        <v>174</v>
      </c>
      <c r="L278" s="24">
        <f t="shared" si="12"/>
        <v>1.6497425832693348E-3</v>
      </c>
      <c r="M278">
        <f t="shared" si="13"/>
        <v>-0.20137037811928843</v>
      </c>
      <c r="N278">
        <f t="shared" si="14"/>
        <v>129.5502189757774</v>
      </c>
    </row>
    <row r="279" spans="2:14" x14ac:dyDescent="0.25">
      <c r="B279" s="19" t="s">
        <v>359</v>
      </c>
      <c r="C279" s="19">
        <v>0</v>
      </c>
      <c r="D279" s="19">
        <v>1.85</v>
      </c>
      <c r="E279" s="19">
        <v>80.97</v>
      </c>
      <c r="F279" s="19">
        <v>1170.1831999999999</v>
      </c>
      <c r="G279" s="19">
        <v>8193.9763000000003</v>
      </c>
      <c r="H279" s="19">
        <v>657.24</v>
      </c>
      <c r="I279" s="19">
        <v>1248717</v>
      </c>
      <c r="J279" s="19">
        <v>46923</v>
      </c>
      <c r="K279" s="19">
        <v>174</v>
      </c>
      <c r="L279" s="24">
        <f t="shared" si="12"/>
        <v>1.6497425832693348E-3</v>
      </c>
      <c r="M279">
        <f t="shared" si="13"/>
        <v>-0.1428101762998753</v>
      </c>
      <c r="N279">
        <f t="shared" si="14"/>
        <v>152.25169943437595</v>
      </c>
    </row>
    <row r="280" spans="2:14" x14ac:dyDescent="0.25">
      <c r="B280" s="19" t="s">
        <v>360</v>
      </c>
      <c r="C280" s="19">
        <v>0</v>
      </c>
      <c r="D280" s="19">
        <v>435.6925</v>
      </c>
      <c r="E280" s="19">
        <v>705.23500000000001</v>
      </c>
      <c r="F280" s="19">
        <v>1119.8462999999999</v>
      </c>
      <c r="G280" s="19">
        <v>1944.0097000000001</v>
      </c>
      <c r="H280" s="19">
        <v>1252.665</v>
      </c>
      <c r="I280" s="19">
        <v>230099</v>
      </c>
      <c r="J280" s="19">
        <v>76753</v>
      </c>
      <c r="K280" s="19">
        <v>101</v>
      </c>
      <c r="L280" s="24">
        <f t="shared" si="12"/>
        <v>9.5760920063334945E-4</v>
      </c>
      <c r="M280">
        <f t="shared" si="13"/>
        <v>-0.57604974913448215</v>
      </c>
      <c r="N280">
        <f t="shared" si="14"/>
        <v>117.78704278070217</v>
      </c>
    </row>
    <row r="281" spans="2:14" x14ac:dyDescent="0.25">
      <c r="B281" s="19" t="s">
        <v>361</v>
      </c>
      <c r="C281" s="19">
        <v>0</v>
      </c>
      <c r="D281" s="19">
        <v>359194.75</v>
      </c>
      <c r="E281" s="19">
        <v>1251682</v>
      </c>
      <c r="F281" s="19">
        <v>3601194.4855999998</v>
      </c>
      <c r="G281" s="19">
        <v>6333322.0316000003</v>
      </c>
      <c r="H281" s="19">
        <v>3885613.5</v>
      </c>
      <c r="I281" s="19">
        <v>67636004</v>
      </c>
      <c r="J281" s="19">
        <v>45749</v>
      </c>
      <c r="K281" s="19">
        <v>101</v>
      </c>
      <c r="L281" s="24">
        <f t="shared" si="12"/>
        <v>9.5760920063334945E-4</v>
      </c>
      <c r="M281">
        <f t="shared" si="13"/>
        <v>-0.56861067029781565</v>
      </c>
      <c r="N281">
        <f t="shared" si="14"/>
        <v>10.110777439533223</v>
      </c>
    </row>
    <row r="282" spans="2:14" x14ac:dyDescent="0.25">
      <c r="B282" s="19" t="s">
        <v>362</v>
      </c>
      <c r="C282" s="19">
        <v>0</v>
      </c>
      <c r="D282" s="19">
        <v>1512017808</v>
      </c>
      <c r="E282" s="19">
        <v>10053734440</v>
      </c>
      <c r="F282" s="19">
        <v>305901730970.57397</v>
      </c>
      <c r="G282" s="19">
        <v>2039450458636.8999</v>
      </c>
      <c r="H282" s="19">
        <v>82446731583</v>
      </c>
      <c r="I282" s="19">
        <v>35000000000000</v>
      </c>
      <c r="J282" s="19">
        <v>33161</v>
      </c>
      <c r="K282" s="19">
        <v>101</v>
      </c>
      <c r="L282" s="24">
        <f t="shared" si="12"/>
        <v>9.5760920063334945E-4</v>
      </c>
      <c r="M282">
        <f t="shared" si="13"/>
        <v>-0.14999223426835698</v>
      </c>
      <c r="N282">
        <f t="shared" si="14"/>
        <v>17.011493523710204</v>
      </c>
    </row>
    <row r="283" spans="2:14" x14ac:dyDescent="0.25">
      <c r="B283" s="19" t="s">
        <v>363</v>
      </c>
      <c r="C283" s="19">
        <v>0</v>
      </c>
      <c r="D283" s="19">
        <v>11000000000000</v>
      </c>
      <c r="E283" s="19">
        <v>236000000000000</v>
      </c>
      <c r="F283" s="19">
        <v>2.7356612795891398E+17</v>
      </c>
      <c r="G283" s="19">
        <v>3.0554065555168701E+18</v>
      </c>
      <c r="H283" s="19">
        <v>5810000000000000</v>
      </c>
      <c r="I283" s="19">
        <v>5.34788949593209E+19</v>
      </c>
      <c r="J283" s="19">
        <v>4415</v>
      </c>
      <c r="K283" s="19">
        <v>101</v>
      </c>
      <c r="L283" s="24">
        <f t="shared" si="12"/>
        <v>9.5760920063334945E-4</v>
      </c>
      <c r="M283">
        <f t="shared" si="13"/>
        <v>-8.953509884468909E-2</v>
      </c>
      <c r="N283">
        <f t="shared" si="14"/>
        <v>17.413502217992544</v>
      </c>
    </row>
    <row r="284" spans="2:14" x14ac:dyDescent="0.25">
      <c r="B284" s="19" t="s">
        <v>364</v>
      </c>
      <c r="C284" s="19">
        <v>0</v>
      </c>
      <c r="D284" s="19">
        <v>9.52E+16</v>
      </c>
      <c r="E284" s="19">
        <v>8.67E+18</v>
      </c>
      <c r="F284" s="19">
        <v>4.5755487356943202E+23</v>
      </c>
      <c r="G284" s="19">
        <v>6.2538765576439601E+24</v>
      </c>
      <c r="H284" s="19">
        <v>5.7635048318736898E+20</v>
      </c>
      <c r="I284" s="19">
        <v>1.09594671193769E+26</v>
      </c>
      <c r="J284" s="19">
        <v>28709</v>
      </c>
      <c r="K284" s="19">
        <v>101</v>
      </c>
      <c r="L284" s="24">
        <f t="shared" si="12"/>
        <v>9.5760920063334945E-4</v>
      </c>
      <c r="M284">
        <f t="shared" si="13"/>
        <v>-7.3163400228962616E-2</v>
      </c>
      <c r="N284">
        <f t="shared" si="14"/>
        <v>17.451114570978209</v>
      </c>
    </row>
    <row r="285" spans="2:14" x14ac:dyDescent="0.25">
      <c r="B285" s="19" t="s">
        <v>365</v>
      </c>
      <c r="C285" s="19">
        <v>0</v>
      </c>
      <c r="D285" s="19">
        <v>1207.5725</v>
      </c>
      <c r="E285" s="19">
        <v>2235.415</v>
      </c>
      <c r="F285" s="19">
        <v>4621.4651000000003</v>
      </c>
      <c r="G285" s="19">
        <v>8485.5671999999995</v>
      </c>
      <c r="H285" s="19">
        <v>4870.8575000000001</v>
      </c>
      <c r="I285" s="19">
        <v>223898</v>
      </c>
      <c r="J285" s="19">
        <v>95173</v>
      </c>
      <c r="K285" s="19">
        <v>101</v>
      </c>
      <c r="L285" s="24">
        <f t="shared" si="12"/>
        <v>9.5760920063334945E-4</v>
      </c>
      <c r="M285">
        <f t="shared" si="13"/>
        <v>-0.5446265395199511</v>
      </c>
      <c r="N285">
        <f t="shared" si="14"/>
        <v>25.841117008654415</v>
      </c>
    </row>
    <row r="286" spans="2:14" x14ac:dyDescent="0.25">
      <c r="B286" s="19" t="s">
        <v>366</v>
      </c>
      <c r="C286" s="19">
        <v>-1.03</v>
      </c>
      <c r="D286" s="19">
        <v>1.72</v>
      </c>
      <c r="E286" s="19">
        <v>2.06</v>
      </c>
      <c r="F286" s="19">
        <v>2.1091000000000002</v>
      </c>
      <c r="G286" s="19">
        <v>0.48920000000000002</v>
      </c>
      <c r="H286" s="19">
        <v>2.4</v>
      </c>
      <c r="I286" s="19">
        <v>4</v>
      </c>
      <c r="J286" s="19">
        <v>304</v>
      </c>
      <c r="K286" s="19">
        <v>348</v>
      </c>
      <c r="L286" s="24">
        <f t="shared" si="12"/>
        <v>3.2994851665386696E-3</v>
      </c>
      <c r="M286">
        <f t="shared" si="13"/>
        <v>-6.4168029435813567</v>
      </c>
      <c r="N286">
        <f t="shared" si="14"/>
        <v>3.8652902698282907</v>
      </c>
    </row>
    <row r="287" spans="2:14" x14ac:dyDescent="0.25">
      <c r="B287" s="19" t="s">
        <v>367</v>
      </c>
      <c r="C287" s="19">
        <v>1</v>
      </c>
      <c r="D287" s="19">
        <v>2.48</v>
      </c>
      <c r="E287" s="19">
        <v>3.28</v>
      </c>
      <c r="F287" s="19">
        <v>3.4237000000000002</v>
      </c>
      <c r="G287" s="19">
        <v>1.1762999999999999</v>
      </c>
      <c r="H287" s="19">
        <v>4.1100000000000003</v>
      </c>
      <c r="I287" s="19">
        <v>7</v>
      </c>
      <c r="J287" s="19">
        <v>569</v>
      </c>
      <c r="K287" s="19">
        <v>348</v>
      </c>
      <c r="L287" s="24">
        <f t="shared" si="12"/>
        <v>3.2994851665386696E-3</v>
      </c>
      <c r="M287">
        <f t="shared" si="13"/>
        <v>-2.0604437643458304</v>
      </c>
      <c r="N287">
        <f t="shared" si="14"/>
        <v>3.04029584289722</v>
      </c>
    </row>
    <row r="288" spans="2:14" x14ac:dyDescent="0.25">
      <c r="B288" s="19" t="s">
        <v>368</v>
      </c>
      <c r="C288" s="19">
        <v>1</v>
      </c>
      <c r="D288" s="19">
        <v>4</v>
      </c>
      <c r="E288" s="19">
        <v>5.75</v>
      </c>
      <c r="F288" s="19">
        <v>6.0683999999999996</v>
      </c>
      <c r="G288" s="19">
        <v>2.7521</v>
      </c>
      <c r="H288" s="19">
        <v>7.77</v>
      </c>
      <c r="I288" s="19">
        <v>76</v>
      </c>
      <c r="J288" s="19">
        <v>1614</v>
      </c>
      <c r="K288" s="19">
        <v>0</v>
      </c>
      <c r="L288" s="24">
        <f t="shared" si="12"/>
        <v>0</v>
      </c>
      <c r="M288">
        <f t="shared" si="13"/>
        <v>-1.841648195923113</v>
      </c>
      <c r="N288">
        <f t="shared" si="14"/>
        <v>25.410268522219397</v>
      </c>
    </row>
    <row r="289" spans="2:14" x14ac:dyDescent="0.25">
      <c r="B289" s="19" t="s">
        <v>369</v>
      </c>
      <c r="C289" s="19">
        <v>1</v>
      </c>
      <c r="D289" s="19">
        <v>3.09</v>
      </c>
      <c r="E289" s="19">
        <v>5.5</v>
      </c>
      <c r="F289" s="19">
        <v>6.0627000000000004</v>
      </c>
      <c r="G289" s="19">
        <v>3.7524999999999999</v>
      </c>
      <c r="H289" s="19">
        <v>8.34</v>
      </c>
      <c r="I289" s="19">
        <v>98</v>
      </c>
      <c r="J289" s="19">
        <v>2035</v>
      </c>
      <c r="K289" s="19">
        <v>0</v>
      </c>
      <c r="L289" s="24">
        <f t="shared" si="12"/>
        <v>0</v>
      </c>
      <c r="M289">
        <f t="shared" si="13"/>
        <v>-1.3491538974017323</v>
      </c>
      <c r="N289">
        <f t="shared" si="14"/>
        <v>24.500279813457695</v>
      </c>
    </row>
    <row r="290" spans="2:14" x14ac:dyDescent="0.25">
      <c r="B290" s="19" t="s">
        <v>370</v>
      </c>
      <c r="C290" s="19">
        <v>1</v>
      </c>
      <c r="D290" s="19">
        <v>4.76</v>
      </c>
      <c r="E290" s="19">
        <v>5.76</v>
      </c>
      <c r="F290" s="19">
        <v>5.9629000000000003</v>
      </c>
      <c r="G290" s="19">
        <v>1.9746999999999999</v>
      </c>
      <c r="H290" s="19">
        <v>6.95</v>
      </c>
      <c r="I290" s="19">
        <v>54</v>
      </c>
      <c r="J290" s="19">
        <v>1059</v>
      </c>
      <c r="K290" s="19">
        <v>0</v>
      </c>
      <c r="L290" s="24">
        <f t="shared" si="12"/>
        <v>0</v>
      </c>
      <c r="M290">
        <f t="shared" si="13"/>
        <v>-2.5132425178508129</v>
      </c>
      <c r="N290">
        <f t="shared" si="14"/>
        <v>24.326277409226719</v>
      </c>
    </row>
    <row r="291" spans="2:14" x14ac:dyDescent="0.25">
      <c r="B291" s="19" t="s">
        <v>371</v>
      </c>
      <c r="C291" s="19">
        <v>2</v>
      </c>
      <c r="D291" s="19">
        <v>29</v>
      </c>
      <c r="E291" s="19">
        <v>63</v>
      </c>
      <c r="F291" s="19">
        <v>102.4691</v>
      </c>
      <c r="G291" s="19">
        <v>112.51779999999999</v>
      </c>
      <c r="H291" s="19">
        <v>134</v>
      </c>
      <c r="I291" s="19">
        <v>1175</v>
      </c>
      <c r="J291" s="19">
        <v>874</v>
      </c>
      <c r="K291" s="19">
        <v>0</v>
      </c>
      <c r="L291" s="24">
        <f t="shared" si="12"/>
        <v>0</v>
      </c>
      <c r="M291">
        <f t="shared" si="13"/>
        <v>-0.89291738729338832</v>
      </c>
      <c r="N291">
        <f t="shared" si="14"/>
        <v>9.5320998099856205</v>
      </c>
    </row>
    <row r="292" spans="2:14" x14ac:dyDescent="0.25">
      <c r="B292" s="19" t="s">
        <v>372</v>
      </c>
      <c r="C292" s="19">
        <v>2</v>
      </c>
      <c r="D292" s="19">
        <v>221</v>
      </c>
      <c r="E292" s="19">
        <v>524</v>
      </c>
      <c r="F292" s="19">
        <v>896.9162</v>
      </c>
      <c r="G292" s="19">
        <v>1095.1097</v>
      </c>
      <c r="H292" s="19">
        <v>1163</v>
      </c>
      <c r="I292" s="19">
        <v>20415</v>
      </c>
      <c r="J292" s="19">
        <v>5630</v>
      </c>
      <c r="K292" s="19">
        <v>0</v>
      </c>
      <c r="L292" s="24">
        <f t="shared" si="12"/>
        <v>0</v>
      </c>
      <c r="M292">
        <f t="shared" si="13"/>
        <v>-0.81719319991412731</v>
      </c>
      <c r="N292">
        <f t="shared" si="14"/>
        <v>17.822948513742507</v>
      </c>
    </row>
    <row r="293" spans="2:14" x14ac:dyDescent="0.25">
      <c r="B293" s="19" t="s">
        <v>373</v>
      </c>
      <c r="C293" s="19">
        <v>2</v>
      </c>
      <c r="D293" s="19">
        <v>1828</v>
      </c>
      <c r="E293" s="19">
        <v>5214</v>
      </c>
      <c r="F293" s="19">
        <v>10750.1852</v>
      </c>
      <c r="G293" s="19">
        <v>33340.938099999999</v>
      </c>
      <c r="H293" s="19">
        <v>12474</v>
      </c>
      <c r="I293" s="19">
        <v>1947935</v>
      </c>
      <c r="J293" s="19">
        <v>29692</v>
      </c>
      <c r="K293" s="19">
        <v>0</v>
      </c>
      <c r="L293" s="24">
        <f t="shared" si="12"/>
        <v>0</v>
      </c>
      <c r="M293">
        <f t="shared" si="13"/>
        <v>-0.32237200908273184</v>
      </c>
      <c r="N293">
        <f t="shared" si="14"/>
        <v>58.102288813523217</v>
      </c>
    </row>
    <row r="294" spans="2:14" x14ac:dyDescent="0.25">
      <c r="B294" s="19" t="s">
        <v>374</v>
      </c>
      <c r="C294" s="19">
        <v>2</v>
      </c>
      <c r="D294" s="19">
        <v>15895</v>
      </c>
      <c r="E294" s="19">
        <v>56404</v>
      </c>
      <c r="F294" s="19">
        <v>218774.6355</v>
      </c>
      <c r="G294" s="19">
        <v>3014472.531</v>
      </c>
      <c r="H294" s="19">
        <v>151781.5</v>
      </c>
      <c r="I294" s="19">
        <v>192193227</v>
      </c>
      <c r="J294" s="19">
        <v>67748</v>
      </c>
      <c r="K294" s="19">
        <v>0</v>
      </c>
      <c r="L294" s="24">
        <f t="shared" si="12"/>
        <v>0</v>
      </c>
      <c r="M294">
        <f t="shared" si="13"/>
        <v>-7.2574101521975354E-2</v>
      </c>
      <c r="N294">
        <f t="shared" si="14"/>
        <v>63.6842599792461</v>
      </c>
    </row>
    <row r="295" spans="2:14" x14ac:dyDescent="0.25">
      <c r="B295" s="19" t="s">
        <v>375</v>
      </c>
      <c r="C295" s="19">
        <v>0</v>
      </c>
      <c r="D295" s="19">
        <v>2.4900000000000002</v>
      </c>
      <c r="E295" s="19">
        <v>3.31</v>
      </c>
      <c r="F295" s="19">
        <v>3.2709000000000001</v>
      </c>
      <c r="G295" s="19">
        <v>1.5</v>
      </c>
      <c r="H295" s="19">
        <v>4.04</v>
      </c>
      <c r="I295" s="19">
        <v>46</v>
      </c>
      <c r="J295" s="19">
        <v>983</v>
      </c>
      <c r="K295" s="19">
        <v>0</v>
      </c>
      <c r="L295" s="24">
        <f t="shared" si="12"/>
        <v>0</v>
      </c>
      <c r="M295">
        <f t="shared" si="13"/>
        <v>-2.1806000000000001</v>
      </c>
      <c r="N295">
        <f t="shared" si="14"/>
        <v>28.48606666666667</v>
      </c>
    </row>
    <row r="296" spans="2:14" x14ac:dyDescent="0.25">
      <c r="B296" s="19" t="s">
        <v>376</v>
      </c>
      <c r="C296" s="19">
        <v>-2.67</v>
      </c>
      <c r="D296" s="19">
        <v>0.36</v>
      </c>
      <c r="E296" s="19">
        <v>0.81</v>
      </c>
      <c r="F296" s="19">
        <v>0.56920000000000004</v>
      </c>
      <c r="G296" s="19">
        <v>0.60640000000000005</v>
      </c>
      <c r="H296" s="19">
        <v>0.97</v>
      </c>
      <c r="I296" s="19">
        <v>2</v>
      </c>
      <c r="J296" s="19">
        <v>304</v>
      </c>
      <c r="K296" s="19">
        <v>1072</v>
      </c>
      <c r="L296" s="24">
        <f t="shared" si="12"/>
        <v>1.0163931317613372E-2</v>
      </c>
      <c r="M296">
        <f t="shared" si="13"/>
        <v>-5.3416886543535611</v>
      </c>
      <c r="N296">
        <f t="shared" si="14"/>
        <v>2.3594986807387861</v>
      </c>
    </row>
    <row r="297" spans="2:14" x14ac:dyDescent="0.25">
      <c r="B297" s="19" t="s">
        <v>377</v>
      </c>
      <c r="C297" s="19">
        <v>0</v>
      </c>
      <c r="D297" s="19">
        <v>0</v>
      </c>
      <c r="E297" s="19">
        <v>0.01</v>
      </c>
      <c r="F297" s="19">
        <v>0.10929999999999999</v>
      </c>
      <c r="G297" s="19">
        <v>0.19059999999999999</v>
      </c>
      <c r="H297" s="19">
        <v>0.13</v>
      </c>
      <c r="I297" s="19">
        <v>1</v>
      </c>
      <c r="J297" s="19">
        <v>101</v>
      </c>
      <c r="K297" s="19">
        <v>0</v>
      </c>
      <c r="L297" s="24">
        <f t="shared" si="12"/>
        <v>0</v>
      </c>
      <c r="M297">
        <f t="shared" si="13"/>
        <v>-0.57345225603357819</v>
      </c>
      <c r="N297">
        <f t="shared" si="14"/>
        <v>4.6731374606505778</v>
      </c>
    </row>
    <row r="298" spans="2:14" x14ac:dyDescent="0.25">
      <c r="B298" s="19" t="s">
        <v>378</v>
      </c>
      <c r="C298" s="19">
        <v>0</v>
      </c>
      <c r="D298" s="19">
        <v>0</v>
      </c>
      <c r="E298" s="19">
        <v>0</v>
      </c>
      <c r="F298" s="19">
        <v>0.1056</v>
      </c>
      <c r="G298" s="19">
        <v>0.28039999999999998</v>
      </c>
      <c r="H298" s="19">
        <v>0.01</v>
      </c>
      <c r="I298" s="19">
        <v>1</v>
      </c>
      <c r="J298" s="19">
        <v>8</v>
      </c>
      <c r="K298" s="19">
        <v>0</v>
      </c>
      <c r="L298" s="24">
        <f t="shared" si="12"/>
        <v>0</v>
      </c>
      <c r="M298">
        <f t="shared" si="13"/>
        <v>-0.37660485021398005</v>
      </c>
      <c r="N298">
        <f t="shared" si="14"/>
        <v>3.189728958630528</v>
      </c>
    </row>
    <row r="299" spans="2:14" x14ac:dyDescent="0.25">
      <c r="B299" s="19" t="s">
        <v>379</v>
      </c>
      <c r="C299" s="19">
        <v>0</v>
      </c>
      <c r="D299" s="19">
        <v>0</v>
      </c>
      <c r="E299" s="19">
        <v>0.09</v>
      </c>
      <c r="F299" s="19">
        <v>0.1134</v>
      </c>
      <c r="G299" s="19">
        <v>0.12770000000000001</v>
      </c>
      <c r="H299" s="19">
        <v>0.17</v>
      </c>
      <c r="I299" s="19">
        <v>1</v>
      </c>
      <c r="J299" s="19">
        <v>74</v>
      </c>
      <c r="K299" s="19">
        <v>0</v>
      </c>
      <c r="L299" s="24">
        <f t="shared" si="12"/>
        <v>0</v>
      </c>
      <c r="M299">
        <f t="shared" si="13"/>
        <v>-0.88801879404855122</v>
      </c>
      <c r="N299">
        <f t="shared" si="14"/>
        <v>6.9428347689898198</v>
      </c>
    </row>
    <row r="300" spans="2:14" x14ac:dyDescent="0.25">
      <c r="B300" s="19" t="s">
        <v>380</v>
      </c>
      <c r="C300" s="19">
        <v>0</v>
      </c>
      <c r="D300" s="19">
        <v>0</v>
      </c>
      <c r="E300" s="19">
        <v>1</v>
      </c>
      <c r="F300" s="19">
        <v>2.0377999999999998</v>
      </c>
      <c r="G300" s="19">
        <v>2.5428999999999999</v>
      </c>
      <c r="H300" s="19">
        <v>3</v>
      </c>
      <c r="I300" s="19">
        <v>23</v>
      </c>
      <c r="J300" s="19">
        <v>22</v>
      </c>
      <c r="K300" s="19">
        <v>0</v>
      </c>
      <c r="L300" s="24">
        <f t="shared" si="12"/>
        <v>0</v>
      </c>
      <c r="M300">
        <f t="shared" si="13"/>
        <v>-0.80136851626096184</v>
      </c>
      <c r="N300">
        <f t="shared" si="14"/>
        <v>8.2434228636596014</v>
      </c>
    </row>
    <row r="301" spans="2:14" x14ac:dyDescent="0.25">
      <c r="B301" s="19" t="s">
        <v>381</v>
      </c>
      <c r="C301" s="19">
        <v>0</v>
      </c>
      <c r="D301" s="19">
        <v>0</v>
      </c>
      <c r="E301" s="19">
        <v>1</v>
      </c>
      <c r="F301" s="19">
        <v>2.0377999999999998</v>
      </c>
      <c r="G301" s="19">
        <v>2.5428999999999999</v>
      </c>
      <c r="H301" s="19">
        <v>3</v>
      </c>
      <c r="I301" s="19">
        <v>23</v>
      </c>
      <c r="J301" s="19">
        <v>22</v>
      </c>
      <c r="K301" s="19">
        <v>0</v>
      </c>
      <c r="L301" s="24">
        <f t="shared" si="12"/>
        <v>0</v>
      </c>
      <c r="M301">
        <f t="shared" si="13"/>
        <v>-0.80136851626096184</v>
      </c>
      <c r="N301">
        <f t="shared" si="14"/>
        <v>8.2434228636596014</v>
      </c>
    </row>
    <row r="302" spans="2:14" x14ac:dyDescent="0.25">
      <c r="B302" s="19" t="s">
        <v>382</v>
      </c>
      <c r="C302" s="19">
        <v>0</v>
      </c>
      <c r="D302" s="19">
        <v>0</v>
      </c>
      <c r="E302" s="19">
        <v>1</v>
      </c>
      <c r="F302" s="19">
        <v>2.0377999999999998</v>
      </c>
      <c r="G302" s="19">
        <v>2.5428999999999999</v>
      </c>
      <c r="H302" s="19">
        <v>3</v>
      </c>
      <c r="I302" s="19">
        <v>23</v>
      </c>
      <c r="J302" s="19">
        <v>22</v>
      </c>
      <c r="K302" s="19">
        <v>0</v>
      </c>
      <c r="L302" s="24">
        <f t="shared" si="12"/>
        <v>0</v>
      </c>
      <c r="M302">
        <f t="shared" si="13"/>
        <v>-0.80136851626096184</v>
      </c>
      <c r="N302">
        <f t="shared" si="14"/>
        <v>8.2434228636596014</v>
      </c>
    </row>
    <row r="303" spans="2:14" x14ac:dyDescent="0.25">
      <c r="B303" s="19" t="s">
        <v>383</v>
      </c>
      <c r="C303" s="19">
        <v>0</v>
      </c>
      <c r="D303" s="19">
        <v>0</v>
      </c>
      <c r="E303" s="19">
        <v>1</v>
      </c>
      <c r="F303" s="19">
        <v>2.0377999999999998</v>
      </c>
      <c r="G303" s="19">
        <v>2.5428999999999999</v>
      </c>
      <c r="H303" s="19">
        <v>3</v>
      </c>
      <c r="I303" s="19">
        <v>23</v>
      </c>
      <c r="J303" s="19">
        <v>22</v>
      </c>
      <c r="K303" s="19">
        <v>0</v>
      </c>
      <c r="L303" s="24">
        <f t="shared" si="12"/>
        <v>0</v>
      </c>
      <c r="M303">
        <f t="shared" si="13"/>
        <v>-0.80136851626096184</v>
      </c>
      <c r="N303">
        <f t="shared" si="14"/>
        <v>8.2434228636596014</v>
      </c>
    </row>
    <row r="304" spans="2:14" x14ac:dyDescent="0.25">
      <c r="B304" s="19" t="s">
        <v>384</v>
      </c>
      <c r="C304" s="19">
        <v>0</v>
      </c>
      <c r="D304" s="19">
        <v>0</v>
      </c>
      <c r="E304" s="19">
        <v>0.28999999999999998</v>
      </c>
      <c r="F304" s="19">
        <v>0.2283</v>
      </c>
      <c r="G304" s="19">
        <v>0.17849999999999999</v>
      </c>
      <c r="H304" s="19">
        <v>0.37</v>
      </c>
      <c r="I304" s="19">
        <v>0</v>
      </c>
      <c r="J304" s="19">
        <v>39</v>
      </c>
      <c r="K304" s="19">
        <v>0</v>
      </c>
      <c r="L304" s="24">
        <f t="shared" si="12"/>
        <v>0</v>
      </c>
      <c r="M304">
        <f t="shared" si="13"/>
        <v>-1.2789915966386556</v>
      </c>
      <c r="N304">
        <f t="shared" si="14"/>
        <v>-1.2789915966386556</v>
      </c>
    </row>
    <row r="305" spans="2:14" x14ac:dyDescent="0.25">
      <c r="B305" s="19" t="s">
        <v>385</v>
      </c>
      <c r="C305" s="19">
        <v>0</v>
      </c>
      <c r="D305" s="19">
        <v>0</v>
      </c>
      <c r="E305" s="19">
        <v>0.01</v>
      </c>
      <c r="F305" s="19">
        <v>0.10920000000000001</v>
      </c>
      <c r="G305" s="19">
        <v>0.18809999999999999</v>
      </c>
      <c r="H305" s="19">
        <v>0.13</v>
      </c>
      <c r="I305" s="19">
        <v>1</v>
      </c>
      <c r="J305" s="19">
        <v>101</v>
      </c>
      <c r="K305" s="19">
        <v>0</v>
      </c>
      <c r="L305" s="24">
        <f t="shared" si="12"/>
        <v>0</v>
      </c>
      <c r="M305">
        <f t="shared" si="13"/>
        <v>-0.58054226475279114</v>
      </c>
      <c r="N305">
        <f t="shared" si="14"/>
        <v>4.7357788410419994</v>
      </c>
    </row>
    <row r="306" spans="2:14" x14ac:dyDescent="0.25">
      <c r="B306" s="19" t="s">
        <v>386</v>
      </c>
      <c r="C306" s="19">
        <v>0</v>
      </c>
      <c r="D306" s="19">
        <v>0</v>
      </c>
      <c r="E306" s="19">
        <v>0</v>
      </c>
      <c r="F306" s="19">
        <v>0.1053</v>
      </c>
      <c r="G306" s="19">
        <v>0.2792</v>
      </c>
      <c r="H306" s="19">
        <v>0.01</v>
      </c>
      <c r="I306" s="19">
        <v>1</v>
      </c>
      <c r="J306" s="19">
        <v>8</v>
      </c>
      <c r="K306" s="19">
        <v>0</v>
      </c>
      <c r="L306" s="24">
        <f t="shared" si="12"/>
        <v>0</v>
      </c>
      <c r="M306">
        <f t="shared" si="13"/>
        <v>-0.37714899713467048</v>
      </c>
      <c r="N306">
        <f t="shared" si="14"/>
        <v>3.204512893982808</v>
      </c>
    </row>
    <row r="307" spans="2:14" x14ac:dyDescent="0.25">
      <c r="B307" s="19" t="s">
        <v>387</v>
      </c>
      <c r="C307" s="19">
        <v>0</v>
      </c>
      <c r="D307" s="19">
        <v>0</v>
      </c>
      <c r="E307" s="19">
        <v>0.09</v>
      </c>
      <c r="F307" s="19">
        <v>0.1104</v>
      </c>
      <c r="G307" s="19">
        <v>0.1249</v>
      </c>
      <c r="H307" s="19">
        <v>0.17</v>
      </c>
      <c r="I307" s="19">
        <v>1</v>
      </c>
      <c r="J307" s="19">
        <v>68</v>
      </c>
      <c r="K307" s="19">
        <v>0</v>
      </c>
      <c r="L307" s="24">
        <f t="shared" si="12"/>
        <v>0</v>
      </c>
      <c r="M307">
        <f t="shared" si="13"/>
        <v>-0.8839071257005604</v>
      </c>
      <c r="N307">
        <f t="shared" si="14"/>
        <v>7.1224979983987184</v>
      </c>
    </row>
    <row r="308" spans="2:14" x14ac:dyDescent="0.25">
      <c r="B308" s="19" t="s">
        <v>388</v>
      </c>
      <c r="C308" s="19">
        <v>0</v>
      </c>
      <c r="D308" s="19">
        <v>0</v>
      </c>
      <c r="E308" s="19">
        <v>1</v>
      </c>
      <c r="F308" s="19">
        <v>2.0057</v>
      </c>
      <c r="G308" s="19">
        <v>2.6057000000000001</v>
      </c>
      <c r="H308" s="19">
        <v>3</v>
      </c>
      <c r="I308" s="19">
        <v>25</v>
      </c>
      <c r="J308" s="19">
        <v>25</v>
      </c>
      <c r="K308" s="19">
        <v>0</v>
      </c>
      <c r="L308" s="24">
        <f t="shared" si="12"/>
        <v>0</v>
      </c>
      <c r="M308">
        <f t="shared" si="13"/>
        <v>-0.76973557969067807</v>
      </c>
      <c r="N308">
        <f t="shared" si="14"/>
        <v>8.8246152665310653</v>
      </c>
    </row>
    <row r="309" spans="2:14" x14ac:dyDescent="0.25">
      <c r="B309" s="19" t="s">
        <v>389</v>
      </c>
      <c r="C309" s="19">
        <v>0</v>
      </c>
      <c r="D309" s="19">
        <v>0</v>
      </c>
      <c r="E309" s="19">
        <v>1</v>
      </c>
      <c r="F309" s="19">
        <v>2.0057</v>
      </c>
      <c r="G309" s="19">
        <v>2.6057000000000001</v>
      </c>
      <c r="H309" s="19">
        <v>3</v>
      </c>
      <c r="I309" s="19">
        <v>25</v>
      </c>
      <c r="J309" s="19">
        <v>25</v>
      </c>
      <c r="K309" s="19">
        <v>0</v>
      </c>
      <c r="L309" s="24">
        <f t="shared" si="12"/>
        <v>0</v>
      </c>
      <c r="M309">
        <f t="shared" si="13"/>
        <v>-0.76973557969067807</v>
      </c>
      <c r="N309">
        <f t="shared" si="14"/>
        <v>8.8246152665310653</v>
      </c>
    </row>
    <row r="310" spans="2:14" x14ac:dyDescent="0.25">
      <c r="B310" s="19" t="s">
        <v>390</v>
      </c>
      <c r="C310" s="19">
        <v>0</v>
      </c>
      <c r="D310" s="19">
        <v>0</v>
      </c>
      <c r="E310" s="19">
        <v>1</v>
      </c>
      <c r="F310" s="19">
        <v>2.0057</v>
      </c>
      <c r="G310" s="19">
        <v>2.6057000000000001</v>
      </c>
      <c r="H310" s="19">
        <v>3</v>
      </c>
      <c r="I310" s="19">
        <v>25</v>
      </c>
      <c r="J310" s="19">
        <v>25</v>
      </c>
      <c r="K310" s="19">
        <v>0</v>
      </c>
      <c r="L310" s="24">
        <f t="shared" si="12"/>
        <v>0</v>
      </c>
      <c r="M310">
        <f t="shared" si="13"/>
        <v>-0.76973557969067807</v>
      </c>
      <c r="N310">
        <f t="shared" si="14"/>
        <v>8.8246152665310653</v>
      </c>
    </row>
    <row r="311" spans="2:14" x14ac:dyDescent="0.25">
      <c r="B311" s="19" t="s">
        <v>391</v>
      </c>
      <c r="C311" s="19">
        <v>0</v>
      </c>
      <c r="D311" s="19">
        <v>0</v>
      </c>
      <c r="E311" s="19">
        <v>1</v>
      </c>
      <c r="F311" s="19">
        <v>2.0057</v>
      </c>
      <c r="G311" s="19">
        <v>2.6057000000000001</v>
      </c>
      <c r="H311" s="19">
        <v>3</v>
      </c>
      <c r="I311" s="19">
        <v>25</v>
      </c>
      <c r="J311" s="19">
        <v>25</v>
      </c>
      <c r="K311" s="19">
        <v>0</v>
      </c>
      <c r="L311" s="24">
        <f t="shared" si="12"/>
        <v>0</v>
      </c>
      <c r="M311">
        <f t="shared" si="13"/>
        <v>-0.76973557969067807</v>
      </c>
      <c r="N311">
        <f t="shared" si="14"/>
        <v>8.8246152665310653</v>
      </c>
    </row>
    <row r="312" spans="2:14" x14ac:dyDescent="0.25">
      <c r="B312" s="19" t="s">
        <v>392</v>
      </c>
      <c r="C312" s="19">
        <v>0</v>
      </c>
      <c r="D312" s="19">
        <v>0</v>
      </c>
      <c r="E312" s="19">
        <v>0.28999999999999998</v>
      </c>
      <c r="F312" s="19">
        <v>0.22470000000000001</v>
      </c>
      <c r="G312" s="19">
        <v>0.17849999999999999</v>
      </c>
      <c r="H312" s="19">
        <v>0.37</v>
      </c>
      <c r="I312" s="19">
        <v>0</v>
      </c>
      <c r="J312" s="19">
        <v>41</v>
      </c>
      <c r="K312" s="19">
        <v>0</v>
      </c>
      <c r="L312" s="24">
        <f t="shared" si="12"/>
        <v>0</v>
      </c>
      <c r="M312">
        <f t="shared" si="13"/>
        <v>-1.2588235294117649</v>
      </c>
      <c r="N312">
        <f t="shared" si="14"/>
        <v>-1.2588235294117649</v>
      </c>
    </row>
    <row r="313" spans="2:14" x14ac:dyDescent="0.25">
      <c r="B313" s="19" t="s">
        <v>393</v>
      </c>
      <c r="C313" s="19">
        <v>0</v>
      </c>
      <c r="D313" s="19">
        <v>0</v>
      </c>
      <c r="E313" s="19">
        <v>0.01</v>
      </c>
      <c r="F313" s="19">
        <v>0.1079</v>
      </c>
      <c r="G313" s="19">
        <v>0.184</v>
      </c>
      <c r="H313" s="19">
        <v>0.13</v>
      </c>
      <c r="I313" s="19">
        <v>1</v>
      </c>
      <c r="J313" s="19">
        <v>98</v>
      </c>
      <c r="K313" s="19">
        <v>0</v>
      </c>
      <c r="L313" s="24">
        <f t="shared" si="12"/>
        <v>0</v>
      </c>
      <c r="M313">
        <f t="shared" si="13"/>
        <v>-0.58641304347826084</v>
      </c>
      <c r="N313">
        <f t="shared" si="14"/>
        <v>4.848369565217391</v>
      </c>
    </row>
    <row r="314" spans="2:14" x14ac:dyDescent="0.25">
      <c r="B314" s="19" t="s">
        <v>394</v>
      </c>
      <c r="C314" s="19">
        <v>0</v>
      </c>
      <c r="D314" s="19">
        <v>0</v>
      </c>
      <c r="E314" s="19">
        <v>0</v>
      </c>
      <c r="F314" s="19">
        <v>0.1042</v>
      </c>
      <c r="G314" s="19">
        <v>0.27710000000000001</v>
      </c>
      <c r="H314" s="19">
        <v>0.01</v>
      </c>
      <c r="I314" s="19">
        <v>1</v>
      </c>
      <c r="J314" s="19">
        <v>8</v>
      </c>
      <c r="K314" s="19">
        <v>0</v>
      </c>
      <c r="L314" s="24">
        <f t="shared" si="12"/>
        <v>0</v>
      </c>
      <c r="M314">
        <f t="shared" si="13"/>
        <v>-0.376037531577048</v>
      </c>
      <c r="N314">
        <f t="shared" si="14"/>
        <v>3.23276795380729</v>
      </c>
    </row>
    <row r="315" spans="2:14" x14ac:dyDescent="0.25">
      <c r="B315" s="19" t="s">
        <v>395</v>
      </c>
      <c r="C315" s="19">
        <v>0</v>
      </c>
      <c r="D315" s="19">
        <v>0</v>
      </c>
      <c r="E315" s="19">
        <v>0.09</v>
      </c>
      <c r="F315" s="19">
        <v>0.1065</v>
      </c>
      <c r="G315" s="19">
        <v>0.11840000000000001</v>
      </c>
      <c r="H315" s="19">
        <v>0.16</v>
      </c>
      <c r="I315" s="19">
        <v>1</v>
      </c>
      <c r="J315" s="19">
        <v>62</v>
      </c>
      <c r="K315" s="19">
        <v>0</v>
      </c>
      <c r="L315" s="24">
        <f t="shared" si="12"/>
        <v>0</v>
      </c>
      <c r="M315">
        <f t="shared" si="13"/>
        <v>-0.8994932432432432</v>
      </c>
      <c r="N315">
        <f t="shared" si="14"/>
        <v>7.5464527027027017</v>
      </c>
    </row>
    <row r="316" spans="2:14" x14ac:dyDescent="0.25">
      <c r="B316" s="19" t="s">
        <v>396</v>
      </c>
      <c r="C316" s="19">
        <v>0</v>
      </c>
      <c r="D316" s="19">
        <v>0</v>
      </c>
      <c r="E316" s="19">
        <v>1</v>
      </c>
      <c r="F316" s="19">
        <v>1.9208000000000001</v>
      </c>
      <c r="G316" s="19">
        <v>2.4918</v>
      </c>
      <c r="H316" s="19">
        <v>3</v>
      </c>
      <c r="I316" s="19">
        <v>26</v>
      </c>
      <c r="J316" s="19">
        <v>24</v>
      </c>
      <c r="K316" s="19">
        <v>0</v>
      </c>
      <c r="L316" s="24">
        <f t="shared" si="12"/>
        <v>0</v>
      </c>
      <c r="M316">
        <f t="shared" si="13"/>
        <v>-0.77084838269524036</v>
      </c>
      <c r="N316">
        <f t="shared" si="14"/>
        <v>9.663375872862991</v>
      </c>
    </row>
    <row r="317" spans="2:14" x14ac:dyDescent="0.25">
      <c r="B317" s="19" t="s">
        <v>397</v>
      </c>
      <c r="C317" s="19">
        <v>0</v>
      </c>
      <c r="D317" s="19">
        <v>0</v>
      </c>
      <c r="E317" s="19">
        <v>1</v>
      </c>
      <c r="F317" s="19">
        <v>1.9208000000000001</v>
      </c>
      <c r="G317" s="19">
        <v>2.4918</v>
      </c>
      <c r="H317" s="19">
        <v>3</v>
      </c>
      <c r="I317" s="19">
        <v>26</v>
      </c>
      <c r="J317" s="19">
        <v>24</v>
      </c>
      <c r="K317" s="19">
        <v>0</v>
      </c>
      <c r="L317" s="24">
        <f t="shared" si="12"/>
        <v>0</v>
      </c>
      <c r="M317">
        <f t="shared" si="13"/>
        <v>-0.77084838269524036</v>
      </c>
      <c r="N317">
        <f t="shared" si="14"/>
        <v>9.663375872862991</v>
      </c>
    </row>
    <row r="318" spans="2:14" x14ac:dyDescent="0.25">
      <c r="B318" s="19" t="s">
        <v>398</v>
      </c>
      <c r="C318" s="19">
        <v>0</v>
      </c>
      <c r="D318" s="19">
        <v>0</v>
      </c>
      <c r="E318" s="19">
        <v>1</v>
      </c>
      <c r="F318" s="19">
        <v>1.9208000000000001</v>
      </c>
      <c r="G318" s="19">
        <v>2.4918</v>
      </c>
      <c r="H318" s="19">
        <v>3</v>
      </c>
      <c r="I318" s="19">
        <v>26</v>
      </c>
      <c r="J318" s="19">
        <v>24</v>
      </c>
      <c r="K318" s="19">
        <v>0</v>
      </c>
      <c r="L318" s="24">
        <f t="shared" si="12"/>
        <v>0</v>
      </c>
      <c r="M318">
        <f t="shared" si="13"/>
        <v>-0.77084838269524036</v>
      </c>
      <c r="N318">
        <f t="shared" si="14"/>
        <v>9.663375872862991</v>
      </c>
    </row>
    <row r="319" spans="2:14" x14ac:dyDescent="0.25">
      <c r="B319" s="19" t="s">
        <v>399</v>
      </c>
      <c r="C319" s="19">
        <v>0</v>
      </c>
      <c r="D319" s="19">
        <v>0</v>
      </c>
      <c r="E319" s="19">
        <v>1</v>
      </c>
      <c r="F319" s="19">
        <v>1.9208000000000001</v>
      </c>
      <c r="G319" s="19">
        <v>2.4918</v>
      </c>
      <c r="H319" s="19">
        <v>3</v>
      </c>
      <c r="I319" s="19">
        <v>26</v>
      </c>
      <c r="J319" s="19">
        <v>24</v>
      </c>
      <c r="K319" s="19">
        <v>0</v>
      </c>
      <c r="L319" s="24">
        <f t="shared" si="12"/>
        <v>0</v>
      </c>
      <c r="M319">
        <f t="shared" si="13"/>
        <v>-0.77084838269524036</v>
      </c>
      <c r="N319">
        <f t="shared" si="14"/>
        <v>9.663375872862991</v>
      </c>
    </row>
    <row r="320" spans="2:14" x14ac:dyDescent="0.25">
      <c r="B320" s="19" t="s">
        <v>400</v>
      </c>
      <c r="C320" s="19">
        <v>0</v>
      </c>
      <c r="D320" s="19">
        <v>0</v>
      </c>
      <c r="E320" s="19">
        <v>0.28000000000000003</v>
      </c>
      <c r="F320" s="19">
        <v>0.2235</v>
      </c>
      <c r="G320" s="19">
        <v>0.17580000000000001</v>
      </c>
      <c r="H320" s="19">
        <v>0.37</v>
      </c>
      <c r="I320" s="19">
        <v>0</v>
      </c>
      <c r="J320" s="19">
        <v>40</v>
      </c>
      <c r="K320" s="19">
        <v>0</v>
      </c>
      <c r="L320" s="24">
        <f t="shared" si="12"/>
        <v>0</v>
      </c>
      <c r="M320">
        <f t="shared" si="13"/>
        <v>-1.2713310580204777</v>
      </c>
      <c r="N320">
        <f t="shared" si="14"/>
        <v>-1.2713310580204777</v>
      </c>
    </row>
    <row r="321" spans="2:14" x14ac:dyDescent="0.25">
      <c r="B321" s="19" t="s">
        <v>401</v>
      </c>
      <c r="C321" s="19">
        <v>0</v>
      </c>
      <c r="D321" s="19">
        <v>0.01</v>
      </c>
      <c r="E321" s="19">
        <v>7.0000000000000007E-2</v>
      </c>
      <c r="F321" s="19">
        <v>0.21479999999999999</v>
      </c>
      <c r="G321" s="19">
        <v>0.26479999999999998</v>
      </c>
      <c r="H321" s="19">
        <v>0.38</v>
      </c>
      <c r="I321" s="19">
        <v>1</v>
      </c>
      <c r="J321" s="19">
        <v>101</v>
      </c>
      <c r="K321" s="19">
        <v>0</v>
      </c>
      <c r="L321" s="24">
        <f t="shared" si="12"/>
        <v>0</v>
      </c>
      <c r="M321">
        <f t="shared" si="13"/>
        <v>-0.81117824773413905</v>
      </c>
      <c r="N321">
        <f t="shared" si="14"/>
        <v>2.9652567975830819</v>
      </c>
    </row>
    <row r="322" spans="2:14" x14ac:dyDescent="0.25">
      <c r="B322" s="19" t="s">
        <v>402</v>
      </c>
      <c r="C322" s="19">
        <v>0</v>
      </c>
      <c r="D322" s="19">
        <v>0</v>
      </c>
      <c r="E322" s="19">
        <v>0</v>
      </c>
      <c r="F322" s="19">
        <v>0.2109</v>
      </c>
      <c r="G322" s="19">
        <v>0.37480000000000002</v>
      </c>
      <c r="H322" s="19">
        <v>0.1</v>
      </c>
      <c r="I322" s="19">
        <v>1</v>
      </c>
      <c r="J322" s="19">
        <v>8</v>
      </c>
      <c r="K322" s="19">
        <v>0</v>
      </c>
      <c r="L322" s="24">
        <f t="shared" si="12"/>
        <v>0</v>
      </c>
      <c r="M322">
        <f t="shared" si="13"/>
        <v>-0.56270010672358584</v>
      </c>
      <c r="N322">
        <f t="shared" si="14"/>
        <v>2.1053895410885803</v>
      </c>
    </row>
    <row r="323" spans="2:14" x14ac:dyDescent="0.25">
      <c r="B323" s="19" t="s">
        <v>403</v>
      </c>
      <c r="C323" s="19">
        <v>0</v>
      </c>
      <c r="D323" s="19">
        <v>0.08</v>
      </c>
      <c r="E323" s="19">
        <v>0.21</v>
      </c>
      <c r="F323" s="19">
        <v>0.22359999999999999</v>
      </c>
      <c r="G323" s="19">
        <v>0.18509999999999999</v>
      </c>
      <c r="H323" s="19">
        <v>0.33</v>
      </c>
      <c r="I323" s="19">
        <v>1</v>
      </c>
      <c r="J323" s="19">
        <v>92</v>
      </c>
      <c r="K323" s="19">
        <v>0</v>
      </c>
      <c r="L323" s="24">
        <f t="shared" si="12"/>
        <v>0</v>
      </c>
      <c r="M323">
        <f t="shared" si="13"/>
        <v>-1.2079956780118855</v>
      </c>
      <c r="N323">
        <f t="shared" si="14"/>
        <v>4.1944894651539713</v>
      </c>
    </row>
    <row r="324" spans="2:14" x14ac:dyDescent="0.25">
      <c r="B324" s="19" t="s">
        <v>404</v>
      </c>
      <c r="C324" s="19">
        <v>0</v>
      </c>
      <c r="D324" s="19">
        <v>1</v>
      </c>
      <c r="E324" s="19">
        <v>2</v>
      </c>
      <c r="F324" s="19">
        <v>4.0434000000000001</v>
      </c>
      <c r="G324" s="19">
        <v>4.7290999999999999</v>
      </c>
      <c r="H324" s="19">
        <v>6</v>
      </c>
      <c r="I324" s="19">
        <v>40</v>
      </c>
      <c r="J324" s="19">
        <v>41</v>
      </c>
      <c r="K324" s="19">
        <v>0</v>
      </c>
      <c r="L324" s="24">
        <f t="shared" si="12"/>
        <v>0</v>
      </c>
      <c r="M324">
        <f t="shared" si="13"/>
        <v>-0.85500412340614496</v>
      </c>
      <c r="N324">
        <f t="shared" si="14"/>
        <v>7.6032648918398857</v>
      </c>
    </row>
    <row r="325" spans="2:14" x14ac:dyDescent="0.25">
      <c r="B325" s="19" t="s">
        <v>405</v>
      </c>
      <c r="C325" s="19">
        <v>0</v>
      </c>
      <c r="D325" s="19">
        <v>1</v>
      </c>
      <c r="E325" s="19">
        <v>2</v>
      </c>
      <c r="F325" s="19">
        <v>4.0434000000000001</v>
      </c>
      <c r="G325" s="19">
        <v>4.7290999999999999</v>
      </c>
      <c r="H325" s="19">
        <v>6</v>
      </c>
      <c r="I325" s="19">
        <v>40</v>
      </c>
      <c r="J325" s="19">
        <v>41</v>
      </c>
      <c r="K325" s="19">
        <v>0</v>
      </c>
      <c r="L325" s="24">
        <f t="shared" si="12"/>
        <v>0</v>
      </c>
      <c r="M325">
        <f t="shared" si="13"/>
        <v>-0.85500412340614496</v>
      </c>
      <c r="N325">
        <f t="shared" si="14"/>
        <v>7.6032648918398857</v>
      </c>
    </row>
    <row r="326" spans="2:14" x14ac:dyDescent="0.25">
      <c r="B326" s="19" t="s">
        <v>406</v>
      </c>
      <c r="C326" s="19">
        <v>0</v>
      </c>
      <c r="D326" s="19">
        <v>1</v>
      </c>
      <c r="E326" s="19">
        <v>2</v>
      </c>
      <c r="F326" s="19">
        <v>4.0434000000000001</v>
      </c>
      <c r="G326" s="19">
        <v>4.7290999999999999</v>
      </c>
      <c r="H326" s="19">
        <v>6</v>
      </c>
      <c r="I326" s="19">
        <v>40</v>
      </c>
      <c r="J326" s="19">
        <v>41</v>
      </c>
      <c r="K326" s="19">
        <v>0</v>
      </c>
      <c r="L326" s="24">
        <f t="shared" si="12"/>
        <v>0</v>
      </c>
      <c r="M326">
        <f t="shared" si="13"/>
        <v>-0.85500412340614496</v>
      </c>
      <c r="N326">
        <f t="shared" si="14"/>
        <v>7.6032648918398857</v>
      </c>
    </row>
    <row r="327" spans="2:14" x14ac:dyDescent="0.25">
      <c r="B327" s="19" t="s">
        <v>407</v>
      </c>
      <c r="C327" s="19">
        <v>0</v>
      </c>
      <c r="D327" s="19">
        <v>1</v>
      </c>
      <c r="E327" s="19">
        <v>2</v>
      </c>
      <c r="F327" s="19">
        <v>4.0434000000000001</v>
      </c>
      <c r="G327" s="19">
        <v>4.7290999999999999</v>
      </c>
      <c r="H327" s="19">
        <v>6</v>
      </c>
      <c r="I327" s="19">
        <v>40</v>
      </c>
      <c r="J327" s="19">
        <v>41</v>
      </c>
      <c r="K327" s="19">
        <v>0</v>
      </c>
      <c r="L327" s="24">
        <f t="shared" si="12"/>
        <v>0</v>
      </c>
      <c r="M327">
        <f t="shared" si="13"/>
        <v>-0.85500412340614496</v>
      </c>
      <c r="N327">
        <f t="shared" si="14"/>
        <v>7.6032648918398857</v>
      </c>
    </row>
    <row r="328" spans="2:14" x14ac:dyDescent="0.25">
      <c r="B328" s="19" t="s">
        <v>408</v>
      </c>
      <c r="C328" s="19">
        <v>0</v>
      </c>
      <c r="D328" s="19">
        <v>0.27</v>
      </c>
      <c r="E328" s="19">
        <v>0.4</v>
      </c>
      <c r="F328" s="19">
        <v>0.32350000000000001</v>
      </c>
      <c r="G328" s="19">
        <v>0.1855</v>
      </c>
      <c r="H328" s="19">
        <v>0.46</v>
      </c>
      <c r="I328" s="19">
        <v>0</v>
      </c>
      <c r="J328" s="19">
        <v>36</v>
      </c>
      <c r="K328" s="19">
        <v>0</v>
      </c>
      <c r="L328" s="24">
        <f t="shared" si="12"/>
        <v>0</v>
      </c>
      <c r="M328">
        <f t="shared" si="13"/>
        <v>-1.7439353099730459</v>
      </c>
      <c r="N328">
        <f t="shared" si="14"/>
        <v>-1.7439353099730459</v>
      </c>
    </row>
    <row r="329" spans="2:14" x14ac:dyDescent="0.25">
      <c r="B329" s="19" t="s">
        <v>409</v>
      </c>
      <c r="C329" s="19">
        <v>0</v>
      </c>
      <c r="D329" s="19">
        <v>0.03</v>
      </c>
      <c r="E329" s="19">
        <v>0.25</v>
      </c>
      <c r="F329" s="19">
        <v>0.31890000000000002</v>
      </c>
      <c r="G329" s="19">
        <v>0.308</v>
      </c>
      <c r="H329" s="19">
        <v>0.52</v>
      </c>
      <c r="I329" s="19">
        <v>1</v>
      </c>
      <c r="J329" s="19">
        <v>101</v>
      </c>
      <c r="K329" s="19">
        <v>0</v>
      </c>
      <c r="L329" s="24">
        <f t="shared" si="12"/>
        <v>0</v>
      </c>
      <c r="M329">
        <f t="shared" si="13"/>
        <v>-1.0353896103896105</v>
      </c>
      <c r="N329">
        <f t="shared" si="14"/>
        <v>2.2113636363636364</v>
      </c>
    </row>
    <row r="330" spans="2:14" x14ac:dyDescent="0.25">
      <c r="B330" s="19" t="s">
        <v>410</v>
      </c>
      <c r="C330" s="19">
        <v>0</v>
      </c>
      <c r="D330" s="19">
        <v>0</v>
      </c>
      <c r="E330" s="19">
        <v>0.01</v>
      </c>
      <c r="F330" s="19">
        <v>0.31509999999999999</v>
      </c>
      <c r="G330" s="19">
        <v>0.42830000000000001</v>
      </c>
      <c r="H330" s="19">
        <v>0.9</v>
      </c>
      <c r="I330" s="19">
        <v>1</v>
      </c>
      <c r="J330" s="19">
        <v>8</v>
      </c>
      <c r="K330" s="19">
        <v>0</v>
      </c>
      <c r="L330" s="24">
        <f t="shared" si="12"/>
        <v>0</v>
      </c>
      <c r="M330">
        <f t="shared" si="13"/>
        <v>-0.73569927620826514</v>
      </c>
      <c r="N330">
        <f t="shared" si="14"/>
        <v>1.5991127714219007</v>
      </c>
    </row>
    <row r="331" spans="2:14" x14ac:dyDescent="0.25">
      <c r="B331" s="19" t="s">
        <v>411</v>
      </c>
      <c r="C331" s="19">
        <v>0</v>
      </c>
      <c r="D331" s="19">
        <v>0.2</v>
      </c>
      <c r="E331" s="19">
        <v>0.33</v>
      </c>
      <c r="F331" s="19">
        <v>0.32990000000000003</v>
      </c>
      <c r="G331" s="19">
        <v>0.21940000000000001</v>
      </c>
      <c r="H331" s="19">
        <v>0.46</v>
      </c>
      <c r="I331" s="19">
        <v>1</v>
      </c>
      <c r="J331" s="19">
        <v>96</v>
      </c>
      <c r="K331" s="19">
        <v>0</v>
      </c>
      <c r="L331" s="24">
        <f t="shared" ref="L331:L394" si="15">K331/105471</f>
        <v>0</v>
      </c>
      <c r="M331">
        <f t="shared" ref="M331:M394" si="16">(C331-F331)/G331</f>
        <v>-1.5036463081130356</v>
      </c>
      <c r="N331">
        <f t="shared" ref="N331:N394" si="17">(I331-F331)/G331</f>
        <v>3.0542388331814032</v>
      </c>
    </row>
    <row r="332" spans="2:14" x14ac:dyDescent="0.25">
      <c r="B332" s="19" t="s">
        <v>412</v>
      </c>
      <c r="C332" s="19">
        <v>0</v>
      </c>
      <c r="D332" s="19">
        <v>1</v>
      </c>
      <c r="E332" s="19">
        <v>4</v>
      </c>
      <c r="F332" s="19">
        <v>5.9641999999999999</v>
      </c>
      <c r="G332" s="19">
        <v>6.7815000000000003</v>
      </c>
      <c r="H332" s="19">
        <v>8</v>
      </c>
      <c r="I332" s="19">
        <v>53</v>
      </c>
      <c r="J332" s="19">
        <v>54</v>
      </c>
      <c r="K332" s="19">
        <v>0</v>
      </c>
      <c r="L332" s="24">
        <f t="shared" si="15"/>
        <v>0</v>
      </c>
      <c r="M332">
        <f t="shared" si="16"/>
        <v>-0.87948094079480932</v>
      </c>
      <c r="N332">
        <f t="shared" si="17"/>
        <v>6.9358991373589918</v>
      </c>
    </row>
    <row r="333" spans="2:14" x14ac:dyDescent="0.25">
      <c r="B333" s="19" t="s">
        <v>413</v>
      </c>
      <c r="C333" s="19">
        <v>0</v>
      </c>
      <c r="D333" s="19">
        <v>1</v>
      </c>
      <c r="E333" s="19">
        <v>4</v>
      </c>
      <c r="F333" s="19">
        <v>5.9641999999999999</v>
      </c>
      <c r="G333" s="19">
        <v>6.7815000000000003</v>
      </c>
      <c r="H333" s="19">
        <v>8</v>
      </c>
      <c r="I333" s="19">
        <v>53</v>
      </c>
      <c r="J333" s="19">
        <v>54</v>
      </c>
      <c r="K333" s="19">
        <v>0</v>
      </c>
      <c r="L333" s="24">
        <f t="shared" si="15"/>
        <v>0</v>
      </c>
      <c r="M333">
        <f t="shared" si="16"/>
        <v>-0.87948094079480932</v>
      </c>
      <c r="N333">
        <f t="shared" si="17"/>
        <v>6.9358991373589918</v>
      </c>
    </row>
    <row r="334" spans="2:14" x14ac:dyDescent="0.25">
      <c r="B334" s="19" t="s">
        <v>414</v>
      </c>
      <c r="C334" s="19">
        <v>0</v>
      </c>
      <c r="D334" s="19">
        <v>1</v>
      </c>
      <c r="E334" s="19">
        <v>4</v>
      </c>
      <c r="F334" s="19">
        <v>5.9641999999999999</v>
      </c>
      <c r="G334" s="19">
        <v>6.7815000000000003</v>
      </c>
      <c r="H334" s="19">
        <v>8</v>
      </c>
      <c r="I334" s="19">
        <v>53</v>
      </c>
      <c r="J334" s="19">
        <v>54</v>
      </c>
      <c r="K334" s="19">
        <v>0</v>
      </c>
      <c r="L334" s="24">
        <f t="shared" si="15"/>
        <v>0</v>
      </c>
      <c r="M334">
        <f t="shared" si="16"/>
        <v>-0.87948094079480932</v>
      </c>
      <c r="N334">
        <f t="shared" si="17"/>
        <v>6.9358991373589918</v>
      </c>
    </row>
    <row r="335" spans="2:14" x14ac:dyDescent="0.25">
      <c r="B335" s="19" t="s">
        <v>415</v>
      </c>
      <c r="C335" s="19">
        <v>0</v>
      </c>
      <c r="D335" s="19">
        <v>1</v>
      </c>
      <c r="E335" s="19">
        <v>4</v>
      </c>
      <c r="F335" s="19">
        <v>5.9641999999999999</v>
      </c>
      <c r="G335" s="19">
        <v>6.7815000000000003</v>
      </c>
      <c r="H335" s="19">
        <v>8</v>
      </c>
      <c r="I335" s="19">
        <v>53</v>
      </c>
      <c r="J335" s="19">
        <v>54</v>
      </c>
      <c r="K335" s="19">
        <v>0</v>
      </c>
      <c r="L335" s="24">
        <f t="shared" si="15"/>
        <v>0</v>
      </c>
      <c r="M335">
        <f t="shared" si="16"/>
        <v>-0.87948094079480932</v>
      </c>
      <c r="N335">
        <f t="shared" si="17"/>
        <v>6.9358991373589918</v>
      </c>
    </row>
    <row r="336" spans="2:14" x14ac:dyDescent="0.25">
      <c r="B336" s="19" t="s">
        <v>416</v>
      </c>
      <c r="C336" s="19">
        <v>0</v>
      </c>
      <c r="D336" s="19">
        <v>0.37</v>
      </c>
      <c r="E336" s="19">
        <v>0.46</v>
      </c>
      <c r="F336" s="19">
        <v>0.37580000000000002</v>
      </c>
      <c r="G336" s="19">
        <v>0.17749999999999999</v>
      </c>
      <c r="H336" s="19">
        <v>0.49</v>
      </c>
      <c r="I336" s="19">
        <v>0</v>
      </c>
      <c r="J336" s="19">
        <v>37</v>
      </c>
      <c r="K336" s="19">
        <v>0</v>
      </c>
      <c r="L336" s="24">
        <f t="shared" si="15"/>
        <v>0</v>
      </c>
      <c r="M336">
        <f t="shared" si="16"/>
        <v>-2.1171830985915494</v>
      </c>
      <c r="N336">
        <f t="shared" si="17"/>
        <v>-2.1171830985915494</v>
      </c>
    </row>
    <row r="337" spans="2:14" x14ac:dyDescent="0.25">
      <c r="B337" s="19" t="s">
        <v>417</v>
      </c>
      <c r="C337" s="19">
        <v>-1.58</v>
      </c>
      <c r="D337" s="19">
        <v>0.4</v>
      </c>
      <c r="E337" s="19">
        <v>0.84</v>
      </c>
      <c r="F337" s="19">
        <v>0.57609999999999995</v>
      </c>
      <c r="G337" s="19">
        <v>0.69259999999999999</v>
      </c>
      <c r="H337" s="19">
        <v>1.03</v>
      </c>
      <c r="I337" s="19">
        <v>2</v>
      </c>
      <c r="J337" s="19">
        <v>240</v>
      </c>
      <c r="K337" s="19">
        <v>18067</v>
      </c>
      <c r="L337" s="24">
        <f t="shared" si="15"/>
        <v>0.17129827156279925</v>
      </c>
      <c r="M337">
        <f t="shared" si="16"/>
        <v>-3.1130522668206755</v>
      </c>
      <c r="N337">
        <f t="shared" si="17"/>
        <v>2.0558764077389551</v>
      </c>
    </row>
    <row r="338" spans="2:14" x14ac:dyDescent="0.25">
      <c r="B338" s="19" t="s">
        <v>418</v>
      </c>
      <c r="C338" s="19">
        <v>0.99</v>
      </c>
      <c r="D338" s="19">
        <v>1.03</v>
      </c>
      <c r="E338" s="19">
        <v>1.1200000000000001</v>
      </c>
      <c r="F338" s="19">
        <v>1.1634</v>
      </c>
      <c r="G338" s="19">
        <v>0.18110000000000001</v>
      </c>
      <c r="H338" s="19">
        <v>1.24</v>
      </c>
      <c r="I338" s="19">
        <v>3</v>
      </c>
      <c r="J338" s="19">
        <v>113</v>
      </c>
      <c r="K338" s="19">
        <v>18067</v>
      </c>
      <c r="L338" s="24">
        <f t="shared" si="15"/>
        <v>0.17129827156279925</v>
      </c>
      <c r="M338">
        <f t="shared" si="16"/>
        <v>-0.9574820541137492</v>
      </c>
      <c r="N338">
        <f t="shared" si="17"/>
        <v>10.141358365543898</v>
      </c>
    </row>
    <row r="339" spans="2:14" x14ac:dyDescent="0.25">
      <c r="B339" s="19" t="s">
        <v>419</v>
      </c>
      <c r="C339" s="19">
        <v>0</v>
      </c>
      <c r="D339" s="19">
        <v>59.825000000000003</v>
      </c>
      <c r="E339" s="19">
        <v>302.24</v>
      </c>
      <c r="F339" s="19">
        <v>1212.8289</v>
      </c>
      <c r="G339" s="19">
        <v>7716.9003000000002</v>
      </c>
      <c r="H339" s="19">
        <v>969.625</v>
      </c>
      <c r="I339" s="19">
        <v>1078830</v>
      </c>
      <c r="J339" s="19">
        <v>60915</v>
      </c>
      <c r="K339" s="19">
        <v>0</v>
      </c>
      <c r="L339" s="24">
        <f t="shared" si="15"/>
        <v>0</v>
      </c>
      <c r="M339">
        <f t="shared" si="16"/>
        <v>-0.15716529342746594</v>
      </c>
      <c r="N339">
        <f t="shared" si="17"/>
        <v>139.64378561428347</v>
      </c>
    </row>
    <row r="340" spans="2:14" x14ac:dyDescent="0.25">
      <c r="B340" s="19" t="s">
        <v>420</v>
      </c>
      <c r="C340" s="19">
        <v>0</v>
      </c>
      <c r="D340" s="19">
        <v>0.57999999999999996</v>
      </c>
      <c r="E340" s="19">
        <v>91.79</v>
      </c>
      <c r="F340" s="19">
        <v>1264.3563999999999</v>
      </c>
      <c r="G340" s="19">
        <v>11392.165199999999</v>
      </c>
      <c r="H340" s="19">
        <v>721.61</v>
      </c>
      <c r="I340" s="19">
        <v>1885060</v>
      </c>
      <c r="J340" s="19">
        <v>46983</v>
      </c>
      <c r="K340" s="19">
        <v>0</v>
      </c>
      <c r="L340" s="24">
        <f t="shared" si="15"/>
        <v>0</v>
      </c>
      <c r="M340">
        <f t="shared" si="16"/>
        <v>-0.11098473185764546</v>
      </c>
      <c r="N340">
        <f t="shared" si="17"/>
        <v>165.35887695870142</v>
      </c>
    </row>
    <row r="341" spans="2:14" x14ac:dyDescent="0.25">
      <c r="B341" s="19" t="s">
        <v>421</v>
      </c>
      <c r="C341" s="19">
        <v>0</v>
      </c>
      <c r="D341" s="19">
        <v>194.33</v>
      </c>
      <c r="E341" s="19">
        <v>530.15</v>
      </c>
      <c r="F341" s="19">
        <v>1146.1962000000001</v>
      </c>
      <c r="G341" s="19">
        <v>4148.3584000000001</v>
      </c>
      <c r="H341" s="19">
        <v>1075.71</v>
      </c>
      <c r="I341" s="19">
        <v>458505</v>
      </c>
      <c r="J341" s="19">
        <v>61035</v>
      </c>
      <c r="K341" s="19">
        <v>0</v>
      </c>
      <c r="L341" s="24">
        <f t="shared" si="15"/>
        <v>0</v>
      </c>
      <c r="M341">
        <f t="shared" si="16"/>
        <v>-0.2763011508359548</v>
      </c>
      <c r="N341">
        <f t="shared" si="17"/>
        <v>110.25055207380346</v>
      </c>
    </row>
    <row r="342" spans="2:14" x14ac:dyDescent="0.25">
      <c r="B342" s="19" t="s">
        <v>422</v>
      </c>
      <c r="C342" s="19">
        <v>0</v>
      </c>
      <c r="D342" s="19">
        <v>1301</v>
      </c>
      <c r="E342" s="19">
        <v>6526</v>
      </c>
      <c r="F342" s="19">
        <v>20209.8786</v>
      </c>
      <c r="G342" s="19">
        <v>48984.656900000002</v>
      </c>
      <c r="H342" s="19">
        <v>20154</v>
      </c>
      <c r="I342" s="19">
        <v>2292525</v>
      </c>
      <c r="J342" s="19">
        <v>27298</v>
      </c>
      <c r="K342" s="19">
        <v>0</v>
      </c>
      <c r="L342" s="24">
        <f t="shared" si="15"/>
        <v>0</v>
      </c>
      <c r="M342">
        <f t="shared" si="16"/>
        <v>-0.41257568959312235</v>
      </c>
      <c r="N342">
        <f t="shared" si="17"/>
        <v>46.388303301558899</v>
      </c>
    </row>
    <row r="343" spans="2:14" x14ac:dyDescent="0.25">
      <c r="B343" s="19" t="s">
        <v>423</v>
      </c>
      <c r="C343" s="19">
        <v>0</v>
      </c>
      <c r="D343" s="19">
        <v>903085</v>
      </c>
      <c r="E343" s="19">
        <v>14708752</v>
      </c>
      <c r="F343" s="19">
        <v>663565105.81889999</v>
      </c>
      <c r="G343" s="19">
        <v>25269993975.556301</v>
      </c>
      <c r="H343" s="19">
        <v>68821829</v>
      </c>
      <c r="I343" s="19">
        <v>4360000000000</v>
      </c>
      <c r="J343" s="19">
        <v>44284</v>
      </c>
      <c r="K343" s="19">
        <v>0</v>
      </c>
      <c r="L343" s="24">
        <f t="shared" si="15"/>
        <v>0</v>
      </c>
      <c r="M343">
        <f t="shared" si="16"/>
        <v>-2.6259013217841184E-2</v>
      </c>
      <c r="N343">
        <f t="shared" si="17"/>
        <v>172.51038678960404</v>
      </c>
    </row>
    <row r="344" spans="2:14" x14ac:dyDescent="0.25">
      <c r="B344" s="19" t="s">
        <v>424</v>
      </c>
      <c r="C344" s="19">
        <v>0</v>
      </c>
      <c r="D344" s="19">
        <v>637981064.5</v>
      </c>
      <c r="E344" s="19">
        <v>37571133951</v>
      </c>
      <c r="F344" s="19">
        <v>393289301867929</v>
      </c>
      <c r="G344" s="19">
        <v>4.8646175319855504E+16</v>
      </c>
      <c r="H344" s="19">
        <v>304500000000</v>
      </c>
      <c r="I344" s="19">
        <v>9.04E+18</v>
      </c>
      <c r="J344" s="19">
        <v>25154</v>
      </c>
      <c r="K344" s="19">
        <v>0</v>
      </c>
      <c r="L344" s="24">
        <f t="shared" si="15"/>
        <v>0</v>
      </c>
      <c r="M344">
        <f t="shared" si="16"/>
        <v>-8.0846911248828104E-3</v>
      </c>
      <c r="N344">
        <f t="shared" si="17"/>
        <v>185.82358533351155</v>
      </c>
    </row>
    <row r="345" spans="2:14" x14ac:dyDescent="0.25">
      <c r="B345" s="19" t="s">
        <v>425</v>
      </c>
      <c r="C345" s="19">
        <v>0</v>
      </c>
      <c r="D345" s="19">
        <v>455000000000</v>
      </c>
      <c r="E345" s="19">
        <v>110000000000000</v>
      </c>
      <c r="F345" s="19">
        <v>6.1161731433791698E+20</v>
      </c>
      <c r="G345" s="19">
        <v>1.00590951371589E+23</v>
      </c>
      <c r="H345" s="19">
        <v>1550000000000000</v>
      </c>
      <c r="I345" s="19">
        <v>1.8838146203135001E+25</v>
      </c>
      <c r="J345" s="19">
        <v>8663</v>
      </c>
      <c r="K345" s="19">
        <v>0</v>
      </c>
      <c r="L345" s="24">
        <f t="shared" si="15"/>
        <v>0</v>
      </c>
      <c r="M345">
        <f t="shared" si="16"/>
        <v>-6.0802418706486427E-3</v>
      </c>
      <c r="N345">
        <f t="shared" si="17"/>
        <v>187.26867903091681</v>
      </c>
    </row>
    <row r="346" spans="2:14" x14ac:dyDescent="0.25">
      <c r="B346" s="19" t="s">
        <v>426</v>
      </c>
      <c r="C346" s="19">
        <v>0</v>
      </c>
      <c r="D346" s="19">
        <v>280.14499999999998</v>
      </c>
      <c r="E346" s="19">
        <v>876.27</v>
      </c>
      <c r="F346" s="19">
        <v>1730.5916999999999</v>
      </c>
      <c r="G346" s="19">
        <v>6562.8459000000003</v>
      </c>
      <c r="H346" s="19">
        <v>1598.27</v>
      </c>
      <c r="I346" s="19">
        <v>813184</v>
      </c>
      <c r="J346" s="19">
        <v>72841</v>
      </c>
      <c r="K346" s="19">
        <v>0</v>
      </c>
      <c r="L346" s="24">
        <f t="shared" si="15"/>
        <v>0</v>
      </c>
      <c r="M346">
        <f t="shared" si="16"/>
        <v>-0.26369531242536104</v>
      </c>
      <c r="N346">
        <f t="shared" si="17"/>
        <v>123.6435260958969</v>
      </c>
    </row>
    <row r="347" spans="2:14" x14ac:dyDescent="0.25">
      <c r="B347" s="19" t="s">
        <v>427</v>
      </c>
      <c r="C347" s="19">
        <v>-1.28</v>
      </c>
      <c r="D347" s="19">
        <v>1.02</v>
      </c>
      <c r="E347" s="19">
        <v>1.2</v>
      </c>
      <c r="F347" s="19">
        <v>1.0973999999999999</v>
      </c>
      <c r="G347" s="19">
        <v>0.42620000000000002</v>
      </c>
      <c r="H347" s="19">
        <v>1.34</v>
      </c>
      <c r="I347" s="19">
        <v>2</v>
      </c>
      <c r="J347" s="19">
        <v>312</v>
      </c>
      <c r="K347" s="19">
        <v>11911</v>
      </c>
      <c r="L347" s="24">
        <f t="shared" si="15"/>
        <v>0.11293151672023589</v>
      </c>
      <c r="M347">
        <f t="shared" si="16"/>
        <v>-5.5781323322383844</v>
      </c>
      <c r="N347">
        <f t="shared" si="17"/>
        <v>2.1177850774284375</v>
      </c>
    </row>
    <row r="348" spans="2:14" x14ac:dyDescent="0.25">
      <c r="B348" s="19" t="s">
        <v>428</v>
      </c>
      <c r="C348" s="19">
        <v>-4.49</v>
      </c>
      <c r="D348" s="19">
        <v>1.25</v>
      </c>
      <c r="E348" s="19">
        <v>1.47</v>
      </c>
      <c r="F348" s="19">
        <v>1.4794</v>
      </c>
      <c r="G348" s="19">
        <v>0.28839999999999999</v>
      </c>
      <c r="H348" s="19">
        <v>1.67</v>
      </c>
      <c r="I348" s="19">
        <v>3</v>
      </c>
      <c r="J348" s="19">
        <v>199</v>
      </c>
      <c r="K348" s="19">
        <v>11911</v>
      </c>
      <c r="L348" s="24">
        <f t="shared" si="15"/>
        <v>0.11293151672023589</v>
      </c>
      <c r="M348">
        <f t="shared" si="16"/>
        <v>-20.69833564493759</v>
      </c>
      <c r="N348">
        <f t="shared" si="17"/>
        <v>5.2725381414701804</v>
      </c>
    </row>
    <row r="349" spans="2:14" x14ac:dyDescent="0.25">
      <c r="B349" s="19" t="s">
        <v>429</v>
      </c>
      <c r="C349" s="19">
        <v>0</v>
      </c>
      <c r="D349" s="19">
        <v>83.38</v>
      </c>
      <c r="E349" s="19">
        <v>92.27</v>
      </c>
      <c r="F349" s="19">
        <v>91.436000000000007</v>
      </c>
      <c r="G349" s="19">
        <v>25.5288</v>
      </c>
      <c r="H349" s="19">
        <v>99.63</v>
      </c>
      <c r="I349" s="19">
        <v>203</v>
      </c>
      <c r="J349" s="19">
        <v>19407</v>
      </c>
      <c r="K349" s="19">
        <v>0</v>
      </c>
      <c r="L349" s="24">
        <f t="shared" si="15"/>
        <v>0</v>
      </c>
      <c r="M349">
        <f t="shared" si="16"/>
        <v>-3.5816802983297298</v>
      </c>
      <c r="N349">
        <f t="shared" si="17"/>
        <v>4.3701231550249124</v>
      </c>
    </row>
    <row r="350" spans="2:14" x14ac:dyDescent="0.25">
      <c r="B350" s="19" t="s">
        <v>430</v>
      </c>
      <c r="C350" s="19">
        <v>0</v>
      </c>
      <c r="D350" s="19">
        <v>84.39</v>
      </c>
      <c r="E350" s="19">
        <v>94.049000000000007</v>
      </c>
      <c r="F350" s="19">
        <v>92.047200000000004</v>
      </c>
      <c r="G350" s="19">
        <v>34.174599999999998</v>
      </c>
      <c r="H350" s="19">
        <v>103.07</v>
      </c>
      <c r="I350" s="19">
        <v>215</v>
      </c>
      <c r="J350" s="19">
        <v>26688</v>
      </c>
      <c r="K350" s="19">
        <v>0</v>
      </c>
      <c r="L350" s="24">
        <f t="shared" si="15"/>
        <v>0</v>
      </c>
      <c r="M350">
        <f t="shared" si="16"/>
        <v>-2.6934389868498827</v>
      </c>
      <c r="N350">
        <f t="shared" si="17"/>
        <v>3.5977831488883556</v>
      </c>
    </row>
    <row r="351" spans="2:14" x14ac:dyDescent="0.25">
      <c r="B351" s="19" t="s">
        <v>431</v>
      </c>
      <c r="C351" s="19">
        <v>0</v>
      </c>
      <c r="D351" s="19">
        <v>83.848500000000001</v>
      </c>
      <c r="E351" s="19">
        <v>91.166700000000006</v>
      </c>
      <c r="F351" s="19">
        <v>89.464600000000004</v>
      </c>
      <c r="G351" s="19">
        <v>20.5062</v>
      </c>
      <c r="H351" s="19">
        <v>96.777799999999999</v>
      </c>
      <c r="I351" s="19">
        <v>174</v>
      </c>
      <c r="J351" s="19">
        <v>43567</v>
      </c>
      <c r="K351" s="19">
        <v>0</v>
      </c>
      <c r="L351" s="24">
        <f t="shared" si="15"/>
        <v>0</v>
      </c>
      <c r="M351">
        <f t="shared" si="16"/>
        <v>-4.3628073460709444</v>
      </c>
      <c r="N351">
        <f t="shared" si="17"/>
        <v>4.1224312646906789</v>
      </c>
    </row>
    <row r="352" spans="2:14" x14ac:dyDescent="0.25">
      <c r="B352" s="19" t="s">
        <v>432</v>
      </c>
      <c r="C352" s="19">
        <v>2</v>
      </c>
      <c r="D352" s="19">
        <v>5</v>
      </c>
      <c r="E352" s="19">
        <v>11</v>
      </c>
      <c r="F352" s="19">
        <v>17.424099999999999</v>
      </c>
      <c r="G352" s="19">
        <v>18.553799999999999</v>
      </c>
      <c r="H352" s="19">
        <v>23</v>
      </c>
      <c r="I352" s="19">
        <v>169</v>
      </c>
      <c r="J352" s="19">
        <v>168</v>
      </c>
      <c r="K352" s="19">
        <v>0</v>
      </c>
      <c r="L352" s="24">
        <f t="shared" si="15"/>
        <v>0</v>
      </c>
      <c r="M352">
        <f t="shared" si="16"/>
        <v>-0.83131757375847537</v>
      </c>
      <c r="N352">
        <f t="shared" si="17"/>
        <v>8.1695340038159294</v>
      </c>
    </row>
    <row r="353" spans="2:14" x14ac:dyDescent="0.25">
      <c r="B353" s="19" t="s">
        <v>433</v>
      </c>
      <c r="C353" s="19">
        <v>0</v>
      </c>
      <c r="D353" s="19">
        <v>3771628.0304999999</v>
      </c>
      <c r="E353" s="19">
        <v>10023380</v>
      </c>
      <c r="F353" s="19">
        <v>19119760.558899999</v>
      </c>
      <c r="G353" s="19">
        <v>23349366.6417</v>
      </c>
      <c r="H353" s="19">
        <v>25530465.5</v>
      </c>
      <c r="I353" s="19">
        <v>252803183</v>
      </c>
      <c r="J353" s="19">
        <v>90542</v>
      </c>
      <c r="K353" s="19">
        <v>0</v>
      </c>
      <c r="L353" s="24">
        <f t="shared" si="15"/>
        <v>0</v>
      </c>
      <c r="M353">
        <f t="shared" si="16"/>
        <v>-0.8188556397394402</v>
      </c>
      <c r="N353">
        <f t="shared" si="17"/>
        <v>10.008126816757468</v>
      </c>
    </row>
    <row r="354" spans="2:14" x14ac:dyDescent="0.25">
      <c r="B354" s="19" t="s">
        <v>434</v>
      </c>
      <c r="C354" s="19">
        <v>0</v>
      </c>
      <c r="D354" s="19">
        <v>357743300.5</v>
      </c>
      <c r="E354" s="19">
        <v>1025774292.806</v>
      </c>
      <c r="F354" s="19">
        <v>2251148410.0636001</v>
      </c>
      <c r="G354" s="19">
        <v>3207346021.5879002</v>
      </c>
      <c r="H354" s="19">
        <v>2819366911</v>
      </c>
      <c r="I354" s="19">
        <v>46264004974</v>
      </c>
      <c r="J354" s="19">
        <v>90645</v>
      </c>
      <c r="K354" s="19">
        <v>0</v>
      </c>
      <c r="L354" s="24">
        <f t="shared" si="15"/>
        <v>0</v>
      </c>
      <c r="M354">
        <f t="shared" si="16"/>
        <v>-0.70187263703748948</v>
      </c>
      <c r="N354">
        <f t="shared" si="17"/>
        <v>13.722515833245337</v>
      </c>
    </row>
    <row r="355" spans="2:14" x14ac:dyDescent="0.25">
      <c r="B355" s="19" t="s">
        <v>435</v>
      </c>
      <c r="C355" s="19">
        <v>0</v>
      </c>
      <c r="D355" s="19">
        <v>6.5651999999999999</v>
      </c>
      <c r="E355" s="19">
        <v>10.224</v>
      </c>
      <c r="F355" s="19">
        <v>21.446300000000001</v>
      </c>
      <c r="G355" s="19">
        <v>20.681999999999999</v>
      </c>
      <c r="H355" s="19">
        <v>37.315199999999997</v>
      </c>
      <c r="I355" s="19">
        <v>95</v>
      </c>
      <c r="J355" s="19">
        <v>74914</v>
      </c>
      <c r="K355" s="19">
        <v>5</v>
      </c>
      <c r="L355" s="24">
        <f t="shared" si="15"/>
        <v>4.7406396070957891E-5</v>
      </c>
      <c r="M355">
        <f t="shared" si="16"/>
        <v>-1.0369548399574511</v>
      </c>
      <c r="N355">
        <f t="shared" si="17"/>
        <v>3.5564113722077169</v>
      </c>
    </row>
    <row r="356" spans="2:14" x14ac:dyDescent="0.25">
      <c r="B356" s="19" t="s">
        <v>436</v>
      </c>
      <c r="C356" s="19">
        <v>-31.669799999999999</v>
      </c>
      <c r="D356" s="19">
        <v>-1.0863</v>
      </c>
      <c r="E356" s="19">
        <v>-0.86160000000000003</v>
      </c>
      <c r="F356" s="19">
        <v>-0.61040000000000005</v>
      </c>
      <c r="G356" s="19">
        <v>0.73839999999999995</v>
      </c>
      <c r="H356" s="19">
        <v>-4.8300000000000003E-2</v>
      </c>
      <c r="I356" s="19">
        <v>3</v>
      </c>
      <c r="J356" s="19">
        <v>68015</v>
      </c>
      <c r="K356" s="19">
        <v>933</v>
      </c>
      <c r="L356" s="24">
        <f t="shared" si="15"/>
        <v>8.8460335068407427E-3</v>
      </c>
      <c r="M356">
        <f t="shared" si="16"/>
        <v>-42.063109425785484</v>
      </c>
      <c r="N356">
        <f t="shared" si="17"/>
        <v>4.8894907908992424</v>
      </c>
    </row>
    <row r="357" spans="2:14" x14ac:dyDescent="0.25">
      <c r="B357" s="19" t="s">
        <v>437</v>
      </c>
      <c r="C357" s="19">
        <v>-15.4178</v>
      </c>
      <c r="D357" s="19">
        <v>1.1238999999999999</v>
      </c>
      <c r="E357" s="19">
        <v>1.2453000000000001</v>
      </c>
      <c r="F357" s="19">
        <v>1.3186</v>
      </c>
      <c r="G357" s="19">
        <v>0.88</v>
      </c>
      <c r="H357" s="19">
        <v>1.4117999999999999</v>
      </c>
      <c r="I357" s="19">
        <v>161</v>
      </c>
      <c r="J357" s="19">
        <v>51504</v>
      </c>
      <c r="K357" s="19">
        <v>933</v>
      </c>
      <c r="L357" s="24">
        <f t="shared" si="15"/>
        <v>8.8460335068407427E-3</v>
      </c>
      <c r="M357">
        <f t="shared" si="16"/>
        <v>-19.018636363636364</v>
      </c>
      <c r="N357">
        <f t="shared" si="17"/>
        <v>181.45613636363635</v>
      </c>
    </row>
    <row r="358" spans="2:14" x14ac:dyDescent="0.25">
      <c r="B358" s="19" t="s">
        <v>438</v>
      </c>
      <c r="C358" s="19">
        <v>0</v>
      </c>
      <c r="D358" s="19">
        <v>81.38</v>
      </c>
      <c r="E358" s="19">
        <v>91</v>
      </c>
      <c r="F358" s="19">
        <v>85.978800000000007</v>
      </c>
      <c r="G358" s="19">
        <v>21.558499999999999</v>
      </c>
      <c r="H358" s="19">
        <v>97.52</v>
      </c>
      <c r="I358" s="19">
        <v>153</v>
      </c>
      <c r="J358" s="19">
        <v>16450</v>
      </c>
      <c r="K358" s="19">
        <v>0</v>
      </c>
      <c r="L358" s="24">
        <f t="shared" si="15"/>
        <v>0</v>
      </c>
      <c r="M358">
        <f t="shared" si="16"/>
        <v>-3.988162441728321</v>
      </c>
      <c r="N358">
        <f t="shared" si="17"/>
        <v>3.1088062713083007</v>
      </c>
    </row>
    <row r="359" spans="2:14" x14ac:dyDescent="0.25">
      <c r="B359" s="19" t="s">
        <v>439</v>
      </c>
      <c r="C359" s="19">
        <v>0</v>
      </c>
      <c r="D359" s="19">
        <v>83.3</v>
      </c>
      <c r="E359" s="19">
        <v>93.02</v>
      </c>
      <c r="F359" s="19">
        <v>86.425200000000004</v>
      </c>
      <c r="G359" s="19">
        <v>28.584</v>
      </c>
      <c r="H359" s="19">
        <v>100.5275</v>
      </c>
      <c r="I359" s="19">
        <v>159</v>
      </c>
      <c r="J359" s="19">
        <v>24398</v>
      </c>
      <c r="K359" s="19">
        <v>0</v>
      </c>
      <c r="L359" s="24">
        <f t="shared" si="15"/>
        <v>0</v>
      </c>
      <c r="M359">
        <f t="shared" si="16"/>
        <v>-3.023551637279597</v>
      </c>
      <c r="N359">
        <f t="shared" si="17"/>
        <v>2.5390008396305626</v>
      </c>
    </row>
    <row r="360" spans="2:14" x14ac:dyDescent="0.25">
      <c r="B360" s="19" t="s">
        <v>440</v>
      </c>
      <c r="C360" s="19">
        <v>0</v>
      </c>
      <c r="D360" s="19">
        <v>81</v>
      </c>
      <c r="E360" s="19">
        <v>89.383799999999994</v>
      </c>
      <c r="F360" s="19">
        <v>84.68</v>
      </c>
      <c r="G360" s="19">
        <v>18.017499999999998</v>
      </c>
      <c r="H360" s="19">
        <v>94.5</v>
      </c>
      <c r="I360" s="19">
        <v>135</v>
      </c>
      <c r="J360" s="19">
        <v>43087</v>
      </c>
      <c r="K360" s="19">
        <v>0</v>
      </c>
      <c r="L360" s="24">
        <f t="shared" si="15"/>
        <v>0</v>
      </c>
      <c r="M360">
        <f t="shared" si="16"/>
        <v>-4.6998751214097414</v>
      </c>
      <c r="N360">
        <f t="shared" si="17"/>
        <v>2.7928402941584571</v>
      </c>
    </row>
    <row r="361" spans="2:14" x14ac:dyDescent="0.25">
      <c r="B361" s="19" t="s">
        <v>441</v>
      </c>
      <c r="C361" s="19">
        <v>2</v>
      </c>
      <c r="D361" s="19">
        <v>5</v>
      </c>
      <c r="E361" s="19">
        <v>11</v>
      </c>
      <c r="F361" s="19">
        <v>17.424099999999999</v>
      </c>
      <c r="G361" s="19">
        <v>18.553799999999999</v>
      </c>
      <c r="H361" s="19">
        <v>23</v>
      </c>
      <c r="I361" s="19">
        <v>169</v>
      </c>
      <c r="J361" s="19">
        <v>168</v>
      </c>
      <c r="K361" s="19">
        <v>0</v>
      </c>
      <c r="L361" s="24">
        <f t="shared" si="15"/>
        <v>0</v>
      </c>
      <c r="M361">
        <f t="shared" si="16"/>
        <v>-0.83131757375847537</v>
      </c>
      <c r="N361">
        <f t="shared" si="17"/>
        <v>8.1695340038159294</v>
      </c>
    </row>
    <row r="362" spans="2:14" x14ac:dyDescent="0.25">
      <c r="B362" s="19" t="s">
        <v>442</v>
      </c>
      <c r="C362" s="19">
        <v>0</v>
      </c>
      <c r="D362" s="19">
        <v>312071051.5</v>
      </c>
      <c r="E362" s="19">
        <v>836214951.08399999</v>
      </c>
      <c r="F362" s="19">
        <v>1547731527.4530001</v>
      </c>
      <c r="G362" s="19">
        <v>1839347854.408</v>
      </c>
      <c r="H362" s="19">
        <v>2090704848.4170001</v>
      </c>
      <c r="I362" s="19">
        <v>15638760647</v>
      </c>
      <c r="J362" s="19">
        <v>90629</v>
      </c>
      <c r="K362" s="19">
        <v>0</v>
      </c>
      <c r="L362" s="24">
        <f t="shared" si="15"/>
        <v>0</v>
      </c>
      <c r="M362">
        <f t="shared" si="16"/>
        <v>-0.84145667375741851</v>
      </c>
      <c r="N362">
        <f t="shared" si="17"/>
        <v>7.6608832232455804</v>
      </c>
    </row>
    <row r="363" spans="2:14" x14ac:dyDescent="0.25">
      <c r="B363" s="19" t="s">
        <v>443</v>
      </c>
      <c r="C363" s="19">
        <v>0</v>
      </c>
      <c r="D363" s="19">
        <v>6.5191999999999997</v>
      </c>
      <c r="E363" s="19">
        <v>9.9472000000000005</v>
      </c>
      <c r="F363" s="19">
        <v>18.768599999999999</v>
      </c>
      <c r="G363" s="19">
        <v>16.705400000000001</v>
      </c>
      <c r="H363" s="19">
        <v>32.979700000000001</v>
      </c>
      <c r="I363" s="19">
        <v>73</v>
      </c>
      <c r="J363" s="19">
        <v>74833</v>
      </c>
      <c r="K363" s="19">
        <v>5</v>
      </c>
      <c r="L363" s="24">
        <f t="shared" si="15"/>
        <v>4.7406396070957891E-5</v>
      </c>
      <c r="M363">
        <f t="shared" si="16"/>
        <v>-1.1235049744394028</v>
      </c>
      <c r="N363">
        <f t="shared" si="17"/>
        <v>3.2463395069857648</v>
      </c>
    </row>
    <row r="364" spans="2:14" x14ac:dyDescent="0.25">
      <c r="B364" s="19" t="s">
        <v>444</v>
      </c>
      <c r="C364" s="19">
        <v>-33.332999999999998</v>
      </c>
      <c r="D364" s="19">
        <v>-1.1003000000000001</v>
      </c>
      <c r="E364" s="19">
        <v>-0.87050000000000005</v>
      </c>
      <c r="F364" s="19">
        <v>-0.62560000000000004</v>
      </c>
      <c r="G364" s="19">
        <v>0.74580000000000002</v>
      </c>
      <c r="H364" s="19">
        <v>-0.22170000000000001</v>
      </c>
      <c r="I364" s="19">
        <v>5</v>
      </c>
      <c r="J364" s="19">
        <v>67969</v>
      </c>
      <c r="K364" s="19">
        <v>933</v>
      </c>
      <c r="L364" s="24">
        <f t="shared" si="15"/>
        <v>8.8460335068407427E-3</v>
      </c>
      <c r="M364">
        <f t="shared" si="16"/>
        <v>-43.855457227138643</v>
      </c>
      <c r="N364">
        <f t="shared" si="17"/>
        <v>7.5430410297666937</v>
      </c>
    </row>
    <row r="365" spans="2:14" x14ac:dyDescent="0.25">
      <c r="B365" s="19" t="s">
        <v>445</v>
      </c>
      <c r="C365" s="19">
        <v>-27.182099999999998</v>
      </c>
      <c r="D365" s="19">
        <v>1.1246</v>
      </c>
      <c r="E365" s="19">
        <v>1.2484</v>
      </c>
      <c r="F365" s="19">
        <v>1.3245</v>
      </c>
      <c r="G365" s="19">
        <v>1.1166</v>
      </c>
      <c r="H365" s="19">
        <v>1.4196</v>
      </c>
      <c r="I365" s="19">
        <v>174</v>
      </c>
      <c r="J365" s="19">
        <v>51980</v>
      </c>
      <c r="K365" s="19">
        <v>933</v>
      </c>
      <c r="L365" s="24">
        <f t="shared" si="15"/>
        <v>8.8460335068407427E-3</v>
      </c>
      <c r="M365">
        <f t="shared" si="16"/>
        <v>-25.529822675980654</v>
      </c>
      <c r="N365">
        <f t="shared" si="17"/>
        <v>154.6440085975282</v>
      </c>
    </row>
    <row r="366" spans="2:14" x14ac:dyDescent="0.25">
      <c r="B366" s="19" t="s">
        <v>446</v>
      </c>
      <c r="C366" s="19">
        <v>0</v>
      </c>
      <c r="D366" s="19">
        <v>90.73</v>
      </c>
      <c r="E366" s="19">
        <v>104.38500000000001</v>
      </c>
      <c r="F366" s="19">
        <v>102.9599</v>
      </c>
      <c r="G366" s="19">
        <v>28.580400000000001</v>
      </c>
      <c r="H366" s="19">
        <v>120.29</v>
      </c>
      <c r="I366" s="19">
        <v>192</v>
      </c>
      <c r="J366" s="19">
        <v>22158</v>
      </c>
      <c r="K366" s="19">
        <v>0</v>
      </c>
      <c r="L366" s="24">
        <f t="shared" si="15"/>
        <v>0</v>
      </c>
      <c r="M366">
        <f t="shared" si="16"/>
        <v>-3.6024653258876711</v>
      </c>
      <c r="N366">
        <f t="shared" si="17"/>
        <v>3.1154252564694684</v>
      </c>
    </row>
    <row r="367" spans="2:14" x14ac:dyDescent="0.25">
      <c r="B367" s="19" t="s">
        <v>447</v>
      </c>
      <c r="C367" s="19">
        <v>0</v>
      </c>
      <c r="D367" s="19">
        <v>91.03</v>
      </c>
      <c r="E367" s="19">
        <v>107.25</v>
      </c>
      <c r="F367" s="19">
        <v>103.7364</v>
      </c>
      <c r="G367" s="19">
        <v>37.986800000000002</v>
      </c>
      <c r="H367" s="19">
        <v>126.92</v>
      </c>
      <c r="I367" s="19">
        <v>216</v>
      </c>
      <c r="J367" s="19">
        <v>42268</v>
      </c>
      <c r="K367" s="19">
        <v>0</v>
      </c>
      <c r="L367" s="24">
        <f t="shared" si="15"/>
        <v>0</v>
      </c>
      <c r="M367">
        <f t="shared" si="16"/>
        <v>-2.7308538755567722</v>
      </c>
      <c r="N367">
        <f t="shared" si="17"/>
        <v>2.9553318521170509</v>
      </c>
    </row>
    <row r="368" spans="2:14" x14ac:dyDescent="0.25">
      <c r="B368" s="19" t="s">
        <v>448</v>
      </c>
      <c r="C368" s="19">
        <v>0</v>
      </c>
      <c r="D368" s="19">
        <v>92</v>
      </c>
      <c r="E368" s="19">
        <v>102.30500000000001</v>
      </c>
      <c r="F368" s="19">
        <v>100.3897</v>
      </c>
      <c r="G368" s="19">
        <v>23.289899999999999</v>
      </c>
      <c r="H368" s="19">
        <v>113.38420000000001</v>
      </c>
      <c r="I368" s="19">
        <v>183</v>
      </c>
      <c r="J368" s="19">
        <v>83837</v>
      </c>
      <c r="K368" s="19">
        <v>0</v>
      </c>
      <c r="L368" s="24">
        <f t="shared" si="15"/>
        <v>0</v>
      </c>
      <c r="M368">
        <f t="shared" si="16"/>
        <v>-4.3104392891339165</v>
      </c>
      <c r="N368">
        <f t="shared" si="17"/>
        <v>3.5470439976126991</v>
      </c>
    </row>
    <row r="369" spans="2:14" x14ac:dyDescent="0.25">
      <c r="B369" s="19" t="s">
        <v>449</v>
      </c>
      <c r="C369" s="19">
        <v>2</v>
      </c>
      <c r="D369" s="19">
        <v>5</v>
      </c>
      <c r="E369" s="19">
        <v>11</v>
      </c>
      <c r="F369" s="19">
        <v>17.424099999999999</v>
      </c>
      <c r="G369" s="19">
        <v>18.553799999999999</v>
      </c>
      <c r="H369" s="19">
        <v>23</v>
      </c>
      <c r="I369" s="19">
        <v>169</v>
      </c>
      <c r="J369" s="19">
        <v>168</v>
      </c>
      <c r="K369" s="19">
        <v>0</v>
      </c>
      <c r="L369" s="24">
        <f t="shared" si="15"/>
        <v>0</v>
      </c>
      <c r="M369">
        <f t="shared" si="16"/>
        <v>-0.83131757375847537</v>
      </c>
      <c r="N369">
        <f t="shared" si="17"/>
        <v>8.1695340038159294</v>
      </c>
    </row>
    <row r="370" spans="2:14" x14ac:dyDescent="0.25">
      <c r="B370" s="19" t="s">
        <v>450</v>
      </c>
      <c r="C370" s="19">
        <v>0</v>
      </c>
      <c r="D370" s="19">
        <v>5593676.1699999999</v>
      </c>
      <c r="E370" s="19">
        <v>14848165.891000001</v>
      </c>
      <c r="F370" s="19">
        <v>26381971.178300001</v>
      </c>
      <c r="G370" s="19">
        <v>30144667.931600001</v>
      </c>
      <c r="H370" s="19">
        <v>36191617.944499999</v>
      </c>
      <c r="I370" s="19">
        <v>264868940</v>
      </c>
      <c r="J370" s="19">
        <v>95276</v>
      </c>
      <c r="K370" s="19">
        <v>0</v>
      </c>
      <c r="L370" s="24">
        <f t="shared" si="15"/>
        <v>0</v>
      </c>
      <c r="M370">
        <f t="shared" si="16"/>
        <v>-0.87517869621792566</v>
      </c>
      <c r="N370">
        <f t="shared" si="17"/>
        <v>7.9114146940626702</v>
      </c>
    </row>
    <row r="371" spans="2:14" x14ac:dyDescent="0.25">
      <c r="B371" s="19" t="s">
        <v>451</v>
      </c>
      <c r="C371" s="19">
        <v>0</v>
      </c>
      <c r="D371" s="19">
        <v>617863017.16250002</v>
      </c>
      <c r="E371" s="19">
        <v>1781866648.948</v>
      </c>
      <c r="F371" s="19">
        <v>3399259394.598</v>
      </c>
      <c r="G371" s="19">
        <v>4156989257.8625998</v>
      </c>
      <c r="H371" s="19">
        <v>4617014911.5030003</v>
      </c>
      <c r="I371" s="19">
        <v>43724583051</v>
      </c>
      <c r="J371" s="19">
        <v>95279</v>
      </c>
      <c r="K371" s="19">
        <v>0</v>
      </c>
      <c r="L371" s="24">
        <f t="shared" si="15"/>
        <v>0</v>
      </c>
      <c r="M371">
        <f t="shared" si="16"/>
        <v>-0.81772147670783202</v>
      </c>
      <c r="N371">
        <f t="shared" si="17"/>
        <v>9.7006080975864926</v>
      </c>
    </row>
    <row r="372" spans="2:14" x14ac:dyDescent="0.25">
      <c r="B372" s="19" t="s">
        <v>452</v>
      </c>
      <c r="C372" s="19">
        <v>0</v>
      </c>
      <c r="D372" s="19">
        <v>12.510199999999999</v>
      </c>
      <c r="E372" s="19">
        <v>17.7118</v>
      </c>
      <c r="F372" s="19">
        <v>26.532399999999999</v>
      </c>
      <c r="G372" s="19">
        <v>20.139700000000001</v>
      </c>
      <c r="H372" s="19">
        <v>41.826500000000003</v>
      </c>
      <c r="I372" s="19">
        <v>94</v>
      </c>
      <c r="J372" s="19">
        <v>97609</v>
      </c>
      <c r="K372" s="19">
        <v>10</v>
      </c>
      <c r="L372" s="24">
        <f t="shared" si="15"/>
        <v>9.4812792141915782E-5</v>
      </c>
      <c r="M372">
        <f t="shared" si="16"/>
        <v>-1.3174178364126574</v>
      </c>
      <c r="N372">
        <f t="shared" si="17"/>
        <v>3.349980386996827</v>
      </c>
    </row>
    <row r="373" spans="2:14" x14ac:dyDescent="0.25">
      <c r="B373" s="19" t="s">
        <v>453</v>
      </c>
      <c r="C373" s="19">
        <v>-33.130200000000002</v>
      </c>
      <c r="D373" s="19">
        <v>-0.98560000000000003</v>
      </c>
      <c r="E373" s="19">
        <v>-0.64700000000000002</v>
      </c>
      <c r="F373" s="19">
        <v>-0.3296</v>
      </c>
      <c r="G373" s="19">
        <v>0.92169999999999996</v>
      </c>
      <c r="H373" s="19">
        <v>0.54400000000000004</v>
      </c>
      <c r="I373" s="19">
        <v>11</v>
      </c>
      <c r="J373" s="19">
        <v>77588</v>
      </c>
      <c r="K373" s="19">
        <v>796</v>
      </c>
      <c r="L373" s="24">
        <f t="shared" si="15"/>
        <v>7.5470982544964963E-3</v>
      </c>
      <c r="M373">
        <f t="shared" si="16"/>
        <v>-35.587067375501796</v>
      </c>
      <c r="N373">
        <f t="shared" si="17"/>
        <v>12.292069002929368</v>
      </c>
    </row>
    <row r="374" spans="2:14" x14ac:dyDescent="0.25">
      <c r="B374" s="19" t="s">
        <v>454</v>
      </c>
      <c r="C374" s="19">
        <v>-51.2761</v>
      </c>
      <c r="D374" s="19">
        <v>1.1172</v>
      </c>
      <c r="E374" s="19">
        <v>1.2189000000000001</v>
      </c>
      <c r="F374" s="19">
        <v>1.3004</v>
      </c>
      <c r="G374" s="19">
        <v>2.2450000000000001</v>
      </c>
      <c r="H374" s="19">
        <v>1.3483000000000001</v>
      </c>
      <c r="I374" s="19">
        <v>172</v>
      </c>
      <c r="J374" s="19">
        <v>48241</v>
      </c>
      <c r="K374" s="19">
        <v>796</v>
      </c>
      <c r="L374" s="24">
        <f t="shared" si="15"/>
        <v>7.5470982544964963E-3</v>
      </c>
      <c r="M374">
        <f t="shared" si="16"/>
        <v>-23.419376391982183</v>
      </c>
      <c r="N374">
        <f t="shared" si="17"/>
        <v>76.035456570155901</v>
      </c>
    </row>
    <row r="375" spans="2:14" x14ac:dyDescent="0.25">
      <c r="B375" s="19" t="s">
        <v>455</v>
      </c>
      <c r="C375" s="19">
        <v>0</v>
      </c>
      <c r="D375" s="19">
        <v>85.227500000000006</v>
      </c>
      <c r="E375" s="19">
        <v>96.364999999999995</v>
      </c>
      <c r="F375" s="19">
        <v>91.076300000000003</v>
      </c>
      <c r="G375" s="19">
        <v>23.1646</v>
      </c>
      <c r="H375" s="19">
        <v>105.0125</v>
      </c>
      <c r="I375" s="19">
        <v>147</v>
      </c>
      <c r="J375" s="19">
        <v>17613</v>
      </c>
      <c r="K375" s="19">
        <v>0</v>
      </c>
      <c r="L375" s="24">
        <f t="shared" si="15"/>
        <v>0</v>
      </c>
      <c r="M375">
        <f t="shared" si="16"/>
        <v>-3.9317018208818628</v>
      </c>
      <c r="N375">
        <f t="shared" si="17"/>
        <v>2.4141880282845376</v>
      </c>
    </row>
    <row r="376" spans="2:14" x14ac:dyDescent="0.25">
      <c r="B376" s="19" t="s">
        <v>456</v>
      </c>
      <c r="C376" s="19">
        <v>0</v>
      </c>
      <c r="D376" s="19">
        <v>87.1815</v>
      </c>
      <c r="E376" s="19">
        <v>98.62</v>
      </c>
      <c r="F376" s="19">
        <v>91.595399999999998</v>
      </c>
      <c r="G376" s="19">
        <v>30.370699999999999</v>
      </c>
      <c r="H376" s="19">
        <v>108.773</v>
      </c>
      <c r="I376" s="19">
        <v>158</v>
      </c>
      <c r="J376" s="19">
        <v>37445</v>
      </c>
      <c r="K376" s="19">
        <v>0</v>
      </c>
      <c r="L376" s="24">
        <f t="shared" si="15"/>
        <v>0</v>
      </c>
      <c r="M376">
        <f t="shared" si="16"/>
        <v>-3.0159133638671483</v>
      </c>
      <c r="N376">
        <f t="shared" si="17"/>
        <v>2.1864691956392184</v>
      </c>
    </row>
    <row r="377" spans="2:14" x14ac:dyDescent="0.25">
      <c r="B377" s="19" t="s">
        <v>457</v>
      </c>
      <c r="C377" s="19">
        <v>0</v>
      </c>
      <c r="D377" s="19">
        <v>84.825599999999994</v>
      </c>
      <c r="E377" s="19">
        <v>94.342500000000001</v>
      </c>
      <c r="F377" s="19">
        <v>89.507900000000006</v>
      </c>
      <c r="G377" s="19">
        <v>19.401800000000001</v>
      </c>
      <c r="H377" s="19">
        <v>100.688</v>
      </c>
      <c r="I377" s="19">
        <v>137</v>
      </c>
      <c r="J377" s="19">
        <v>80806</v>
      </c>
      <c r="K377" s="19">
        <v>0</v>
      </c>
      <c r="L377" s="24">
        <f t="shared" si="15"/>
        <v>0</v>
      </c>
      <c r="M377">
        <f t="shared" si="16"/>
        <v>-4.6133812326691341</v>
      </c>
      <c r="N377">
        <f t="shared" si="17"/>
        <v>2.4478192745003038</v>
      </c>
    </row>
    <row r="378" spans="2:14" x14ac:dyDescent="0.25">
      <c r="B378" s="19" t="s">
        <v>458</v>
      </c>
      <c r="C378" s="19">
        <v>2</v>
      </c>
      <c r="D378" s="19">
        <v>5</v>
      </c>
      <c r="E378" s="19">
        <v>11</v>
      </c>
      <c r="F378" s="19">
        <v>17.424099999999999</v>
      </c>
      <c r="G378" s="19">
        <v>18.553799999999999</v>
      </c>
      <c r="H378" s="19">
        <v>23</v>
      </c>
      <c r="I378" s="19">
        <v>169</v>
      </c>
      <c r="J378" s="19">
        <v>168</v>
      </c>
      <c r="K378" s="19">
        <v>0</v>
      </c>
      <c r="L378" s="24">
        <f t="shared" si="15"/>
        <v>0</v>
      </c>
      <c r="M378">
        <f t="shared" si="16"/>
        <v>-0.83131757375847537</v>
      </c>
      <c r="N378">
        <f t="shared" si="17"/>
        <v>8.1695340038159294</v>
      </c>
    </row>
    <row r="379" spans="2:14" x14ac:dyDescent="0.25">
      <c r="B379" s="19" t="s">
        <v>459</v>
      </c>
      <c r="C379" s="19">
        <v>0</v>
      </c>
      <c r="D379" s="19">
        <v>399594905.36650002</v>
      </c>
      <c r="E379" s="19">
        <v>1063959913.3</v>
      </c>
      <c r="F379" s="19">
        <v>1913819399.0918</v>
      </c>
      <c r="G379" s="19">
        <v>2235868498.4317002</v>
      </c>
      <c r="H379" s="19">
        <v>2599745585.0120001</v>
      </c>
      <c r="I379" s="19">
        <v>18951169846</v>
      </c>
      <c r="J379" s="19">
        <v>95245</v>
      </c>
      <c r="K379" s="19">
        <v>0</v>
      </c>
      <c r="L379" s="24">
        <f t="shared" si="15"/>
        <v>0</v>
      </c>
      <c r="M379">
        <f t="shared" si="16"/>
        <v>-0.85596241479953117</v>
      </c>
      <c r="N379">
        <f t="shared" si="17"/>
        <v>7.6200145307555731</v>
      </c>
    </row>
    <row r="380" spans="2:14" x14ac:dyDescent="0.25">
      <c r="B380" s="19" t="s">
        <v>460</v>
      </c>
      <c r="C380" s="19">
        <v>0</v>
      </c>
      <c r="D380" s="19">
        <v>8.5460999999999991</v>
      </c>
      <c r="E380" s="19">
        <v>12.387700000000001</v>
      </c>
      <c r="F380" s="19">
        <v>20.584900000000001</v>
      </c>
      <c r="G380" s="19">
        <v>16.627600000000001</v>
      </c>
      <c r="H380" s="19">
        <v>34.7958</v>
      </c>
      <c r="I380" s="19">
        <v>72</v>
      </c>
      <c r="J380" s="19">
        <v>96972</v>
      </c>
      <c r="K380" s="19">
        <v>13</v>
      </c>
      <c r="L380" s="24">
        <f t="shared" si="15"/>
        <v>1.2325662978449054E-4</v>
      </c>
      <c r="M380">
        <f t="shared" si="16"/>
        <v>-1.2379958623012342</v>
      </c>
      <c r="N380">
        <f t="shared" si="17"/>
        <v>3.0921540089970887</v>
      </c>
    </row>
    <row r="381" spans="2:14" x14ac:dyDescent="0.25">
      <c r="B381" s="19" t="s">
        <v>461</v>
      </c>
      <c r="C381" s="19">
        <v>-33.549999999999997</v>
      </c>
      <c r="D381" s="19">
        <v>-1.0489999999999999</v>
      </c>
      <c r="E381" s="19">
        <v>-0.78680000000000005</v>
      </c>
      <c r="F381" s="19">
        <v>-0.51559999999999995</v>
      </c>
      <c r="G381" s="19">
        <v>0.85440000000000005</v>
      </c>
      <c r="H381" s="19">
        <v>0</v>
      </c>
      <c r="I381" s="19">
        <v>11</v>
      </c>
      <c r="J381" s="19">
        <v>76555</v>
      </c>
      <c r="K381" s="19">
        <v>801</v>
      </c>
      <c r="L381" s="24">
        <f t="shared" si="15"/>
        <v>7.5945046505674543E-3</v>
      </c>
      <c r="M381">
        <f t="shared" si="16"/>
        <v>-38.66385767790262</v>
      </c>
      <c r="N381">
        <f t="shared" si="17"/>
        <v>13.477996254681646</v>
      </c>
    </row>
    <row r="382" spans="2:14" x14ac:dyDescent="0.25">
      <c r="B382" s="19" t="s">
        <v>462</v>
      </c>
      <c r="C382" s="19">
        <v>-53.234400000000001</v>
      </c>
      <c r="D382" s="19">
        <v>1.1247</v>
      </c>
      <c r="E382" s="19">
        <v>1.2361</v>
      </c>
      <c r="F382" s="19">
        <v>1.3224</v>
      </c>
      <c r="G382" s="19">
        <v>1.9941</v>
      </c>
      <c r="H382" s="19">
        <v>1.3829</v>
      </c>
      <c r="I382" s="19">
        <v>176</v>
      </c>
      <c r="J382" s="19">
        <v>51736</v>
      </c>
      <c r="K382" s="19">
        <v>801</v>
      </c>
      <c r="L382" s="24">
        <f t="shared" si="15"/>
        <v>7.5945046505674543E-3</v>
      </c>
      <c r="M382">
        <f t="shared" si="16"/>
        <v>-27.359109372649318</v>
      </c>
      <c r="N382">
        <f t="shared" si="17"/>
        <v>87.59721177473547</v>
      </c>
    </row>
    <row r="383" spans="2:14" x14ac:dyDescent="0.25">
      <c r="B383" s="19" t="s">
        <v>463</v>
      </c>
      <c r="C383" s="19">
        <v>0</v>
      </c>
      <c r="D383" s="19">
        <v>46.34</v>
      </c>
      <c r="E383" s="19">
        <v>62.5</v>
      </c>
      <c r="F383" s="19">
        <v>63.563800000000001</v>
      </c>
      <c r="G383" s="19">
        <v>25.868500000000001</v>
      </c>
      <c r="H383" s="19">
        <v>79.599999999999994</v>
      </c>
      <c r="I383" s="19">
        <v>179</v>
      </c>
      <c r="J383" s="19">
        <v>12519</v>
      </c>
      <c r="K383" s="19">
        <v>0</v>
      </c>
      <c r="L383" s="24">
        <f t="shared" si="15"/>
        <v>0</v>
      </c>
      <c r="M383">
        <f t="shared" si="16"/>
        <v>-2.4571892456075921</v>
      </c>
      <c r="N383">
        <f t="shared" si="17"/>
        <v>4.4624234107118692</v>
      </c>
    </row>
    <row r="384" spans="2:14" x14ac:dyDescent="0.25">
      <c r="B384" s="19" t="s">
        <v>464</v>
      </c>
      <c r="C384" s="19">
        <v>0</v>
      </c>
      <c r="D384" s="19">
        <v>45.34</v>
      </c>
      <c r="E384" s="19">
        <v>64.400000000000006</v>
      </c>
      <c r="F384" s="19">
        <v>63.4465</v>
      </c>
      <c r="G384" s="19">
        <v>30.863299999999999</v>
      </c>
      <c r="H384" s="19">
        <v>83.26</v>
      </c>
      <c r="I384" s="19">
        <v>183</v>
      </c>
      <c r="J384" s="19">
        <v>13841</v>
      </c>
      <c r="K384" s="19">
        <v>0</v>
      </c>
      <c r="L384" s="24">
        <f t="shared" si="15"/>
        <v>0</v>
      </c>
      <c r="M384">
        <f t="shared" si="16"/>
        <v>-2.0557263805231458</v>
      </c>
      <c r="N384">
        <f t="shared" si="17"/>
        <v>3.873646045627007</v>
      </c>
    </row>
    <row r="385" spans="2:14" x14ac:dyDescent="0.25">
      <c r="B385" s="19" t="s">
        <v>465</v>
      </c>
      <c r="C385" s="19">
        <v>0</v>
      </c>
      <c r="D385" s="19">
        <v>50.333300000000001</v>
      </c>
      <c r="E385" s="19">
        <v>63.363599999999998</v>
      </c>
      <c r="F385" s="19">
        <v>64.253900000000002</v>
      </c>
      <c r="G385" s="19">
        <v>21.462599999999998</v>
      </c>
      <c r="H385" s="19">
        <v>77.5</v>
      </c>
      <c r="I385" s="19">
        <v>160</v>
      </c>
      <c r="J385" s="19">
        <v>26343</v>
      </c>
      <c r="K385" s="19">
        <v>0</v>
      </c>
      <c r="L385" s="24">
        <f t="shared" si="15"/>
        <v>0</v>
      </c>
      <c r="M385">
        <f t="shared" si="16"/>
        <v>-2.9937612404834457</v>
      </c>
      <c r="N385">
        <f t="shared" si="17"/>
        <v>4.4610671586853412</v>
      </c>
    </row>
    <row r="386" spans="2:14" x14ac:dyDescent="0.25">
      <c r="B386" s="19" t="s">
        <v>466</v>
      </c>
      <c r="C386" s="19">
        <v>2</v>
      </c>
      <c r="D386" s="19">
        <v>5</v>
      </c>
      <c r="E386" s="19">
        <v>11</v>
      </c>
      <c r="F386" s="19">
        <v>17.424099999999999</v>
      </c>
      <c r="G386" s="19">
        <v>18.553799999999999</v>
      </c>
      <c r="H386" s="19">
        <v>23</v>
      </c>
      <c r="I386" s="19">
        <v>169</v>
      </c>
      <c r="J386" s="19">
        <v>168</v>
      </c>
      <c r="K386" s="19">
        <v>0</v>
      </c>
      <c r="L386" s="24">
        <f t="shared" si="15"/>
        <v>0</v>
      </c>
      <c r="M386">
        <f t="shared" si="16"/>
        <v>-0.83131757375847537</v>
      </c>
      <c r="N386">
        <f t="shared" si="17"/>
        <v>8.1695340038159294</v>
      </c>
    </row>
    <row r="387" spans="2:14" x14ac:dyDescent="0.25">
      <c r="B387" s="19" t="s">
        <v>467</v>
      </c>
      <c r="C387" s="19">
        <v>0</v>
      </c>
      <c r="D387" s="19">
        <v>19153.5</v>
      </c>
      <c r="E387" s="19">
        <v>49414</v>
      </c>
      <c r="F387" s="19">
        <v>90681.107900000003</v>
      </c>
      <c r="G387" s="19">
        <v>109806.338</v>
      </c>
      <c r="H387" s="19">
        <v>120529</v>
      </c>
      <c r="I387" s="19">
        <v>1117910</v>
      </c>
      <c r="J387" s="19">
        <v>72122</v>
      </c>
      <c r="K387" s="19">
        <v>0</v>
      </c>
      <c r="L387" s="24">
        <f t="shared" si="15"/>
        <v>0</v>
      </c>
      <c r="M387">
        <f t="shared" si="16"/>
        <v>-0.82582763027758921</v>
      </c>
      <c r="N387">
        <f t="shared" si="17"/>
        <v>9.3549143957428029</v>
      </c>
    </row>
    <row r="388" spans="2:14" x14ac:dyDescent="0.25">
      <c r="B388" s="19" t="s">
        <v>468</v>
      </c>
      <c r="C388" s="19">
        <v>0</v>
      </c>
      <c r="D388" s="19">
        <v>1250682</v>
      </c>
      <c r="E388" s="19">
        <v>3642615</v>
      </c>
      <c r="F388" s="19">
        <v>7796117.1990999999</v>
      </c>
      <c r="G388" s="19">
        <v>10917797.3585</v>
      </c>
      <c r="H388" s="19">
        <v>10005238</v>
      </c>
      <c r="I388" s="19">
        <v>156468616</v>
      </c>
      <c r="J388" s="19">
        <v>92079</v>
      </c>
      <c r="K388" s="19">
        <v>0</v>
      </c>
      <c r="L388" s="24">
        <f t="shared" si="15"/>
        <v>0</v>
      </c>
      <c r="M388">
        <f t="shared" si="16"/>
        <v>-0.71407418026772307</v>
      </c>
      <c r="N388">
        <f t="shared" si="17"/>
        <v>13.617444427575103</v>
      </c>
    </row>
    <row r="389" spans="2:14" x14ac:dyDescent="0.25">
      <c r="B389" s="19" t="s">
        <v>469</v>
      </c>
      <c r="C389" s="19">
        <v>0</v>
      </c>
      <c r="D389" s="19">
        <v>81670809.5</v>
      </c>
      <c r="E389" s="19">
        <v>273405160</v>
      </c>
      <c r="F389" s="19">
        <v>723818992.76680005</v>
      </c>
      <c r="G389" s="19">
        <v>1232131153.1782</v>
      </c>
      <c r="H389" s="19">
        <v>844641214</v>
      </c>
      <c r="I389" s="19">
        <v>22347022226</v>
      </c>
      <c r="J389" s="19">
        <v>92521</v>
      </c>
      <c r="K389" s="19">
        <v>0</v>
      </c>
      <c r="L389" s="24">
        <f t="shared" si="15"/>
        <v>0</v>
      </c>
      <c r="M389">
        <f t="shared" si="16"/>
        <v>-0.58745287861584972</v>
      </c>
      <c r="N389">
        <f t="shared" si="17"/>
        <v>17.549433091970439</v>
      </c>
    </row>
    <row r="390" spans="2:14" x14ac:dyDescent="0.25">
      <c r="B390" s="19" t="s">
        <v>470</v>
      </c>
      <c r="C390" s="19">
        <v>0</v>
      </c>
      <c r="D390" s="19">
        <v>10.6347</v>
      </c>
      <c r="E390" s="19">
        <v>15.8697</v>
      </c>
      <c r="F390" s="19">
        <v>18.412800000000001</v>
      </c>
      <c r="G390" s="19">
        <v>11.1328</v>
      </c>
      <c r="H390" s="19">
        <v>23.847200000000001</v>
      </c>
      <c r="I390" s="19">
        <v>80</v>
      </c>
      <c r="J390" s="19">
        <v>67516</v>
      </c>
      <c r="K390" s="19">
        <v>0</v>
      </c>
      <c r="L390" s="24">
        <f t="shared" si="15"/>
        <v>0</v>
      </c>
      <c r="M390">
        <f t="shared" si="16"/>
        <v>-1.6539235412474851</v>
      </c>
      <c r="N390">
        <f t="shared" si="17"/>
        <v>5.5320494394941075</v>
      </c>
    </row>
    <row r="391" spans="2:14" x14ac:dyDescent="0.25">
      <c r="B391" s="19" t="s">
        <v>471</v>
      </c>
      <c r="C391" s="19">
        <v>-2.2888000000000002</v>
      </c>
      <c r="D391" s="19">
        <v>-1.0773999999999999</v>
      </c>
      <c r="E391" s="19">
        <v>-0.89959999999999996</v>
      </c>
      <c r="F391" s="19">
        <v>-0.68920000000000003</v>
      </c>
      <c r="G391" s="19">
        <v>0.59630000000000005</v>
      </c>
      <c r="H391" s="19">
        <v>-0.58679999999999999</v>
      </c>
      <c r="I391" s="19">
        <v>2</v>
      </c>
      <c r="J391" s="19">
        <v>17150</v>
      </c>
      <c r="K391" s="19">
        <v>726</v>
      </c>
      <c r="L391" s="24">
        <f t="shared" si="15"/>
        <v>6.8834087095030862E-3</v>
      </c>
      <c r="M391">
        <f t="shared" si="16"/>
        <v>-2.6825423444574876</v>
      </c>
      <c r="N391">
        <f t="shared" si="17"/>
        <v>4.50981049807144</v>
      </c>
    </row>
    <row r="392" spans="2:14" x14ac:dyDescent="0.25">
      <c r="B392" s="19" t="s">
        <v>472</v>
      </c>
      <c r="C392" s="19">
        <v>-7.7770000000000001</v>
      </c>
      <c r="D392" s="19">
        <v>1.1352</v>
      </c>
      <c r="E392" s="19">
        <v>1.2524</v>
      </c>
      <c r="F392" s="19">
        <v>1.2782</v>
      </c>
      <c r="G392" s="19">
        <v>0.248</v>
      </c>
      <c r="H392" s="19">
        <v>1.3980999999999999</v>
      </c>
      <c r="I392" s="19">
        <v>8</v>
      </c>
      <c r="J392" s="19">
        <v>8868</v>
      </c>
      <c r="K392" s="19">
        <v>726</v>
      </c>
      <c r="L392" s="24">
        <f t="shared" si="15"/>
        <v>6.8834087095030862E-3</v>
      </c>
      <c r="M392">
        <f t="shared" si="16"/>
        <v>-36.512903225806447</v>
      </c>
      <c r="N392">
        <f t="shared" si="17"/>
        <v>27.104032258064517</v>
      </c>
    </row>
    <row r="393" spans="2:14" x14ac:dyDescent="0.25">
      <c r="B393" s="19" t="s">
        <v>473</v>
      </c>
      <c r="C393" s="19">
        <v>105231280</v>
      </c>
      <c r="D393" s="19">
        <v>1500529654.8800001</v>
      </c>
      <c r="E393" s="19">
        <v>2184440433.5</v>
      </c>
      <c r="F393" s="19">
        <v>2960539442.3845</v>
      </c>
      <c r="G393" s="19">
        <v>1954415350.085</v>
      </c>
      <c r="H393" s="19">
        <v>4056391395.9825001</v>
      </c>
      <c r="I393" s="19">
        <v>14124521743</v>
      </c>
      <c r="J393" s="19">
        <v>103714</v>
      </c>
      <c r="K393" s="19">
        <v>1523</v>
      </c>
      <c r="L393" s="24">
        <f t="shared" si="15"/>
        <v>1.4439988243213775E-2</v>
      </c>
      <c r="M393">
        <f t="shared" si="16"/>
        <v>-1.4609525873097133</v>
      </c>
      <c r="N393">
        <f t="shared" si="17"/>
        <v>5.7121851300082982</v>
      </c>
    </row>
    <row r="394" spans="2:14" x14ac:dyDescent="0.25">
      <c r="B394" s="19" t="s">
        <v>474</v>
      </c>
      <c r="C394" s="19">
        <v>25222637.440000001</v>
      </c>
      <c r="D394" s="19">
        <v>1507791807.5025001</v>
      </c>
      <c r="E394" s="19">
        <v>2223624994.3400002</v>
      </c>
      <c r="F394" s="19">
        <v>3004151774.6304002</v>
      </c>
      <c r="G394" s="19">
        <v>2044808090.9535</v>
      </c>
      <c r="H394" s="19">
        <v>4029567882.0100002</v>
      </c>
      <c r="I394" s="19">
        <v>15317486455</v>
      </c>
      <c r="J394" s="19">
        <v>103732</v>
      </c>
      <c r="K394" s="19">
        <v>1523</v>
      </c>
      <c r="L394" s="24">
        <f t="shared" si="15"/>
        <v>1.4439988243213775E-2</v>
      </c>
      <c r="M394">
        <f t="shared" si="16"/>
        <v>-1.4568257776216627</v>
      </c>
      <c r="N394">
        <f t="shared" si="17"/>
        <v>6.0217556526920122</v>
      </c>
    </row>
    <row r="395" spans="2:14" x14ac:dyDescent="0.25">
      <c r="B395" s="19" t="s">
        <v>475</v>
      </c>
      <c r="C395" s="19">
        <v>9637760</v>
      </c>
      <c r="D395" s="19">
        <v>1468877098</v>
      </c>
      <c r="E395" s="19">
        <v>2028399734.6700001</v>
      </c>
      <c r="F395" s="19">
        <v>2794117977.5516</v>
      </c>
      <c r="G395" s="19">
        <v>1782378735.1115</v>
      </c>
      <c r="H395" s="19">
        <v>3993742720</v>
      </c>
      <c r="I395" s="19">
        <v>11129340194</v>
      </c>
      <c r="J395" s="19">
        <v>104338</v>
      </c>
      <c r="K395" s="19">
        <v>698</v>
      </c>
      <c r="L395" s="24">
        <f t="shared" ref="L395:L458" si="18">K395/105471</f>
        <v>6.6179328915057217E-3</v>
      </c>
      <c r="M395">
        <f t="shared" ref="M395:M458" si="19">(C395-F395)/G395</f>
        <v>-1.5622270187022915</v>
      </c>
      <c r="N395">
        <f t="shared" ref="N395:N458" si="20">(I395-F395)/G395</f>
        <v>4.6764596391613562</v>
      </c>
    </row>
    <row r="396" spans="2:14" x14ac:dyDescent="0.25">
      <c r="B396" s="19" t="s">
        <v>476</v>
      </c>
      <c r="C396" s="19">
        <v>1</v>
      </c>
      <c r="D396" s="19">
        <v>5</v>
      </c>
      <c r="E396" s="19">
        <v>11</v>
      </c>
      <c r="F396" s="19">
        <v>17.235600000000002</v>
      </c>
      <c r="G396" s="19">
        <v>18.5564</v>
      </c>
      <c r="H396" s="19">
        <v>22</v>
      </c>
      <c r="I396" s="19">
        <v>169</v>
      </c>
      <c r="J396" s="19">
        <v>169</v>
      </c>
      <c r="K396" s="19">
        <v>698</v>
      </c>
      <c r="L396" s="24">
        <f t="shared" si="18"/>
        <v>6.6179328915057217E-3</v>
      </c>
      <c r="M396">
        <f t="shared" si="19"/>
        <v>-0.87493263779612429</v>
      </c>
      <c r="N396">
        <f t="shared" si="20"/>
        <v>8.178547563104912</v>
      </c>
    </row>
    <row r="397" spans="2:14" x14ac:dyDescent="0.25">
      <c r="B397" s="19" t="s">
        <v>477</v>
      </c>
      <c r="C397" s="19">
        <v>8.9521700218574904E+20</v>
      </c>
      <c r="D397" s="19">
        <v>3.3396024102295002E+28</v>
      </c>
      <c r="E397" s="19">
        <v>1.5190971299715899E+29</v>
      </c>
      <c r="F397" s="19">
        <v>1.09597612704994E+30</v>
      </c>
      <c r="G397" s="19">
        <v>2.7567230607949698E+30</v>
      </c>
      <c r="H397" s="19">
        <v>7.1306995807486005E+29</v>
      </c>
      <c r="I397" s="19">
        <v>6.28868967806859E+31</v>
      </c>
      <c r="J397" s="19">
        <v>104661</v>
      </c>
      <c r="K397" s="19">
        <v>698</v>
      </c>
      <c r="L397" s="24">
        <f t="shared" si="18"/>
        <v>6.6179328915057217E-3</v>
      </c>
      <c r="M397">
        <f t="shared" si="19"/>
        <v>-0.39756482678338789</v>
      </c>
      <c r="N397">
        <f t="shared" si="20"/>
        <v>22.414627545436868</v>
      </c>
    </row>
    <row r="398" spans="2:14" x14ac:dyDescent="0.25">
      <c r="B398" s="19" t="s">
        <v>478</v>
      </c>
      <c r="C398" s="19">
        <v>8.6278866149857896E+27</v>
      </c>
      <c r="D398" s="19">
        <v>5.8589958109914903E+37</v>
      </c>
      <c r="E398" s="19">
        <v>3.5468887127319003E+38</v>
      </c>
      <c r="F398" s="19">
        <v>7.4100385487541294E+39</v>
      </c>
      <c r="G398" s="19">
        <v>2.3768363049615899E+40</v>
      </c>
      <c r="H398" s="19">
        <v>2.9377595503545901E+39</v>
      </c>
      <c r="I398" s="19">
        <v>7.2931737790527906E+41</v>
      </c>
      <c r="J398" s="19">
        <v>104658</v>
      </c>
      <c r="K398" s="19">
        <v>698</v>
      </c>
      <c r="L398" s="24">
        <f t="shared" si="18"/>
        <v>6.6179328915057217E-3</v>
      </c>
      <c r="M398">
        <f t="shared" si="19"/>
        <v>-0.31176057573999605</v>
      </c>
      <c r="N398">
        <f t="shared" si="20"/>
        <v>30.372614969300173</v>
      </c>
    </row>
    <row r="399" spans="2:14" x14ac:dyDescent="0.25">
      <c r="B399" s="19" t="s">
        <v>479</v>
      </c>
      <c r="C399" s="19">
        <v>0</v>
      </c>
      <c r="D399" s="19">
        <v>258197168.06</v>
      </c>
      <c r="E399" s="19">
        <v>441689354.41000003</v>
      </c>
      <c r="F399" s="19">
        <v>625100058.78900003</v>
      </c>
      <c r="G399" s="19">
        <v>506282257.72539997</v>
      </c>
      <c r="H399" s="19">
        <v>883815258.88999999</v>
      </c>
      <c r="I399" s="19">
        <v>3776596285</v>
      </c>
      <c r="J399" s="19">
        <v>102964</v>
      </c>
      <c r="K399" s="19">
        <v>698</v>
      </c>
      <c r="L399" s="24">
        <f t="shared" si="18"/>
        <v>6.6179328915057217E-3</v>
      </c>
      <c r="M399">
        <f t="shared" si="19"/>
        <v>-1.2346868752569344</v>
      </c>
      <c r="N399">
        <f t="shared" si="20"/>
        <v>6.2247810941862491</v>
      </c>
    </row>
    <row r="400" spans="2:14" x14ac:dyDescent="0.25">
      <c r="B400" s="19" t="s">
        <v>480</v>
      </c>
      <c r="C400" s="19">
        <v>-913.76</v>
      </c>
      <c r="D400" s="19">
        <v>-0.77</v>
      </c>
      <c r="E400" s="19">
        <v>-0.34</v>
      </c>
      <c r="F400" s="19">
        <v>-0.29830000000000001</v>
      </c>
      <c r="G400" s="19">
        <v>12.7738</v>
      </c>
      <c r="H400" s="19">
        <v>0.64</v>
      </c>
      <c r="I400" s="19">
        <v>576</v>
      </c>
      <c r="J400" s="19">
        <v>337</v>
      </c>
      <c r="K400" s="19">
        <v>2412</v>
      </c>
      <c r="L400" s="24">
        <f t="shared" si="18"/>
        <v>2.2868845464630087E-2</v>
      </c>
      <c r="M400">
        <f t="shared" si="19"/>
        <v>-71.510568507413609</v>
      </c>
      <c r="N400">
        <f t="shared" si="20"/>
        <v>45.115650785200963</v>
      </c>
    </row>
    <row r="401" spans="2:14" x14ac:dyDescent="0.25">
      <c r="B401" s="19" t="s">
        <v>481</v>
      </c>
      <c r="C401" s="19">
        <v>-14612.92</v>
      </c>
      <c r="D401" s="19">
        <v>1.1299999999999999</v>
      </c>
      <c r="E401" s="19">
        <v>1.22</v>
      </c>
      <c r="F401" s="19">
        <v>6.3826000000000001</v>
      </c>
      <c r="G401" s="19">
        <v>294.51530000000002</v>
      </c>
      <c r="H401" s="19">
        <v>1.3</v>
      </c>
      <c r="I401" s="19">
        <v>20274</v>
      </c>
      <c r="J401" s="19">
        <v>134</v>
      </c>
      <c r="K401" s="19">
        <v>2412</v>
      </c>
      <c r="L401" s="24">
        <f t="shared" si="18"/>
        <v>2.2868845464630087E-2</v>
      </c>
      <c r="M401">
        <f t="shared" si="19"/>
        <v>-49.638516572823214</v>
      </c>
      <c r="N401">
        <f t="shared" si="20"/>
        <v>68.816857392468222</v>
      </c>
    </row>
    <row r="402" spans="2:14" x14ac:dyDescent="0.25">
      <c r="B402" s="19" t="s">
        <v>482</v>
      </c>
      <c r="C402" s="19">
        <v>0</v>
      </c>
      <c r="D402" s="19">
        <v>1.6199999999999999E-2</v>
      </c>
      <c r="E402" s="19">
        <v>4.9299999999999997E-2</v>
      </c>
      <c r="F402" s="19">
        <v>8.3099999999999993E-2</v>
      </c>
      <c r="G402" s="19">
        <v>0.10539999999999999</v>
      </c>
      <c r="H402" s="19">
        <v>0.1071</v>
      </c>
      <c r="I402" s="19">
        <v>1</v>
      </c>
      <c r="J402" s="19">
        <v>5261</v>
      </c>
      <c r="K402" s="19">
        <v>0</v>
      </c>
      <c r="L402" s="24">
        <f t="shared" si="18"/>
        <v>0</v>
      </c>
      <c r="M402">
        <f t="shared" si="19"/>
        <v>-0.7884250474383302</v>
      </c>
      <c r="N402">
        <f t="shared" si="20"/>
        <v>8.6992409867172693</v>
      </c>
    </row>
    <row r="403" spans="2:14" x14ac:dyDescent="0.25">
      <c r="B403" s="19" t="s">
        <v>483</v>
      </c>
      <c r="C403" s="19">
        <v>0</v>
      </c>
      <c r="D403" s="19">
        <v>1.5699999999999999E-2</v>
      </c>
      <c r="E403" s="19">
        <v>4.7699999999999999E-2</v>
      </c>
      <c r="F403" s="19">
        <v>7.9000000000000001E-2</v>
      </c>
      <c r="G403" s="19">
        <v>9.8900000000000002E-2</v>
      </c>
      <c r="H403" s="19">
        <v>0.10290000000000001</v>
      </c>
      <c r="I403" s="19">
        <v>1</v>
      </c>
      <c r="J403" s="19">
        <v>5017</v>
      </c>
      <c r="K403" s="19">
        <v>0</v>
      </c>
      <c r="L403" s="24">
        <f t="shared" si="18"/>
        <v>0</v>
      </c>
      <c r="M403">
        <f t="shared" si="19"/>
        <v>-0.79878665318503539</v>
      </c>
      <c r="N403">
        <f t="shared" si="20"/>
        <v>9.3124368048533874</v>
      </c>
    </row>
    <row r="404" spans="2:14" x14ac:dyDescent="0.25">
      <c r="B404" s="19" t="s">
        <v>484</v>
      </c>
      <c r="C404" s="19">
        <v>0</v>
      </c>
      <c r="D404" s="19">
        <v>2.0299999999999999E-2</v>
      </c>
      <c r="E404" s="19">
        <v>6.2199999999999998E-2</v>
      </c>
      <c r="F404" s="19">
        <v>0.1032</v>
      </c>
      <c r="G404" s="19">
        <v>0.12809999999999999</v>
      </c>
      <c r="H404" s="19">
        <v>0.1351</v>
      </c>
      <c r="I404" s="19">
        <v>1</v>
      </c>
      <c r="J404" s="19">
        <v>6112</v>
      </c>
      <c r="K404" s="19">
        <v>9</v>
      </c>
      <c r="L404" s="24">
        <f t="shared" si="18"/>
        <v>8.5331512927724207E-5</v>
      </c>
      <c r="M404">
        <f t="shared" si="19"/>
        <v>-0.80562060889929743</v>
      </c>
      <c r="N404">
        <f t="shared" si="20"/>
        <v>7.0007806401249031</v>
      </c>
    </row>
    <row r="405" spans="2:14" x14ac:dyDescent="0.25">
      <c r="B405" s="19" t="s">
        <v>485</v>
      </c>
      <c r="C405" s="19">
        <v>0</v>
      </c>
      <c r="D405" s="19">
        <v>2.5899999999999999E-2</v>
      </c>
      <c r="E405" s="19">
        <v>0.08</v>
      </c>
      <c r="F405" s="19">
        <v>0.1346</v>
      </c>
      <c r="G405" s="19">
        <v>0.1668</v>
      </c>
      <c r="H405" s="19">
        <v>0.1762</v>
      </c>
      <c r="I405" s="19">
        <v>1</v>
      </c>
      <c r="J405" s="19">
        <v>7240</v>
      </c>
      <c r="K405" s="19">
        <v>1650</v>
      </c>
      <c r="L405" s="24">
        <f t="shared" si="18"/>
        <v>1.5644110703416106E-2</v>
      </c>
      <c r="M405">
        <f t="shared" si="19"/>
        <v>-0.80695443645083931</v>
      </c>
      <c r="N405">
        <f t="shared" si="20"/>
        <v>5.1882494004796156</v>
      </c>
    </row>
    <row r="406" spans="2:14" x14ac:dyDescent="0.25">
      <c r="B406" s="19" t="s">
        <v>486</v>
      </c>
      <c r="C406" s="19">
        <v>0</v>
      </c>
      <c r="D406" s="19">
        <v>1.9199999999999998E-2</v>
      </c>
      <c r="E406" s="19">
        <v>5.8700000000000002E-2</v>
      </c>
      <c r="F406" s="19">
        <v>9.9400000000000002E-2</v>
      </c>
      <c r="G406" s="19">
        <v>0.12609999999999999</v>
      </c>
      <c r="H406" s="19">
        <v>0.1288</v>
      </c>
      <c r="I406" s="19">
        <v>1</v>
      </c>
      <c r="J406" s="19">
        <v>6045</v>
      </c>
      <c r="K406" s="19">
        <v>1631</v>
      </c>
      <c r="L406" s="24">
        <f t="shared" si="18"/>
        <v>1.5463966398346464E-2</v>
      </c>
      <c r="M406">
        <f t="shared" si="19"/>
        <v>-0.78826328310864402</v>
      </c>
      <c r="N406">
        <f t="shared" si="20"/>
        <v>7.1419508326724825</v>
      </c>
    </row>
    <row r="407" spans="2:14" x14ac:dyDescent="0.25">
      <c r="B407" s="19" t="s">
        <v>487</v>
      </c>
      <c r="C407" s="19">
        <v>1</v>
      </c>
      <c r="D407" s="19">
        <v>3</v>
      </c>
      <c r="E407" s="19">
        <v>5</v>
      </c>
      <c r="F407" s="19">
        <v>6.0625</v>
      </c>
      <c r="G407" s="19">
        <v>4.0593000000000004</v>
      </c>
      <c r="H407" s="19">
        <v>8</v>
      </c>
      <c r="I407" s="19">
        <v>99</v>
      </c>
      <c r="J407" s="19">
        <v>35</v>
      </c>
      <c r="K407" s="19">
        <v>0</v>
      </c>
      <c r="L407" s="24">
        <f t="shared" si="18"/>
        <v>0</v>
      </c>
      <c r="M407">
        <f t="shared" si="19"/>
        <v>-1.2471362057497597</v>
      </c>
      <c r="N407">
        <f t="shared" si="20"/>
        <v>22.894957258640652</v>
      </c>
    </row>
    <row r="408" spans="2:14" x14ac:dyDescent="0.25">
      <c r="B408" s="19" t="s">
        <v>488</v>
      </c>
      <c r="C408" s="19">
        <v>174072</v>
      </c>
      <c r="D408" s="19">
        <v>1637782806</v>
      </c>
      <c r="E408" s="19">
        <v>2434881019</v>
      </c>
      <c r="F408" s="19">
        <v>3222345330.3681998</v>
      </c>
      <c r="G408" s="19">
        <v>2169894624.5454998</v>
      </c>
      <c r="H408" s="19">
        <v>4288658189</v>
      </c>
      <c r="I408" s="19">
        <v>17265784643</v>
      </c>
      <c r="J408" s="19">
        <v>68436</v>
      </c>
      <c r="K408" s="19">
        <v>698</v>
      </c>
      <c r="L408" s="24">
        <f t="shared" si="18"/>
        <v>6.6179328915057217E-3</v>
      </c>
      <c r="M408">
        <f t="shared" si="19"/>
        <v>-1.4849436566732392</v>
      </c>
      <c r="N408">
        <f t="shared" si="20"/>
        <v>6.471945298068702</v>
      </c>
    </row>
    <row r="409" spans="2:14" x14ac:dyDescent="0.25">
      <c r="B409" s="19" t="s">
        <v>489</v>
      </c>
      <c r="C409" s="19">
        <v>0</v>
      </c>
      <c r="D409" s="19">
        <v>0.128</v>
      </c>
      <c r="E409" s="19">
        <v>0.379</v>
      </c>
      <c r="F409" s="19">
        <v>0.55610000000000004</v>
      </c>
      <c r="G409" s="19">
        <v>0.61419999999999997</v>
      </c>
      <c r="H409" s="19">
        <v>0.77500000000000002</v>
      </c>
      <c r="I409" s="19">
        <v>10</v>
      </c>
      <c r="J409" s="19">
        <v>3412</v>
      </c>
      <c r="K409" s="19">
        <v>96</v>
      </c>
      <c r="L409" s="24">
        <f t="shared" si="18"/>
        <v>9.1020280456239157E-4</v>
      </c>
      <c r="M409">
        <f t="shared" si="19"/>
        <v>-0.90540540540540548</v>
      </c>
      <c r="N409">
        <f t="shared" si="20"/>
        <v>15.375936177140996</v>
      </c>
    </row>
    <row r="410" spans="2:14" x14ac:dyDescent="0.25">
      <c r="B410" s="19" t="s">
        <v>490</v>
      </c>
      <c r="C410" s="19">
        <v>1</v>
      </c>
      <c r="D410" s="19">
        <v>4</v>
      </c>
      <c r="E410" s="19">
        <v>4</v>
      </c>
      <c r="F410" s="19">
        <v>7.4290000000000003</v>
      </c>
      <c r="G410" s="19">
        <v>5.1364000000000001</v>
      </c>
      <c r="H410" s="19">
        <v>10</v>
      </c>
      <c r="I410" s="19">
        <v>20</v>
      </c>
      <c r="J410" s="19">
        <v>18</v>
      </c>
      <c r="K410" s="19">
        <v>0</v>
      </c>
      <c r="L410" s="24">
        <f t="shared" si="18"/>
        <v>0</v>
      </c>
      <c r="M410">
        <f t="shared" si="19"/>
        <v>-1.2516548555408458</v>
      </c>
      <c r="N410">
        <f t="shared" si="20"/>
        <v>2.4474340004672532</v>
      </c>
    </row>
    <row r="411" spans="2:14" x14ac:dyDescent="0.25">
      <c r="B411" s="19" t="s">
        <v>491</v>
      </c>
      <c r="C411" s="19">
        <v>0.06</v>
      </c>
      <c r="D411" s="19">
        <v>0.375</v>
      </c>
      <c r="E411" s="19">
        <v>0.52500000000000002</v>
      </c>
      <c r="F411" s="19">
        <v>0.52859999999999996</v>
      </c>
      <c r="G411" s="19">
        <v>0.19520000000000001</v>
      </c>
      <c r="H411" s="19">
        <v>0.67500000000000004</v>
      </c>
      <c r="I411" s="19">
        <v>1</v>
      </c>
      <c r="J411" s="19">
        <v>187</v>
      </c>
      <c r="K411" s="19">
        <v>0</v>
      </c>
      <c r="L411" s="24">
        <f t="shared" si="18"/>
        <v>0</v>
      </c>
      <c r="M411">
        <f t="shared" si="19"/>
        <v>-2.4006147540983602</v>
      </c>
      <c r="N411">
        <f t="shared" si="20"/>
        <v>2.4149590163934427</v>
      </c>
    </row>
    <row r="412" spans="2:14" x14ac:dyDescent="0.25">
      <c r="B412" s="19" t="s">
        <v>492</v>
      </c>
      <c r="C412" s="19">
        <v>3.6999999999999998E-2</v>
      </c>
      <c r="D412" s="19">
        <v>0.30099999999999999</v>
      </c>
      <c r="E412" s="19">
        <v>0.52</v>
      </c>
      <c r="F412" s="19">
        <v>0.52869999999999995</v>
      </c>
      <c r="G412" s="19">
        <v>0.26400000000000001</v>
      </c>
      <c r="H412" s="19">
        <v>0.753</v>
      </c>
      <c r="I412" s="19">
        <v>1</v>
      </c>
      <c r="J412" s="19">
        <v>835</v>
      </c>
      <c r="K412" s="19">
        <v>0</v>
      </c>
      <c r="L412" s="24">
        <f t="shared" si="18"/>
        <v>0</v>
      </c>
      <c r="M412">
        <f t="shared" si="19"/>
        <v>-1.8624999999999998</v>
      </c>
      <c r="N412">
        <f t="shared" si="20"/>
        <v>1.7852272727272729</v>
      </c>
    </row>
    <row r="413" spans="2:14" x14ac:dyDescent="0.25">
      <c r="B413" s="19" t="s">
        <v>493</v>
      </c>
      <c r="C413" s="19">
        <v>5.5E-2</v>
      </c>
      <c r="D413" s="19">
        <v>0.42409999999999998</v>
      </c>
      <c r="E413" s="19">
        <v>0.49690000000000001</v>
      </c>
      <c r="F413" s="19">
        <v>0.50800000000000001</v>
      </c>
      <c r="G413" s="19">
        <v>0.1419</v>
      </c>
      <c r="H413" s="19">
        <v>0.57999999999999996</v>
      </c>
      <c r="I413" s="19">
        <v>1</v>
      </c>
      <c r="J413" s="19">
        <v>19196</v>
      </c>
      <c r="K413" s="19">
        <v>0</v>
      </c>
      <c r="L413" s="24">
        <f t="shared" si="18"/>
        <v>0</v>
      </c>
      <c r="M413">
        <f t="shared" si="19"/>
        <v>-3.1923890063424949</v>
      </c>
      <c r="N413">
        <f t="shared" si="20"/>
        <v>3.4672304439746302</v>
      </c>
    </row>
    <row r="414" spans="2:14" x14ac:dyDescent="0.25">
      <c r="B414" s="19" t="s">
        <v>494</v>
      </c>
      <c r="C414" s="19">
        <v>0.11</v>
      </c>
      <c r="D414" s="19">
        <v>2.57</v>
      </c>
      <c r="E414" s="19">
        <v>5.38</v>
      </c>
      <c r="F414" s="19">
        <v>8.6364000000000001</v>
      </c>
      <c r="G414" s="19">
        <v>9.1585000000000001</v>
      </c>
      <c r="H414" s="19">
        <v>11.324999999999999</v>
      </c>
      <c r="I414" s="19">
        <v>95</v>
      </c>
      <c r="J414" s="19">
        <v>4937</v>
      </c>
      <c r="K414" s="19">
        <v>0</v>
      </c>
      <c r="L414" s="24">
        <f t="shared" si="18"/>
        <v>0</v>
      </c>
      <c r="M414">
        <f t="shared" si="19"/>
        <v>-0.93098214773161547</v>
      </c>
      <c r="N414">
        <f t="shared" si="20"/>
        <v>9.4298848064639404</v>
      </c>
    </row>
    <row r="415" spans="2:14" x14ac:dyDescent="0.25">
      <c r="B415" s="19" t="s">
        <v>495</v>
      </c>
      <c r="C415" s="19">
        <v>2</v>
      </c>
      <c r="D415" s="19">
        <v>5</v>
      </c>
      <c r="E415" s="19">
        <v>11</v>
      </c>
      <c r="F415" s="19">
        <v>17.422599999999999</v>
      </c>
      <c r="G415" s="19">
        <v>18.5489</v>
      </c>
      <c r="H415" s="19">
        <v>23</v>
      </c>
      <c r="I415" s="19">
        <v>168</v>
      </c>
      <c r="J415" s="19">
        <v>167</v>
      </c>
      <c r="K415" s="19">
        <v>0</v>
      </c>
      <c r="L415" s="24">
        <f t="shared" si="18"/>
        <v>0</v>
      </c>
      <c r="M415">
        <f t="shared" si="19"/>
        <v>-0.83145631277326415</v>
      </c>
      <c r="N415">
        <f t="shared" si="20"/>
        <v>8.1178614365272335</v>
      </c>
    </row>
    <row r="416" spans="2:14" x14ac:dyDescent="0.25">
      <c r="B416" s="19" t="s">
        <v>496</v>
      </c>
      <c r="C416" s="19">
        <v>6.1000000000000004E-3</v>
      </c>
      <c r="D416" s="19">
        <v>1.6315</v>
      </c>
      <c r="E416" s="19">
        <v>3.5230000000000001</v>
      </c>
      <c r="F416" s="19">
        <v>5.6624999999999996</v>
      </c>
      <c r="G416" s="19">
        <v>6.0815000000000001</v>
      </c>
      <c r="H416" s="19">
        <v>7.5167000000000002</v>
      </c>
      <c r="I416" s="19">
        <v>67</v>
      </c>
      <c r="J416" s="19">
        <v>67622</v>
      </c>
      <c r="K416" s="19">
        <v>0</v>
      </c>
      <c r="L416" s="24">
        <f t="shared" si="18"/>
        <v>0</v>
      </c>
      <c r="M416">
        <f t="shared" si="19"/>
        <v>-0.93009948203568193</v>
      </c>
      <c r="N416">
        <f t="shared" si="20"/>
        <v>10.085916303543533</v>
      </c>
    </row>
    <row r="417" spans="2:14" x14ac:dyDescent="0.25">
      <c r="B417" s="19" t="s">
        <v>497</v>
      </c>
      <c r="C417" s="19">
        <v>2.9999999999999997E-4</v>
      </c>
      <c r="D417" s="19">
        <v>1.1645000000000001</v>
      </c>
      <c r="E417" s="19">
        <v>2.6537999999999999</v>
      </c>
      <c r="F417" s="19">
        <v>4.2592999999999996</v>
      </c>
      <c r="G417" s="19">
        <v>4.6542000000000003</v>
      </c>
      <c r="H417" s="19">
        <v>5.7126000000000001</v>
      </c>
      <c r="I417" s="19">
        <v>52</v>
      </c>
      <c r="J417" s="19">
        <v>62107</v>
      </c>
      <c r="K417" s="19">
        <v>0</v>
      </c>
      <c r="L417" s="24">
        <f t="shared" si="18"/>
        <v>0</v>
      </c>
      <c r="M417">
        <f t="shared" si="19"/>
        <v>-0.91508744789652341</v>
      </c>
      <c r="N417">
        <f t="shared" si="20"/>
        <v>10.257552318336126</v>
      </c>
    </row>
    <row r="418" spans="2:14" x14ac:dyDescent="0.25">
      <c r="B418" s="19" t="s">
        <v>498</v>
      </c>
      <c r="C418" s="19">
        <v>0</v>
      </c>
      <c r="D418" s="19">
        <v>0.88600000000000001</v>
      </c>
      <c r="E418" s="19">
        <v>2.1467999999999998</v>
      </c>
      <c r="F418" s="19">
        <v>3.4582000000000002</v>
      </c>
      <c r="G418" s="19">
        <v>3.8481000000000001</v>
      </c>
      <c r="H418" s="19">
        <v>4.6741000000000001</v>
      </c>
      <c r="I418" s="19">
        <v>43</v>
      </c>
      <c r="J418" s="19">
        <v>56203</v>
      </c>
      <c r="K418" s="19">
        <v>0</v>
      </c>
      <c r="L418" s="24">
        <f t="shared" si="18"/>
        <v>0</v>
      </c>
      <c r="M418">
        <f t="shared" si="19"/>
        <v>-0.89867726930173331</v>
      </c>
      <c r="N418">
        <f t="shared" si="20"/>
        <v>10.275668511733063</v>
      </c>
    </row>
    <row r="419" spans="2:14" x14ac:dyDescent="0.25">
      <c r="B419" s="19" t="s">
        <v>499</v>
      </c>
      <c r="C419" s="19">
        <v>-7.14</v>
      </c>
      <c r="D419" s="19">
        <v>-0.50049999999999994</v>
      </c>
      <c r="E419" s="19">
        <v>0.51829999999999998</v>
      </c>
      <c r="F419" s="19">
        <v>0.21690000000000001</v>
      </c>
      <c r="G419" s="19">
        <v>0.71399999999999997</v>
      </c>
      <c r="H419" s="19">
        <v>0.7762</v>
      </c>
      <c r="I419" s="19">
        <v>7</v>
      </c>
      <c r="J419" s="19">
        <v>93537</v>
      </c>
      <c r="K419" s="19">
        <v>379</v>
      </c>
      <c r="L419" s="24">
        <f t="shared" si="18"/>
        <v>3.5934048221786083E-3</v>
      </c>
      <c r="M419">
        <f t="shared" si="19"/>
        <v>-10.303781512605042</v>
      </c>
      <c r="N419">
        <f t="shared" si="20"/>
        <v>9.5001400560224099</v>
      </c>
    </row>
    <row r="420" spans="2:14" x14ac:dyDescent="0.25">
      <c r="B420" s="19" t="s">
        <v>500</v>
      </c>
      <c r="C420" s="19">
        <v>-21.525400000000001</v>
      </c>
      <c r="D420" s="19">
        <v>1.1208</v>
      </c>
      <c r="E420" s="19">
        <v>1.1717</v>
      </c>
      <c r="F420" s="19">
        <v>1.0998000000000001</v>
      </c>
      <c r="G420" s="19">
        <v>0.8871</v>
      </c>
      <c r="H420" s="19">
        <v>1.2232000000000001</v>
      </c>
      <c r="I420" s="19">
        <v>22</v>
      </c>
      <c r="J420" s="19">
        <v>81346</v>
      </c>
      <c r="K420" s="19">
        <v>379</v>
      </c>
      <c r="L420" s="24">
        <f t="shared" si="18"/>
        <v>3.5934048221786083E-3</v>
      </c>
      <c r="M420">
        <f t="shared" si="19"/>
        <v>-25.504678164806673</v>
      </c>
      <c r="N420">
        <f t="shared" si="20"/>
        <v>23.560139781309886</v>
      </c>
    </row>
    <row r="421" spans="2:14" x14ac:dyDescent="0.25">
      <c r="B421" s="19" t="s">
        <v>501</v>
      </c>
      <c r="C421" s="19">
        <v>0</v>
      </c>
      <c r="D421" s="19">
        <v>1038.355</v>
      </c>
      <c r="E421" s="19">
        <v>5770.79</v>
      </c>
      <c r="F421" s="19">
        <v>19035.1643</v>
      </c>
      <c r="G421" s="19">
        <v>45097.551299999999</v>
      </c>
      <c r="H421" s="19">
        <v>18993.11</v>
      </c>
      <c r="I421" s="19">
        <v>1902677</v>
      </c>
      <c r="J421" s="19">
        <v>80147</v>
      </c>
      <c r="K421" s="19">
        <v>0</v>
      </c>
      <c r="L421" s="24">
        <f t="shared" si="18"/>
        <v>0</v>
      </c>
      <c r="M421">
        <f t="shared" si="19"/>
        <v>-0.42208864453356698</v>
      </c>
      <c r="N421">
        <f t="shared" si="20"/>
        <v>41.768162159615969</v>
      </c>
    </row>
    <row r="422" spans="2:14" x14ac:dyDescent="0.25">
      <c r="B422" s="19" t="s">
        <v>502</v>
      </c>
      <c r="C422" s="19">
        <v>0</v>
      </c>
      <c r="D422" s="19">
        <v>1267.01</v>
      </c>
      <c r="E422" s="19">
        <v>6442.49</v>
      </c>
      <c r="F422" s="19">
        <v>20069.882900000001</v>
      </c>
      <c r="G422" s="19">
        <v>48434.892399999997</v>
      </c>
      <c r="H422" s="19">
        <v>20005.54</v>
      </c>
      <c r="I422" s="19">
        <v>2207781</v>
      </c>
      <c r="J422" s="19">
        <v>77887</v>
      </c>
      <c r="K422" s="19">
        <v>0</v>
      </c>
      <c r="L422" s="24">
        <f t="shared" si="18"/>
        <v>0</v>
      </c>
      <c r="M422">
        <f t="shared" si="19"/>
        <v>-0.41436827678386673</v>
      </c>
      <c r="N422">
        <f t="shared" si="20"/>
        <v>45.16808046217524</v>
      </c>
    </row>
    <row r="423" spans="2:14" x14ac:dyDescent="0.25">
      <c r="B423" s="19" t="s">
        <v>503</v>
      </c>
      <c r="C423" s="19">
        <v>0</v>
      </c>
      <c r="D423" s="19">
        <v>669.86500000000001</v>
      </c>
      <c r="E423" s="19">
        <v>3401.14</v>
      </c>
      <c r="F423" s="19">
        <v>10493.2099</v>
      </c>
      <c r="G423" s="19">
        <v>23686.182799999999</v>
      </c>
      <c r="H423" s="19">
        <v>10523.61</v>
      </c>
      <c r="I423" s="19">
        <v>900788</v>
      </c>
      <c r="J423" s="19">
        <v>77818</v>
      </c>
      <c r="K423" s="19">
        <v>0</v>
      </c>
      <c r="L423" s="24">
        <f t="shared" si="18"/>
        <v>0</v>
      </c>
      <c r="M423">
        <f t="shared" si="19"/>
        <v>-0.44300974912682006</v>
      </c>
      <c r="N423">
        <f t="shared" si="20"/>
        <v>37.587094451538221</v>
      </c>
    </row>
    <row r="424" spans="2:14" x14ac:dyDescent="0.25">
      <c r="B424" s="19" t="s">
        <v>504</v>
      </c>
      <c r="C424" s="19">
        <v>2</v>
      </c>
      <c r="D424" s="19">
        <v>5</v>
      </c>
      <c r="E424" s="19">
        <v>11</v>
      </c>
      <c r="F424" s="19">
        <v>17.424099999999999</v>
      </c>
      <c r="G424" s="19">
        <v>18.553799999999999</v>
      </c>
      <c r="H424" s="19">
        <v>23</v>
      </c>
      <c r="I424" s="19">
        <v>169</v>
      </c>
      <c r="J424" s="19">
        <v>168</v>
      </c>
      <c r="K424" s="19">
        <v>0</v>
      </c>
      <c r="L424" s="24">
        <f t="shared" si="18"/>
        <v>0</v>
      </c>
      <c r="M424">
        <f t="shared" si="19"/>
        <v>-0.83131757375847537</v>
      </c>
      <c r="N424">
        <f t="shared" si="20"/>
        <v>8.1695340038159294</v>
      </c>
    </row>
    <row r="425" spans="2:14" x14ac:dyDescent="0.25">
      <c r="B425" s="19" t="s">
        <v>505</v>
      </c>
      <c r="C425" s="19">
        <v>0</v>
      </c>
      <c r="D425" s="19">
        <v>4223025</v>
      </c>
      <c r="E425" s="19">
        <v>176009291</v>
      </c>
      <c r="F425" s="19">
        <v>38304653174.233597</v>
      </c>
      <c r="G425" s="19">
        <v>420989770131.771</v>
      </c>
      <c r="H425" s="19">
        <v>3312004168.5</v>
      </c>
      <c r="I425" s="19">
        <v>24000000000000</v>
      </c>
      <c r="J425" s="19">
        <v>79478</v>
      </c>
      <c r="K425" s="19">
        <v>0</v>
      </c>
      <c r="L425" s="24">
        <f t="shared" si="18"/>
        <v>0</v>
      </c>
      <c r="M425">
        <f t="shared" si="19"/>
        <v>-9.0987135298428112E-2</v>
      </c>
      <c r="N425">
        <f t="shared" si="20"/>
        <v>56.917524003791556</v>
      </c>
    </row>
    <row r="426" spans="2:14" x14ac:dyDescent="0.25">
      <c r="B426" s="19" t="s">
        <v>506</v>
      </c>
      <c r="C426" s="19">
        <v>0</v>
      </c>
      <c r="D426" s="19">
        <v>5142706000</v>
      </c>
      <c r="E426" s="19">
        <v>989000000000</v>
      </c>
      <c r="F426" s="19">
        <v>1.14728337759677E+16</v>
      </c>
      <c r="G426" s="19">
        <v>2.7537180109835299E+17</v>
      </c>
      <c r="H426" s="19">
        <v>54750000000000</v>
      </c>
      <c r="I426" s="19">
        <v>2.7028887787234001E+19</v>
      </c>
      <c r="J426" s="19">
        <v>23557</v>
      </c>
      <c r="K426" s="19">
        <v>0</v>
      </c>
      <c r="L426" s="24">
        <f t="shared" si="18"/>
        <v>0</v>
      </c>
      <c r="M426">
        <f t="shared" si="19"/>
        <v>-4.1663066916100146E-2</v>
      </c>
      <c r="N426">
        <f t="shared" si="20"/>
        <v>98.112496797768969</v>
      </c>
    </row>
    <row r="427" spans="2:14" x14ac:dyDescent="0.25">
      <c r="B427" s="19" t="s">
        <v>507</v>
      </c>
      <c r="C427" s="19">
        <v>0</v>
      </c>
      <c r="D427" s="19">
        <v>6305000000000</v>
      </c>
      <c r="E427" s="19">
        <v>5830000000000000</v>
      </c>
      <c r="F427" s="19">
        <v>7.2603896700149002E+21</v>
      </c>
      <c r="G427" s="19">
        <v>3.1740200013583601E+23</v>
      </c>
      <c r="H427" s="19">
        <v>9.6E+17</v>
      </c>
      <c r="I427" s="19">
        <v>4.9343140212229003E+25</v>
      </c>
      <c r="J427" s="19">
        <v>25772</v>
      </c>
      <c r="K427" s="19">
        <v>0</v>
      </c>
      <c r="L427" s="24">
        <f t="shared" si="18"/>
        <v>0</v>
      </c>
      <c r="M427">
        <f t="shared" si="19"/>
        <v>-2.2874429483455458E-2</v>
      </c>
      <c r="N427">
        <f t="shared" si="20"/>
        <v>155.43657507339304</v>
      </c>
    </row>
    <row r="428" spans="2:14" x14ac:dyDescent="0.25">
      <c r="B428" s="19" t="s">
        <v>508</v>
      </c>
      <c r="C428" s="19">
        <v>0</v>
      </c>
      <c r="D428" s="19">
        <v>399.5</v>
      </c>
      <c r="E428" s="19">
        <v>2175.84</v>
      </c>
      <c r="F428" s="19">
        <v>6584.0855000000001</v>
      </c>
      <c r="G428" s="19">
        <v>16778.904600000002</v>
      </c>
      <c r="H428" s="19">
        <v>6383.125</v>
      </c>
      <c r="I428" s="19">
        <v>885301</v>
      </c>
      <c r="J428" s="19">
        <v>78613</v>
      </c>
      <c r="K428" s="19">
        <v>0</v>
      </c>
      <c r="L428" s="24">
        <f t="shared" si="18"/>
        <v>0</v>
      </c>
      <c r="M428">
        <f t="shared" si="19"/>
        <v>-0.39240258270495199</v>
      </c>
      <c r="N428">
        <f t="shared" si="20"/>
        <v>52.370338555950781</v>
      </c>
    </row>
    <row r="429" spans="2:14" x14ac:dyDescent="0.25">
      <c r="B429" s="19" t="s">
        <v>509</v>
      </c>
      <c r="C429" s="19">
        <v>-1.8</v>
      </c>
      <c r="D429" s="19">
        <v>-0.78</v>
      </c>
      <c r="E429" s="19">
        <v>0</v>
      </c>
      <c r="F429" s="19">
        <v>-5.7999999999999996E-3</v>
      </c>
      <c r="G429" s="19">
        <v>0.8095</v>
      </c>
      <c r="H429" s="19">
        <v>0.79</v>
      </c>
      <c r="I429" s="19">
        <v>2</v>
      </c>
      <c r="J429" s="19">
        <v>328</v>
      </c>
      <c r="K429" s="19">
        <v>14235</v>
      </c>
      <c r="L429" s="24">
        <f t="shared" si="18"/>
        <v>0.13496600961401711</v>
      </c>
      <c r="M429">
        <f t="shared" si="19"/>
        <v>-2.2164298949969119</v>
      </c>
      <c r="N429">
        <f t="shared" si="20"/>
        <v>2.4778258184064237</v>
      </c>
    </row>
    <row r="430" spans="2:14" x14ac:dyDescent="0.25">
      <c r="B430" s="19" t="s">
        <v>510</v>
      </c>
      <c r="C430" s="19">
        <v>1</v>
      </c>
      <c r="D430" s="19">
        <v>4.75</v>
      </c>
      <c r="E430" s="19">
        <v>5.7649999999999997</v>
      </c>
      <c r="F430" s="19">
        <v>5.9901</v>
      </c>
      <c r="G430" s="19">
        <v>2.0874000000000001</v>
      </c>
      <c r="H430" s="19">
        <v>6.96</v>
      </c>
      <c r="I430" s="19">
        <v>77</v>
      </c>
      <c r="J430" s="19">
        <v>2492</v>
      </c>
      <c r="K430" s="19">
        <v>0</v>
      </c>
      <c r="L430" s="24">
        <f t="shared" si="18"/>
        <v>0</v>
      </c>
      <c r="M430">
        <f t="shared" si="19"/>
        <v>-2.3905815847465743</v>
      </c>
      <c r="N430">
        <f t="shared" si="20"/>
        <v>34.018348184344156</v>
      </c>
    </row>
    <row r="431" spans="2:14" x14ac:dyDescent="0.25">
      <c r="B431" s="19" t="s">
        <v>511</v>
      </c>
      <c r="C431" s="19">
        <v>1</v>
      </c>
      <c r="D431" s="19">
        <v>4.7649999999999997</v>
      </c>
      <c r="E431" s="19">
        <v>5.7649999999999997</v>
      </c>
      <c r="F431" s="19">
        <v>5.9657999999999998</v>
      </c>
      <c r="G431" s="19">
        <v>1.9839</v>
      </c>
      <c r="H431" s="19">
        <v>6.9249999999999998</v>
      </c>
      <c r="I431" s="19">
        <v>59</v>
      </c>
      <c r="J431" s="19">
        <v>8003</v>
      </c>
      <c r="K431" s="19">
        <v>0</v>
      </c>
      <c r="L431" s="24">
        <f t="shared" si="18"/>
        <v>0</v>
      </c>
      <c r="M431">
        <f t="shared" si="19"/>
        <v>-2.5030495488683906</v>
      </c>
      <c r="N431">
        <f t="shared" si="20"/>
        <v>26.732294974545088</v>
      </c>
    </row>
    <row r="432" spans="2:14" x14ac:dyDescent="0.25">
      <c r="B432" s="19" t="s">
        <v>512</v>
      </c>
      <c r="C432" s="19">
        <v>1</v>
      </c>
      <c r="D432" s="19">
        <v>4.5663</v>
      </c>
      <c r="E432" s="19">
        <v>5.78</v>
      </c>
      <c r="F432" s="19">
        <v>6.0350000000000001</v>
      </c>
      <c r="G432" s="19">
        <v>2.3170000000000002</v>
      </c>
      <c r="H432" s="19">
        <v>7.1787000000000001</v>
      </c>
      <c r="I432" s="19">
        <v>77</v>
      </c>
      <c r="J432" s="19">
        <v>41029</v>
      </c>
      <c r="K432" s="19">
        <v>0</v>
      </c>
      <c r="L432" s="24">
        <f t="shared" si="18"/>
        <v>0</v>
      </c>
      <c r="M432">
        <f t="shared" si="19"/>
        <v>-2.1730686232196805</v>
      </c>
      <c r="N432">
        <f t="shared" si="20"/>
        <v>30.627967198964178</v>
      </c>
    </row>
    <row r="433" spans="2:14" x14ac:dyDescent="0.25">
      <c r="B433" s="19" t="s">
        <v>513</v>
      </c>
      <c r="C433" s="19">
        <v>2</v>
      </c>
      <c r="D433" s="19">
        <v>29.01</v>
      </c>
      <c r="E433" s="19">
        <v>62.68</v>
      </c>
      <c r="F433" s="19">
        <v>103.13509999999999</v>
      </c>
      <c r="G433" s="19">
        <v>114.77379999999999</v>
      </c>
      <c r="H433" s="19">
        <v>134.04</v>
      </c>
      <c r="I433" s="19">
        <v>1224</v>
      </c>
      <c r="J433" s="19">
        <v>29000</v>
      </c>
      <c r="K433" s="19">
        <v>0</v>
      </c>
      <c r="L433" s="24">
        <f t="shared" si="18"/>
        <v>0</v>
      </c>
      <c r="M433">
        <f t="shared" si="19"/>
        <v>-0.88116887303548375</v>
      </c>
      <c r="N433">
        <f t="shared" si="20"/>
        <v>9.7658603270084292</v>
      </c>
    </row>
    <row r="434" spans="2:14" x14ac:dyDescent="0.25">
      <c r="B434" s="19" t="s">
        <v>514</v>
      </c>
      <c r="C434" s="19">
        <v>2</v>
      </c>
      <c r="D434" s="19">
        <v>5</v>
      </c>
      <c r="E434" s="19">
        <v>11</v>
      </c>
      <c r="F434" s="19">
        <v>17.424099999999999</v>
      </c>
      <c r="G434" s="19">
        <v>18.553799999999999</v>
      </c>
      <c r="H434" s="19">
        <v>23</v>
      </c>
      <c r="I434" s="19">
        <v>169</v>
      </c>
      <c r="J434" s="19">
        <v>168</v>
      </c>
      <c r="K434" s="19">
        <v>0</v>
      </c>
      <c r="L434" s="24">
        <f t="shared" si="18"/>
        <v>0</v>
      </c>
      <c r="M434">
        <f t="shared" si="19"/>
        <v>-0.83131757375847537</v>
      </c>
      <c r="N434">
        <f t="shared" si="20"/>
        <v>8.1695340038159294</v>
      </c>
    </row>
    <row r="435" spans="2:14" x14ac:dyDescent="0.25">
      <c r="B435" s="19" t="s">
        <v>515</v>
      </c>
      <c r="C435" s="19">
        <v>2</v>
      </c>
      <c r="D435" s="19">
        <v>170</v>
      </c>
      <c r="E435" s="19">
        <v>407.73</v>
      </c>
      <c r="F435" s="19">
        <v>683.04079999999999</v>
      </c>
      <c r="G435" s="19">
        <v>850.51340000000005</v>
      </c>
      <c r="H435" s="19">
        <v>887.84500000000003</v>
      </c>
      <c r="I435" s="19">
        <v>29992</v>
      </c>
      <c r="J435" s="19">
        <v>67842</v>
      </c>
      <c r="K435" s="19">
        <v>0</v>
      </c>
      <c r="L435" s="24">
        <f t="shared" si="18"/>
        <v>0</v>
      </c>
      <c r="M435">
        <f t="shared" si="19"/>
        <v>-0.80074082313106409</v>
      </c>
      <c r="N435">
        <f t="shared" si="20"/>
        <v>34.460314440666075</v>
      </c>
    </row>
    <row r="436" spans="2:14" x14ac:dyDescent="0.25">
      <c r="B436" s="19" t="s">
        <v>516</v>
      </c>
      <c r="C436" s="19">
        <v>2</v>
      </c>
      <c r="D436" s="19">
        <v>957.02</v>
      </c>
      <c r="E436" s="19">
        <v>2768.24</v>
      </c>
      <c r="F436" s="19">
        <v>5379.5230000000001</v>
      </c>
      <c r="G436" s="19">
        <v>23831.5213</v>
      </c>
      <c r="H436" s="19">
        <v>6461.51</v>
      </c>
      <c r="I436" s="19">
        <v>1878959</v>
      </c>
      <c r="J436" s="19">
        <v>86302</v>
      </c>
      <c r="K436" s="19">
        <v>0</v>
      </c>
      <c r="L436" s="24">
        <f t="shared" si="18"/>
        <v>0</v>
      </c>
      <c r="M436">
        <f t="shared" si="19"/>
        <v>-0.22564749150109858</v>
      </c>
      <c r="N436">
        <f t="shared" si="20"/>
        <v>78.617703562214473</v>
      </c>
    </row>
    <row r="437" spans="2:14" x14ac:dyDescent="0.25">
      <c r="B437" s="19" t="s">
        <v>517</v>
      </c>
      <c r="C437" s="19">
        <v>2</v>
      </c>
      <c r="D437" s="19">
        <v>5328.68</v>
      </c>
      <c r="E437" s="19">
        <v>18761.29</v>
      </c>
      <c r="F437" s="19">
        <v>77424.358500000002</v>
      </c>
      <c r="G437" s="19">
        <v>1986739.0718</v>
      </c>
      <c r="H437" s="19">
        <v>50237.35</v>
      </c>
      <c r="I437" s="19">
        <v>143344643</v>
      </c>
      <c r="J437" s="19">
        <v>89622</v>
      </c>
      <c r="K437" s="19">
        <v>0</v>
      </c>
      <c r="L437" s="24">
        <f t="shared" si="18"/>
        <v>0</v>
      </c>
      <c r="M437">
        <f t="shared" si="19"/>
        <v>-3.8969565555407724E-2</v>
      </c>
      <c r="N437">
        <f t="shared" si="20"/>
        <v>72.111743648197773</v>
      </c>
    </row>
    <row r="438" spans="2:14" x14ac:dyDescent="0.25">
      <c r="B438" s="19" t="s">
        <v>518</v>
      </c>
      <c r="C438" s="19">
        <v>0</v>
      </c>
      <c r="D438" s="19">
        <v>0.68520000000000003</v>
      </c>
      <c r="E438" s="19">
        <v>0.99629999999999996</v>
      </c>
      <c r="F438" s="19">
        <v>1.1186</v>
      </c>
      <c r="G438" s="19">
        <v>0.73280000000000001</v>
      </c>
      <c r="H438" s="19">
        <v>1.4178999999999999</v>
      </c>
      <c r="I438" s="19">
        <v>27</v>
      </c>
      <c r="J438" s="19">
        <v>22303</v>
      </c>
      <c r="K438" s="19">
        <v>0</v>
      </c>
      <c r="L438" s="24">
        <f t="shared" si="18"/>
        <v>0</v>
      </c>
      <c r="M438">
        <f t="shared" si="19"/>
        <v>-1.5264737991266375</v>
      </c>
      <c r="N438">
        <f t="shared" si="20"/>
        <v>35.318504366812228</v>
      </c>
    </row>
    <row r="439" spans="2:14" x14ac:dyDescent="0.25">
      <c r="B439" s="19" t="s">
        <v>519</v>
      </c>
      <c r="C439" s="19">
        <v>-1.8554999999999999</v>
      </c>
      <c r="D439" s="19">
        <v>-0.81430000000000002</v>
      </c>
      <c r="E439" s="19">
        <v>0.52659999999999996</v>
      </c>
      <c r="F439" s="19">
        <v>0.161</v>
      </c>
      <c r="G439" s="19">
        <v>0.92149999999999999</v>
      </c>
      <c r="H439" s="19">
        <v>0.98640000000000005</v>
      </c>
      <c r="I439" s="19">
        <v>2</v>
      </c>
      <c r="J439" s="19">
        <v>23745</v>
      </c>
      <c r="K439" s="19">
        <v>1072</v>
      </c>
      <c r="L439" s="24">
        <f t="shared" si="18"/>
        <v>1.0163931317613372E-2</v>
      </c>
      <c r="M439">
        <f t="shared" si="19"/>
        <v>-2.1882799782962556</v>
      </c>
      <c r="N439">
        <f t="shared" si="20"/>
        <v>1.9956592512208355</v>
      </c>
    </row>
    <row r="440" spans="2:14" x14ac:dyDescent="0.25">
      <c r="B440" s="19" t="s">
        <v>520</v>
      </c>
      <c r="C440" s="19">
        <v>-6.9062999999999999</v>
      </c>
      <c r="D440" s="19">
        <v>1.1154999999999999</v>
      </c>
      <c r="E440" s="19">
        <v>1.2463</v>
      </c>
      <c r="F440" s="19">
        <v>1.1834</v>
      </c>
      <c r="G440" s="19">
        <v>0.66949999999999998</v>
      </c>
      <c r="H440" s="19">
        <v>1.4349000000000001</v>
      </c>
      <c r="I440" s="19">
        <v>5</v>
      </c>
      <c r="J440" s="19">
        <v>15240</v>
      </c>
      <c r="K440" s="19">
        <v>1072</v>
      </c>
      <c r="L440" s="24">
        <f t="shared" si="18"/>
        <v>1.0163931317613372E-2</v>
      </c>
      <c r="M440">
        <f t="shared" si="19"/>
        <v>-12.083196415235252</v>
      </c>
      <c r="N440">
        <f t="shared" si="20"/>
        <v>5.70067214339059</v>
      </c>
    </row>
    <row r="441" spans="2:14" x14ac:dyDescent="0.25">
      <c r="B441" s="19" t="s">
        <v>521</v>
      </c>
      <c r="C441" s="19">
        <v>1</v>
      </c>
      <c r="D441" s="19">
        <v>6.1349999999999998</v>
      </c>
      <c r="E441" s="19">
        <v>6.5149999999999997</v>
      </c>
      <c r="F441" s="19">
        <v>6.6219000000000001</v>
      </c>
      <c r="G441" s="19">
        <v>0.79259999999999997</v>
      </c>
      <c r="H441" s="19">
        <v>7.0549999999999997</v>
      </c>
      <c r="I441" s="19">
        <v>31</v>
      </c>
      <c r="J441" s="19">
        <v>1360</v>
      </c>
      <c r="K441" s="19">
        <v>335</v>
      </c>
      <c r="L441" s="24">
        <f t="shared" si="18"/>
        <v>3.176228536754179E-3</v>
      </c>
      <c r="M441">
        <f t="shared" si="19"/>
        <v>-7.0929851122886705</v>
      </c>
      <c r="N441">
        <f t="shared" si="20"/>
        <v>30.757128438051982</v>
      </c>
    </row>
    <row r="442" spans="2:14" x14ac:dyDescent="0.25">
      <c r="B442" s="19" t="s">
        <v>522</v>
      </c>
      <c r="C442" s="19">
        <v>1</v>
      </c>
      <c r="D442" s="19">
        <v>6.1269999999999998</v>
      </c>
      <c r="E442" s="19">
        <v>6.5090000000000003</v>
      </c>
      <c r="F442" s="19">
        <v>6.6170999999999998</v>
      </c>
      <c r="G442" s="19">
        <v>0.78559999999999997</v>
      </c>
      <c r="H442" s="19">
        <v>7.0460000000000003</v>
      </c>
      <c r="I442" s="19">
        <v>24</v>
      </c>
      <c r="J442" s="19">
        <v>2750</v>
      </c>
      <c r="K442" s="19">
        <v>335</v>
      </c>
      <c r="L442" s="24">
        <f t="shared" si="18"/>
        <v>3.176228536754179E-3</v>
      </c>
      <c r="M442">
        <f t="shared" si="19"/>
        <v>-7.1500763747454172</v>
      </c>
      <c r="N442">
        <f t="shared" si="20"/>
        <v>22.126909368635438</v>
      </c>
    </row>
    <row r="443" spans="2:14" x14ac:dyDescent="0.25">
      <c r="B443" s="19" t="s">
        <v>523</v>
      </c>
      <c r="C443" s="19">
        <v>0</v>
      </c>
      <c r="D443" s="19">
        <v>0.25169999999999998</v>
      </c>
      <c r="E443" s="19">
        <v>0.35239999999999999</v>
      </c>
      <c r="F443" s="19">
        <v>0.45729999999999998</v>
      </c>
      <c r="G443" s="19">
        <v>0.314</v>
      </c>
      <c r="H443" s="19">
        <v>0.5635</v>
      </c>
      <c r="I443" s="19">
        <v>9</v>
      </c>
      <c r="J443" s="19">
        <v>12672</v>
      </c>
      <c r="K443" s="19">
        <v>182</v>
      </c>
      <c r="L443" s="24">
        <f t="shared" si="18"/>
        <v>1.7255928169828674E-3</v>
      </c>
      <c r="M443">
        <f t="shared" si="19"/>
        <v>-1.4563694267515923</v>
      </c>
      <c r="N443">
        <f t="shared" si="20"/>
        <v>27.206050955414014</v>
      </c>
    </row>
    <row r="444" spans="2:14" x14ac:dyDescent="0.25">
      <c r="B444" s="19" t="s">
        <v>524</v>
      </c>
      <c r="C444" s="19">
        <v>1</v>
      </c>
      <c r="D444" s="19">
        <v>4396.34</v>
      </c>
      <c r="E444" s="19">
        <v>15477.24</v>
      </c>
      <c r="F444" s="19">
        <v>19575.006399999998</v>
      </c>
      <c r="G444" s="19">
        <v>16231.450199999999</v>
      </c>
      <c r="H444" s="19">
        <v>31784.63</v>
      </c>
      <c r="I444" s="19">
        <v>70468</v>
      </c>
      <c r="J444" s="19">
        <v>103516</v>
      </c>
      <c r="K444" s="19">
        <v>182</v>
      </c>
      <c r="L444" s="24">
        <f t="shared" si="18"/>
        <v>1.7255928169828674E-3</v>
      </c>
      <c r="M444">
        <f t="shared" si="19"/>
        <v>-1.2059308415954109</v>
      </c>
      <c r="N444">
        <f t="shared" si="20"/>
        <v>3.1354557339553062</v>
      </c>
    </row>
    <row r="445" spans="2:14" x14ac:dyDescent="0.25">
      <c r="B445" s="19" t="s">
        <v>525</v>
      </c>
      <c r="C445" s="19">
        <v>1</v>
      </c>
      <c r="D445" s="19">
        <v>31338.09</v>
      </c>
      <c r="E445" s="19">
        <v>107730.57</v>
      </c>
      <c r="F445" s="19">
        <v>130803.84359999999</v>
      </c>
      <c r="G445" s="19">
        <v>107255.2675</v>
      </c>
      <c r="H445" s="19">
        <v>209172.75</v>
      </c>
      <c r="I445" s="19">
        <v>498760</v>
      </c>
      <c r="J445" s="19">
        <v>104863</v>
      </c>
      <c r="K445" s="19">
        <v>182</v>
      </c>
      <c r="L445" s="24">
        <f t="shared" si="18"/>
        <v>1.7255928169828674E-3</v>
      </c>
      <c r="M445">
        <f t="shared" si="19"/>
        <v>-1.2195470362329757</v>
      </c>
      <c r="N445">
        <f t="shared" si="20"/>
        <v>3.430658139004688</v>
      </c>
    </row>
    <row r="446" spans="2:14" x14ac:dyDescent="0.25">
      <c r="B446" s="19" t="s">
        <v>526</v>
      </c>
      <c r="C446" s="19">
        <v>1</v>
      </c>
      <c r="D446" s="19">
        <v>629</v>
      </c>
      <c r="E446" s="19">
        <v>2292</v>
      </c>
      <c r="F446" s="19">
        <v>2974.3359999999998</v>
      </c>
      <c r="G446" s="19">
        <v>2546.5511000000001</v>
      </c>
      <c r="H446" s="19">
        <v>4679</v>
      </c>
      <c r="I446" s="19">
        <v>9968</v>
      </c>
      <c r="J446" s="19">
        <v>9807</v>
      </c>
      <c r="K446" s="19">
        <v>182</v>
      </c>
      <c r="L446" s="24">
        <f t="shared" si="18"/>
        <v>1.7255928169828674E-3</v>
      </c>
      <c r="M446">
        <f t="shared" si="19"/>
        <v>-1.1675932990309912</v>
      </c>
      <c r="N446">
        <f t="shared" si="20"/>
        <v>2.7463277685651</v>
      </c>
    </row>
    <row r="447" spans="2:14" x14ac:dyDescent="0.25">
      <c r="B447" s="19" t="s">
        <v>527</v>
      </c>
      <c r="C447" s="19">
        <v>1</v>
      </c>
      <c r="D447" s="19">
        <v>228747.9</v>
      </c>
      <c r="E447" s="19">
        <v>721409.92</v>
      </c>
      <c r="F447" s="19">
        <v>887196.90090000001</v>
      </c>
      <c r="G447" s="19">
        <v>729827.16590000002</v>
      </c>
      <c r="H447" s="19">
        <v>1409477.2</v>
      </c>
      <c r="I447" s="19">
        <v>3534262</v>
      </c>
      <c r="J447" s="19">
        <v>105090</v>
      </c>
      <c r="K447" s="19">
        <v>182</v>
      </c>
      <c r="L447" s="24">
        <f t="shared" si="18"/>
        <v>1.7255928169828674E-3</v>
      </c>
      <c r="M447">
        <f t="shared" si="19"/>
        <v>-1.2156246606769396</v>
      </c>
      <c r="N447">
        <f t="shared" si="20"/>
        <v>3.62697529330211</v>
      </c>
    </row>
    <row r="448" spans="2:14" x14ac:dyDescent="0.25">
      <c r="B448" s="19" t="s">
        <v>528</v>
      </c>
      <c r="C448" s="19">
        <v>1</v>
      </c>
      <c r="D448" s="19">
        <v>6.2961999999999998</v>
      </c>
      <c r="E448" s="19">
        <v>6.7534000000000001</v>
      </c>
      <c r="F448" s="19">
        <v>6.8432000000000004</v>
      </c>
      <c r="G448" s="19">
        <v>0.93130000000000002</v>
      </c>
      <c r="H448" s="19">
        <v>7.3137999999999996</v>
      </c>
      <c r="I448" s="19">
        <v>31</v>
      </c>
      <c r="J448" s="19">
        <v>31402</v>
      </c>
      <c r="K448" s="19">
        <v>182</v>
      </c>
      <c r="L448" s="24">
        <f t="shared" si="18"/>
        <v>1.7255928169828674E-3</v>
      </c>
      <c r="M448">
        <f t="shared" si="19"/>
        <v>-6.2742403092451413</v>
      </c>
      <c r="N448">
        <f t="shared" si="20"/>
        <v>25.938795232470738</v>
      </c>
    </row>
    <row r="449" spans="2:14" x14ac:dyDescent="0.25">
      <c r="B449" s="19" t="s">
        <v>529</v>
      </c>
      <c r="C449" s="19">
        <v>1.385</v>
      </c>
      <c r="D449" s="19">
        <v>5.18</v>
      </c>
      <c r="E449" s="19">
        <v>5.91</v>
      </c>
      <c r="F449" s="19">
        <v>6.0039999999999996</v>
      </c>
      <c r="G449" s="19">
        <v>1.3337000000000001</v>
      </c>
      <c r="H449" s="19">
        <v>6.7350000000000003</v>
      </c>
      <c r="I449" s="19">
        <v>31</v>
      </c>
      <c r="J449" s="19">
        <v>1986</v>
      </c>
      <c r="K449" s="19">
        <v>201</v>
      </c>
      <c r="L449" s="24">
        <f t="shared" si="18"/>
        <v>1.9057371220525072E-3</v>
      </c>
      <c r="M449">
        <f t="shared" si="19"/>
        <v>-3.4632975931618799</v>
      </c>
      <c r="N449">
        <f t="shared" si="20"/>
        <v>18.741845992352104</v>
      </c>
    </row>
    <row r="450" spans="2:14" x14ac:dyDescent="0.25">
      <c r="B450" s="19" t="s">
        <v>530</v>
      </c>
      <c r="C450" s="19">
        <v>1.02</v>
      </c>
      <c r="D450" s="19">
        <v>4.8651999999999997</v>
      </c>
      <c r="E450" s="19">
        <v>5.8029999999999999</v>
      </c>
      <c r="F450" s="19">
        <v>5.9694000000000003</v>
      </c>
      <c r="G450" s="19">
        <v>1.819</v>
      </c>
      <c r="H450" s="19">
        <v>6.867</v>
      </c>
      <c r="I450" s="19">
        <v>50</v>
      </c>
      <c r="J450" s="19">
        <v>8577</v>
      </c>
      <c r="K450" s="19">
        <v>201</v>
      </c>
      <c r="L450" s="24">
        <f t="shared" si="18"/>
        <v>1.9057371220525072E-3</v>
      </c>
      <c r="M450">
        <f t="shared" si="19"/>
        <v>-2.7209455744914792</v>
      </c>
      <c r="N450">
        <f t="shared" si="20"/>
        <v>24.20593732820231</v>
      </c>
    </row>
    <row r="451" spans="2:14" x14ac:dyDescent="0.25">
      <c r="B451" s="19" t="s">
        <v>531</v>
      </c>
      <c r="C451" s="19">
        <v>0</v>
      </c>
      <c r="D451" s="19">
        <v>2.0283000000000002</v>
      </c>
      <c r="E451" s="19">
        <v>2.3132999999999999</v>
      </c>
      <c r="F451" s="19">
        <v>2.2896000000000001</v>
      </c>
      <c r="G451" s="19">
        <v>0.49990000000000001</v>
      </c>
      <c r="H451" s="19">
        <v>2.5445000000000002</v>
      </c>
      <c r="I451" s="19">
        <v>22</v>
      </c>
      <c r="J451" s="19">
        <v>20641</v>
      </c>
      <c r="K451" s="19">
        <v>104</v>
      </c>
      <c r="L451" s="24">
        <f t="shared" si="18"/>
        <v>9.8605303827592429E-4</v>
      </c>
      <c r="M451">
        <f t="shared" si="19"/>
        <v>-4.5801160232046412</v>
      </c>
      <c r="N451">
        <f t="shared" si="20"/>
        <v>39.428685737147426</v>
      </c>
    </row>
    <row r="452" spans="2:14" x14ac:dyDescent="0.25">
      <c r="B452" s="19" t="s">
        <v>532</v>
      </c>
      <c r="C452" s="19">
        <v>2.93</v>
      </c>
      <c r="D452" s="19">
        <v>3886.3649999999998</v>
      </c>
      <c r="E452" s="19">
        <v>13730.28</v>
      </c>
      <c r="F452" s="19">
        <v>16783.9755</v>
      </c>
      <c r="G452" s="19">
        <v>13914.793600000001</v>
      </c>
      <c r="H452" s="19">
        <v>26561.445</v>
      </c>
      <c r="I452" s="19">
        <v>60909</v>
      </c>
      <c r="J452" s="19">
        <v>103768</v>
      </c>
      <c r="K452" s="19">
        <v>0</v>
      </c>
      <c r="L452" s="24">
        <f t="shared" si="18"/>
        <v>0</v>
      </c>
      <c r="M452">
        <f t="shared" si="19"/>
        <v>-1.2059859443405614</v>
      </c>
      <c r="N452">
        <f t="shared" si="20"/>
        <v>3.1710872448729672</v>
      </c>
    </row>
    <row r="453" spans="2:14" x14ac:dyDescent="0.25">
      <c r="B453" s="19" t="s">
        <v>533</v>
      </c>
      <c r="C453" s="19">
        <v>8.58</v>
      </c>
      <c r="D453" s="19">
        <v>29469.384999999998</v>
      </c>
      <c r="E453" s="19">
        <v>101000.97</v>
      </c>
      <c r="F453" s="19">
        <v>120000.8412</v>
      </c>
      <c r="G453" s="19">
        <v>97731.160799999998</v>
      </c>
      <c r="H453" s="19">
        <v>192871.41</v>
      </c>
      <c r="I453" s="19">
        <v>439968</v>
      </c>
      <c r="J453" s="19">
        <v>105176</v>
      </c>
      <c r="K453" s="19">
        <v>0</v>
      </c>
      <c r="L453" s="24">
        <f t="shared" si="18"/>
        <v>0</v>
      </c>
      <c r="M453">
        <f t="shared" si="19"/>
        <v>-1.2277789419237104</v>
      </c>
      <c r="N453">
        <f t="shared" si="20"/>
        <v>3.2739523011989027</v>
      </c>
    </row>
    <row r="454" spans="2:14" x14ac:dyDescent="0.25">
      <c r="B454" s="19" t="s">
        <v>534</v>
      </c>
      <c r="C454" s="19">
        <v>1</v>
      </c>
      <c r="D454" s="19">
        <v>588</v>
      </c>
      <c r="E454" s="19">
        <v>2095</v>
      </c>
      <c r="F454" s="19">
        <v>2714.2055</v>
      </c>
      <c r="G454" s="19">
        <v>2319.9884999999999</v>
      </c>
      <c r="H454" s="19">
        <v>4256</v>
      </c>
      <c r="I454" s="19">
        <v>9353</v>
      </c>
      <c r="J454" s="19">
        <v>9227</v>
      </c>
      <c r="K454" s="19">
        <v>0</v>
      </c>
      <c r="L454" s="24">
        <f t="shared" si="18"/>
        <v>0</v>
      </c>
      <c r="M454">
        <f t="shared" si="19"/>
        <v>-1.169490926355885</v>
      </c>
      <c r="N454">
        <f t="shared" si="20"/>
        <v>2.8615635379227098</v>
      </c>
    </row>
    <row r="455" spans="2:14" x14ac:dyDescent="0.25">
      <c r="B455" s="19" t="s">
        <v>535</v>
      </c>
      <c r="C455" s="19">
        <v>-11.7301</v>
      </c>
      <c r="D455" s="19">
        <v>0.97260000000000002</v>
      </c>
      <c r="E455" s="19">
        <v>1.0302</v>
      </c>
      <c r="F455" s="19">
        <v>1.0246999999999999</v>
      </c>
      <c r="G455" s="19">
        <v>0.35420000000000001</v>
      </c>
      <c r="H455" s="19">
        <v>1.0818000000000001</v>
      </c>
      <c r="I455" s="19">
        <v>39</v>
      </c>
      <c r="J455" s="19">
        <v>9436</v>
      </c>
      <c r="K455" s="19">
        <v>136</v>
      </c>
      <c r="L455" s="24">
        <f t="shared" si="18"/>
        <v>1.2894539731300547E-3</v>
      </c>
      <c r="M455">
        <f t="shared" si="19"/>
        <v>-36.010163749294179</v>
      </c>
      <c r="N455">
        <f t="shared" si="20"/>
        <v>107.21428571428571</v>
      </c>
    </row>
    <row r="456" spans="2:14" x14ac:dyDescent="0.25">
      <c r="B456" s="19" t="s">
        <v>536</v>
      </c>
      <c r="C456" s="19">
        <v>25.15</v>
      </c>
      <c r="D456" s="19">
        <v>244127.595</v>
      </c>
      <c r="E456" s="19">
        <v>873182.65</v>
      </c>
      <c r="F456" s="19">
        <v>998939.35369999998</v>
      </c>
      <c r="G456" s="19">
        <v>808990.3504</v>
      </c>
      <c r="H456" s="19">
        <v>1562786.15</v>
      </c>
      <c r="I456" s="19">
        <v>3620319</v>
      </c>
      <c r="J456" s="19">
        <v>105407</v>
      </c>
      <c r="K456" s="19">
        <v>0</v>
      </c>
      <c r="L456" s="24">
        <f t="shared" si="18"/>
        <v>0</v>
      </c>
      <c r="M456">
        <f t="shared" si="19"/>
        <v>-1.2347665249728792</v>
      </c>
      <c r="N456">
        <f t="shared" si="20"/>
        <v>3.2403101532717615</v>
      </c>
    </row>
    <row r="457" spans="2:14" x14ac:dyDescent="0.25">
      <c r="B457" s="19" t="s">
        <v>537</v>
      </c>
      <c r="C457" s="19">
        <v>2</v>
      </c>
      <c r="D457" s="19">
        <v>6.0998000000000001</v>
      </c>
      <c r="E457" s="19">
        <v>6.4154999999999998</v>
      </c>
      <c r="F457" s="19">
        <v>6.4222000000000001</v>
      </c>
      <c r="G457" s="19">
        <v>0.66590000000000005</v>
      </c>
      <c r="H457" s="19">
        <v>6.7862999999999998</v>
      </c>
      <c r="I457" s="19">
        <v>23</v>
      </c>
      <c r="J457" s="19">
        <v>25460</v>
      </c>
      <c r="K457" s="19">
        <v>0</v>
      </c>
      <c r="L457" s="24">
        <f t="shared" si="18"/>
        <v>0</v>
      </c>
      <c r="M457">
        <f t="shared" si="19"/>
        <v>-6.6409370776392853</v>
      </c>
      <c r="N457">
        <f t="shared" si="20"/>
        <v>24.895329629073434</v>
      </c>
    </row>
    <row r="458" spans="2:14" x14ac:dyDescent="0.25">
      <c r="B458" s="19" t="s">
        <v>538</v>
      </c>
      <c r="C458" s="19">
        <v>-100.2025</v>
      </c>
      <c r="D458" s="19">
        <v>1.4965999999999999</v>
      </c>
      <c r="E458" s="19">
        <v>1.5658000000000001</v>
      </c>
      <c r="F458" s="19">
        <v>1.6194</v>
      </c>
      <c r="G458" s="19">
        <v>0.71279999999999999</v>
      </c>
      <c r="H458" s="19">
        <v>1.6373</v>
      </c>
      <c r="I458" s="19">
        <v>36</v>
      </c>
      <c r="J458" s="19">
        <v>9838</v>
      </c>
      <c r="K458" s="19">
        <v>136</v>
      </c>
      <c r="L458" s="24">
        <f t="shared" si="18"/>
        <v>1.2894539731300547E-3</v>
      </c>
      <c r="M458">
        <f t="shared" si="19"/>
        <v>-142.84778338945006</v>
      </c>
      <c r="N458">
        <f t="shared" si="20"/>
        <v>48.233164983164983</v>
      </c>
    </row>
    <row r="459" spans="2:14" x14ac:dyDescent="0.25">
      <c r="B459" s="19" t="s">
        <v>539</v>
      </c>
      <c r="C459" s="19">
        <v>0</v>
      </c>
      <c r="D459" s="19">
        <v>56.75</v>
      </c>
      <c r="E459" s="19">
        <v>194.42500000000001</v>
      </c>
      <c r="F459" s="19">
        <v>316.32679999999999</v>
      </c>
      <c r="G459" s="19">
        <v>347.22160000000002</v>
      </c>
      <c r="H459" s="19">
        <v>468.94</v>
      </c>
      <c r="I459" s="19">
        <v>2081</v>
      </c>
      <c r="J459" s="19">
        <v>19851</v>
      </c>
      <c r="K459" s="19">
        <v>335</v>
      </c>
      <c r="L459" s="24">
        <f t="shared" ref="L459:L522" si="21">K459/105471</f>
        <v>3.176228536754179E-3</v>
      </c>
      <c r="M459">
        <f t="shared" ref="M459:M522" si="22">(C459-F459)/G459</f>
        <v>-0.91102281655288719</v>
      </c>
      <c r="N459">
        <f t="shared" ref="N459:N522" si="23">(I459-F459)/G459</f>
        <v>5.0822679234241184</v>
      </c>
    </row>
    <row r="460" spans="2:14" x14ac:dyDescent="0.25">
      <c r="B460" s="19" t="s">
        <v>540</v>
      </c>
      <c r="C460" s="19">
        <v>0</v>
      </c>
      <c r="D460" s="19">
        <v>56.99</v>
      </c>
      <c r="E460" s="19">
        <v>194.9</v>
      </c>
      <c r="F460" s="19">
        <v>316.41199999999998</v>
      </c>
      <c r="G460" s="19">
        <v>347.24540000000002</v>
      </c>
      <c r="H460" s="19">
        <v>469</v>
      </c>
      <c r="I460" s="19">
        <v>2081</v>
      </c>
      <c r="J460" s="19">
        <v>5364</v>
      </c>
      <c r="K460" s="19">
        <v>335</v>
      </c>
      <c r="L460" s="24">
        <f t="shared" si="21"/>
        <v>3.176228536754179E-3</v>
      </c>
      <c r="M460">
        <f t="shared" si="22"/>
        <v>-0.91120573519476422</v>
      </c>
      <c r="N460">
        <f t="shared" si="23"/>
        <v>5.0816742280819271</v>
      </c>
    </row>
    <row r="461" spans="2:14" x14ac:dyDescent="0.25">
      <c r="B461" s="19" t="s">
        <v>541</v>
      </c>
      <c r="C461" s="19">
        <v>0</v>
      </c>
      <c r="D461" s="19">
        <v>16.93</v>
      </c>
      <c r="E461" s="19">
        <v>56.07</v>
      </c>
      <c r="F461" s="19">
        <v>91.226699999999994</v>
      </c>
      <c r="G461" s="19">
        <v>100.7591</v>
      </c>
      <c r="H461" s="19">
        <v>134.55000000000001</v>
      </c>
      <c r="I461" s="19">
        <v>600</v>
      </c>
      <c r="J461" s="19">
        <v>29140</v>
      </c>
      <c r="K461" s="19">
        <v>182</v>
      </c>
      <c r="L461" s="24">
        <f t="shared" si="21"/>
        <v>1.7255928169828674E-3</v>
      </c>
      <c r="M461">
        <f t="shared" si="22"/>
        <v>-0.90539415298469306</v>
      </c>
      <c r="N461">
        <f t="shared" si="23"/>
        <v>5.0494029819639117</v>
      </c>
    </row>
    <row r="462" spans="2:14" x14ac:dyDescent="0.25">
      <c r="B462" s="19" t="s">
        <v>542</v>
      </c>
      <c r="C462" s="19">
        <v>0</v>
      </c>
      <c r="D462" s="19">
        <v>17914</v>
      </c>
      <c r="E462" s="19">
        <v>220623</v>
      </c>
      <c r="F462" s="19">
        <v>845401.32629999996</v>
      </c>
      <c r="G462" s="19">
        <v>1337266.7541</v>
      </c>
      <c r="H462" s="19">
        <v>996893</v>
      </c>
      <c r="I462" s="19">
        <v>9205608</v>
      </c>
      <c r="J462" s="19">
        <v>86833</v>
      </c>
      <c r="K462" s="19">
        <v>182</v>
      </c>
      <c r="L462" s="24">
        <f t="shared" si="21"/>
        <v>1.7255928169828674E-3</v>
      </c>
      <c r="M462">
        <f t="shared" si="22"/>
        <v>-0.63218600455596263</v>
      </c>
      <c r="N462">
        <f t="shared" si="23"/>
        <v>6.2517120447868617</v>
      </c>
    </row>
    <row r="463" spans="2:14" x14ac:dyDescent="0.25">
      <c r="B463" s="19" t="s">
        <v>543</v>
      </c>
      <c r="C463" s="19">
        <v>0</v>
      </c>
      <c r="D463" s="19">
        <v>698513</v>
      </c>
      <c r="E463" s="19">
        <v>28376382</v>
      </c>
      <c r="F463" s="19">
        <v>477392099.14240003</v>
      </c>
      <c r="G463" s="19">
        <v>1272138553.0731001</v>
      </c>
      <c r="H463" s="19">
        <v>292038917</v>
      </c>
      <c r="I463" s="19">
        <v>13157136654</v>
      </c>
      <c r="J463" s="19">
        <v>98578</v>
      </c>
      <c r="K463" s="19">
        <v>182</v>
      </c>
      <c r="L463" s="24">
        <f t="shared" si="21"/>
        <v>1.7255928169828674E-3</v>
      </c>
      <c r="M463">
        <f t="shared" si="22"/>
        <v>-0.3752673779040544</v>
      </c>
      <c r="N463">
        <f t="shared" si="23"/>
        <v>9.9672669492070582</v>
      </c>
    </row>
    <row r="464" spans="2:14" x14ac:dyDescent="0.25">
      <c r="B464" s="19" t="s">
        <v>544</v>
      </c>
      <c r="C464" s="19">
        <v>1</v>
      </c>
      <c r="D464" s="19">
        <v>629</v>
      </c>
      <c r="E464" s="19">
        <v>2292</v>
      </c>
      <c r="F464" s="19">
        <v>2974.3359999999998</v>
      </c>
      <c r="G464" s="19">
        <v>2546.5511000000001</v>
      </c>
      <c r="H464" s="19">
        <v>4679</v>
      </c>
      <c r="I464" s="19">
        <v>9968</v>
      </c>
      <c r="J464" s="19">
        <v>9807</v>
      </c>
      <c r="K464" s="19">
        <v>182</v>
      </c>
      <c r="L464" s="24">
        <f t="shared" si="21"/>
        <v>1.7255928169828674E-3</v>
      </c>
      <c r="M464">
        <f t="shared" si="22"/>
        <v>-1.1675932990309912</v>
      </c>
      <c r="N464">
        <f t="shared" si="23"/>
        <v>2.7463277685651</v>
      </c>
    </row>
    <row r="465" spans="2:14" x14ac:dyDescent="0.25">
      <c r="B465" s="19" t="s">
        <v>545</v>
      </c>
      <c r="C465" s="19">
        <v>-2.06</v>
      </c>
      <c r="D465" s="19">
        <v>-0.46</v>
      </c>
      <c r="E465" s="19">
        <v>0.31</v>
      </c>
      <c r="F465" s="19">
        <v>7.7200000000000005E-2</v>
      </c>
      <c r="G465" s="19">
        <v>0.54690000000000005</v>
      </c>
      <c r="H465" s="19">
        <v>0.54</v>
      </c>
      <c r="I465" s="19">
        <v>2</v>
      </c>
      <c r="J465" s="19">
        <v>363</v>
      </c>
      <c r="K465" s="19">
        <v>1757</v>
      </c>
      <c r="L465" s="24">
        <f t="shared" si="21"/>
        <v>1.6658607579334603E-2</v>
      </c>
      <c r="M465">
        <f t="shared" si="22"/>
        <v>-3.9078442128359843</v>
      </c>
      <c r="N465">
        <f t="shared" si="23"/>
        <v>3.5158164198208079</v>
      </c>
    </row>
    <row r="466" spans="2:14" x14ac:dyDescent="0.25">
      <c r="B466" s="19" t="s">
        <v>546</v>
      </c>
      <c r="C466" s="19">
        <v>0</v>
      </c>
      <c r="D466" s="19">
        <v>30409698</v>
      </c>
      <c r="E466" s="19">
        <v>4149058513</v>
      </c>
      <c r="F466" s="19">
        <v>396174420168.51001</v>
      </c>
      <c r="G466" s="19">
        <v>1674742779212.3501</v>
      </c>
      <c r="H466" s="19">
        <v>98488229949</v>
      </c>
      <c r="I466" s="19">
        <v>20900000000000</v>
      </c>
      <c r="J466" s="19">
        <v>76133</v>
      </c>
      <c r="K466" s="19">
        <v>182</v>
      </c>
      <c r="L466" s="24">
        <f t="shared" si="21"/>
        <v>1.7255928169828674E-3</v>
      </c>
      <c r="M466">
        <f t="shared" si="22"/>
        <v>-0.23655836889461626</v>
      </c>
      <c r="N466">
        <f t="shared" si="23"/>
        <v>12.242969985799647</v>
      </c>
    </row>
    <row r="467" spans="2:14" x14ac:dyDescent="0.25">
      <c r="B467" s="19" t="s">
        <v>547</v>
      </c>
      <c r="C467" s="19">
        <v>0</v>
      </c>
      <c r="D467" s="19">
        <v>28.58</v>
      </c>
      <c r="E467" s="19">
        <v>98.35</v>
      </c>
      <c r="F467" s="19">
        <v>154.7911</v>
      </c>
      <c r="G467" s="19">
        <v>172.60230000000001</v>
      </c>
      <c r="H467" s="19">
        <v>216.51</v>
      </c>
      <c r="I467" s="19">
        <v>1102</v>
      </c>
      <c r="J467" s="19">
        <v>39289</v>
      </c>
      <c r="K467" s="19">
        <v>182</v>
      </c>
      <c r="L467" s="24">
        <f t="shared" si="21"/>
        <v>1.7255928169828674E-3</v>
      </c>
      <c r="M467">
        <f t="shared" si="22"/>
        <v>-0.89680786408987589</v>
      </c>
      <c r="N467">
        <f t="shared" si="23"/>
        <v>5.4878115760913957</v>
      </c>
    </row>
    <row r="468" spans="2:14" x14ac:dyDescent="0.25">
      <c r="B468" s="19" t="s">
        <v>548</v>
      </c>
      <c r="C468" s="19">
        <v>0</v>
      </c>
      <c r="D468" s="19">
        <v>1401541800</v>
      </c>
      <c r="E468" s="19">
        <v>646000000000</v>
      </c>
      <c r="F468" s="19">
        <v>428179529790205</v>
      </c>
      <c r="G468" s="19">
        <v>2549411633743790</v>
      </c>
      <c r="H468" s="19">
        <v>36100000000000</v>
      </c>
      <c r="I468" s="19">
        <v>3.5E+16</v>
      </c>
      <c r="J468" s="19">
        <v>44342</v>
      </c>
      <c r="K468" s="19">
        <v>182</v>
      </c>
      <c r="L468" s="24">
        <f t="shared" si="21"/>
        <v>1.7255928169828674E-3</v>
      </c>
      <c r="M468">
        <f t="shared" si="22"/>
        <v>-0.16795229304003248</v>
      </c>
      <c r="N468">
        <f t="shared" si="23"/>
        <v>13.560705541867071</v>
      </c>
    </row>
    <row r="469" spans="2:14" x14ac:dyDescent="0.25">
      <c r="B469" s="19" t="s">
        <v>549</v>
      </c>
      <c r="C469" s="19">
        <v>0</v>
      </c>
      <c r="D469" s="19">
        <v>119326.08500000001</v>
      </c>
      <c r="E469" s="19">
        <v>471648.22</v>
      </c>
      <c r="F469" s="19">
        <v>1175291.7873</v>
      </c>
      <c r="G469" s="19">
        <v>1920563.9578</v>
      </c>
      <c r="H469" s="19">
        <v>1327072.5649999999</v>
      </c>
      <c r="I469" s="19">
        <v>19120101</v>
      </c>
      <c r="J469" s="19">
        <v>104742</v>
      </c>
      <c r="K469" s="19">
        <v>0</v>
      </c>
      <c r="L469" s="24">
        <f t="shared" si="21"/>
        <v>0</v>
      </c>
      <c r="M469">
        <f t="shared" si="22"/>
        <v>-0.611951391947547</v>
      </c>
      <c r="N469">
        <f t="shared" si="23"/>
        <v>9.3435103474792509</v>
      </c>
    </row>
    <row r="470" spans="2:14" x14ac:dyDescent="0.25">
      <c r="B470" s="19" t="s">
        <v>550</v>
      </c>
      <c r="C470" s="19">
        <v>0</v>
      </c>
      <c r="D470" s="19">
        <v>121453062.5</v>
      </c>
      <c r="E470" s="19">
        <v>1818302772</v>
      </c>
      <c r="F470" s="19">
        <v>10685688479.256399</v>
      </c>
      <c r="G470" s="19">
        <v>20822596246.8913</v>
      </c>
      <c r="H470" s="19">
        <v>8622232380</v>
      </c>
      <c r="I470" s="19">
        <v>202000000000</v>
      </c>
      <c r="J470" s="19">
        <v>104195</v>
      </c>
      <c r="K470" s="19">
        <v>0</v>
      </c>
      <c r="L470" s="24">
        <f t="shared" si="21"/>
        <v>0</v>
      </c>
      <c r="M470">
        <f t="shared" si="22"/>
        <v>-0.51317752851552856</v>
      </c>
      <c r="N470">
        <f t="shared" si="23"/>
        <v>9.1878221741587947</v>
      </c>
    </row>
    <row r="471" spans="2:14" x14ac:dyDescent="0.25">
      <c r="B471" s="19" t="s">
        <v>551</v>
      </c>
      <c r="C471" s="19">
        <v>0</v>
      </c>
      <c r="D471" s="19">
        <v>32000000000000</v>
      </c>
      <c r="E471" s="19">
        <v>1930000000000000</v>
      </c>
      <c r="F471" s="19">
        <v>1.18555716006448E+17</v>
      </c>
      <c r="G471" s="19">
        <v>5.6968347678521402E+17</v>
      </c>
      <c r="H471" s="19">
        <v>2.37E+16</v>
      </c>
      <c r="I471" s="19">
        <v>9.62E+18</v>
      </c>
      <c r="J471" s="19">
        <v>14405</v>
      </c>
      <c r="K471" s="19">
        <v>0</v>
      </c>
      <c r="L471" s="24">
        <f t="shared" si="21"/>
        <v>0</v>
      </c>
      <c r="M471">
        <f t="shared" si="22"/>
        <v>-0.20810804742919847</v>
      </c>
      <c r="N471">
        <f t="shared" si="23"/>
        <v>16.678462113051339</v>
      </c>
    </row>
    <row r="472" spans="2:14" x14ac:dyDescent="0.25">
      <c r="B472" s="19" t="s">
        <v>552</v>
      </c>
      <c r="C472" s="19">
        <v>1</v>
      </c>
      <c r="D472" s="19">
        <v>625</v>
      </c>
      <c r="E472" s="19">
        <v>2286</v>
      </c>
      <c r="F472" s="19">
        <v>2970.2035000000001</v>
      </c>
      <c r="G472" s="19">
        <v>2547.346</v>
      </c>
      <c r="H472" s="19">
        <v>4675</v>
      </c>
      <c r="I472" s="19">
        <v>9969</v>
      </c>
      <c r="J472" s="19">
        <v>9808</v>
      </c>
      <c r="K472" s="19">
        <v>0</v>
      </c>
      <c r="L472" s="24">
        <f t="shared" si="21"/>
        <v>0</v>
      </c>
      <c r="M472">
        <f t="shared" si="22"/>
        <v>-1.165606674554615</v>
      </c>
      <c r="N472">
        <f t="shared" si="23"/>
        <v>2.7474856183651535</v>
      </c>
    </row>
    <row r="473" spans="2:14" x14ac:dyDescent="0.25">
      <c r="B473" s="19" t="s">
        <v>553</v>
      </c>
      <c r="C473" s="19">
        <v>-13.13</v>
      </c>
      <c r="D473" s="19">
        <v>-0.47</v>
      </c>
      <c r="E473" s="19">
        <v>0.36</v>
      </c>
      <c r="F473" s="19">
        <v>0.1188</v>
      </c>
      <c r="G473" s="19">
        <v>0.60809999999999997</v>
      </c>
      <c r="H473" s="19">
        <v>0.61</v>
      </c>
      <c r="I473" s="19">
        <v>41</v>
      </c>
      <c r="J473" s="19">
        <v>421</v>
      </c>
      <c r="K473" s="19">
        <v>721</v>
      </c>
      <c r="L473" s="24">
        <f t="shared" si="21"/>
        <v>6.8360023134321282E-3</v>
      </c>
      <c r="M473">
        <f t="shared" si="22"/>
        <v>-21.787206051636247</v>
      </c>
      <c r="N473">
        <f t="shared" si="23"/>
        <v>67.227758592336784</v>
      </c>
    </row>
    <row r="474" spans="2:14" x14ac:dyDescent="0.25">
      <c r="B474" s="19" t="s">
        <v>554</v>
      </c>
      <c r="C474" s="19">
        <v>0</v>
      </c>
      <c r="D474" s="19">
        <v>9.47E+18</v>
      </c>
      <c r="E474" s="19">
        <v>2.3801204300932899E+21</v>
      </c>
      <c r="F474" s="19">
        <v>2.7914142423732397E+24</v>
      </c>
      <c r="G474" s="19">
        <v>2.6249298529226099E+25</v>
      </c>
      <c r="H474" s="19">
        <v>7.58591929745345E+22</v>
      </c>
      <c r="I474" s="19">
        <v>5.0852513474142001E+26</v>
      </c>
      <c r="J474" s="19">
        <v>86420</v>
      </c>
      <c r="K474" s="19">
        <v>0</v>
      </c>
      <c r="L474" s="24">
        <f t="shared" si="21"/>
        <v>0</v>
      </c>
      <c r="M474">
        <f t="shared" si="22"/>
        <v>-0.10634243194214373</v>
      </c>
      <c r="N474">
        <f t="shared" si="23"/>
        <v>19.266561349666556</v>
      </c>
    </row>
    <row r="475" spans="2:14" x14ac:dyDescent="0.25">
      <c r="B475" s="19" t="s">
        <v>555</v>
      </c>
      <c r="C475" s="19">
        <v>0</v>
      </c>
      <c r="D475" s="19">
        <v>186689.285</v>
      </c>
      <c r="E475" s="19">
        <v>793893.88</v>
      </c>
      <c r="F475" s="19">
        <v>1900438.66</v>
      </c>
      <c r="G475" s="19">
        <v>3358303.8895999999</v>
      </c>
      <c r="H475" s="19">
        <v>2045869.895</v>
      </c>
      <c r="I475" s="19">
        <v>38142950</v>
      </c>
      <c r="J475" s="19">
        <v>104818</v>
      </c>
      <c r="K475" s="19">
        <v>0</v>
      </c>
      <c r="L475" s="24">
        <f t="shared" si="21"/>
        <v>0</v>
      </c>
      <c r="M475">
        <f t="shared" si="22"/>
        <v>-0.56589240356874226</v>
      </c>
      <c r="N475">
        <f t="shared" si="23"/>
        <v>10.791909407673279</v>
      </c>
    </row>
    <row r="476" spans="2:14" x14ac:dyDescent="0.25">
      <c r="B476" s="19" t="s">
        <v>556</v>
      </c>
      <c r="C476" s="19">
        <v>1</v>
      </c>
      <c r="D476" s="19">
        <v>1.1399999999999999</v>
      </c>
      <c r="E476" s="19">
        <v>1.1599999999999999</v>
      </c>
      <c r="F476" s="19">
        <v>1.1733</v>
      </c>
      <c r="G476" s="19">
        <v>0.23499999999999999</v>
      </c>
      <c r="H476" s="19">
        <v>1.18</v>
      </c>
      <c r="I476" s="19">
        <v>51</v>
      </c>
      <c r="J476" s="19">
        <v>217</v>
      </c>
      <c r="K476" s="19">
        <v>721</v>
      </c>
      <c r="L476" s="24">
        <f t="shared" si="21"/>
        <v>6.8360023134321282E-3</v>
      </c>
      <c r="M476">
        <f t="shared" si="22"/>
        <v>-0.73744680851063837</v>
      </c>
      <c r="N476">
        <f t="shared" si="23"/>
        <v>212.02851063829789</v>
      </c>
    </row>
    <row r="477" spans="2:14" x14ac:dyDescent="0.25">
      <c r="B477" s="19" t="s">
        <v>557</v>
      </c>
      <c r="C477" s="19">
        <v>0</v>
      </c>
      <c r="D477" s="19">
        <v>2.9952718613023902E+24</v>
      </c>
      <c r="E477" s="19">
        <v>3.0331242306664001E+27</v>
      </c>
      <c r="F477" s="19">
        <v>1.0716879301029499E+32</v>
      </c>
      <c r="G477" s="19">
        <v>1.3817648872290901E+33</v>
      </c>
      <c r="H477" s="19">
        <v>2.6361324662034501E+29</v>
      </c>
      <c r="I477" s="19">
        <v>2.8648415196752002E+34</v>
      </c>
      <c r="J477" s="19">
        <v>102913</v>
      </c>
      <c r="K477" s="19">
        <v>0</v>
      </c>
      <c r="L477" s="24">
        <f t="shared" si="21"/>
        <v>0</v>
      </c>
      <c r="M477">
        <f t="shared" si="22"/>
        <v>-7.7559354707011682E-2</v>
      </c>
      <c r="N477">
        <f t="shared" si="23"/>
        <v>20.655646027434262</v>
      </c>
    </row>
    <row r="478" spans="2:14" x14ac:dyDescent="0.25">
      <c r="B478" s="19" t="s">
        <v>558</v>
      </c>
      <c r="C478" s="19">
        <v>0</v>
      </c>
      <c r="D478" s="19">
        <v>50.74</v>
      </c>
      <c r="E478" s="19">
        <v>174.24</v>
      </c>
      <c r="F478" s="19">
        <v>263.06509999999997</v>
      </c>
      <c r="G478" s="19">
        <v>261.10210000000001</v>
      </c>
      <c r="H478" s="19">
        <v>387.59500000000003</v>
      </c>
      <c r="I478" s="19">
        <v>1304</v>
      </c>
      <c r="J478" s="19">
        <v>52141</v>
      </c>
      <c r="K478" s="19">
        <v>0</v>
      </c>
      <c r="L478" s="24">
        <f t="shared" si="21"/>
        <v>0</v>
      </c>
      <c r="M478">
        <f t="shared" si="22"/>
        <v>-1.0075181317959525</v>
      </c>
      <c r="N478">
        <f t="shared" si="23"/>
        <v>3.9866967749397646</v>
      </c>
    </row>
    <row r="479" spans="2:14" x14ac:dyDescent="0.25">
      <c r="B479" s="19" t="s">
        <v>559</v>
      </c>
      <c r="C479" s="19">
        <v>0</v>
      </c>
      <c r="D479" s="19">
        <v>52500</v>
      </c>
      <c r="E479" s="19">
        <v>695106</v>
      </c>
      <c r="F479" s="19">
        <v>2397632.1414000001</v>
      </c>
      <c r="G479" s="19">
        <v>3490792.5633999999</v>
      </c>
      <c r="H479" s="19">
        <v>2997589</v>
      </c>
      <c r="I479" s="19">
        <v>19390157</v>
      </c>
      <c r="J479" s="19">
        <v>94232</v>
      </c>
      <c r="K479" s="19">
        <v>182</v>
      </c>
      <c r="L479" s="24">
        <f t="shared" si="21"/>
        <v>1.7255928169828674E-3</v>
      </c>
      <c r="M479">
        <f t="shared" si="22"/>
        <v>-0.68684463423536357</v>
      </c>
      <c r="N479">
        <f t="shared" si="23"/>
        <v>4.8678128390560778</v>
      </c>
    </row>
    <row r="480" spans="2:14" x14ac:dyDescent="0.25">
      <c r="B480" s="19" t="s">
        <v>560</v>
      </c>
      <c r="C480" s="19">
        <v>0</v>
      </c>
      <c r="D480" s="19">
        <v>5870332</v>
      </c>
      <c r="E480" s="19">
        <v>279159010</v>
      </c>
      <c r="F480" s="19">
        <v>3462463040.3344002</v>
      </c>
      <c r="G480" s="19">
        <v>7212282751.7062998</v>
      </c>
      <c r="H480" s="19">
        <v>2594342657.5</v>
      </c>
      <c r="I480" s="19">
        <v>59227517770</v>
      </c>
      <c r="J480" s="19">
        <v>102126</v>
      </c>
      <c r="K480" s="19">
        <v>0</v>
      </c>
      <c r="L480" s="24">
        <f t="shared" si="21"/>
        <v>0</v>
      </c>
      <c r="M480">
        <f t="shared" si="22"/>
        <v>-0.48007866018775291</v>
      </c>
      <c r="N480">
        <f t="shared" si="23"/>
        <v>7.7319562542764384</v>
      </c>
    </row>
    <row r="481" spans="2:14" x14ac:dyDescent="0.25">
      <c r="B481" s="19" t="s">
        <v>561</v>
      </c>
      <c r="C481" s="19">
        <v>1</v>
      </c>
      <c r="D481" s="19">
        <v>625</v>
      </c>
      <c r="E481" s="19">
        <v>2286</v>
      </c>
      <c r="F481" s="19">
        <v>2970.2035000000001</v>
      </c>
      <c r="G481" s="19">
        <v>2547.346</v>
      </c>
      <c r="H481" s="19">
        <v>4675</v>
      </c>
      <c r="I481" s="19">
        <v>9969</v>
      </c>
      <c r="J481" s="19">
        <v>9808</v>
      </c>
      <c r="K481" s="19">
        <v>0</v>
      </c>
      <c r="L481" s="24">
        <f t="shared" si="21"/>
        <v>0</v>
      </c>
      <c r="M481">
        <f t="shared" si="22"/>
        <v>-1.165606674554615</v>
      </c>
      <c r="N481">
        <f t="shared" si="23"/>
        <v>2.7474856183651535</v>
      </c>
    </row>
    <row r="482" spans="2:14" x14ac:dyDescent="0.25">
      <c r="B482" s="19" t="s">
        <v>562</v>
      </c>
      <c r="C482" s="19">
        <v>-1.81</v>
      </c>
      <c r="D482" s="19">
        <v>-0.43</v>
      </c>
      <c r="E482" s="19">
        <v>0.27</v>
      </c>
      <c r="F482" s="19">
        <v>6.93E-2</v>
      </c>
      <c r="G482" s="19">
        <v>0.48509999999999998</v>
      </c>
      <c r="H482" s="19">
        <v>0.49</v>
      </c>
      <c r="I482" s="19">
        <v>2</v>
      </c>
      <c r="J482" s="19">
        <v>319</v>
      </c>
      <c r="K482" s="19">
        <v>772</v>
      </c>
      <c r="L482" s="24">
        <f t="shared" si="21"/>
        <v>7.3195475533558985E-3</v>
      </c>
      <c r="M482">
        <f t="shared" si="22"/>
        <v>-3.8740465883323028</v>
      </c>
      <c r="N482">
        <f t="shared" si="23"/>
        <v>3.9800041228612661</v>
      </c>
    </row>
    <row r="483" spans="2:14" x14ac:dyDescent="0.25">
      <c r="B483" s="19" t="s">
        <v>563</v>
      </c>
      <c r="C483" s="19">
        <v>0</v>
      </c>
      <c r="D483" s="19">
        <v>756997467</v>
      </c>
      <c r="E483" s="19">
        <v>126000000000</v>
      </c>
      <c r="F483" s="19">
        <v>6664126737533.9102</v>
      </c>
      <c r="G483" s="19">
        <v>19105766401760.398</v>
      </c>
      <c r="H483" s="19">
        <v>2580000000000</v>
      </c>
      <c r="I483" s="19">
        <v>201000000000000</v>
      </c>
      <c r="J483" s="19">
        <v>51955</v>
      </c>
      <c r="K483" s="19">
        <v>0</v>
      </c>
      <c r="L483" s="24">
        <f t="shared" si="21"/>
        <v>0</v>
      </c>
      <c r="M483">
        <f t="shared" si="22"/>
        <v>-0.34880185371259853</v>
      </c>
      <c r="N483">
        <f t="shared" si="23"/>
        <v>10.171582190210389</v>
      </c>
    </row>
    <row r="484" spans="2:14" x14ac:dyDescent="0.25">
      <c r="B484" s="19" t="s">
        <v>564</v>
      </c>
      <c r="C484" s="19">
        <v>0</v>
      </c>
      <c r="D484" s="19">
        <v>85.29</v>
      </c>
      <c r="E484" s="19">
        <v>301.94</v>
      </c>
      <c r="F484" s="19">
        <v>446.92360000000002</v>
      </c>
      <c r="G484" s="19">
        <v>446.62909999999999</v>
      </c>
      <c r="H484" s="19">
        <v>648.53</v>
      </c>
      <c r="I484" s="19">
        <v>2322</v>
      </c>
      <c r="J484" s="19">
        <v>64601</v>
      </c>
      <c r="K484" s="19">
        <v>182</v>
      </c>
      <c r="L484" s="24">
        <f t="shared" si="21"/>
        <v>1.7255928169828674E-3</v>
      </c>
      <c r="M484">
        <f t="shared" si="22"/>
        <v>-1.0006593838153404</v>
      </c>
      <c r="N484">
        <f t="shared" si="23"/>
        <v>4.1982853334008015</v>
      </c>
    </row>
    <row r="485" spans="2:14" x14ac:dyDescent="0.25">
      <c r="B485" s="19" t="s">
        <v>565</v>
      </c>
      <c r="C485" s="19">
        <v>0</v>
      </c>
      <c r="D485" s="19">
        <v>110000000000</v>
      </c>
      <c r="E485" s="19">
        <v>61300000000000</v>
      </c>
      <c r="F485" s="19">
        <v>1.54120544713543E+16</v>
      </c>
      <c r="G485" s="19">
        <v>5.89539072483012E+16</v>
      </c>
      <c r="H485" s="19">
        <v>2780000000000000</v>
      </c>
      <c r="I485" s="19">
        <v>7.26E+17</v>
      </c>
      <c r="J485" s="19">
        <v>30481</v>
      </c>
      <c r="K485" s="19">
        <v>182</v>
      </c>
      <c r="L485" s="24">
        <f t="shared" si="21"/>
        <v>1.7255928169828674E-3</v>
      </c>
      <c r="M485">
        <f t="shared" si="22"/>
        <v>-0.26142549647204955</v>
      </c>
      <c r="N485">
        <f t="shared" si="23"/>
        <v>12.053279904515945</v>
      </c>
    </row>
    <row r="486" spans="2:14" x14ac:dyDescent="0.25">
      <c r="B486" s="19" t="s">
        <v>566</v>
      </c>
      <c r="C486" s="19">
        <v>0</v>
      </c>
      <c r="D486" s="19">
        <v>113.5</v>
      </c>
      <c r="E486" s="19">
        <v>393.47</v>
      </c>
      <c r="F486" s="19">
        <v>620.20650000000001</v>
      </c>
      <c r="G486" s="19">
        <v>642.44719999999995</v>
      </c>
      <c r="H486" s="19">
        <v>915.04</v>
      </c>
      <c r="I486" s="19">
        <v>3444</v>
      </c>
      <c r="J486" s="19">
        <v>42999</v>
      </c>
      <c r="K486" s="19">
        <v>335</v>
      </c>
      <c r="L486" s="24">
        <f t="shared" si="21"/>
        <v>3.176228536754179E-3</v>
      </c>
      <c r="M486">
        <f t="shared" si="22"/>
        <v>-0.96538127958219766</v>
      </c>
      <c r="N486">
        <f t="shared" si="23"/>
        <v>4.3953705456261618</v>
      </c>
    </row>
    <row r="487" spans="2:14" x14ac:dyDescent="0.25">
      <c r="B487" s="19" t="s">
        <v>567</v>
      </c>
      <c r="C487" s="19">
        <v>0</v>
      </c>
      <c r="D487" s="19">
        <v>113.9</v>
      </c>
      <c r="E487" s="19">
        <v>393.9</v>
      </c>
      <c r="F487" s="19">
        <v>620.3777</v>
      </c>
      <c r="G487" s="19">
        <v>642.48519999999996</v>
      </c>
      <c r="H487" s="19">
        <v>915.22249999999997</v>
      </c>
      <c r="I487" s="19">
        <v>3445</v>
      </c>
      <c r="J487" s="19">
        <v>9994</v>
      </c>
      <c r="K487" s="19">
        <v>335</v>
      </c>
      <c r="L487" s="24">
        <f t="shared" si="21"/>
        <v>3.176228536754179E-3</v>
      </c>
      <c r="M487">
        <f t="shared" si="22"/>
        <v>-0.96559064706860176</v>
      </c>
      <c r="N487">
        <f t="shared" si="23"/>
        <v>4.3964005707835767</v>
      </c>
    </row>
    <row r="488" spans="2:14" x14ac:dyDescent="0.25">
      <c r="B488" s="19" t="s">
        <v>568</v>
      </c>
      <c r="C488" s="19">
        <v>0</v>
      </c>
      <c r="D488" s="19">
        <v>33.76</v>
      </c>
      <c r="E488" s="19">
        <v>113.94</v>
      </c>
      <c r="F488" s="19">
        <v>178.5926</v>
      </c>
      <c r="G488" s="19">
        <v>185.6832</v>
      </c>
      <c r="H488" s="19">
        <v>262.72000000000003</v>
      </c>
      <c r="I488" s="19">
        <v>1000</v>
      </c>
      <c r="J488" s="19">
        <v>42935</v>
      </c>
      <c r="K488" s="19">
        <v>182</v>
      </c>
      <c r="L488" s="24">
        <f t="shared" si="21"/>
        <v>1.7255928169828674E-3</v>
      </c>
      <c r="M488">
        <f t="shared" si="22"/>
        <v>-0.96181345431358356</v>
      </c>
      <c r="N488">
        <f t="shared" si="23"/>
        <v>4.4237033829662566</v>
      </c>
    </row>
    <row r="489" spans="2:14" x14ac:dyDescent="0.25">
      <c r="B489" s="19" t="s">
        <v>569</v>
      </c>
      <c r="C489" s="19">
        <v>0</v>
      </c>
      <c r="D489" s="19">
        <v>35594</v>
      </c>
      <c r="E489" s="19">
        <v>451906</v>
      </c>
      <c r="F489" s="19">
        <v>1641947.4975999999</v>
      </c>
      <c r="G489" s="19">
        <v>2471418.0460999999</v>
      </c>
      <c r="H489" s="19">
        <v>1998647</v>
      </c>
      <c r="I489" s="19">
        <v>15030208</v>
      </c>
      <c r="J489" s="19">
        <v>91817</v>
      </c>
      <c r="K489" s="19">
        <v>182</v>
      </c>
      <c r="L489" s="24">
        <f t="shared" si="21"/>
        <v>1.7255928169828674E-3</v>
      </c>
      <c r="M489">
        <f t="shared" si="22"/>
        <v>-0.66437464927921075</v>
      </c>
      <c r="N489">
        <f t="shared" si="23"/>
        <v>5.4172383031382445</v>
      </c>
    </row>
    <row r="490" spans="2:14" x14ac:dyDescent="0.25">
      <c r="B490" s="19" t="s">
        <v>570</v>
      </c>
      <c r="C490" s="19">
        <v>0</v>
      </c>
      <c r="D490" s="19">
        <v>2801049</v>
      </c>
      <c r="E490" s="19">
        <v>119852034</v>
      </c>
      <c r="F490" s="19">
        <v>1692916945.7627001</v>
      </c>
      <c r="G490" s="19">
        <v>3870972317.4703002</v>
      </c>
      <c r="H490" s="19">
        <v>1170776484</v>
      </c>
      <c r="I490" s="19">
        <v>35394154434</v>
      </c>
      <c r="J490" s="19">
        <v>100954</v>
      </c>
      <c r="K490" s="19">
        <v>182</v>
      </c>
      <c r="L490" s="24">
        <f t="shared" si="21"/>
        <v>1.7255928169828674E-3</v>
      </c>
      <c r="M490">
        <f t="shared" si="22"/>
        <v>-0.43733636071803006</v>
      </c>
      <c r="N490">
        <f t="shared" si="23"/>
        <v>8.706142727019353</v>
      </c>
    </row>
    <row r="491" spans="2:14" x14ac:dyDescent="0.25">
      <c r="B491" s="19" t="s">
        <v>571</v>
      </c>
      <c r="C491" s="19">
        <v>1</v>
      </c>
      <c r="D491" s="19">
        <v>629</v>
      </c>
      <c r="E491" s="19">
        <v>2292</v>
      </c>
      <c r="F491" s="19">
        <v>2974.3359999999998</v>
      </c>
      <c r="G491" s="19">
        <v>2546.5511000000001</v>
      </c>
      <c r="H491" s="19">
        <v>4679</v>
      </c>
      <c r="I491" s="19">
        <v>9968</v>
      </c>
      <c r="J491" s="19">
        <v>9807</v>
      </c>
      <c r="K491" s="19">
        <v>182</v>
      </c>
      <c r="L491" s="24">
        <f t="shared" si="21"/>
        <v>1.7255928169828674E-3</v>
      </c>
      <c r="M491">
        <f t="shared" si="22"/>
        <v>-1.1675932990309912</v>
      </c>
      <c r="N491">
        <f t="shared" si="23"/>
        <v>2.7463277685651</v>
      </c>
    </row>
    <row r="492" spans="2:14" x14ac:dyDescent="0.25">
      <c r="B492" s="19" t="s">
        <v>572</v>
      </c>
      <c r="C492" s="19">
        <v>-2.14</v>
      </c>
      <c r="D492" s="19">
        <v>-0.44</v>
      </c>
      <c r="E492" s="19">
        <v>0.34</v>
      </c>
      <c r="F492" s="19">
        <v>0.11310000000000001</v>
      </c>
      <c r="G492" s="19">
        <v>0.50509999999999999</v>
      </c>
      <c r="H492" s="19">
        <v>0.52</v>
      </c>
      <c r="I492" s="19">
        <v>2</v>
      </c>
      <c r="J492" s="19">
        <v>321</v>
      </c>
      <c r="K492" s="19">
        <v>1157</v>
      </c>
      <c r="L492" s="24">
        <f t="shared" si="21"/>
        <v>1.0969840050819657E-2</v>
      </c>
      <c r="M492">
        <f t="shared" si="22"/>
        <v>-4.460700851316572</v>
      </c>
      <c r="N492">
        <f t="shared" si="23"/>
        <v>3.7356959018016234</v>
      </c>
    </row>
    <row r="493" spans="2:14" x14ac:dyDescent="0.25">
      <c r="B493" s="19" t="s">
        <v>573</v>
      </c>
      <c r="C493" s="19">
        <v>0</v>
      </c>
      <c r="D493" s="19">
        <v>244064389</v>
      </c>
      <c r="E493" s="19">
        <v>35463105051</v>
      </c>
      <c r="F493" s="19">
        <v>2408238635874.77</v>
      </c>
      <c r="G493" s="19">
        <v>8067360305006.1504</v>
      </c>
      <c r="H493" s="19">
        <v>787000000000</v>
      </c>
      <c r="I493" s="19">
        <v>92700000000000</v>
      </c>
      <c r="J493" s="19">
        <v>58936</v>
      </c>
      <c r="K493" s="19">
        <v>182</v>
      </c>
      <c r="L493" s="24">
        <f t="shared" si="21"/>
        <v>1.7255928169828674E-3</v>
      </c>
      <c r="M493">
        <f t="shared" si="22"/>
        <v>-0.29851631076652824</v>
      </c>
      <c r="N493">
        <f t="shared" si="23"/>
        <v>11.192231157457446</v>
      </c>
    </row>
    <row r="494" spans="2:14" x14ac:dyDescent="0.25">
      <c r="B494" s="19" t="s">
        <v>574</v>
      </c>
      <c r="C494" s="19">
        <v>0</v>
      </c>
      <c r="D494" s="19">
        <v>57.08</v>
      </c>
      <c r="E494" s="19">
        <v>198.78</v>
      </c>
      <c r="F494" s="19">
        <v>303.39609999999999</v>
      </c>
      <c r="G494" s="19">
        <v>317.84309999999999</v>
      </c>
      <c r="H494" s="19">
        <v>432.25</v>
      </c>
      <c r="I494" s="19">
        <v>1800</v>
      </c>
      <c r="J494" s="19">
        <v>55274</v>
      </c>
      <c r="K494" s="19">
        <v>182</v>
      </c>
      <c r="L494" s="24">
        <f t="shared" si="21"/>
        <v>1.7255928169828674E-3</v>
      </c>
      <c r="M494">
        <f t="shared" si="22"/>
        <v>-0.95454675593083504</v>
      </c>
      <c r="N494">
        <f t="shared" si="23"/>
        <v>4.7086247900300497</v>
      </c>
    </row>
    <row r="495" spans="2:14" x14ac:dyDescent="0.25">
      <c r="B495" s="19" t="s">
        <v>575</v>
      </c>
      <c r="C495" s="19">
        <v>0</v>
      </c>
      <c r="D495" s="19">
        <v>22539347650</v>
      </c>
      <c r="E495" s="19">
        <v>11300000000000</v>
      </c>
      <c r="F495" s="19">
        <v>4243204007623130</v>
      </c>
      <c r="G495" s="19">
        <v>1.96385702507229E+16</v>
      </c>
      <c r="H495" s="19">
        <v>568000000000000</v>
      </c>
      <c r="I495" s="19">
        <v>2.57E+17</v>
      </c>
      <c r="J495" s="19">
        <v>33990</v>
      </c>
      <c r="K495" s="19">
        <v>182</v>
      </c>
      <c r="L495" s="24">
        <f t="shared" si="21"/>
        <v>1.7255928169828674E-3</v>
      </c>
      <c r="M495">
        <f t="shared" si="22"/>
        <v>-0.21606481293957419</v>
      </c>
      <c r="N495">
        <f t="shared" si="23"/>
        <v>12.870427570106477</v>
      </c>
    </row>
    <row r="496" spans="2:14" x14ac:dyDescent="0.25">
      <c r="B496" s="19" t="s">
        <v>576</v>
      </c>
      <c r="C496" s="19">
        <v>0</v>
      </c>
      <c r="D496" s="19">
        <v>58.957500000000003</v>
      </c>
      <c r="E496" s="19">
        <v>201</v>
      </c>
      <c r="F496" s="19">
        <v>303.88069999999999</v>
      </c>
      <c r="G496" s="19">
        <v>298.84800000000001</v>
      </c>
      <c r="H496" s="19">
        <v>459.82749999999999</v>
      </c>
      <c r="I496" s="19">
        <v>1364</v>
      </c>
      <c r="J496" s="19">
        <v>18475</v>
      </c>
      <c r="K496" s="19">
        <v>335</v>
      </c>
      <c r="L496" s="24">
        <f t="shared" si="21"/>
        <v>3.176228536754179E-3</v>
      </c>
      <c r="M496">
        <f t="shared" si="22"/>
        <v>-1.0168403335474889</v>
      </c>
      <c r="N496">
        <f t="shared" si="23"/>
        <v>3.5473528348859622</v>
      </c>
    </row>
    <row r="497" spans="2:14" x14ac:dyDescent="0.25">
      <c r="B497" s="19" t="s">
        <v>577</v>
      </c>
      <c r="C497" s="19">
        <v>0</v>
      </c>
      <c r="D497" s="19">
        <v>59</v>
      </c>
      <c r="E497" s="19">
        <v>201</v>
      </c>
      <c r="F497" s="19">
        <v>303.96570000000003</v>
      </c>
      <c r="G497" s="19">
        <v>298.86259999999999</v>
      </c>
      <c r="H497" s="19">
        <v>460</v>
      </c>
      <c r="I497" s="19">
        <v>1364</v>
      </c>
      <c r="J497" s="19">
        <v>4447</v>
      </c>
      <c r="K497" s="19">
        <v>335</v>
      </c>
      <c r="L497" s="24">
        <f t="shared" si="21"/>
        <v>3.176228536754179E-3</v>
      </c>
      <c r="M497">
        <f t="shared" si="22"/>
        <v>-1.0170750706177356</v>
      </c>
      <c r="N497">
        <f t="shared" si="23"/>
        <v>3.5468951283967951</v>
      </c>
    </row>
    <row r="498" spans="2:14" x14ac:dyDescent="0.25">
      <c r="B498" s="19" t="s">
        <v>578</v>
      </c>
      <c r="C498" s="19">
        <v>0</v>
      </c>
      <c r="D498" s="19">
        <v>17.190000000000001</v>
      </c>
      <c r="E498" s="19">
        <v>58.2</v>
      </c>
      <c r="F498" s="19">
        <v>87.485200000000006</v>
      </c>
      <c r="G498" s="19">
        <v>85.99</v>
      </c>
      <c r="H498" s="19">
        <v>133.44</v>
      </c>
      <c r="I498" s="19">
        <v>399</v>
      </c>
      <c r="J498" s="19">
        <v>27679</v>
      </c>
      <c r="K498" s="19">
        <v>182</v>
      </c>
      <c r="L498" s="24">
        <f t="shared" si="21"/>
        <v>1.7255928169828674E-3</v>
      </c>
      <c r="M498">
        <f t="shared" si="22"/>
        <v>-1.0173880683800443</v>
      </c>
      <c r="N498">
        <f t="shared" si="23"/>
        <v>3.6226863588789393</v>
      </c>
    </row>
    <row r="499" spans="2:14" x14ac:dyDescent="0.25">
      <c r="B499" s="19" t="s">
        <v>579</v>
      </c>
      <c r="C499" s="19">
        <v>0</v>
      </c>
      <c r="D499" s="19">
        <v>17580</v>
      </c>
      <c r="E499" s="19">
        <v>231236</v>
      </c>
      <c r="F499" s="19">
        <v>796546.17139999999</v>
      </c>
      <c r="G499" s="19">
        <v>1148041.6248999999</v>
      </c>
      <c r="H499" s="19">
        <v>1000473</v>
      </c>
      <c r="I499" s="19">
        <v>5824600</v>
      </c>
      <c r="J499" s="19">
        <v>87241</v>
      </c>
      <c r="K499" s="19">
        <v>182</v>
      </c>
      <c r="L499" s="24">
        <f t="shared" si="21"/>
        <v>1.7255928169828674E-3</v>
      </c>
      <c r="M499">
        <f t="shared" si="22"/>
        <v>-0.69383039266488533</v>
      </c>
      <c r="N499">
        <f t="shared" si="23"/>
        <v>4.3796790286571428</v>
      </c>
    </row>
    <row r="500" spans="2:14" x14ac:dyDescent="0.25">
      <c r="B500" s="19" t="s">
        <v>580</v>
      </c>
      <c r="C500" s="19">
        <v>0</v>
      </c>
      <c r="D500" s="19">
        <v>672321</v>
      </c>
      <c r="E500" s="19">
        <v>31426042</v>
      </c>
      <c r="F500" s="19">
        <v>378596138.37040001</v>
      </c>
      <c r="G500" s="19">
        <v>750436607.07780004</v>
      </c>
      <c r="H500" s="19">
        <v>297504995</v>
      </c>
      <c r="I500" s="19">
        <v>5394828212</v>
      </c>
      <c r="J500" s="19">
        <v>98875</v>
      </c>
      <c r="K500" s="19">
        <v>182</v>
      </c>
      <c r="L500" s="24">
        <f t="shared" si="21"/>
        <v>1.7255928169828674E-3</v>
      </c>
      <c r="M500">
        <f t="shared" si="22"/>
        <v>-0.50450115945789653</v>
      </c>
      <c r="N500">
        <f t="shared" si="23"/>
        <v>6.6844181458082197</v>
      </c>
    </row>
    <row r="501" spans="2:14" x14ac:dyDescent="0.25">
      <c r="B501" s="19" t="s">
        <v>581</v>
      </c>
      <c r="C501" s="19">
        <v>1</v>
      </c>
      <c r="D501" s="19">
        <v>629</v>
      </c>
      <c r="E501" s="19">
        <v>2292</v>
      </c>
      <c r="F501" s="19">
        <v>2974.3359999999998</v>
      </c>
      <c r="G501" s="19">
        <v>2546.5511000000001</v>
      </c>
      <c r="H501" s="19">
        <v>4679</v>
      </c>
      <c r="I501" s="19">
        <v>9968</v>
      </c>
      <c r="J501" s="19">
        <v>9807</v>
      </c>
      <c r="K501" s="19">
        <v>182</v>
      </c>
      <c r="L501" s="24">
        <f t="shared" si="21"/>
        <v>1.7255928169828674E-3</v>
      </c>
      <c r="M501">
        <f t="shared" si="22"/>
        <v>-1.1675932990309912</v>
      </c>
      <c r="N501">
        <f t="shared" si="23"/>
        <v>2.7463277685651</v>
      </c>
    </row>
    <row r="502" spans="2:14" x14ac:dyDescent="0.25">
      <c r="B502" s="19" t="s">
        <v>582</v>
      </c>
      <c r="C502" s="19">
        <v>-2.44</v>
      </c>
      <c r="D502" s="19">
        <v>-0.41</v>
      </c>
      <c r="E502" s="19">
        <v>0.34</v>
      </c>
      <c r="F502" s="19">
        <v>0.10680000000000001</v>
      </c>
      <c r="G502" s="19">
        <v>0.51290000000000002</v>
      </c>
      <c r="H502" s="19">
        <v>0.54</v>
      </c>
      <c r="I502" s="19">
        <v>2</v>
      </c>
      <c r="J502" s="19">
        <v>349</v>
      </c>
      <c r="K502" s="19">
        <v>1806</v>
      </c>
      <c r="L502" s="24">
        <f t="shared" si="21"/>
        <v>1.7123190260829989E-2</v>
      </c>
      <c r="M502">
        <f t="shared" si="22"/>
        <v>-4.9654903489959059</v>
      </c>
      <c r="N502">
        <f t="shared" si="23"/>
        <v>3.6911678689803078</v>
      </c>
    </row>
    <row r="503" spans="2:14" x14ac:dyDescent="0.25">
      <c r="B503" s="19" t="s">
        <v>583</v>
      </c>
      <c r="C503" s="19">
        <v>0</v>
      </c>
      <c r="D503" s="19">
        <v>29052475</v>
      </c>
      <c r="E503" s="19">
        <v>4732270285</v>
      </c>
      <c r="F503" s="19">
        <v>235223178339.508</v>
      </c>
      <c r="G503" s="19">
        <v>607654330398.07104</v>
      </c>
      <c r="H503" s="19">
        <v>101000000000</v>
      </c>
      <c r="I503" s="19">
        <v>5590000000000</v>
      </c>
      <c r="J503" s="19">
        <v>76077</v>
      </c>
      <c r="K503" s="19">
        <v>182</v>
      </c>
      <c r="L503" s="24">
        <f t="shared" si="21"/>
        <v>1.7255928169828674E-3</v>
      </c>
      <c r="M503">
        <f t="shared" si="22"/>
        <v>-0.38710030781055171</v>
      </c>
      <c r="N503">
        <f t="shared" si="23"/>
        <v>8.8122087736174066</v>
      </c>
    </row>
    <row r="504" spans="2:14" x14ac:dyDescent="0.25">
      <c r="B504" s="19" t="s">
        <v>584</v>
      </c>
      <c r="C504" s="19">
        <v>0</v>
      </c>
      <c r="D504" s="19">
        <v>28.31</v>
      </c>
      <c r="E504" s="19">
        <v>100.48</v>
      </c>
      <c r="F504" s="19">
        <v>148.60489999999999</v>
      </c>
      <c r="G504" s="19">
        <v>147.35409999999999</v>
      </c>
      <c r="H504" s="19">
        <v>220.73</v>
      </c>
      <c r="I504" s="19">
        <v>697</v>
      </c>
      <c r="J504" s="19">
        <v>38363</v>
      </c>
      <c r="K504" s="19">
        <v>182</v>
      </c>
      <c r="L504" s="24">
        <f t="shared" si="21"/>
        <v>1.7255928169828674E-3</v>
      </c>
      <c r="M504">
        <f t="shared" si="22"/>
        <v>-1.0084883963187994</v>
      </c>
      <c r="N504">
        <f t="shared" si="23"/>
        <v>3.7216141254298321</v>
      </c>
    </row>
    <row r="505" spans="2:14" x14ac:dyDescent="0.25">
      <c r="B505" s="19" t="s">
        <v>585</v>
      </c>
      <c r="C505" s="19">
        <v>0</v>
      </c>
      <c r="D505" s="19">
        <v>1358048937</v>
      </c>
      <c r="E505" s="19">
        <v>763000000000</v>
      </c>
      <c r="F505" s="19">
        <v>172014665461193</v>
      </c>
      <c r="G505" s="19">
        <v>564023338163052</v>
      </c>
      <c r="H505" s="19">
        <v>36600000000000</v>
      </c>
      <c r="I505" s="19">
        <v>6140000000000000</v>
      </c>
      <c r="J505" s="19">
        <v>42914</v>
      </c>
      <c r="K505" s="19">
        <v>182</v>
      </c>
      <c r="L505" s="24">
        <f t="shared" si="21"/>
        <v>1.7255928169828674E-3</v>
      </c>
      <c r="M505">
        <f t="shared" si="22"/>
        <v>-0.30497792169632837</v>
      </c>
      <c r="N505">
        <f t="shared" si="23"/>
        <v>10.581096438271031</v>
      </c>
    </row>
    <row r="506" spans="2:14" x14ac:dyDescent="0.25">
      <c r="B506" s="19" t="s">
        <v>586</v>
      </c>
      <c r="C506" s="19">
        <v>0</v>
      </c>
      <c r="D506" s="19">
        <v>57</v>
      </c>
      <c r="E506" s="19">
        <v>210</v>
      </c>
      <c r="F506" s="19">
        <v>292.89929999999998</v>
      </c>
      <c r="G506" s="19">
        <v>267.46940000000001</v>
      </c>
      <c r="H506" s="19">
        <v>450.5</v>
      </c>
      <c r="I506" s="19">
        <v>1094</v>
      </c>
      <c r="J506" s="19">
        <v>17036</v>
      </c>
      <c r="K506" s="19">
        <v>335</v>
      </c>
      <c r="L506" s="24">
        <f t="shared" si="21"/>
        <v>3.176228536754179E-3</v>
      </c>
      <c r="M506">
        <f t="shared" si="22"/>
        <v>-1.095075922703681</v>
      </c>
      <c r="N506">
        <f t="shared" si="23"/>
        <v>2.9951115903351933</v>
      </c>
    </row>
    <row r="507" spans="2:14" x14ac:dyDescent="0.25">
      <c r="B507" s="19" t="s">
        <v>587</v>
      </c>
      <c r="C507" s="19">
        <v>0</v>
      </c>
      <c r="D507" s="19">
        <v>57</v>
      </c>
      <c r="E507" s="19">
        <v>210</v>
      </c>
      <c r="F507" s="19">
        <v>292.98390000000001</v>
      </c>
      <c r="G507" s="19">
        <v>267.47750000000002</v>
      </c>
      <c r="H507" s="19">
        <v>450.9</v>
      </c>
      <c r="I507" s="19">
        <v>1094</v>
      </c>
      <c r="J507" s="19">
        <v>3783</v>
      </c>
      <c r="K507" s="19">
        <v>335</v>
      </c>
      <c r="L507" s="24">
        <f t="shared" si="21"/>
        <v>3.176228536754179E-3</v>
      </c>
      <c r="M507">
        <f t="shared" si="22"/>
        <v>-1.0953590488919629</v>
      </c>
      <c r="N507">
        <f t="shared" si="23"/>
        <v>2.9947046013216063</v>
      </c>
    </row>
    <row r="508" spans="2:14" x14ac:dyDescent="0.25">
      <c r="B508" s="19" t="s">
        <v>588</v>
      </c>
      <c r="C508" s="19">
        <v>0</v>
      </c>
      <c r="D508" s="19">
        <v>16.7</v>
      </c>
      <c r="E508" s="19">
        <v>60.83</v>
      </c>
      <c r="F508" s="19">
        <v>84.501599999999996</v>
      </c>
      <c r="G508" s="19">
        <v>77.081500000000005</v>
      </c>
      <c r="H508" s="19">
        <v>130.09</v>
      </c>
      <c r="I508" s="19">
        <v>305</v>
      </c>
      <c r="J508" s="19">
        <v>25676</v>
      </c>
      <c r="K508" s="19">
        <v>182</v>
      </c>
      <c r="L508" s="24">
        <f t="shared" si="21"/>
        <v>1.7255928169828674E-3</v>
      </c>
      <c r="M508">
        <f t="shared" si="22"/>
        <v>-1.0962630462562351</v>
      </c>
      <c r="N508">
        <f t="shared" si="23"/>
        <v>2.8605878193859744</v>
      </c>
    </row>
    <row r="509" spans="2:14" x14ac:dyDescent="0.25">
      <c r="B509" s="19" t="s">
        <v>589</v>
      </c>
      <c r="C509" s="19">
        <v>0</v>
      </c>
      <c r="D509" s="19">
        <v>17189</v>
      </c>
      <c r="E509" s="19">
        <v>242799</v>
      </c>
      <c r="F509" s="19">
        <v>755684.64370000002</v>
      </c>
      <c r="G509" s="19">
        <v>1039853.3289</v>
      </c>
      <c r="H509" s="19">
        <v>998675</v>
      </c>
      <c r="I509" s="19">
        <v>4429095</v>
      </c>
      <c r="J509" s="19">
        <v>87282</v>
      </c>
      <c r="K509" s="19">
        <v>182</v>
      </c>
      <c r="L509" s="24">
        <f t="shared" si="21"/>
        <v>1.7255928169828674E-3</v>
      </c>
      <c r="M509">
        <f t="shared" si="22"/>
        <v>-0.72672233929317187</v>
      </c>
      <c r="N509">
        <f t="shared" si="23"/>
        <v>3.5326235481554753</v>
      </c>
    </row>
    <row r="510" spans="2:14" x14ac:dyDescent="0.25">
      <c r="B510" s="19" t="s">
        <v>590</v>
      </c>
      <c r="C510" s="19">
        <v>0</v>
      </c>
      <c r="D510" s="19">
        <v>636115</v>
      </c>
      <c r="E510" s="19">
        <v>34115747</v>
      </c>
      <c r="F510" s="19">
        <v>323060090.04729998</v>
      </c>
      <c r="G510" s="19">
        <v>575986154.16289997</v>
      </c>
      <c r="H510" s="19">
        <v>291561492</v>
      </c>
      <c r="I510" s="19">
        <v>3206236841</v>
      </c>
      <c r="J510" s="19">
        <v>99040</v>
      </c>
      <c r="K510" s="19">
        <v>182</v>
      </c>
      <c r="L510" s="24">
        <f t="shared" si="21"/>
        <v>1.7255928169828674E-3</v>
      </c>
      <c r="M510">
        <f t="shared" si="22"/>
        <v>-0.56088169431227741</v>
      </c>
      <c r="N510">
        <f t="shared" si="23"/>
        <v>5.0056355176504503</v>
      </c>
    </row>
    <row r="511" spans="2:14" x14ac:dyDescent="0.25">
      <c r="B511" s="19" t="s">
        <v>591</v>
      </c>
      <c r="C511" s="19">
        <v>1</v>
      </c>
      <c r="D511" s="19">
        <v>629</v>
      </c>
      <c r="E511" s="19">
        <v>2292</v>
      </c>
      <c r="F511" s="19">
        <v>2974.3359999999998</v>
      </c>
      <c r="G511" s="19">
        <v>2546.5511000000001</v>
      </c>
      <c r="H511" s="19">
        <v>4679</v>
      </c>
      <c r="I511" s="19">
        <v>9968</v>
      </c>
      <c r="J511" s="19">
        <v>9807</v>
      </c>
      <c r="K511" s="19">
        <v>182</v>
      </c>
      <c r="L511" s="24">
        <f t="shared" si="21"/>
        <v>1.7255928169828674E-3</v>
      </c>
      <c r="M511">
        <f t="shared" si="22"/>
        <v>-1.1675932990309912</v>
      </c>
      <c r="N511">
        <f t="shared" si="23"/>
        <v>2.7463277685651</v>
      </c>
    </row>
    <row r="512" spans="2:14" x14ac:dyDescent="0.25">
      <c r="B512" s="19" t="s">
        <v>592</v>
      </c>
      <c r="C512" s="19">
        <v>-2.63</v>
      </c>
      <c r="D512" s="19">
        <v>-0.36</v>
      </c>
      <c r="E512" s="19">
        <v>0.35</v>
      </c>
      <c r="F512" s="19">
        <v>0.13070000000000001</v>
      </c>
      <c r="G512" s="19">
        <v>0.48849999999999999</v>
      </c>
      <c r="H512" s="19">
        <v>0.51</v>
      </c>
      <c r="I512" s="19">
        <v>2</v>
      </c>
      <c r="J512" s="19">
        <v>358</v>
      </c>
      <c r="K512" s="19">
        <v>1534</v>
      </c>
      <c r="L512" s="24">
        <f t="shared" si="21"/>
        <v>1.4544282314569881E-2</v>
      </c>
      <c r="M512">
        <f t="shared" si="22"/>
        <v>-5.6513817809621285</v>
      </c>
      <c r="N512">
        <f t="shared" si="23"/>
        <v>3.8266120777891506</v>
      </c>
    </row>
    <row r="513" spans="2:14" x14ac:dyDescent="0.25">
      <c r="B513" s="19" t="s">
        <v>593</v>
      </c>
      <c r="C513" s="19">
        <v>0</v>
      </c>
      <c r="D513" s="19">
        <v>26645777</v>
      </c>
      <c r="E513" s="19">
        <v>5415291802</v>
      </c>
      <c r="F513" s="19">
        <v>174074131682.435</v>
      </c>
      <c r="G513" s="19">
        <v>373075097412.58197</v>
      </c>
      <c r="H513" s="19">
        <v>96696260471</v>
      </c>
      <c r="I513" s="19">
        <v>2600000000000</v>
      </c>
      <c r="J513" s="19">
        <v>76225</v>
      </c>
      <c r="K513" s="19">
        <v>182</v>
      </c>
      <c r="L513" s="24">
        <f t="shared" si="21"/>
        <v>1.7255928169828674E-3</v>
      </c>
      <c r="M513">
        <f t="shared" si="22"/>
        <v>-0.46659273934311207</v>
      </c>
      <c r="N513">
        <f t="shared" si="23"/>
        <v>6.5025135291588363</v>
      </c>
    </row>
    <row r="514" spans="2:14" x14ac:dyDescent="0.25">
      <c r="B514" s="19" t="s">
        <v>594</v>
      </c>
      <c r="C514" s="19">
        <v>0</v>
      </c>
      <c r="D514" s="19">
        <v>27.52</v>
      </c>
      <c r="E514" s="19">
        <v>103.84</v>
      </c>
      <c r="F514" s="19">
        <v>143.6645</v>
      </c>
      <c r="G514" s="19">
        <v>132.0454</v>
      </c>
      <c r="H514" s="19">
        <v>218.78</v>
      </c>
      <c r="I514" s="19">
        <v>557</v>
      </c>
      <c r="J514" s="19">
        <v>37152</v>
      </c>
      <c r="K514" s="19">
        <v>182</v>
      </c>
      <c r="L514" s="24">
        <f t="shared" si="21"/>
        <v>1.7255928169828674E-3</v>
      </c>
      <c r="M514">
        <f t="shared" si="22"/>
        <v>-1.0879932205135507</v>
      </c>
      <c r="N514">
        <f t="shared" si="23"/>
        <v>3.1302529281595572</v>
      </c>
    </row>
    <row r="515" spans="2:14" x14ac:dyDescent="0.25">
      <c r="B515" s="19" t="s">
        <v>595</v>
      </c>
      <c r="C515" s="19">
        <v>0</v>
      </c>
      <c r="D515" s="19">
        <v>1198132801</v>
      </c>
      <c r="E515" s="19">
        <v>912000000000</v>
      </c>
      <c r="F515" s="19">
        <v>106982443050135</v>
      </c>
      <c r="G515" s="19">
        <v>267736369366231</v>
      </c>
      <c r="H515" s="19">
        <v>34400000000000</v>
      </c>
      <c r="I515" s="19">
        <v>2240000000000000</v>
      </c>
      <c r="J515" s="19">
        <v>39991</v>
      </c>
      <c r="K515" s="19">
        <v>182</v>
      </c>
      <c r="L515" s="24">
        <f t="shared" si="21"/>
        <v>1.7255928169828674E-3</v>
      </c>
      <c r="M515">
        <f t="shared" si="22"/>
        <v>-0.39958128700772794</v>
      </c>
      <c r="N515">
        <f t="shared" si="23"/>
        <v>7.9668577040878397</v>
      </c>
    </row>
    <row r="516" spans="2:14" x14ac:dyDescent="0.25">
      <c r="B516" s="19" t="s">
        <v>596</v>
      </c>
      <c r="C516" s="19">
        <v>0</v>
      </c>
      <c r="D516" s="19">
        <v>0.67300000000000004</v>
      </c>
      <c r="E516" s="19">
        <v>0.78859999999999997</v>
      </c>
      <c r="F516" s="19">
        <v>0.70189999999999997</v>
      </c>
      <c r="G516" s="19">
        <v>0.27150000000000002</v>
      </c>
      <c r="H516" s="19">
        <v>0.86429999999999996</v>
      </c>
      <c r="I516" s="19">
        <v>1</v>
      </c>
      <c r="J516" s="19">
        <v>7213</v>
      </c>
      <c r="K516" s="19">
        <v>23</v>
      </c>
      <c r="L516" s="24">
        <f t="shared" si="21"/>
        <v>2.1806942192640632E-4</v>
      </c>
      <c r="M516">
        <f t="shared" si="22"/>
        <v>-2.5852670349907916</v>
      </c>
      <c r="N516">
        <f t="shared" si="23"/>
        <v>1.0979742173112339</v>
      </c>
    </row>
    <row r="517" spans="2:14" x14ac:dyDescent="0.25">
      <c r="B517" s="19" t="s">
        <v>597</v>
      </c>
      <c r="C517" s="19">
        <v>13.978</v>
      </c>
      <c r="D517" s="19">
        <v>82.502799999999993</v>
      </c>
      <c r="E517" s="19">
        <v>90.218500000000006</v>
      </c>
      <c r="F517" s="19">
        <v>89.157600000000002</v>
      </c>
      <c r="G517" s="19">
        <v>11.5128</v>
      </c>
      <c r="H517" s="19">
        <v>96.946200000000005</v>
      </c>
      <c r="I517" s="19">
        <v>152</v>
      </c>
      <c r="J517" s="19">
        <v>40421</v>
      </c>
      <c r="K517" s="19">
        <v>1523</v>
      </c>
      <c r="L517" s="24">
        <f t="shared" si="21"/>
        <v>1.4439988243213775E-2</v>
      </c>
      <c r="M517">
        <f t="shared" si="22"/>
        <v>-6.5300882496004453</v>
      </c>
      <c r="N517">
        <f t="shared" si="23"/>
        <v>5.4584809950663606</v>
      </c>
    </row>
    <row r="518" spans="2:14" x14ac:dyDescent="0.25">
      <c r="B518" s="19" t="s">
        <v>598</v>
      </c>
      <c r="C518" s="19">
        <v>0</v>
      </c>
      <c r="D518" s="19">
        <v>2.9999999999999997E-4</v>
      </c>
      <c r="E518" s="19">
        <v>1.5E-3</v>
      </c>
      <c r="F518" s="19">
        <v>5.0000000000000001E-3</v>
      </c>
      <c r="G518" s="19">
        <v>1.2999999999999999E-2</v>
      </c>
      <c r="H518" s="19">
        <v>4.8999999999999998E-3</v>
      </c>
      <c r="I518" s="19">
        <v>1</v>
      </c>
      <c r="J518" s="19">
        <v>1010</v>
      </c>
      <c r="K518" s="19">
        <v>0</v>
      </c>
      <c r="L518" s="24">
        <f t="shared" si="21"/>
        <v>0</v>
      </c>
      <c r="M518">
        <f t="shared" si="22"/>
        <v>-0.38461538461538464</v>
      </c>
      <c r="N518">
        <f t="shared" si="23"/>
        <v>76.538461538461547</v>
      </c>
    </row>
    <row r="519" spans="2:14" x14ac:dyDescent="0.25">
      <c r="B519" s="19" t="s">
        <v>599</v>
      </c>
      <c r="C519" s="19">
        <v>1.2</v>
      </c>
      <c r="D519" s="19">
        <v>5.1449999999999996</v>
      </c>
      <c r="E519" s="19">
        <v>5.8949999999999996</v>
      </c>
      <c r="F519" s="19">
        <v>6.0030000000000001</v>
      </c>
      <c r="G519" s="19">
        <v>1.3891</v>
      </c>
      <c r="H519" s="19">
        <v>6.7450000000000001</v>
      </c>
      <c r="I519" s="19">
        <v>30</v>
      </c>
      <c r="J519" s="19">
        <v>2079</v>
      </c>
      <c r="K519" s="19">
        <v>121</v>
      </c>
      <c r="L519" s="24">
        <f t="shared" si="21"/>
        <v>1.147234784917181E-3</v>
      </c>
      <c r="M519">
        <f t="shared" si="22"/>
        <v>-3.4576344395651861</v>
      </c>
      <c r="N519">
        <f t="shared" si="23"/>
        <v>17.275214167446549</v>
      </c>
    </row>
    <row r="520" spans="2:14" x14ac:dyDescent="0.25">
      <c r="B520" s="19" t="s">
        <v>600</v>
      </c>
      <c r="C520" s="19">
        <v>1.04</v>
      </c>
      <c r="D520" s="19">
        <v>4.8630000000000004</v>
      </c>
      <c r="E520" s="19">
        <v>5.7969999999999997</v>
      </c>
      <c r="F520" s="19">
        <v>5.9690000000000003</v>
      </c>
      <c r="G520" s="19">
        <v>1.8282</v>
      </c>
      <c r="H520" s="19">
        <v>6.8719999999999999</v>
      </c>
      <c r="I520" s="19">
        <v>50</v>
      </c>
      <c r="J520" s="19">
        <v>8607</v>
      </c>
      <c r="K520" s="19">
        <v>121</v>
      </c>
      <c r="L520" s="24">
        <f t="shared" si="21"/>
        <v>1.147234784917181E-3</v>
      </c>
      <c r="M520">
        <f t="shared" si="22"/>
        <v>-2.6960945191992125</v>
      </c>
      <c r="N520">
        <f t="shared" si="23"/>
        <v>24.084345257630456</v>
      </c>
    </row>
    <row r="521" spans="2:14" x14ac:dyDescent="0.25">
      <c r="B521" s="19" t="s">
        <v>601</v>
      </c>
      <c r="C521" s="19">
        <v>0</v>
      </c>
      <c r="D521" s="19">
        <v>2.0669</v>
      </c>
      <c r="E521" s="19">
        <v>2.3142999999999998</v>
      </c>
      <c r="F521" s="19">
        <v>2.3302</v>
      </c>
      <c r="G521" s="19">
        <v>0.49080000000000001</v>
      </c>
      <c r="H521" s="19">
        <v>2.5449000000000002</v>
      </c>
      <c r="I521" s="19">
        <v>22</v>
      </c>
      <c r="J521" s="19">
        <v>18793</v>
      </c>
      <c r="K521" s="19">
        <v>46</v>
      </c>
      <c r="L521" s="24">
        <f t="shared" si="21"/>
        <v>4.3613884385281264E-4</v>
      </c>
      <c r="M521">
        <f t="shared" si="22"/>
        <v>-4.7477587612061942</v>
      </c>
      <c r="N521">
        <f t="shared" si="23"/>
        <v>40.077017114914419</v>
      </c>
    </row>
    <row r="522" spans="2:14" x14ac:dyDescent="0.25">
      <c r="B522" s="19" t="s">
        <v>602</v>
      </c>
      <c r="C522" s="19">
        <v>2.67</v>
      </c>
      <c r="D522" s="19">
        <v>4536.4449999999997</v>
      </c>
      <c r="E522" s="19">
        <v>10227.530000000001</v>
      </c>
      <c r="F522" s="19">
        <v>13362.694799999999</v>
      </c>
      <c r="G522" s="19">
        <v>11798.7763</v>
      </c>
      <c r="H522" s="19">
        <v>17631.224999999999</v>
      </c>
      <c r="I522" s="19">
        <v>56365</v>
      </c>
      <c r="J522" s="19">
        <v>103495</v>
      </c>
      <c r="K522" s="19">
        <v>0</v>
      </c>
      <c r="L522" s="24">
        <f t="shared" si="21"/>
        <v>0</v>
      </c>
      <c r="M522">
        <f t="shared" si="22"/>
        <v>-1.1323229172503253</v>
      </c>
      <c r="N522">
        <f t="shared" si="23"/>
        <v>3.6446411141806294</v>
      </c>
    </row>
    <row r="523" spans="2:14" x14ac:dyDescent="0.25">
      <c r="B523" s="19" t="s">
        <v>603</v>
      </c>
      <c r="C523" s="19">
        <v>7.13</v>
      </c>
      <c r="D523" s="19">
        <v>33466.800000000003</v>
      </c>
      <c r="E523" s="19">
        <v>73141.539999999994</v>
      </c>
      <c r="F523" s="19">
        <v>93917.612099999998</v>
      </c>
      <c r="G523" s="19">
        <v>80641.791700000002</v>
      </c>
      <c r="H523" s="19">
        <v>125237.48</v>
      </c>
      <c r="I523" s="19">
        <v>371443</v>
      </c>
      <c r="J523" s="19">
        <v>105175</v>
      </c>
      <c r="K523" s="19">
        <v>0</v>
      </c>
      <c r="L523" s="24">
        <f t="shared" ref="L523:L586" si="24">K523/105471</f>
        <v>0</v>
      </c>
      <c r="M523">
        <f t="shared" ref="M523:M586" si="25">(C523-F523)/G523</f>
        <v>-1.1645386358646592</v>
      </c>
      <c r="N523">
        <f t="shared" ref="N523:N586" si="26">(I523-F523)/G523</f>
        <v>3.4414586041495401</v>
      </c>
    </row>
    <row r="524" spans="2:14" x14ac:dyDescent="0.25">
      <c r="B524" s="19" t="s">
        <v>604</v>
      </c>
      <c r="C524" s="19">
        <v>1</v>
      </c>
      <c r="D524" s="19">
        <v>685</v>
      </c>
      <c r="E524" s="19">
        <v>1635</v>
      </c>
      <c r="F524" s="19">
        <v>2214.9153999999999</v>
      </c>
      <c r="G524" s="19">
        <v>2049.7887000000001</v>
      </c>
      <c r="H524" s="19">
        <v>3021</v>
      </c>
      <c r="I524" s="19">
        <v>10292</v>
      </c>
      <c r="J524" s="19">
        <v>9939</v>
      </c>
      <c r="K524" s="19">
        <v>0</v>
      </c>
      <c r="L524" s="24">
        <f t="shared" si="24"/>
        <v>0</v>
      </c>
      <c r="M524">
        <f t="shared" si="25"/>
        <v>-1.0800700579528026</v>
      </c>
      <c r="N524">
        <f t="shared" si="26"/>
        <v>3.9404474227026425</v>
      </c>
    </row>
    <row r="525" spans="2:14" x14ac:dyDescent="0.25">
      <c r="B525" s="19" t="s">
        <v>605</v>
      </c>
      <c r="C525" s="19">
        <v>-11.7301</v>
      </c>
      <c r="D525" s="19">
        <v>0.9607</v>
      </c>
      <c r="E525" s="19">
        <v>1.0407</v>
      </c>
      <c r="F525" s="19">
        <v>1.0336000000000001</v>
      </c>
      <c r="G525" s="19">
        <v>0.32029999999999997</v>
      </c>
      <c r="H525" s="19">
        <v>1.1168</v>
      </c>
      <c r="I525" s="19">
        <v>14</v>
      </c>
      <c r="J525" s="19">
        <v>9829</v>
      </c>
      <c r="K525" s="19">
        <v>80</v>
      </c>
      <c r="L525" s="24">
        <f t="shared" si="24"/>
        <v>7.5850233713532626E-4</v>
      </c>
      <c r="M525">
        <f t="shared" si="25"/>
        <v>-39.849203871370591</v>
      </c>
      <c r="N525">
        <f t="shared" si="26"/>
        <v>40.482048079925072</v>
      </c>
    </row>
    <row r="526" spans="2:14" x14ac:dyDescent="0.25">
      <c r="B526" s="19" t="s">
        <v>606</v>
      </c>
      <c r="C526" s="19">
        <v>19.03</v>
      </c>
      <c r="D526" s="19">
        <v>280252.23</v>
      </c>
      <c r="E526" s="19">
        <v>604843.9</v>
      </c>
      <c r="F526" s="19">
        <v>777122.42119999998</v>
      </c>
      <c r="G526" s="19">
        <v>668760.15130000003</v>
      </c>
      <c r="H526" s="19">
        <v>1040676.325</v>
      </c>
      <c r="I526" s="19">
        <v>4287022</v>
      </c>
      <c r="J526" s="19">
        <v>105418</v>
      </c>
      <c r="K526" s="19">
        <v>0</v>
      </c>
      <c r="L526" s="24">
        <f t="shared" si="24"/>
        <v>0</v>
      </c>
      <c r="M526">
        <f t="shared" si="25"/>
        <v>-1.1620061238538091</v>
      </c>
      <c r="N526">
        <f t="shared" si="26"/>
        <v>5.2483683006188713</v>
      </c>
    </row>
    <row r="527" spans="2:14" x14ac:dyDescent="0.25">
      <c r="B527" s="19" t="s">
        <v>607</v>
      </c>
      <c r="C527" s="19">
        <v>2.6513</v>
      </c>
      <c r="D527" s="19">
        <v>5.8124000000000002</v>
      </c>
      <c r="E527" s="19">
        <v>6.3121999999999998</v>
      </c>
      <c r="F527" s="19">
        <v>6.3693</v>
      </c>
      <c r="G527" s="19">
        <v>0.91910000000000003</v>
      </c>
      <c r="H527" s="19">
        <v>6.8875999999999999</v>
      </c>
      <c r="I527" s="19">
        <v>19</v>
      </c>
      <c r="J527" s="19">
        <v>31607</v>
      </c>
      <c r="K527" s="19">
        <v>0</v>
      </c>
      <c r="L527" s="24">
        <f t="shared" si="24"/>
        <v>0</v>
      </c>
      <c r="M527">
        <f t="shared" si="25"/>
        <v>-4.045261669024045</v>
      </c>
      <c r="N527">
        <f t="shared" si="26"/>
        <v>13.742465455336744</v>
      </c>
    </row>
    <row r="528" spans="2:14" x14ac:dyDescent="0.25">
      <c r="B528" s="19" t="s">
        <v>608</v>
      </c>
      <c r="C528" s="19">
        <v>-32.115200000000002</v>
      </c>
      <c r="D528" s="19">
        <v>1.4982</v>
      </c>
      <c r="E528" s="19">
        <v>1.5669</v>
      </c>
      <c r="F528" s="19">
        <v>1.6161000000000001</v>
      </c>
      <c r="G528" s="19">
        <v>0.53859999999999997</v>
      </c>
      <c r="H528" s="19">
        <v>1.6482000000000001</v>
      </c>
      <c r="I528" s="19">
        <v>36</v>
      </c>
      <c r="J528" s="19">
        <v>9429</v>
      </c>
      <c r="K528" s="19">
        <v>80</v>
      </c>
      <c r="L528" s="24">
        <f t="shared" si="24"/>
        <v>7.5850233713532626E-4</v>
      </c>
      <c r="M528">
        <f t="shared" si="25"/>
        <v>-62.627738581507622</v>
      </c>
      <c r="N528">
        <f t="shared" si="26"/>
        <v>63.839398440401041</v>
      </c>
    </row>
    <row r="529" spans="2:14" x14ac:dyDescent="0.25">
      <c r="B529" s="19" t="s">
        <v>609</v>
      </c>
      <c r="C529" s="19">
        <v>50.82</v>
      </c>
      <c r="D529" s="19">
        <v>2719628.51</v>
      </c>
      <c r="E529" s="19">
        <v>5795765.5499999998</v>
      </c>
      <c r="F529" s="19">
        <v>8963543.1912999991</v>
      </c>
      <c r="G529" s="19">
        <v>17596749.460299999</v>
      </c>
      <c r="H529" s="19">
        <v>9817911.7050000001</v>
      </c>
      <c r="I529" s="19">
        <v>226701829</v>
      </c>
      <c r="J529" s="19">
        <v>105446</v>
      </c>
      <c r="K529" s="19">
        <v>0</v>
      </c>
      <c r="L529" s="24">
        <f t="shared" si="24"/>
        <v>0</v>
      </c>
      <c r="M529">
        <f t="shared" si="25"/>
        <v>-0.50938341717727587</v>
      </c>
      <c r="N529">
        <f t="shared" si="26"/>
        <v>12.373778822045459</v>
      </c>
    </row>
    <row r="530" spans="2:14" x14ac:dyDescent="0.25">
      <c r="B530" s="19" t="s">
        <v>610</v>
      </c>
      <c r="C530" s="19">
        <v>0</v>
      </c>
      <c r="D530" s="19">
        <v>359158.78749999998</v>
      </c>
      <c r="E530" s="19">
        <v>1251459.2150000001</v>
      </c>
      <c r="F530" s="19">
        <v>3601196.5477</v>
      </c>
      <c r="G530" s="19">
        <v>6333266.7111999998</v>
      </c>
      <c r="H530" s="19">
        <v>3886121.81</v>
      </c>
      <c r="I530" s="19">
        <v>67634213</v>
      </c>
      <c r="J530" s="19">
        <v>104321</v>
      </c>
      <c r="K530" s="19">
        <v>101</v>
      </c>
      <c r="L530" s="24">
        <f t="shared" si="24"/>
        <v>9.5760920063334945E-4</v>
      </c>
      <c r="M530">
        <f t="shared" si="25"/>
        <v>-0.56861596264870728</v>
      </c>
      <c r="N530">
        <f t="shared" si="26"/>
        <v>10.110582638034408</v>
      </c>
    </row>
    <row r="531" spans="2:14" x14ac:dyDescent="0.25">
      <c r="B531" s="19" t="s">
        <v>611</v>
      </c>
      <c r="C531" s="19">
        <v>0</v>
      </c>
      <c r="D531" s="19">
        <v>359490</v>
      </c>
      <c r="E531" s="19">
        <v>1252057.94</v>
      </c>
      <c r="F531" s="19">
        <v>3602241.4514000001</v>
      </c>
      <c r="G531" s="19">
        <v>6334355.8382000001</v>
      </c>
      <c r="H531" s="19">
        <v>3886526.3050000002</v>
      </c>
      <c r="I531" s="19">
        <v>67643726</v>
      </c>
      <c r="J531" s="19">
        <v>94845</v>
      </c>
      <c r="K531" s="19">
        <v>101</v>
      </c>
      <c r="L531" s="24">
        <f t="shared" si="24"/>
        <v>9.5760920063334945E-4</v>
      </c>
      <c r="M531">
        <f t="shared" si="25"/>
        <v>-0.56868315317499274</v>
      </c>
      <c r="N531">
        <f t="shared" si="26"/>
        <v>10.110181079880464</v>
      </c>
    </row>
    <row r="532" spans="2:14" x14ac:dyDescent="0.25">
      <c r="B532" s="19" t="s">
        <v>612</v>
      </c>
      <c r="C532" s="19">
        <v>0</v>
      </c>
      <c r="D532" s="19">
        <v>106277.485</v>
      </c>
      <c r="E532" s="19">
        <v>358180.81</v>
      </c>
      <c r="F532" s="19">
        <v>1057181.4757000001</v>
      </c>
      <c r="G532" s="19">
        <v>1777147.1105</v>
      </c>
      <c r="H532" s="19">
        <v>1177296.27</v>
      </c>
      <c r="I532" s="19">
        <v>18230512</v>
      </c>
      <c r="J532" s="19">
        <v>105078</v>
      </c>
      <c r="K532" s="19">
        <v>0</v>
      </c>
      <c r="L532" s="24">
        <f t="shared" si="24"/>
        <v>0</v>
      </c>
      <c r="M532">
        <f t="shared" si="25"/>
        <v>-0.59487561240924069</v>
      </c>
      <c r="N532">
        <f t="shared" si="26"/>
        <v>9.6634265237998722</v>
      </c>
    </row>
    <row r="533" spans="2:14" x14ac:dyDescent="0.25">
      <c r="B533" s="19" t="s">
        <v>613</v>
      </c>
      <c r="C533" s="19">
        <v>0</v>
      </c>
      <c r="D533" s="19">
        <v>132205221.5</v>
      </c>
      <c r="E533" s="19">
        <v>1135078272</v>
      </c>
      <c r="F533" s="19">
        <v>8741902946.3178997</v>
      </c>
      <c r="G533" s="19">
        <v>19716344186.293499</v>
      </c>
      <c r="H533" s="19">
        <v>7312321472</v>
      </c>
      <c r="I533" s="19">
        <v>142000000000</v>
      </c>
      <c r="J533" s="19">
        <v>104217</v>
      </c>
      <c r="K533" s="19">
        <v>0</v>
      </c>
      <c r="L533" s="24">
        <f t="shared" si="24"/>
        <v>0</v>
      </c>
      <c r="M533">
        <f t="shared" si="25"/>
        <v>-0.44338356359162856</v>
      </c>
      <c r="N533">
        <f t="shared" si="26"/>
        <v>6.7587629732250818</v>
      </c>
    </row>
    <row r="534" spans="2:14" x14ac:dyDescent="0.25">
      <c r="B534" s="19" t="s">
        <v>614</v>
      </c>
      <c r="C534" s="19">
        <v>0</v>
      </c>
      <c r="D534" s="19">
        <v>31200000000000</v>
      </c>
      <c r="E534" s="19">
        <v>959000000000000</v>
      </c>
      <c r="F534" s="19">
        <v>9.7106901888609296E+16</v>
      </c>
      <c r="G534" s="19">
        <v>4.2593389117229197E+17</v>
      </c>
      <c r="H534" s="19">
        <v>1.96E+16</v>
      </c>
      <c r="I534" s="19">
        <v>7.19E+18</v>
      </c>
      <c r="J534" s="19">
        <v>12610</v>
      </c>
      <c r="K534" s="19">
        <v>0</v>
      </c>
      <c r="L534" s="24">
        <f t="shared" si="24"/>
        <v>0</v>
      </c>
      <c r="M534">
        <f t="shared" si="25"/>
        <v>-0.22798585391113937</v>
      </c>
      <c r="N534">
        <f t="shared" si="26"/>
        <v>16.652568027845163</v>
      </c>
    </row>
    <row r="535" spans="2:14" x14ac:dyDescent="0.25">
      <c r="B535" s="19" t="s">
        <v>615</v>
      </c>
      <c r="C535" s="19">
        <v>1</v>
      </c>
      <c r="D535" s="19">
        <v>745</v>
      </c>
      <c r="E535" s="19">
        <v>1785</v>
      </c>
      <c r="F535" s="19">
        <v>2435.0879</v>
      </c>
      <c r="G535" s="19">
        <v>2263.1152000000002</v>
      </c>
      <c r="H535" s="19">
        <v>3410</v>
      </c>
      <c r="I535" s="19">
        <v>11542</v>
      </c>
      <c r="J535" s="19">
        <v>10766</v>
      </c>
      <c r="K535" s="19">
        <v>0</v>
      </c>
      <c r="L535" s="24">
        <f t="shared" si="24"/>
        <v>0</v>
      </c>
      <c r="M535">
        <f t="shared" si="25"/>
        <v>-1.075547501956595</v>
      </c>
      <c r="N535">
        <f t="shared" si="26"/>
        <v>4.0240603306451206</v>
      </c>
    </row>
    <row r="536" spans="2:14" x14ac:dyDescent="0.25">
      <c r="B536" s="19" t="s">
        <v>616</v>
      </c>
      <c r="C536" s="19">
        <v>-13.52</v>
      </c>
      <c r="D536" s="19">
        <v>-0.5</v>
      </c>
      <c r="E536" s="19">
        <v>0.36</v>
      </c>
      <c r="F536" s="19">
        <v>8.6900000000000005E-2</v>
      </c>
      <c r="G536" s="19">
        <v>0.58850000000000002</v>
      </c>
      <c r="H536" s="19">
        <v>0.59</v>
      </c>
      <c r="I536" s="19">
        <v>17</v>
      </c>
      <c r="J536" s="19">
        <v>361</v>
      </c>
      <c r="K536" s="19">
        <v>378</v>
      </c>
      <c r="L536" s="24">
        <f t="shared" si="24"/>
        <v>3.5839235429644166E-3</v>
      </c>
      <c r="M536">
        <f t="shared" si="25"/>
        <v>-23.121325403568392</v>
      </c>
      <c r="N536">
        <f t="shared" si="26"/>
        <v>28.739337298215801</v>
      </c>
    </row>
    <row r="537" spans="2:14" x14ac:dyDescent="0.25">
      <c r="B537" s="19" t="s">
        <v>617</v>
      </c>
      <c r="C537" s="19">
        <v>0</v>
      </c>
      <c r="D537" s="19">
        <v>8.53E+18</v>
      </c>
      <c r="E537" s="19">
        <v>9.0362102340002906E+20</v>
      </c>
      <c r="F537" s="19">
        <v>2.1047623096928901E+24</v>
      </c>
      <c r="G537" s="19">
        <v>1.8104297043289699E+25</v>
      </c>
      <c r="H537" s="19">
        <v>5.7840507452561897E+22</v>
      </c>
      <c r="I537" s="19">
        <v>3.8523413894628903E+26</v>
      </c>
      <c r="J537" s="19">
        <v>85376</v>
      </c>
      <c r="K537" s="19">
        <v>0</v>
      </c>
      <c r="L537" s="24">
        <f t="shared" si="24"/>
        <v>0</v>
      </c>
      <c r="M537">
        <f t="shared" si="25"/>
        <v>-0.1162576102601572</v>
      </c>
      <c r="N537">
        <f t="shared" si="26"/>
        <v>21.162344813526012</v>
      </c>
    </row>
    <row r="538" spans="2:14" x14ac:dyDescent="0.25">
      <c r="B538" s="19" t="s">
        <v>618</v>
      </c>
      <c r="C538" s="19">
        <v>0</v>
      </c>
      <c r="D538" s="19">
        <v>179431.66500000001</v>
      </c>
      <c r="E538" s="19">
        <v>621822.66</v>
      </c>
      <c r="F538" s="19">
        <v>1774967.6233000001</v>
      </c>
      <c r="G538" s="19">
        <v>3447333.0032000002</v>
      </c>
      <c r="H538" s="19">
        <v>1866640.625</v>
      </c>
      <c r="I538" s="19">
        <v>43977314</v>
      </c>
      <c r="J538" s="19">
        <v>105148</v>
      </c>
      <c r="K538" s="19">
        <v>0</v>
      </c>
      <c r="L538" s="24">
        <f t="shared" si="24"/>
        <v>0</v>
      </c>
      <c r="M538">
        <f t="shared" si="25"/>
        <v>-0.51488139429883317</v>
      </c>
      <c r="N538">
        <f t="shared" si="26"/>
        <v>12.242027775537062</v>
      </c>
    </row>
    <row r="539" spans="2:14" x14ac:dyDescent="0.25">
      <c r="B539" s="19" t="s">
        <v>619</v>
      </c>
      <c r="C539" s="19">
        <v>1</v>
      </c>
      <c r="D539" s="19">
        <v>1.1399999999999999</v>
      </c>
      <c r="E539" s="19">
        <v>1.1599999999999999</v>
      </c>
      <c r="F539" s="19">
        <v>1.1672</v>
      </c>
      <c r="G539" s="19">
        <v>0.15110000000000001</v>
      </c>
      <c r="H539" s="19">
        <v>1.18</v>
      </c>
      <c r="I539" s="19">
        <v>21</v>
      </c>
      <c r="J539" s="19">
        <v>181</v>
      </c>
      <c r="K539" s="19">
        <v>378</v>
      </c>
      <c r="L539" s="24">
        <f t="shared" si="24"/>
        <v>3.5839235429644166E-3</v>
      </c>
      <c r="M539">
        <f t="shared" si="25"/>
        <v>-1.1065519523494374</v>
      </c>
      <c r="N539">
        <f t="shared" si="26"/>
        <v>131.2561217736598</v>
      </c>
    </row>
    <row r="540" spans="2:14" x14ac:dyDescent="0.25">
      <c r="B540" s="19" t="s">
        <v>620</v>
      </c>
      <c r="C540" s="19">
        <v>0</v>
      </c>
      <c r="D540" s="19">
        <v>2.4941310844616002E+24</v>
      </c>
      <c r="E540" s="19">
        <v>9.0302536846483006E+26</v>
      </c>
      <c r="F540" s="19">
        <v>7.3623055727890899E+31</v>
      </c>
      <c r="G540" s="19">
        <v>9.2505450639909796E+32</v>
      </c>
      <c r="H540" s="19">
        <v>1.8341658402848401E+29</v>
      </c>
      <c r="I540" s="19">
        <v>2.1380357975334001E+34</v>
      </c>
      <c r="J540" s="19">
        <v>104114</v>
      </c>
      <c r="K540" s="19">
        <v>0</v>
      </c>
      <c r="L540" s="24">
        <f t="shared" si="24"/>
        <v>0</v>
      </c>
      <c r="M540">
        <f t="shared" si="25"/>
        <v>-7.958780290091097E-2</v>
      </c>
      <c r="N540">
        <f t="shared" si="26"/>
        <v>23.032950785295355</v>
      </c>
    </row>
    <row r="541" spans="2:14" x14ac:dyDescent="0.25">
      <c r="B541" s="19" t="s">
        <v>621</v>
      </c>
      <c r="C541" s="19">
        <v>0</v>
      </c>
      <c r="D541" s="19">
        <v>51.97</v>
      </c>
      <c r="E541" s="19">
        <v>155</v>
      </c>
      <c r="F541" s="19">
        <v>267.13080000000002</v>
      </c>
      <c r="G541" s="19">
        <v>297.88119999999998</v>
      </c>
      <c r="H541" s="19">
        <v>368.5</v>
      </c>
      <c r="I541" s="19">
        <v>1462</v>
      </c>
      <c r="J541" s="19">
        <v>19811</v>
      </c>
      <c r="K541" s="19">
        <v>174</v>
      </c>
      <c r="L541" s="24">
        <f t="shared" si="24"/>
        <v>1.6497425832693348E-3</v>
      </c>
      <c r="M541">
        <f t="shared" si="25"/>
        <v>-0.89676958465321088</v>
      </c>
      <c r="N541">
        <f t="shared" si="26"/>
        <v>4.0112272946396086</v>
      </c>
    </row>
    <row r="542" spans="2:14" x14ac:dyDescent="0.25">
      <c r="B542" s="19" t="s">
        <v>622</v>
      </c>
      <c r="C542" s="19">
        <v>0</v>
      </c>
      <c r="D542" s="19">
        <v>52</v>
      </c>
      <c r="E542" s="19">
        <v>155</v>
      </c>
      <c r="F542" s="19">
        <v>267.21440000000001</v>
      </c>
      <c r="G542" s="19">
        <v>297.9033</v>
      </c>
      <c r="H542" s="19">
        <v>368.9</v>
      </c>
      <c r="I542" s="19">
        <v>1462</v>
      </c>
      <c r="J542" s="19">
        <v>5547</v>
      </c>
      <c r="K542" s="19">
        <v>174</v>
      </c>
      <c r="L542" s="24">
        <f t="shared" si="24"/>
        <v>1.6497425832693348E-3</v>
      </c>
      <c r="M542">
        <f t="shared" si="25"/>
        <v>-0.89698368564564412</v>
      </c>
      <c r="N542">
        <f t="shared" si="26"/>
        <v>4.0106490931788938</v>
      </c>
    </row>
    <row r="543" spans="2:14" x14ac:dyDescent="0.25">
      <c r="B543" s="19" t="s">
        <v>623</v>
      </c>
      <c r="C543" s="19">
        <v>0</v>
      </c>
      <c r="D543" s="19">
        <v>15.2</v>
      </c>
      <c r="E543" s="19">
        <v>45.104999999999997</v>
      </c>
      <c r="F543" s="19">
        <v>77.167400000000001</v>
      </c>
      <c r="G543" s="19">
        <v>85.629199999999997</v>
      </c>
      <c r="H543" s="19">
        <v>108.1</v>
      </c>
      <c r="I543" s="19">
        <v>422</v>
      </c>
      <c r="J543" s="19">
        <v>26670</v>
      </c>
      <c r="K543" s="19">
        <v>101</v>
      </c>
      <c r="L543" s="24">
        <f t="shared" si="24"/>
        <v>9.5760920063334945E-4</v>
      </c>
      <c r="M543">
        <f t="shared" si="25"/>
        <v>-0.90118090557893804</v>
      </c>
      <c r="N543">
        <f t="shared" si="26"/>
        <v>4.0270445128530925</v>
      </c>
    </row>
    <row r="544" spans="2:14" x14ac:dyDescent="0.25">
      <c r="B544" s="19" t="s">
        <v>624</v>
      </c>
      <c r="C544" s="19">
        <v>0</v>
      </c>
      <c r="D544" s="19">
        <v>20075.5</v>
      </c>
      <c r="E544" s="19">
        <v>135005</v>
      </c>
      <c r="F544" s="19">
        <v>632579.82860000001</v>
      </c>
      <c r="G544" s="19">
        <v>1195437.6880000001</v>
      </c>
      <c r="H544" s="19">
        <v>613157</v>
      </c>
      <c r="I544" s="19">
        <v>7502512</v>
      </c>
      <c r="J544" s="19">
        <v>86576</v>
      </c>
      <c r="K544" s="19">
        <v>101</v>
      </c>
      <c r="L544" s="24">
        <f t="shared" si="24"/>
        <v>9.5760920063334945E-4</v>
      </c>
      <c r="M544">
        <f t="shared" si="25"/>
        <v>-0.52916169111108025</v>
      </c>
      <c r="N544">
        <f t="shared" si="26"/>
        <v>5.7467923592852292</v>
      </c>
    </row>
    <row r="545" spans="2:14" x14ac:dyDescent="0.25">
      <c r="B545" s="19" t="s">
        <v>625</v>
      </c>
      <c r="C545" s="19">
        <v>0</v>
      </c>
      <c r="D545" s="19">
        <v>702740</v>
      </c>
      <c r="E545" s="19">
        <v>14055815</v>
      </c>
      <c r="F545" s="19">
        <v>331248343.5298</v>
      </c>
      <c r="G545" s="19">
        <v>916470254.90779996</v>
      </c>
      <c r="H545" s="19">
        <v>150330517</v>
      </c>
      <c r="I545" s="19">
        <v>6608972746</v>
      </c>
      <c r="J545" s="19">
        <v>100369</v>
      </c>
      <c r="K545" s="19">
        <v>101</v>
      </c>
      <c r="L545" s="24">
        <f t="shared" si="24"/>
        <v>9.5760920063334945E-4</v>
      </c>
      <c r="M545">
        <f t="shared" si="25"/>
        <v>-0.36143927394907621</v>
      </c>
      <c r="N545">
        <f t="shared" si="26"/>
        <v>6.8498943297420603</v>
      </c>
    </row>
    <row r="546" spans="2:14" x14ac:dyDescent="0.25">
      <c r="B546" s="19" t="s">
        <v>626</v>
      </c>
      <c r="C546" s="19">
        <v>1</v>
      </c>
      <c r="D546" s="19">
        <v>746</v>
      </c>
      <c r="E546" s="19">
        <v>1786</v>
      </c>
      <c r="F546" s="19">
        <v>2436.3973999999998</v>
      </c>
      <c r="G546" s="19">
        <v>2262.9488000000001</v>
      </c>
      <c r="H546" s="19">
        <v>3411</v>
      </c>
      <c r="I546" s="19">
        <v>11541</v>
      </c>
      <c r="J546" s="19">
        <v>10765</v>
      </c>
      <c r="K546" s="19">
        <v>101</v>
      </c>
      <c r="L546" s="24">
        <f t="shared" si="24"/>
        <v>9.5760920063334945E-4</v>
      </c>
      <c r="M546">
        <f t="shared" si="25"/>
        <v>-1.0762052592617206</v>
      </c>
      <c r="N546">
        <f t="shared" si="26"/>
        <v>4.0233356583233348</v>
      </c>
    </row>
    <row r="547" spans="2:14" x14ac:dyDescent="0.25">
      <c r="B547" s="19" t="s">
        <v>627</v>
      </c>
      <c r="C547" s="19">
        <v>0</v>
      </c>
      <c r="D547" s="19">
        <v>27401523</v>
      </c>
      <c r="E547" s="19">
        <v>1640311095</v>
      </c>
      <c r="F547" s="19">
        <v>238501319306.96799</v>
      </c>
      <c r="G547" s="19">
        <v>837351414233.82202</v>
      </c>
      <c r="H547" s="19">
        <v>43588847024.5</v>
      </c>
      <c r="I547" s="19">
        <v>7150000000000</v>
      </c>
      <c r="J547" s="19">
        <v>83439</v>
      </c>
      <c r="K547" s="19">
        <v>101</v>
      </c>
      <c r="L547" s="24">
        <f t="shared" si="24"/>
        <v>9.5760920063334945E-4</v>
      </c>
      <c r="M547">
        <f t="shared" si="25"/>
        <v>-0.28482822773422684</v>
      </c>
      <c r="N547">
        <f t="shared" si="26"/>
        <v>8.2540001285088476</v>
      </c>
    </row>
    <row r="548" spans="2:14" x14ac:dyDescent="0.25">
      <c r="B548" s="19" t="s">
        <v>628</v>
      </c>
      <c r="C548" s="19">
        <v>0</v>
      </c>
      <c r="D548" s="19">
        <v>25.85</v>
      </c>
      <c r="E548" s="19">
        <v>78.17</v>
      </c>
      <c r="F548" s="19">
        <v>133.04750000000001</v>
      </c>
      <c r="G548" s="19">
        <v>148.81290000000001</v>
      </c>
      <c r="H548" s="19">
        <v>190.33</v>
      </c>
      <c r="I548" s="19">
        <v>735</v>
      </c>
      <c r="J548" s="19">
        <v>36818</v>
      </c>
      <c r="K548" s="19">
        <v>101</v>
      </c>
      <c r="L548" s="24">
        <f t="shared" si="24"/>
        <v>9.5760920063334945E-4</v>
      </c>
      <c r="M548">
        <f t="shared" si="25"/>
        <v>-0.89405891559132311</v>
      </c>
      <c r="N548">
        <f t="shared" si="26"/>
        <v>4.0450290263814486</v>
      </c>
    </row>
    <row r="549" spans="2:14" x14ac:dyDescent="0.25">
      <c r="B549" s="19" t="s">
        <v>629</v>
      </c>
      <c r="C549" s="19">
        <v>-1.49</v>
      </c>
      <c r="D549" s="19">
        <v>1.1499999999999999</v>
      </c>
      <c r="E549" s="19">
        <v>1.1599999999999999</v>
      </c>
      <c r="F549" s="19">
        <v>1.1698</v>
      </c>
      <c r="G549" s="19">
        <v>5.4699999999999999E-2</v>
      </c>
      <c r="H549" s="19">
        <v>1.18</v>
      </c>
      <c r="I549" s="19">
        <v>3</v>
      </c>
      <c r="J549" s="19">
        <v>135</v>
      </c>
      <c r="K549" s="19">
        <v>1160</v>
      </c>
      <c r="L549" s="24">
        <f t="shared" si="24"/>
        <v>1.0998283888462232E-2</v>
      </c>
      <c r="M549">
        <f t="shared" si="25"/>
        <v>-48.625228519195609</v>
      </c>
      <c r="N549">
        <f t="shared" si="26"/>
        <v>33.458866544789764</v>
      </c>
    </row>
    <row r="550" spans="2:14" x14ac:dyDescent="0.25">
      <c r="B550" s="19" t="s">
        <v>630</v>
      </c>
      <c r="C550" s="19">
        <v>0</v>
      </c>
      <c r="D550" s="19">
        <v>1143224304.25</v>
      </c>
      <c r="E550" s="19">
        <v>206000000000</v>
      </c>
      <c r="F550" s="19">
        <v>204505574843943</v>
      </c>
      <c r="G550" s="19">
        <v>844836331914588</v>
      </c>
      <c r="H550" s="19">
        <v>13400000000000</v>
      </c>
      <c r="I550" s="19">
        <v>8350000000000000</v>
      </c>
      <c r="J550" s="19">
        <v>50373</v>
      </c>
      <c r="K550" s="19">
        <v>101</v>
      </c>
      <c r="L550" s="24">
        <f t="shared" si="24"/>
        <v>9.5760920063334945E-4</v>
      </c>
      <c r="M550">
        <f t="shared" si="25"/>
        <v>-0.24206531740945331</v>
      </c>
      <c r="N550">
        <f t="shared" si="26"/>
        <v>9.6415058366352984</v>
      </c>
    </row>
    <row r="551" spans="2:14" x14ac:dyDescent="0.25">
      <c r="B551" s="19" t="s">
        <v>631</v>
      </c>
      <c r="C551" s="19">
        <v>0</v>
      </c>
      <c r="D551" s="19">
        <v>57.92</v>
      </c>
      <c r="E551" s="19">
        <v>166</v>
      </c>
      <c r="F551" s="19">
        <v>255.32130000000001</v>
      </c>
      <c r="G551" s="19">
        <v>268.59199999999998</v>
      </c>
      <c r="H551" s="19">
        <v>353</v>
      </c>
      <c r="I551" s="19">
        <v>1366</v>
      </c>
      <c r="J551" s="19">
        <v>18505</v>
      </c>
      <c r="K551" s="19">
        <v>174</v>
      </c>
      <c r="L551" s="24">
        <f t="shared" si="24"/>
        <v>1.6497425832693348E-3</v>
      </c>
      <c r="M551">
        <f t="shared" si="25"/>
        <v>-0.95059160362185036</v>
      </c>
      <c r="N551">
        <f t="shared" si="26"/>
        <v>4.135189059986895</v>
      </c>
    </row>
    <row r="552" spans="2:14" x14ac:dyDescent="0.25">
      <c r="B552" s="19" t="s">
        <v>632</v>
      </c>
      <c r="C552" s="19">
        <v>0</v>
      </c>
      <c r="D552" s="19">
        <v>58</v>
      </c>
      <c r="E552" s="19">
        <v>166</v>
      </c>
      <c r="F552" s="19">
        <v>255.4051</v>
      </c>
      <c r="G552" s="19">
        <v>268.60430000000002</v>
      </c>
      <c r="H552" s="19">
        <v>353</v>
      </c>
      <c r="I552" s="19">
        <v>1366</v>
      </c>
      <c r="J552" s="19">
        <v>5160</v>
      </c>
      <c r="K552" s="19">
        <v>174</v>
      </c>
      <c r="L552" s="24">
        <f t="shared" si="24"/>
        <v>1.6497425832693348E-3</v>
      </c>
      <c r="M552">
        <f t="shared" si="25"/>
        <v>-0.95086005696855924</v>
      </c>
      <c r="N552">
        <f t="shared" si="26"/>
        <v>4.1346877172107819</v>
      </c>
    </row>
    <row r="553" spans="2:14" x14ac:dyDescent="0.25">
      <c r="B553" s="19" t="s">
        <v>633</v>
      </c>
      <c r="C553" s="19">
        <v>0</v>
      </c>
      <c r="D553" s="19">
        <v>16.55</v>
      </c>
      <c r="E553" s="19">
        <v>48.25</v>
      </c>
      <c r="F553" s="19">
        <v>73.823099999999997</v>
      </c>
      <c r="G553" s="19">
        <v>77.390299999999996</v>
      </c>
      <c r="H553" s="19">
        <v>103.19</v>
      </c>
      <c r="I553" s="19">
        <v>389</v>
      </c>
      <c r="J553" s="19">
        <v>25341</v>
      </c>
      <c r="K553" s="19">
        <v>101</v>
      </c>
      <c r="L553" s="24">
        <f t="shared" si="24"/>
        <v>9.5760920063334945E-4</v>
      </c>
      <c r="M553">
        <f t="shared" si="25"/>
        <v>-0.95390636811073226</v>
      </c>
      <c r="N553">
        <f t="shared" si="26"/>
        <v>4.0725633574233466</v>
      </c>
    </row>
    <row r="554" spans="2:14" x14ac:dyDescent="0.25">
      <c r="B554" s="19" t="s">
        <v>634</v>
      </c>
      <c r="C554" s="19">
        <v>0</v>
      </c>
      <c r="D554" s="19">
        <v>21199.25</v>
      </c>
      <c r="E554" s="19">
        <v>144143.5</v>
      </c>
      <c r="F554" s="19">
        <v>601852.50540000002</v>
      </c>
      <c r="G554" s="19">
        <v>1151047.1318000001</v>
      </c>
      <c r="H554" s="19">
        <v>594635.75</v>
      </c>
      <c r="I554" s="19">
        <v>7677152</v>
      </c>
      <c r="J554" s="19">
        <v>87265</v>
      </c>
      <c r="K554" s="19">
        <v>101</v>
      </c>
      <c r="L554" s="24">
        <f t="shared" si="24"/>
        <v>9.5760920063334945E-4</v>
      </c>
      <c r="M554">
        <f t="shared" si="25"/>
        <v>-0.52287390218229113</v>
      </c>
      <c r="N554">
        <f t="shared" si="26"/>
        <v>6.1468373441282917</v>
      </c>
    </row>
    <row r="555" spans="2:14" x14ac:dyDescent="0.25">
      <c r="B555" s="19" t="s">
        <v>635</v>
      </c>
      <c r="C555" s="19">
        <v>0</v>
      </c>
      <c r="D555" s="19">
        <v>806246.25</v>
      </c>
      <c r="E555" s="19">
        <v>15848105</v>
      </c>
      <c r="F555" s="19">
        <v>294038963.81019998</v>
      </c>
      <c r="G555" s="19">
        <v>844692302.14610004</v>
      </c>
      <c r="H555" s="19">
        <v>139136918</v>
      </c>
      <c r="I555" s="19">
        <v>6854277540</v>
      </c>
      <c r="J555" s="19">
        <v>101112</v>
      </c>
      <c r="K555" s="19">
        <v>101</v>
      </c>
      <c r="L555" s="24">
        <f t="shared" si="24"/>
        <v>9.5760920063334945E-4</v>
      </c>
      <c r="M555">
        <f t="shared" si="25"/>
        <v>-0.34810186272934956</v>
      </c>
      <c r="N555">
        <f t="shared" si="26"/>
        <v>7.7664240096923782</v>
      </c>
    </row>
    <row r="556" spans="2:14" x14ac:dyDescent="0.25">
      <c r="B556" s="19" t="s">
        <v>636</v>
      </c>
      <c r="C556" s="19">
        <v>1</v>
      </c>
      <c r="D556" s="19">
        <v>746</v>
      </c>
      <c r="E556" s="19">
        <v>1786</v>
      </c>
      <c r="F556" s="19">
        <v>2436.3973999999998</v>
      </c>
      <c r="G556" s="19">
        <v>2262.9488000000001</v>
      </c>
      <c r="H556" s="19">
        <v>3411</v>
      </c>
      <c r="I556" s="19">
        <v>11541</v>
      </c>
      <c r="J556" s="19">
        <v>10765</v>
      </c>
      <c r="K556" s="19">
        <v>101</v>
      </c>
      <c r="L556" s="24">
        <f t="shared" si="24"/>
        <v>9.5760920063334945E-4</v>
      </c>
      <c r="M556">
        <f t="shared" si="25"/>
        <v>-1.0762052592617206</v>
      </c>
      <c r="N556">
        <f t="shared" si="26"/>
        <v>4.0233356583233348</v>
      </c>
    </row>
    <row r="557" spans="2:14" x14ac:dyDescent="0.25">
      <c r="B557" s="19" t="s">
        <v>637</v>
      </c>
      <c r="C557" s="19">
        <v>0</v>
      </c>
      <c r="D557" s="19">
        <v>34430943.5</v>
      </c>
      <c r="E557" s="19">
        <v>1991738420.5</v>
      </c>
      <c r="F557" s="19">
        <v>198390173645.39999</v>
      </c>
      <c r="G557" s="19">
        <v>734575683632.11401</v>
      </c>
      <c r="H557" s="19">
        <v>36626275211.5</v>
      </c>
      <c r="I557" s="19">
        <v>6950000000000</v>
      </c>
      <c r="J557" s="19">
        <v>85039</v>
      </c>
      <c r="K557" s="19">
        <v>101</v>
      </c>
      <c r="L557" s="24">
        <f t="shared" si="24"/>
        <v>9.5760920063334945E-4</v>
      </c>
      <c r="M557">
        <f t="shared" si="25"/>
        <v>-0.27007451793729209</v>
      </c>
      <c r="N557">
        <f t="shared" si="26"/>
        <v>9.1911697824943275</v>
      </c>
    </row>
    <row r="558" spans="2:14" x14ac:dyDescent="0.25">
      <c r="B558" s="19" t="s">
        <v>638</v>
      </c>
      <c r="C558" s="19">
        <v>0</v>
      </c>
      <c r="D558" s="19">
        <v>28.54</v>
      </c>
      <c r="E558" s="19">
        <v>81.459999999999994</v>
      </c>
      <c r="F558" s="19">
        <v>126.6961</v>
      </c>
      <c r="G558" s="19">
        <v>134.39420000000001</v>
      </c>
      <c r="H558" s="19">
        <v>173.97749999999999</v>
      </c>
      <c r="I558" s="19">
        <v>665</v>
      </c>
      <c r="J558" s="19">
        <v>35154</v>
      </c>
      <c r="K558" s="19">
        <v>101</v>
      </c>
      <c r="L558" s="24">
        <f t="shared" si="24"/>
        <v>9.5760920063334945E-4</v>
      </c>
      <c r="M558">
        <f t="shared" si="25"/>
        <v>-0.94271999833326137</v>
      </c>
      <c r="N558">
        <f t="shared" si="26"/>
        <v>4.0054102037141481</v>
      </c>
    </row>
    <row r="559" spans="2:14" x14ac:dyDescent="0.25">
      <c r="B559" s="19" t="s">
        <v>639</v>
      </c>
      <c r="C559" s="19">
        <v>-0.73</v>
      </c>
      <c r="D559" s="19">
        <v>1.1499999999999999</v>
      </c>
      <c r="E559" s="19">
        <v>1.1599999999999999</v>
      </c>
      <c r="F559" s="19">
        <v>1.169</v>
      </c>
      <c r="G559" s="19">
        <v>5.16E-2</v>
      </c>
      <c r="H559" s="19">
        <v>1.18</v>
      </c>
      <c r="I559" s="19">
        <v>3</v>
      </c>
      <c r="J559" s="19">
        <v>145</v>
      </c>
      <c r="K559" s="19">
        <v>1108</v>
      </c>
      <c r="L559" s="24">
        <f t="shared" si="24"/>
        <v>1.050525736932427E-2</v>
      </c>
      <c r="M559">
        <f t="shared" si="25"/>
        <v>-36.802325581395351</v>
      </c>
      <c r="N559">
        <f t="shared" si="26"/>
        <v>35.484496124031004</v>
      </c>
    </row>
    <row r="560" spans="2:14" x14ac:dyDescent="0.25">
      <c r="B560" s="19" t="s">
        <v>640</v>
      </c>
      <c r="C560" s="19">
        <v>0</v>
      </c>
      <c r="D560" s="19">
        <v>1585115872.5</v>
      </c>
      <c r="E560" s="19">
        <v>267000000000</v>
      </c>
      <c r="F560" s="19">
        <v>160068275644394</v>
      </c>
      <c r="G560" s="19">
        <v>702314214618404</v>
      </c>
      <c r="H560" s="19">
        <v>10300000000000</v>
      </c>
      <c r="I560" s="19">
        <v>7550000000000000</v>
      </c>
      <c r="J560" s="19">
        <v>48707</v>
      </c>
      <c r="K560" s="19">
        <v>101</v>
      </c>
      <c r="L560" s="24">
        <f t="shared" si="24"/>
        <v>9.5760920063334945E-4</v>
      </c>
      <c r="M560">
        <f t="shared" si="25"/>
        <v>-0.22791547189652944</v>
      </c>
      <c r="N560">
        <f t="shared" si="26"/>
        <v>10.522258514119436</v>
      </c>
    </row>
    <row r="561" spans="2:14" x14ac:dyDescent="0.25">
      <c r="B561" s="19" t="s">
        <v>641</v>
      </c>
      <c r="C561" s="19">
        <v>0</v>
      </c>
      <c r="D561" s="19">
        <v>63.99</v>
      </c>
      <c r="E561" s="19">
        <v>165</v>
      </c>
      <c r="F561" s="19">
        <v>245.24590000000001</v>
      </c>
      <c r="G561" s="19">
        <v>247.3638</v>
      </c>
      <c r="H561" s="19">
        <v>349</v>
      </c>
      <c r="I561" s="19">
        <v>1240</v>
      </c>
      <c r="J561" s="19">
        <v>17791</v>
      </c>
      <c r="K561" s="19">
        <v>174</v>
      </c>
      <c r="L561" s="24">
        <f t="shared" si="24"/>
        <v>1.6497425832693348E-3</v>
      </c>
      <c r="M561">
        <f t="shared" si="25"/>
        <v>-0.99143811665247705</v>
      </c>
      <c r="N561">
        <f t="shared" si="26"/>
        <v>4.0214214852779593</v>
      </c>
    </row>
    <row r="562" spans="2:14" x14ac:dyDescent="0.25">
      <c r="B562" s="19" t="s">
        <v>642</v>
      </c>
      <c r="C562" s="19">
        <v>0</v>
      </c>
      <c r="D562" s="19">
        <v>64</v>
      </c>
      <c r="E562" s="19">
        <v>165</v>
      </c>
      <c r="F562" s="19">
        <v>245.33009999999999</v>
      </c>
      <c r="G562" s="19">
        <v>247.37200000000001</v>
      </c>
      <c r="H562" s="19">
        <v>349</v>
      </c>
      <c r="I562" s="19">
        <v>1240</v>
      </c>
      <c r="J562" s="19">
        <v>4857</v>
      </c>
      <c r="K562" s="19">
        <v>174</v>
      </c>
      <c r="L562" s="24">
        <f t="shared" si="24"/>
        <v>1.6497425832693348E-3</v>
      </c>
      <c r="M562">
        <f t="shared" si="25"/>
        <v>-0.99174563006322447</v>
      </c>
      <c r="N562">
        <f t="shared" si="26"/>
        <v>4.0209478033083776</v>
      </c>
    </row>
    <row r="563" spans="2:14" x14ac:dyDescent="0.25">
      <c r="B563" s="19" t="s">
        <v>643</v>
      </c>
      <c r="C563" s="19">
        <v>0</v>
      </c>
      <c r="D563" s="19">
        <v>18.559999999999999</v>
      </c>
      <c r="E563" s="19">
        <v>47.53</v>
      </c>
      <c r="F563" s="19">
        <v>70.769800000000004</v>
      </c>
      <c r="G563" s="19">
        <v>71.197000000000003</v>
      </c>
      <c r="H563" s="19">
        <v>99.94</v>
      </c>
      <c r="I563" s="19">
        <v>359</v>
      </c>
      <c r="J563" s="19">
        <v>24046</v>
      </c>
      <c r="K563" s="19">
        <v>101</v>
      </c>
      <c r="L563" s="24">
        <f t="shared" si="24"/>
        <v>9.5760920063334945E-4</v>
      </c>
      <c r="M563">
        <f t="shared" si="25"/>
        <v>-0.99399974718035877</v>
      </c>
      <c r="N563">
        <f t="shared" si="26"/>
        <v>4.0483475427335414</v>
      </c>
    </row>
    <row r="564" spans="2:14" x14ac:dyDescent="0.25">
      <c r="B564" s="19" t="s">
        <v>644</v>
      </c>
      <c r="C564" s="19">
        <v>0</v>
      </c>
      <c r="D564" s="19">
        <v>23226</v>
      </c>
      <c r="E564" s="19">
        <v>142764</v>
      </c>
      <c r="F564" s="19">
        <v>571134.12439999997</v>
      </c>
      <c r="G564" s="19">
        <v>1083272.8584</v>
      </c>
      <c r="H564" s="19">
        <v>585519</v>
      </c>
      <c r="I564" s="19">
        <v>7169227</v>
      </c>
      <c r="J564" s="19">
        <v>87919</v>
      </c>
      <c r="K564" s="19">
        <v>101</v>
      </c>
      <c r="L564" s="24">
        <f t="shared" si="24"/>
        <v>9.5760920063334945E-4</v>
      </c>
      <c r="M564">
        <f t="shared" si="25"/>
        <v>-0.52723016179281756</v>
      </c>
      <c r="N564">
        <f t="shared" si="26"/>
        <v>6.0908872814790351</v>
      </c>
    </row>
    <row r="565" spans="2:14" x14ac:dyDescent="0.25">
      <c r="B565" s="19" t="s">
        <v>645</v>
      </c>
      <c r="C565" s="19">
        <v>0</v>
      </c>
      <c r="D565" s="19">
        <v>973557.25</v>
      </c>
      <c r="E565" s="19">
        <v>15499053.5</v>
      </c>
      <c r="F565" s="19">
        <v>259767444.146</v>
      </c>
      <c r="G565" s="19">
        <v>749913413.02559996</v>
      </c>
      <c r="H565" s="19">
        <v>134294283.75</v>
      </c>
      <c r="I565" s="19">
        <v>5937899703</v>
      </c>
      <c r="J565" s="19">
        <v>101337</v>
      </c>
      <c r="K565" s="19">
        <v>101</v>
      </c>
      <c r="L565" s="24">
        <f t="shared" si="24"/>
        <v>9.5760920063334945E-4</v>
      </c>
      <c r="M565">
        <f t="shared" si="25"/>
        <v>-0.34639658343746982</v>
      </c>
      <c r="N565">
        <f t="shared" si="26"/>
        <v>7.5717171612453402</v>
      </c>
    </row>
    <row r="566" spans="2:14" x14ac:dyDescent="0.25">
      <c r="B566" s="19" t="s">
        <v>646</v>
      </c>
      <c r="C566" s="19">
        <v>1</v>
      </c>
      <c r="D566" s="19">
        <v>746</v>
      </c>
      <c r="E566" s="19">
        <v>1786</v>
      </c>
      <c r="F566" s="19">
        <v>2436.3973999999998</v>
      </c>
      <c r="G566" s="19">
        <v>2262.9488000000001</v>
      </c>
      <c r="H566" s="19">
        <v>3411</v>
      </c>
      <c r="I566" s="19">
        <v>11541</v>
      </c>
      <c r="J566" s="19">
        <v>10765</v>
      </c>
      <c r="K566" s="19">
        <v>101</v>
      </c>
      <c r="L566" s="24">
        <f t="shared" si="24"/>
        <v>9.5760920063334945E-4</v>
      </c>
      <c r="M566">
        <f t="shared" si="25"/>
        <v>-1.0762052592617206</v>
      </c>
      <c r="N566">
        <f t="shared" si="26"/>
        <v>4.0233356583233348</v>
      </c>
    </row>
    <row r="567" spans="2:14" x14ac:dyDescent="0.25">
      <c r="B567" s="19" t="s">
        <v>647</v>
      </c>
      <c r="C567" s="19">
        <v>0</v>
      </c>
      <c r="D567" s="19">
        <v>46233872.75</v>
      </c>
      <c r="E567" s="19">
        <v>1903495065</v>
      </c>
      <c r="F567" s="19">
        <v>163533857162.85199</v>
      </c>
      <c r="G567" s="19">
        <v>613884210903.93701</v>
      </c>
      <c r="H567" s="19">
        <v>34719424070.25</v>
      </c>
      <c r="I567" s="19">
        <v>5530000000000</v>
      </c>
      <c r="J567" s="19">
        <v>86547</v>
      </c>
      <c r="K567" s="19">
        <v>101</v>
      </c>
      <c r="L567" s="24">
        <f t="shared" si="24"/>
        <v>9.5760920063334945E-4</v>
      </c>
      <c r="M567">
        <f t="shared" si="25"/>
        <v>-0.26639202354145969</v>
      </c>
      <c r="N567">
        <f t="shared" si="26"/>
        <v>8.7418214176499056</v>
      </c>
    </row>
    <row r="568" spans="2:14" x14ac:dyDescent="0.25">
      <c r="B568" s="19" t="s">
        <v>648</v>
      </c>
      <c r="C568" s="19">
        <v>0</v>
      </c>
      <c r="D568" s="19">
        <v>31.44</v>
      </c>
      <c r="E568" s="19">
        <v>80.930000000000007</v>
      </c>
      <c r="F568" s="19">
        <v>121.5099</v>
      </c>
      <c r="G568" s="19">
        <v>123.65770000000001</v>
      </c>
      <c r="H568" s="19">
        <v>170.33</v>
      </c>
      <c r="I568" s="19">
        <v>621</v>
      </c>
      <c r="J568" s="19">
        <v>34245</v>
      </c>
      <c r="K568" s="19">
        <v>101</v>
      </c>
      <c r="L568" s="24">
        <f t="shared" si="24"/>
        <v>9.5760920063334945E-4</v>
      </c>
      <c r="M568">
        <f t="shared" si="25"/>
        <v>-0.98263108565014545</v>
      </c>
      <c r="N568">
        <f t="shared" si="26"/>
        <v>4.0392963802496729</v>
      </c>
    </row>
    <row r="569" spans="2:14" x14ac:dyDescent="0.25">
      <c r="B569" s="19" t="s">
        <v>649</v>
      </c>
      <c r="C569" s="19">
        <v>-1.23</v>
      </c>
      <c r="D569" s="19">
        <v>1.1499999999999999</v>
      </c>
      <c r="E569" s="19">
        <v>1.1599999999999999</v>
      </c>
      <c r="F569" s="19">
        <v>1.1655</v>
      </c>
      <c r="G569" s="19">
        <v>4.6800000000000001E-2</v>
      </c>
      <c r="H569" s="19">
        <v>1.17</v>
      </c>
      <c r="I569" s="19">
        <v>3</v>
      </c>
      <c r="J569" s="19">
        <v>124</v>
      </c>
      <c r="K569" s="19">
        <v>807</v>
      </c>
      <c r="L569" s="24">
        <f t="shared" si="24"/>
        <v>7.6513923258526044E-3</v>
      </c>
      <c r="M569">
        <f t="shared" si="25"/>
        <v>-51.185897435897438</v>
      </c>
      <c r="N569">
        <f t="shared" si="26"/>
        <v>39.198717948717949</v>
      </c>
    </row>
    <row r="570" spans="2:14" x14ac:dyDescent="0.25">
      <c r="B570" s="19" t="s">
        <v>650</v>
      </c>
      <c r="C570" s="19">
        <v>0</v>
      </c>
      <c r="D570" s="19">
        <v>2358245115.75</v>
      </c>
      <c r="E570" s="19">
        <v>248000000000</v>
      </c>
      <c r="F570" s="19">
        <v>123510137757763</v>
      </c>
      <c r="G570" s="19">
        <v>549021707151727</v>
      </c>
      <c r="H570" s="19">
        <v>9620000000000</v>
      </c>
      <c r="I570" s="19">
        <v>5500000000000000</v>
      </c>
      <c r="J570" s="19">
        <v>48010</v>
      </c>
      <c r="K570" s="19">
        <v>101</v>
      </c>
      <c r="L570" s="24">
        <f t="shared" si="24"/>
        <v>9.5760920063334945E-4</v>
      </c>
      <c r="M570">
        <f t="shared" si="25"/>
        <v>-0.22496403356894937</v>
      </c>
      <c r="N570">
        <f t="shared" si="26"/>
        <v>9.7928548037471241</v>
      </c>
    </row>
    <row r="571" spans="2:14" x14ac:dyDescent="0.25">
      <c r="B571" s="19" t="s">
        <v>651</v>
      </c>
      <c r="C571" s="19">
        <v>0</v>
      </c>
      <c r="D571" s="19">
        <v>111.5</v>
      </c>
      <c r="E571" s="19">
        <v>319.19</v>
      </c>
      <c r="F571" s="19">
        <v>522.45100000000002</v>
      </c>
      <c r="G571" s="19">
        <v>563.67949999999996</v>
      </c>
      <c r="H571" s="19">
        <v>718</v>
      </c>
      <c r="I571" s="19">
        <v>2740</v>
      </c>
      <c r="J571" s="19">
        <v>41944</v>
      </c>
      <c r="K571" s="19">
        <v>174</v>
      </c>
      <c r="L571" s="24">
        <f t="shared" si="24"/>
        <v>1.6497425832693348E-3</v>
      </c>
      <c r="M571">
        <f t="shared" si="25"/>
        <v>-0.92685825899292074</v>
      </c>
      <c r="N571">
        <f t="shared" si="26"/>
        <v>3.9340600465335358</v>
      </c>
    </row>
    <row r="572" spans="2:14" x14ac:dyDescent="0.25">
      <c r="B572" s="19" t="s">
        <v>652</v>
      </c>
      <c r="C572" s="19">
        <v>0</v>
      </c>
      <c r="D572" s="19">
        <v>111.9</v>
      </c>
      <c r="E572" s="19">
        <v>319.89</v>
      </c>
      <c r="F572" s="19">
        <v>522.61950000000002</v>
      </c>
      <c r="G572" s="19">
        <v>563.7133</v>
      </c>
      <c r="H572" s="19">
        <v>718</v>
      </c>
      <c r="I572" s="19">
        <v>2740</v>
      </c>
      <c r="J572" s="19">
        <v>10598</v>
      </c>
      <c r="K572" s="19">
        <v>174</v>
      </c>
      <c r="L572" s="24">
        <f t="shared" si="24"/>
        <v>1.6497425832693348E-3</v>
      </c>
      <c r="M572">
        <f t="shared" si="25"/>
        <v>-0.92710159579346452</v>
      </c>
      <c r="N572">
        <f t="shared" si="26"/>
        <v>3.9335252512225631</v>
      </c>
    </row>
    <row r="573" spans="2:14" x14ac:dyDescent="0.25">
      <c r="B573" s="19" t="s">
        <v>653</v>
      </c>
      <c r="C573" s="19">
        <v>0</v>
      </c>
      <c r="D573" s="19">
        <v>32.33</v>
      </c>
      <c r="E573" s="19">
        <v>92.13</v>
      </c>
      <c r="F573" s="19">
        <v>150.8655</v>
      </c>
      <c r="G573" s="19">
        <v>162.119</v>
      </c>
      <c r="H573" s="19">
        <v>209.25</v>
      </c>
      <c r="I573" s="19">
        <v>776</v>
      </c>
      <c r="J573" s="19">
        <v>39348</v>
      </c>
      <c r="K573" s="19">
        <v>101</v>
      </c>
      <c r="L573" s="24">
        <f t="shared" si="24"/>
        <v>9.5760920063334945E-4</v>
      </c>
      <c r="M573">
        <f t="shared" si="25"/>
        <v>-0.93058494069171405</v>
      </c>
      <c r="N573">
        <f t="shared" si="26"/>
        <v>3.8560224279695778</v>
      </c>
    </row>
    <row r="574" spans="2:14" x14ac:dyDescent="0.25">
      <c r="B574" s="19" t="s">
        <v>654</v>
      </c>
      <c r="C574" s="19">
        <v>0</v>
      </c>
      <c r="D574" s="19">
        <v>41743.5</v>
      </c>
      <c r="E574" s="19">
        <v>279680.5</v>
      </c>
      <c r="F574" s="19">
        <v>1234432.334</v>
      </c>
      <c r="G574" s="19">
        <v>2340200.0767999999</v>
      </c>
      <c r="H574" s="19">
        <v>1199765.25</v>
      </c>
      <c r="I574" s="19">
        <v>15179664</v>
      </c>
      <c r="J574" s="19">
        <v>92825</v>
      </c>
      <c r="K574" s="19">
        <v>101</v>
      </c>
      <c r="L574" s="24">
        <f t="shared" si="24"/>
        <v>9.5760920063334945E-4</v>
      </c>
      <c r="M574">
        <f t="shared" si="25"/>
        <v>-0.5274900835350661</v>
      </c>
      <c r="N574">
        <f t="shared" si="26"/>
        <v>5.9589912009014085</v>
      </c>
    </row>
    <row r="575" spans="2:14" x14ac:dyDescent="0.25">
      <c r="B575" s="19" t="s">
        <v>655</v>
      </c>
      <c r="C575" s="19">
        <v>0</v>
      </c>
      <c r="D575" s="19">
        <v>3089822.75</v>
      </c>
      <c r="E575" s="19">
        <v>60581879.5</v>
      </c>
      <c r="F575" s="19">
        <v>1243016355.5107</v>
      </c>
      <c r="G575" s="19">
        <v>3477142983.2577</v>
      </c>
      <c r="H575" s="19">
        <v>570667977.5</v>
      </c>
      <c r="I575" s="19">
        <v>26922729364</v>
      </c>
      <c r="J575" s="19">
        <v>102822</v>
      </c>
      <c r="K575" s="19">
        <v>101</v>
      </c>
      <c r="L575" s="24">
        <f t="shared" si="24"/>
        <v>9.5760920063334945E-4</v>
      </c>
      <c r="M575">
        <f t="shared" si="25"/>
        <v>-0.35748209420658639</v>
      </c>
      <c r="N575">
        <f t="shared" si="26"/>
        <v>7.3852910657215016</v>
      </c>
    </row>
    <row r="576" spans="2:14" x14ac:dyDescent="0.25">
      <c r="B576" s="19" t="s">
        <v>656</v>
      </c>
      <c r="C576" s="19">
        <v>1</v>
      </c>
      <c r="D576" s="19">
        <v>746</v>
      </c>
      <c r="E576" s="19">
        <v>1786</v>
      </c>
      <c r="F576" s="19">
        <v>2436.3973999999998</v>
      </c>
      <c r="G576" s="19">
        <v>2262.9488000000001</v>
      </c>
      <c r="H576" s="19">
        <v>3411</v>
      </c>
      <c r="I576" s="19">
        <v>11541</v>
      </c>
      <c r="J576" s="19">
        <v>10765</v>
      </c>
      <c r="K576" s="19">
        <v>101</v>
      </c>
      <c r="L576" s="24">
        <f t="shared" si="24"/>
        <v>9.5760920063334945E-4</v>
      </c>
      <c r="M576">
        <f t="shared" si="25"/>
        <v>-1.0762052592617206</v>
      </c>
      <c r="N576">
        <f t="shared" si="26"/>
        <v>4.0233356583233348</v>
      </c>
    </row>
    <row r="577" spans="2:14" x14ac:dyDescent="0.25">
      <c r="B577" s="19" t="s">
        <v>657</v>
      </c>
      <c r="C577" s="19">
        <v>0</v>
      </c>
      <c r="D577" s="19">
        <v>258023089.5</v>
      </c>
      <c r="E577" s="19">
        <v>14714969676</v>
      </c>
      <c r="F577" s="19">
        <v>1718356169736.8101</v>
      </c>
      <c r="G577" s="19">
        <v>6105490645322.0303</v>
      </c>
      <c r="H577" s="19">
        <v>312000000000</v>
      </c>
      <c r="I577" s="19">
        <v>54300000000000</v>
      </c>
      <c r="J577" s="19">
        <v>68479</v>
      </c>
      <c r="K577" s="19">
        <v>101</v>
      </c>
      <c r="L577" s="24">
        <f t="shared" si="24"/>
        <v>9.5760920063334945E-4</v>
      </c>
      <c r="M577">
        <f t="shared" si="25"/>
        <v>-0.28144440300688994</v>
      </c>
      <c r="N577">
        <f t="shared" si="26"/>
        <v>8.6121897296740197</v>
      </c>
    </row>
    <row r="578" spans="2:14" x14ac:dyDescent="0.25">
      <c r="B578" s="19" t="s">
        <v>658</v>
      </c>
      <c r="C578" s="19">
        <v>0</v>
      </c>
      <c r="D578" s="19">
        <v>56.192500000000003</v>
      </c>
      <c r="E578" s="19">
        <v>158.47499999999999</v>
      </c>
      <c r="F578" s="19">
        <v>259.74360000000001</v>
      </c>
      <c r="G578" s="19">
        <v>281.65249999999997</v>
      </c>
      <c r="H578" s="19">
        <v>361.25</v>
      </c>
      <c r="I578" s="19">
        <v>1331</v>
      </c>
      <c r="J578" s="19">
        <v>51628</v>
      </c>
      <c r="K578" s="19">
        <v>101</v>
      </c>
      <c r="L578" s="24">
        <f t="shared" si="24"/>
        <v>9.5760920063334945E-4</v>
      </c>
      <c r="M578">
        <f t="shared" si="25"/>
        <v>-0.92221301071355677</v>
      </c>
      <c r="N578">
        <f t="shared" si="26"/>
        <v>3.8034684584727638</v>
      </c>
    </row>
    <row r="579" spans="2:14" x14ac:dyDescent="0.25">
      <c r="B579" s="19" t="s">
        <v>659</v>
      </c>
      <c r="C579" s="19">
        <v>0</v>
      </c>
      <c r="D579" s="19">
        <v>23238637712</v>
      </c>
      <c r="E579" s="19">
        <v>3800000000000</v>
      </c>
      <c r="F579" s="19">
        <v>2824809244322670</v>
      </c>
      <c r="G579" s="19">
        <v>1.1763708278737E+16</v>
      </c>
      <c r="H579" s="19">
        <v>182000000000000</v>
      </c>
      <c r="I579" s="19">
        <v>1.18E+17</v>
      </c>
      <c r="J579" s="19">
        <v>37526</v>
      </c>
      <c r="K579" s="19">
        <v>101</v>
      </c>
      <c r="L579" s="24">
        <f t="shared" si="24"/>
        <v>9.5760920063334945E-4</v>
      </c>
      <c r="M579">
        <f t="shared" si="25"/>
        <v>-0.24012914783245146</v>
      </c>
      <c r="N579">
        <f t="shared" si="26"/>
        <v>9.7907214312562854</v>
      </c>
    </row>
    <row r="580" spans="2:14" x14ac:dyDescent="0.25">
      <c r="B580" s="19" t="s">
        <v>660</v>
      </c>
      <c r="C580" s="19">
        <v>0</v>
      </c>
      <c r="D580" s="19">
        <v>176.87</v>
      </c>
      <c r="E580" s="19">
        <v>490.49</v>
      </c>
      <c r="F580" s="19">
        <v>767.69529999999997</v>
      </c>
      <c r="G580" s="19">
        <v>806.60069999999996</v>
      </c>
      <c r="H580" s="19">
        <v>1072</v>
      </c>
      <c r="I580" s="19">
        <v>3980</v>
      </c>
      <c r="J580" s="19">
        <v>61114</v>
      </c>
      <c r="K580" s="19">
        <v>174</v>
      </c>
      <c r="L580" s="24">
        <f t="shared" si="24"/>
        <v>1.6497425832693348E-3</v>
      </c>
      <c r="M580">
        <f t="shared" si="25"/>
        <v>-0.95176622088227791</v>
      </c>
      <c r="N580">
        <f t="shared" si="26"/>
        <v>3.9825215871992179</v>
      </c>
    </row>
    <row r="581" spans="2:14" x14ac:dyDescent="0.25">
      <c r="B581" s="19" t="s">
        <v>661</v>
      </c>
      <c r="C581" s="19">
        <v>0</v>
      </c>
      <c r="D581" s="19">
        <v>177</v>
      </c>
      <c r="E581" s="19">
        <v>490.9</v>
      </c>
      <c r="F581" s="19">
        <v>767.94960000000003</v>
      </c>
      <c r="G581" s="19">
        <v>806.64120000000003</v>
      </c>
      <c r="H581" s="19">
        <v>1072</v>
      </c>
      <c r="I581" s="19">
        <v>3980</v>
      </c>
      <c r="J581" s="19">
        <v>15046</v>
      </c>
      <c r="K581" s="19">
        <v>174</v>
      </c>
      <c r="L581" s="24">
        <f t="shared" si="24"/>
        <v>1.6497425832693348E-3</v>
      </c>
      <c r="M581">
        <f t="shared" si="25"/>
        <v>-0.95203369230334378</v>
      </c>
      <c r="N581">
        <f t="shared" si="26"/>
        <v>3.9820063740855289</v>
      </c>
    </row>
    <row r="582" spans="2:14" x14ac:dyDescent="0.25">
      <c r="B582" s="19" t="s">
        <v>662</v>
      </c>
      <c r="C582" s="19">
        <v>0</v>
      </c>
      <c r="D582" s="19">
        <v>51.03</v>
      </c>
      <c r="E582" s="19">
        <v>141.52000000000001</v>
      </c>
      <c r="F582" s="19">
        <v>221.49850000000001</v>
      </c>
      <c r="G582" s="19">
        <v>232.04640000000001</v>
      </c>
      <c r="H582" s="19">
        <v>309.56</v>
      </c>
      <c r="I582" s="19">
        <v>1135</v>
      </c>
      <c r="J582" s="19">
        <v>48351</v>
      </c>
      <c r="K582" s="19">
        <v>101</v>
      </c>
      <c r="L582" s="24">
        <f t="shared" si="24"/>
        <v>9.5760920063334945E-4</v>
      </c>
      <c r="M582">
        <f t="shared" si="25"/>
        <v>-0.95454400499210501</v>
      </c>
      <c r="N582">
        <f t="shared" si="26"/>
        <v>3.9367191216929025</v>
      </c>
    </row>
    <row r="583" spans="2:14" x14ac:dyDescent="0.25">
      <c r="B583" s="19" t="s">
        <v>663</v>
      </c>
      <c r="C583" s="19">
        <v>0</v>
      </c>
      <c r="D583" s="19">
        <v>64480.25</v>
      </c>
      <c r="E583" s="19">
        <v>421135</v>
      </c>
      <c r="F583" s="19">
        <v>1805566.4583999999</v>
      </c>
      <c r="G583" s="19">
        <v>3415126.6299000001</v>
      </c>
      <c r="H583" s="19">
        <v>1815341.5</v>
      </c>
      <c r="I583" s="19">
        <v>22348891</v>
      </c>
      <c r="J583" s="19">
        <v>95799</v>
      </c>
      <c r="K583" s="19">
        <v>101</v>
      </c>
      <c r="L583" s="24">
        <f t="shared" si="24"/>
        <v>9.5760920063334945E-4</v>
      </c>
      <c r="M583">
        <f t="shared" si="25"/>
        <v>-0.52869678172163981</v>
      </c>
      <c r="N583">
        <f t="shared" si="26"/>
        <v>6.0153917461624369</v>
      </c>
    </row>
    <row r="584" spans="2:14" x14ac:dyDescent="0.25">
      <c r="B584" s="19" t="s">
        <v>664</v>
      </c>
      <c r="C584" s="19">
        <v>0</v>
      </c>
      <c r="D584" s="19">
        <v>7673379.25</v>
      </c>
      <c r="E584" s="19">
        <v>136515028</v>
      </c>
      <c r="F584" s="19">
        <v>2626231141.8311</v>
      </c>
      <c r="G584" s="19">
        <v>7390255072.7572002</v>
      </c>
      <c r="H584" s="19">
        <v>1268736080.75</v>
      </c>
      <c r="I584" s="19">
        <v>58138829943</v>
      </c>
      <c r="J584" s="19">
        <v>103594</v>
      </c>
      <c r="K584" s="19">
        <v>101</v>
      </c>
      <c r="L584" s="24">
        <f t="shared" si="24"/>
        <v>9.5760920063334945E-4</v>
      </c>
      <c r="M584">
        <f t="shared" si="25"/>
        <v>-0.35536407281965304</v>
      </c>
      <c r="N584">
        <f t="shared" si="26"/>
        <v>7.5115944246370825</v>
      </c>
    </row>
    <row r="585" spans="2:14" x14ac:dyDescent="0.25">
      <c r="B585" s="19" t="s">
        <v>665</v>
      </c>
      <c r="C585" s="19">
        <v>1</v>
      </c>
      <c r="D585" s="19">
        <v>746</v>
      </c>
      <c r="E585" s="19">
        <v>1786</v>
      </c>
      <c r="F585" s="19">
        <v>2436.3973999999998</v>
      </c>
      <c r="G585" s="19">
        <v>2262.9488000000001</v>
      </c>
      <c r="H585" s="19">
        <v>3411</v>
      </c>
      <c r="I585" s="19">
        <v>11541</v>
      </c>
      <c r="J585" s="19">
        <v>10765</v>
      </c>
      <c r="K585" s="19">
        <v>101</v>
      </c>
      <c r="L585" s="24">
        <f t="shared" si="24"/>
        <v>9.5760920063334945E-4</v>
      </c>
      <c r="M585">
        <f t="shared" si="25"/>
        <v>-1.0762052592617206</v>
      </c>
      <c r="N585">
        <f t="shared" si="26"/>
        <v>4.0233356583233348</v>
      </c>
    </row>
    <row r="586" spans="2:14" x14ac:dyDescent="0.25">
      <c r="B586" s="19" t="s">
        <v>666</v>
      </c>
      <c r="C586" s="19">
        <v>0</v>
      </c>
      <c r="D586" s="19">
        <v>1038929344.5</v>
      </c>
      <c r="E586" s="19">
        <v>50135407695</v>
      </c>
      <c r="F586" s="19">
        <v>5245210628099.21</v>
      </c>
      <c r="G586" s="19">
        <v>18880047743044.5</v>
      </c>
      <c r="H586" s="19">
        <v>1000000000000</v>
      </c>
      <c r="I586" s="19">
        <v>171000000000000</v>
      </c>
      <c r="J586" s="19">
        <v>59227</v>
      </c>
      <c r="K586" s="19">
        <v>101</v>
      </c>
      <c r="L586" s="24">
        <f t="shared" si="24"/>
        <v>9.5760920063334945E-4</v>
      </c>
      <c r="M586">
        <f t="shared" si="25"/>
        <v>-0.27781765700415512</v>
      </c>
      <c r="N586">
        <f t="shared" si="26"/>
        <v>8.7793628293639063</v>
      </c>
    </row>
    <row r="587" spans="2:14" x14ac:dyDescent="0.25">
      <c r="B587" s="19" t="s">
        <v>667</v>
      </c>
      <c r="C587" s="19">
        <v>0</v>
      </c>
      <c r="D587" s="19">
        <v>87.97</v>
      </c>
      <c r="E587" s="19">
        <v>242.51</v>
      </c>
      <c r="F587" s="19">
        <v>381.25349999999997</v>
      </c>
      <c r="G587" s="19">
        <v>403.00799999999998</v>
      </c>
      <c r="H587" s="19">
        <v>525.01</v>
      </c>
      <c r="I587" s="19">
        <v>1936</v>
      </c>
      <c r="J587" s="19">
        <v>61056</v>
      </c>
      <c r="K587" s="19">
        <v>101</v>
      </c>
      <c r="L587" s="24">
        <f t="shared" ref="L587:L650" si="27">K587/105471</f>
        <v>9.5760920063334945E-4</v>
      </c>
      <c r="M587">
        <f t="shared" ref="M587:M650" si="28">(C587-F587)/G587</f>
        <v>-0.9460196819914245</v>
      </c>
      <c r="N587">
        <f t="shared" ref="N587:N650" si="29">(I587-F587)/G587</f>
        <v>3.8578551790535176</v>
      </c>
    </row>
    <row r="588" spans="2:14" x14ac:dyDescent="0.25">
      <c r="B588" s="19" t="s">
        <v>668</v>
      </c>
      <c r="C588" s="19">
        <v>0</v>
      </c>
      <c r="D588" s="19">
        <v>149000000000</v>
      </c>
      <c r="E588" s="19">
        <v>19700000000000</v>
      </c>
      <c r="F588" s="19">
        <v>1.24777270314169E+16</v>
      </c>
      <c r="G588" s="19">
        <v>5.28418048130004E+16</v>
      </c>
      <c r="H588" s="19">
        <v>850000000000000</v>
      </c>
      <c r="I588" s="19">
        <v>5.41E+17</v>
      </c>
      <c r="J588" s="19">
        <v>29506</v>
      </c>
      <c r="K588" s="19">
        <v>101</v>
      </c>
      <c r="L588" s="24">
        <f t="shared" si="27"/>
        <v>9.5760920063334945E-4</v>
      </c>
      <c r="M588">
        <f t="shared" si="28"/>
        <v>-0.23613362706996466</v>
      </c>
      <c r="N588">
        <f t="shared" si="29"/>
        <v>10.001972393618045</v>
      </c>
    </row>
    <row r="589" spans="2:14" x14ac:dyDescent="0.25">
      <c r="B589" s="19" t="s">
        <v>669</v>
      </c>
      <c r="C589" s="19">
        <v>-1</v>
      </c>
      <c r="D589" s="19">
        <v>-0.09</v>
      </c>
      <c r="E589" s="19">
        <v>0.01</v>
      </c>
      <c r="F589" s="19">
        <v>16.8156</v>
      </c>
      <c r="G589" s="19">
        <v>366.34190000000001</v>
      </c>
      <c r="H589" s="19">
        <v>0.1</v>
      </c>
      <c r="I589" s="19">
        <v>14170</v>
      </c>
      <c r="J589" s="19">
        <v>2527</v>
      </c>
      <c r="K589" s="19">
        <v>8965</v>
      </c>
      <c r="L589" s="24">
        <f t="shared" si="27"/>
        <v>8.4999668155227498E-2</v>
      </c>
      <c r="M589">
        <f t="shared" si="28"/>
        <v>-4.8631073868427278E-2</v>
      </c>
      <c r="N589">
        <f t="shared" si="29"/>
        <v>38.633812839863523</v>
      </c>
    </row>
    <row r="590" spans="2:14" x14ac:dyDescent="0.25">
      <c r="B590" s="19" t="s">
        <v>670</v>
      </c>
      <c r="C590" s="19">
        <v>-1</v>
      </c>
      <c r="D590" s="19">
        <v>-0.1</v>
      </c>
      <c r="E590" s="19">
        <v>0</v>
      </c>
      <c r="F590" s="19">
        <v>17.142099999999999</v>
      </c>
      <c r="G590" s="19">
        <v>374.28160000000003</v>
      </c>
      <c r="H590" s="19">
        <v>0.12</v>
      </c>
      <c r="I590" s="19">
        <v>14138</v>
      </c>
      <c r="J590" s="19">
        <v>2532</v>
      </c>
      <c r="K590" s="19">
        <v>8965</v>
      </c>
      <c r="L590" s="24">
        <f t="shared" si="27"/>
        <v>8.4999668155227498E-2</v>
      </c>
      <c r="M590">
        <f t="shared" si="28"/>
        <v>-4.8471792361687027E-2</v>
      </c>
      <c r="N590">
        <f t="shared" si="29"/>
        <v>37.727897657806317</v>
      </c>
    </row>
    <row r="591" spans="2:14" x14ac:dyDescent="0.25">
      <c r="B591" s="19" t="s">
        <v>671</v>
      </c>
      <c r="C591" s="19">
        <v>-1</v>
      </c>
      <c r="D591" s="19">
        <v>-0.16</v>
      </c>
      <c r="E591" s="19">
        <v>0.04</v>
      </c>
      <c r="F591" s="19">
        <v>0.1023</v>
      </c>
      <c r="G591" s="19">
        <v>1.5810999999999999</v>
      </c>
      <c r="H591" s="19">
        <v>0.21</v>
      </c>
      <c r="I591" s="19">
        <v>163</v>
      </c>
      <c r="J591" s="19">
        <v>924</v>
      </c>
      <c r="K591" s="19">
        <v>8432</v>
      </c>
      <c r="L591" s="24">
        <f t="shared" si="27"/>
        <v>7.9946146334063398E-2</v>
      </c>
      <c r="M591">
        <f t="shared" si="28"/>
        <v>-0.69717285434191389</v>
      </c>
      <c r="N591">
        <f t="shared" si="29"/>
        <v>103.02808171526152</v>
      </c>
    </row>
    <row r="592" spans="2:14" x14ac:dyDescent="0.25">
      <c r="B592" s="19" t="s">
        <v>672</v>
      </c>
      <c r="C592" s="19">
        <v>0</v>
      </c>
      <c r="D592" s="19">
        <v>7.6E-3</v>
      </c>
      <c r="E592" s="19">
        <v>2.5700000000000001E-2</v>
      </c>
      <c r="F592" s="19">
        <v>7.2800000000000004E-2</v>
      </c>
      <c r="G592" s="19">
        <v>0.1207</v>
      </c>
      <c r="H592" s="19">
        <v>9.06E-2</v>
      </c>
      <c r="I592" s="19">
        <v>1</v>
      </c>
      <c r="J592" s="19">
        <v>4363</v>
      </c>
      <c r="K592" s="19">
        <v>0</v>
      </c>
      <c r="L592" s="24">
        <f t="shared" si="27"/>
        <v>0</v>
      </c>
      <c r="M592">
        <f t="shared" si="28"/>
        <v>-0.60314830157415078</v>
      </c>
      <c r="N592">
        <f t="shared" si="29"/>
        <v>7.6818558409279207</v>
      </c>
    </row>
    <row r="593" spans="2:14" x14ac:dyDescent="0.25">
      <c r="B593" s="19" t="s">
        <v>673</v>
      </c>
      <c r="C593" s="19">
        <v>0</v>
      </c>
      <c r="D593" s="19">
        <v>2.0000000000000001E-4</v>
      </c>
      <c r="E593" s="19">
        <v>8.0000000000000004E-4</v>
      </c>
      <c r="F593" s="19">
        <v>1.78E-2</v>
      </c>
      <c r="G593" s="19">
        <v>8.8200000000000001E-2</v>
      </c>
      <c r="H593" s="19">
        <v>3.0999999999999999E-3</v>
      </c>
      <c r="I593" s="19">
        <v>1</v>
      </c>
      <c r="J593" s="19">
        <v>2103</v>
      </c>
      <c r="K593" s="19">
        <v>0</v>
      </c>
      <c r="L593" s="24">
        <f t="shared" si="27"/>
        <v>0</v>
      </c>
      <c r="M593">
        <f t="shared" si="28"/>
        <v>-0.20181405895691609</v>
      </c>
      <c r="N593">
        <f t="shared" si="29"/>
        <v>11.136054421768707</v>
      </c>
    </row>
    <row r="594" spans="2:14" x14ac:dyDescent="0.25">
      <c r="B594" s="19" t="s">
        <v>674</v>
      </c>
      <c r="C594" s="19">
        <v>0</v>
      </c>
      <c r="D594" s="19">
        <v>1E-4</v>
      </c>
      <c r="E594" s="19">
        <v>8.0000000000000004E-4</v>
      </c>
      <c r="F594" s="19">
        <v>3.5999999999999999E-3</v>
      </c>
      <c r="G594" s="19">
        <v>1.17E-2</v>
      </c>
      <c r="H594" s="19">
        <v>2.5999999999999999E-3</v>
      </c>
      <c r="I594" s="19">
        <v>1</v>
      </c>
      <c r="J594" s="19">
        <v>1365</v>
      </c>
      <c r="K594" s="19">
        <v>0</v>
      </c>
      <c r="L594" s="24">
        <f t="shared" si="27"/>
        <v>0</v>
      </c>
      <c r="M594">
        <f t="shared" si="28"/>
        <v>-0.30769230769230765</v>
      </c>
      <c r="N594">
        <f t="shared" si="29"/>
        <v>85.162393162393158</v>
      </c>
    </row>
    <row r="595" spans="2:14" x14ac:dyDescent="0.25">
      <c r="B595" s="19" t="s">
        <v>675</v>
      </c>
      <c r="C595" s="19">
        <v>0</v>
      </c>
      <c r="D595" s="19">
        <v>2.9999999999999997E-4</v>
      </c>
      <c r="E595" s="19">
        <v>1.4E-3</v>
      </c>
      <c r="F595" s="19">
        <v>4.5999999999999999E-3</v>
      </c>
      <c r="G595" s="19">
        <v>1.26E-2</v>
      </c>
      <c r="H595" s="19">
        <v>4.4000000000000003E-3</v>
      </c>
      <c r="I595" s="19">
        <v>1</v>
      </c>
      <c r="J595" s="19">
        <v>1071</v>
      </c>
      <c r="K595" s="19">
        <v>0</v>
      </c>
      <c r="L595" s="24">
        <f t="shared" si="27"/>
        <v>0</v>
      </c>
      <c r="M595">
        <f t="shared" si="28"/>
        <v>-0.36507936507936506</v>
      </c>
      <c r="N595">
        <f t="shared" si="29"/>
        <v>79</v>
      </c>
    </row>
    <row r="596" spans="2:14" x14ac:dyDescent="0.25">
      <c r="B596" s="19" t="s">
        <v>676</v>
      </c>
      <c r="C596" s="19">
        <v>0</v>
      </c>
      <c r="D596" s="19">
        <v>4.0000000000000002E-4</v>
      </c>
      <c r="E596" s="19">
        <v>1.1999999999999999E-3</v>
      </c>
      <c r="F596" s="19">
        <v>2.7000000000000001E-3</v>
      </c>
      <c r="G596" s="19">
        <v>5.7999999999999996E-3</v>
      </c>
      <c r="H596" s="19">
        <v>2.5999999999999999E-3</v>
      </c>
      <c r="I596" s="19">
        <v>0</v>
      </c>
      <c r="J596" s="19">
        <v>13145</v>
      </c>
      <c r="K596" s="19">
        <v>0</v>
      </c>
      <c r="L596" s="24">
        <f t="shared" si="27"/>
        <v>0</v>
      </c>
      <c r="M596">
        <f t="shared" si="28"/>
        <v>-0.46551724137931039</v>
      </c>
      <c r="N596">
        <f t="shared" si="29"/>
        <v>-0.46551724137931039</v>
      </c>
    </row>
    <row r="597" spans="2:14" x14ac:dyDescent="0.25">
      <c r="B597" s="19" t="s">
        <v>677</v>
      </c>
      <c r="C597" s="19">
        <v>0</v>
      </c>
      <c r="D597" s="19">
        <v>3.0000000000000001E-3</v>
      </c>
      <c r="E597" s="19">
        <v>0.01</v>
      </c>
      <c r="F597" s="19">
        <v>8.7300000000000003E-2</v>
      </c>
      <c r="G597" s="19">
        <v>0.26929999999999998</v>
      </c>
      <c r="H597" s="19">
        <v>5.7099999999999998E-2</v>
      </c>
      <c r="I597" s="19">
        <v>10</v>
      </c>
      <c r="J597" s="19">
        <v>8019</v>
      </c>
      <c r="K597" s="19">
        <v>0</v>
      </c>
      <c r="L597" s="24">
        <f t="shared" si="27"/>
        <v>0</v>
      </c>
      <c r="M597">
        <f t="shared" si="28"/>
        <v>-0.32417378388414408</v>
      </c>
      <c r="N597">
        <f t="shared" si="29"/>
        <v>36.80913479391014</v>
      </c>
    </row>
    <row r="598" spans="2:14" x14ac:dyDescent="0.25">
      <c r="B598" s="19" t="s">
        <v>678</v>
      </c>
      <c r="C598" s="19">
        <v>0</v>
      </c>
      <c r="D598" s="19">
        <v>0</v>
      </c>
      <c r="E598" s="19">
        <v>0</v>
      </c>
      <c r="F598" s="19">
        <v>2.0999999999999999E-3</v>
      </c>
      <c r="G598" s="19">
        <v>2.8500000000000001E-2</v>
      </c>
      <c r="H598" s="19">
        <v>0</v>
      </c>
      <c r="I598" s="19">
        <v>3</v>
      </c>
      <c r="J598" s="19">
        <v>1068</v>
      </c>
      <c r="K598" s="19">
        <v>0</v>
      </c>
      <c r="L598" s="24">
        <f t="shared" si="27"/>
        <v>0</v>
      </c>
      <c r="M598">
        <f t="shared" si="28"/>
        <v>-7.3684210526315783E-2</v>
      </c>
      <c r="N598">
        <f t="shared" si="29"/>
        <v>105.18947368421053</v>
      </c>
    </row>
    <row r="599" spans="2:14" x14ac:dyDescent="0.25">
      <c r="B599" s="19" t="s">
        <v>679</v>
      </c>
      <c r="C599" s="19">
        <v>0.1</v>
      </c>
      <c r="D599" s="19">
        <v>4.03</v>
      </c>
      <c r="E599" s="19">
        <v>5.5250000000000004</v>
      </c>
      <c r="F599" s="19">
        <v>5.6181999999999999</v>
      </c>
      <c r="G599" s="19">
        <v>2.2071999999999998</v>
      </c>
      <c r="H599" s="19">
        <v>7.0650000000000004</v>
      </c>
      <c r="I599" s="19">
        <v>18</v>
      </c>
      <c r="J599" s="19">
        <v>2012</v>
      </c>
      <c r="K599" s="19">
        <v>0</v>
      </c>
      <c r="L599" s="24">
        <f t="shared" si="27"/>
        <v>0</v>
      </c>
      <c r="M599">
        <f t="shared" si="28"/>
        <v>-2.500090612540776</v>
      </c>
      <c r="N599">
        <f t="shared" si="29"/>
        <v>5.6097317868793048</v>
      </c>
    </row>
    <row r="600" spans="2:14" x14ac:dyDescent="0.25">
      <c r="B600" s="19" t="s">
        <v>680</v>
      </c>
      <c r="C600" s="19">
        <v>1</v>
      </c>
      <c r="D600" s="19">
        <v>8</v>
      </c>
      <c r="E600" s="19">
        <v>11</v>
      </c>
      <c r="F600" s="19">
        <v>10.648400000000001</v>
      </c>
      <c r="G600" s="19">
        <v>3.9851999999999999</v>
      </c>
      <c r="H600" s="19">
        <v>13</v>
      </c>
      <c r="I600" s="19">
        <v>40</v>
      </c>
      <c r="J600" s="19">
        <v>32</v>
      </c>
      <c r="K600" s="19">
        <v>0</v>
      </c>
      <c r="L600" s="24">
        <f t="shared" si="27"/>
        <v>0</v>
      </c>
      <c r="M600">
        <f t="shared" si="28"/>
        <v>-2.4210579142828466</v>
      </c>
      <c r="N600">
        <f t="shared" si="29"/>
        <v>7.3651510589179967</v>
      </c>
    </row>
    <row r="601" spans="2:14" x14ac:dyDescent="0.25">
      <c r="B601" s="19" t="s">
        <v>681</v>
      </c>
      <c r="C601" s="19">
        <v>7.3999999999999996E-2</v>
      </c>
      <c r="D601" s="19">
        <v>3.9830000000000001</v>
      </c>
      <c r="E601" s="19">
        <v>5.5010000000000003</v>
      </c>
      <c r="F601" s="19">
        <v>5.6258999999999997</v>
      </c>
      <c r="G601" s="19">
        <v>2.2881999999999998</v>
      </c>
      <c r="H601" s="19">
        <v>7.12</v>
      </c>
      <c r="I601" s="19">
        <v>20</v>
      </c>
      <c r="J601" s="19">
        <v>6489</v>
      </c>
      <c r="K601" s="19">
        <v>0</v>
      </c>
      <c r="L601" s="24">
        <f t="shared" si="27"/>
        <v>0</v>
      </c>
      <c r="M601">
        <f t="shared" si="28"/>
        <v>-2.4263176295778344</v>
      </c>
      <c r="N601">
        <f t="shared" si="29"/>
        <v>6.2818372519884633</v>
      </c>
    </row>
    <row r="602" spans="2:14" x14ac:dyDescent="0.25">
      <c r="B602" s="19" t="s">
        <v>682</v>
      </c>
      <c r="C602" s="19">
        <v>1</v>
      </c>
      <c r="D602" s="19">
        <v>8</v>
      </c>
      <c r="E602" s="19">
        <v>11</v>
      </c>
      <c r="F602" s="19">
        <v>10.648400000000001</v>
      </c>
      <c r="G602" s="19">
        <v>3.9851999999999999</v>
      </c>
      <c r="H602" s="19">
        <v>13</v>
      </c>
      <c r="I602" s="19">
        <v>40</v>
      </c>
      <c r="J602" s="19">
        <v>32</v>
      </c>
      <c r="K602" s="19">
        <v>0</v>
      </c>
      <c r="L602" s="24">
        <f t="shared" si="27"/>
        <v>0</v>
      </c>
      <c r="M602">
        <f t="shared" si="28"/>
        <v>-2.4210579142828466</v>
      </c>
      <c r="N602">
        <f t="shared" si="29"/>
        <v>7.3651510589179967</v>
      </c>
    </row>
    <row r="603" spans="2:14" x14ac:dyDescent="0.25">
      <c r="B603" s="19" t="s">
        <v>683</v>
      </c>
      <c r="C603" s="19">
        <v>-0.92</v>
      </c>
      <c r="D603" s="19">
        <v>-0.22</v>
      </c>
      <c r="E603" s="19">
        <v>-0.03</v>
      </c>
      <c r="F603" s="19">
        <v>2.5999999999999999E-2</v>
      </c>
      <c r="G603" s="19">
        <v>0.38819999999999999</v>
      </c>
      <c r="H603" s="19">
        <v>0.21</v>
      </c>
      <c r="I603" s="19">
        <v>9</v>
      </c>
      <c r="J603" s="19">
        <v>387</v>
      </c>
      <c r="K603" s="19">
        <v>366</v>
      </c>
      <c r="L603" s="24">
        <f t="shared" si="27"/>
        <v>3.4701481923941177E-3</v>
      </c>
      <c r="M603">
        <f t="shared" si="28"/>
        <v>-2.4368882019577538</v>
      </c>
      <c r="N603">
        <f t="shared" si="29"/>
        <v>23.11695002575992</v>
      </c>
    </row>
    <row r="604" spans="2:14" x14ac:dyDescent="0.25">
      <c r="B604" s="19" t="s">
        <v>684</v>
      </c>
      <c r="C604" s="19">
        <v>-0.96</v>
      </c>
      <c r="D604" s="19">
        <v>-0.24</v>
      </c>
      <c r="E604" s="19">
        <v>-0.01</v>
      </c>
      <c r="F604" s="19">
        <v>9.2700000000000005E-2</v>
      </c>
      <c r="G604" s="19">
        <v>0.55210000000000004</v>
      </c>
      <c r="H604" s="19">
        <v>0.28000000000000003</v>
      </c>
      <c r="I604" s="19">
        <v>14</v>
      </c>
      <c r="J604" s="19">
        <v>595</v>
      </c>
      <c r="K604" s="19">
        <v>366</v>
      </c>
      <c r="L604" s="24">
        <f t="shared" si="27"/>
        <v>3.4701481923941177E-3</v>
      </c>
      <c r="M604">
        <f t="shared" si="28"/>
        <v>-1.9067197971381995</v>
      </c>
      <c r="N604">
        <f t="shared" si="29"/>
        <v>25.189820684658574</v>
      </c>
    </row>
    <row r="605" spans="2:14" x14ac:dyDescent="0.25">
      <c r="B605" s="19" t="s">
        <v>685</v>
      </c>
      <c r="C605" s="19">
        <v>0</v>
      </c>
      <c r="D605" s="19">
        <v>0</v>
      </c>
      <c r="E605" s="19">
        <v>0</v>
      </c>
      <c r="F605" s="19">
        <v>6.4000000000000003E-3</v>
      </c>
      <c r="G605" s="19">
        <v>5.8599999999999999E-2</v>
      </c>
      <c r="H605" s="19">
        <v>0</v>
      </c>
      <c r="I605" s="19">
        <v>3</v>
      </c>
      <c r="J605" s="19">
        <v>69</v>
      </c>
      <c r="K605" s="19">
        <v>1580</v>
      </c>
      <c r="L605" s="24">
        <f t="shared" si="27"/>
        <v>1.4980421158422694E-2</v>
      </c>
      <c r="M605">
        <f t="shared" si="28"/>
        <v>-0.10921501706484642</v>
      </c>
      <c r="N605">
        <f t="shared" si="29"/>
        <v>51.085324232081909</v>
      </c>
    </row>
    <row r="606" spans="2:14" x14ac:dyDescent="0.25">
      <c r="B606" s="19" t="s">
        <v>686</v>
      </c>
      <c r="C606" s="19">
        <v>2</v>
      </c>
      <c r="D606" s="19">
        <v>4185.54</v>
      </c>
      <c r="E606" s="19">
        <v>14867.24</v>
      </c>
      <c r="F606" s="19">
        <v>18338.1165</v>
      </c>
      <c r="G606" s="19">
        <v>15188.4764</v>
      </c>
      <c r="H606" s="19">
        <v>29109.814999999999</v>
      </c>
      <c r="I606" s="19">
        <v>64859</v>
      </c>
      <c r="J606" s="19">
        <v>104521</v>
      </c>
      <c r="K606" s="19">
        <v>201</v>
      </c>
      <c r="L606" s="24">
        <f t="shared" si="27"/>
        <v>1.9057371220525072E-3</v>
      </c>
      <c r="M606">
        <f t="shared" si="28"/>
        <v>-1.2072386997289604</v>
      </c>
      <c r="N606">
        <f t="shared" si="29"/>
        <v>3.0629065269509193</v>
      </c>
    </row>
    <row r="607" spans="2:14" x14ac:dyDescent="0.25">
      <c r="B607" s="19" t="s">
        <v>687</v>
      </c>
      <c r="C607" s="19">
        <v>4</v>
      </c>
      <c r="D607" s="19">
        <v>29788.9548</v>
      </c>
      <c r="E607" s="19">
        <v>101786.89109999999</v>
      </c>
      <c r="F607" s="19">
        <v>120719.37820000001</v>
      </c>
      <c r="G607" s="19">
        <v>98198.660999999993</v>
      </c>
      <c r="H607" s="19">
        <v>192843.41089999999</v>
      </c>
      <c r="I607" s="19">
        <v>439538</v>
      </c>
      <c r="J607" s="19">
        <v>105260</v>
      </c>
      <c r="K607" s="19">
        <v>201</v>
      </c>
      <c r="L607" s="24">
        <f t="shared" si="27"/>
        <v>1.9057371220525072E-3</v>
      </c>
      <c r="M607">
        <f t="shared" si="28"/>
        <v>-1.2292975990782604</v>
      </c>
      <c r="N607">
        <f t="shared" si="29"/>
        <v>3.2466697463420604</v>
      </c>
    </row>
    <row r="608" spans="2:14" x14ac:dyDescent="0.25">
      <c r="B608" s="19" t="s">
        <v>688</v>
      </c>
      <c r="C608" s="19">
        <v>1</v>
      </c>
      <c r="D608" s="19">
        <v>629</v>
      </c>
      <c r="E608" s="19">
        <v>2288</v>
      </c>
      <c r="F608" s="19">
        <v>2968.0210000000002</v>
      </c>
      <c r="G608" s="19">
        <v>2540.8622999999998</v>
      </c>
      <c r="H608" s="19">
        <v>4665</v>
      </c>
      <c r="I608" s="19">
        <v>9966</v>
      </c>
      <c r="J608" s="19">
        <v>9804</v>
      </c>
      <c r="K608" s="19">
        <v>201</v>
      </c>
      <c r="L608" s="24">
        <f t="shared" si="27"/>
        <v>1.9057371220525072E-3</v>
      </c>
      <c r="M608">
        <f t="shared" si="28"/>
        <v>-1.1677220760841704</v>
      </c>
      <c r="N608">
        <f t="shared" si="29"/>
        <v>2.7541748326936095</v>
      </c>
    </row>
    <row r="609" spans="2:14" x14ac:dyDescent="0.25">
      <c r="B609" s="19" t="s">
        <v>689</v>
      </c>
      <c r="C609" s="19">
        <v>-5.1924999999999999</v>
      </c>
      <c r="D609" s="19">
        <v>0.86109999999999998</v>
      </c>
      <c r="E609" s="19">
        <v>0.91869999999999996</v>
      </c>
      <c r="F609" s="19">
        <v>0.91410000000000002</v>
      </c>
      <c r="G609" s="19">
        <v>0.2457</v>
      </c>
      <c r="H609" s="19">
        <v>0.98040000000000005</v>
      </c>
      <c r="I609" s="19">
        <v>14</v>
      </c>
      <c r="J609" s="19">
        <v>90396</v>
      </c>
      <c r="K609" s="19">
        <v>370</v>
      </c>
      <c r="L609" s="24">
        <f t="shared" si="27"/>
        <v>3.508073309250884E-3</v>
      </c>
      <c r="M609">
        <f t="shared" si="28"/>
        <v>-24.853886853886856</v>
      </c>
      <c r="N609">
        <f t="shared" si="29"/>
        <v>53.259666259666261</v>
      </c>
    </row>
    <row r="610" spans="2:14" x14ac:dyDescent="0.25">
      <c r="B610" s="19" t="s">
        <v>690</v>
      </c>
      <c r="C610" s="19">
        <v>8</v>
      </c>
      <c r="D610" s="19">
        <v>219517.79449999999</v>
      </c>
      <c r="E610" s="19">
        <v>746954.32169999997</v>
      </c>
      <c r="F610" s="19">
        <v>847539.07250000001</v>
      </c>
      <c r="G610" s="19">
        <v>682376.93900000001</v>
      </c>
      <c r="H610" s="19">
        <v>1307782.2590000001</v>
      </c>
      <c r="I610" s="19">
        <v>3102699</v>
      </c>
      <c r="J610" s="19">
        <v>105260</v>
      </c>
      <c r="K610" s="19">
        <v>201</v>
      </c>
      <c r="L610" s="24">
        <f t="shared" si="27"/>
        <v>1.9057371220525072E-3</v>
      </c>
      <c r="M610">
        <f t="shared" si="28"/>
        <v>-1.2420277182022412</v>
      </c>
      <c r="N610">
        <f t="shared" si="29"/>
        <v>3.304859526473535</v>
      </c>
    </row>
    <row r="611" spans="2:14" x14ac:dyDescent="0.25">
      <c r="B611" s="19" t="s">
        <v>691</v>
      </c>
      <c r="C611" s="19">
        <v>2</v>
      </c>
      <c r="D611" s="19">
        <v>6.0971000000000002</v>
      </c>
      <c r="E611" s="19">
        <v>6.4123999999999999</v>
      </c>
      <c r="F611" s="19">
        <v>6.4241000000000001</v>
      </c>
      <c r="G611" s="19">
        <v>0.66049999999999998</v>
      </c>
      <c r="H611" s="19">
        <v>6.7873999999999999</v>
      </c>
      <c r="I611" s="19">
        <v>16</v>
      </c>
      <c r="J611" s="19">
        <v>101776</v>
      </c>
      <c r="K611" s="19">
        <v>201</v>
      </c>
      <c r="L611" s="24">
        <f t="shared" si="27"/>
        <v>1.9057371220525072E-3</v>
      </c>
      <c r="M611">
        <f t="shared" si="28"/>
        <v>-6.6981074943224836</v>
      </c>
      <c r="N611">
        <f t="shared" si="29"/>
        <v>14.497956093868284</v>
      </c>
    </row>
    <row r="612" spans="2:14" x14ac:dyDescent="0.25">
      <c r="B612" s="19" t="s">
        <v>692</v>
      </c>
      <c r="C612" s="19">
        <v>-50.530999999999999</v>
      </c>
      <c r="D612" s="19">
        <v>1.4218999999999999</v>
      </c>
      <c r="E612" s="19">
        <v>1.4759</v>
      </c>
      <c r="F612" s="19">
        <v>1.5091000000000001</v>
      </c>
      <c r="G612" s="19">
        <v>0.42270000000000002</v>
      </c>
      <c r="H612" s="19">
        <v>1.5317000000000001</v>
      </c>
      <c r="I612" s="19">
        <v>27</v>
      </c>
      <c r="J612" s="19">
        <v>88366</v>
      </c>
      <c r="K612" s="19">
        <v>370</v>
      </c>
      <c r="L612" s="24">
        <f t="shared" si="27"/>
        <v>3.508073309250884E-3</v>
      </c>
      <c r="M612">
        <f t="shared" si="28"/>
        <v>-123.11355571327181</v>
      </c>
      <c r="N612">
        <f t="shared" si="29"/>
        <v>60.304944405015377</v>
      </c>
    </row>
    <row r="613" spans="2:14" x14ac:dyDescent="0.25">
      <c r="B613" s="19" t="s">
        <v>693</v>
      </c>
      <c r="C613" s="19">
        <v>-0.93</v>
      </c>
      <c r="D613" s="19">
        <v>-0.21</v>
      </c>
      <c r="E613" s="19">
        <v>-0.03</v>
      </c>
      <c r="F613" s="19">
        <v>2.3900000000000001E-2</v>
      </c>
      <c r="G613" s="19">
        <v>0.37759999999999999</v>
      </c>
      <c r="H613" s="19">
        <v>0.19</v>
      </c>
      <c r="I613" s="19">
        <v>12</v>
      </c>
      <c r="J613" s="19">
        <v>387</v>
      </c>
      <c r="K613" s="19">
        <v>210</v>
      </c>
      <c r="L613" s="24">
        <f t="shared" si="27"/>
        <v>1.9910686349802315E-3</v>
      </c>
      <c r="M613">
        <f t="shared" si="28"/>
        <v>-2.5262182203389831</v>
      </c>
      <c r="N613">
        <f t="shared" si="29"/>
        <v>31.71636652542373</v>
      </c>
    </row>
    <row r="614" spans="2:14" x14ac:dyDescent="0.25">
      <c r="B614" s="19" t="s">
        <v>694</v>
      </c>
      <c r="C614" s="19">
        <v>-0.96</v>
      </c>
      <c r="D614" s="19">
        <v>-0.23</v>
      </c>
      <c r="E614" s="19">
        <v>-0.01</v>
      </c>
      <c r="F614" s="19">
        <v>8.6400000000000005E-2</v>
      </c>
      <c r="G614" s="19">
        <v>0.53779999999999994</v>
      </c>
      <c r="H614" s="19">
        <v>0.26</v>
      </c>
      <c r="I614" s="19">
        <v>19</v>
      </c>
      <c r="J614" s="19">
        <v>592</v>
      </c>
      <c r="K614" s="19">
        <v>210</v>
      </c>
      <c r="L614" s="24">
        <f t="shared" si="27"/>
        <v>1.9910686349802315E-3</v>
      </c>
      <c r="M614">
        <f t="shared" si="28"/>
        <v>-1.945704722945333</v>
      </c>
      <c r="N614">
        <f t="shared" si="29"/>
        <v>35.168464113053183</v>
      </c>
    </row>
    <row r="615" spans="2:14" x14ac:dyDescent="0.25">
      <c r="B615" s="19" t="s">
        <v>695</v>
      </c>
      <c r="C615" s="19">
        <v>-0.06</v>
      </c>
      <c r="D615" s="19">
        <v>0</v>
      </c>
      <c r="E615" s="19">
        <v>0</v>
      </c>
      <c r="F615" s="19">
        <v>4.0000000000000001E-3</v>
      </c>
      <c r="G615" s="19">
        <v>3.7999999999999999E-2</v>
      </c>
      <c r="H615" s="19">
        <v>0</v>
      </c>
      <c r="I615" s="19">
        <v>3</v>
      </c>
      <c r="J615" s="19">
        <v>67</v>
      </c>
      <c r="K615" s="19">
        <v>1149</v>
      </c>
      <c r="L615" s="24">
        <f t="shared" si="27"/>
        <v>1.0893989817106124E-2</v>
      </c>
      <c r="M615">
        <f t="shared" si="28"/>
        <v>-1.6842105263157896</v>
      </c>
      <c r="N615">
        <f t="shared" si="29"/>
        <v>78.84210526315789</v>
      </c>
    </row>
    <row r="616" spans="2:14" x14ac:dyDescent="0.25">
      <c r="B616" s="19" t="s">
        <v>696</v>
      </c>
      <c r="C616" s="19">
        <v>-1</v>
      </c>
      <c r="D616" s="19">
        <v>0</v>
      </c>
      <c r="E616" s="19">
        <v>0</v>
      </c>
      <c r="F616" s="19">
        <v>4.4999999999999997E-3</v>
      </c>
      <c r="G616" s="19">
        <v>4.3799999999999999E-2</v>
      </c>
      <c r="H616" s="19">
        <v>0</v>
      </c>
      <c r="I616" s="19">
        <v>3</v>
      </c>
      <c r="J616" s="19">
        <v>75</v>
      </c>
      <c r="K616" s="19">
        <v>844</v>
      </c>
      <c r="L616" s="24">
        <f t="shared" si="27"/>
        <v>8.0021996567776928E-3</v>
      </c>
      <c r="M616">
        <f t="shared" si="28"/>
        <v>-22.9337899543379</v>
      </c>
      <c r="N616">
        <f t="shared" si="29"/>
        <v>68.390410958904113</v>
      </c>
    </row>
    <row r="617" spans="2:14" x14ac:dyDescent="0.25">
      <c r="B617" s="19" t="s">
        <v>697</v>
      </c>
      <c r="C617" s="19">
        <v>-0.13</v>
      </c>
      <c r="D617" s="19">
        <v>0</v>
      </c>
      <c r="E617" s="19">
        <v>0</v>
      </c>
      <c r="F617" s="19">
        <v>2.0999999999999999E-3</v>
      </c>
      <c r="G617" s="19">
        <v>2.53E-2</v>
      </c>
      <c r="H617" s="19">
        <v>0</v>
      </c>
      <c r="I617" s="19">
        <v>1</v>
      </c>
      <c r="J617" s="19">
        <v>45</v>
      </c>
      <c r="K617" s="19">
        <v>1149</v>
      </c>
      <c r="L617" s="24">
        <f t="shared" si="27"/>
        <v>1.0893989817106124E-2</v>
      </c>
      <c r="M617">
        <f t="shared" si="28"/>
        <v>-5.2213438735177862</v>
      </c>
      <c r="N617">
        <f t="shared" si="29"/>
        <v>39.442687747035578</v>
      </c>
    </row>
    <row r="618" spans="2:14" x14ac:dyDescent="0.25">
      <c r="B618" s="19" t="s">
        <v>698</v>
      </c>
      <c r="C618" s="19">
        <v>0</v>
      </c>
      <c r="D618" s="19">
        <v>0.02</v>
      </c>
      <c r="E618" s="19">
        <v>0.11</v>
      </c>
      <c r="F618" s="19">
        <v>0.51200000000000001</v>
      </c>
      <c r="G618" s="19">
        <v>1.8702000000000001</v>
      </c>
      <c r="H618" s="19">
        <v>0.38</v>
      </c>
      <c r="I618" s="19">
        <v>111</v>
      </c>
      <c r="J618" s="19">
        <v>1231</v>
      </c>
      <c r="K618" s="19">
        <v>18407</v>
      </c>
      <c r="L618" s="24">
        <f t="shared" si="27"/>
        <v>0.17452190649562438</v>
      </c>
      <c r="M618">
        <f t="shared" si="28"/>
        <v>-0.27376751149609668</v>
      </c>
      <c r="N618">
        <f t="shared" si="29"/>
        <v>59.078173457384231</v>
      </c>
    </row>
    <row r="619" spans="2:14" x14ac:dyDescent="0.25">
      <c r="B619" s="19" t="s">
        <v>699</v>
      </c>
      <c r="C619" s="19">
        <v>0</v>
      </c>
      <c r="D619" s="19">
        <v>0</v>
      </c>
      <c r="E619" s="19">
        <v>0.02</v>
      </c>
      <c r="F619" s="19">
        <v>0.2757</v>
      </c>
      <c r="G619" s="19">
        <v>1.2125999999999999</v>
      </c>
      <c r="H619" s="19">
        <v>0.11</v>
      </c>
      <c r="I619" s="19">
        <v>68</v>
      </c>
      <c r="J619" s="19">
        <v>980</v>
      </c>
      <c r="K619" s="19">
        <v>18407</v>
      </c>
      <c r="L619" s="24">
        <f t="shared" si="27"/>
        <v>0.17452190649562438</v>
      </c>
      <c r="M619">
        <f t="shared" si="28"/>
        <v>-0.22736269173676399</v>
      </c>
      <c r="N619">
        <f t="shared" si="29"/>
        <v>55.850486557809667</v>
      </c>
    </row>
    <row r="620" spans="2:14" x14ac:dyDescent="0.25">
      <c r="B620" s="19" t="s">
        <v>700</v>
      </c>
      <c r="C620" s="19">
        <v>-0.51</v>
      </c>
      <c r="D620" s="19">
        <v>-0.05</v>
      </c>
      <c r="E620" s="19">
        <v>0</v>
      </c>
      <c r="F620" s="19">
        <v>1.8800000000000001E-2</v>
      </c>
      <c r="G620" s="19">
        <v>0.19500000000000001</v>
      </c>
      <c r="H620" s="19">
        <v>0.04</v>
      </c>
      <c r="I620" s="19">
        <v>6</v>
      </c>
      <c r="J620" s="19">
        <v>285</v>
      </c>
      <c r="K620" s="19">
        <v>8180</v>
      </c>
      <c r="L620" s="24">
        <f t="shared" si="27"/>
        <v>7.7556863972087109E-2</v>
      </c>
      <c r="M620">
        <f t="shared" si="28"/>
        <v>-2.7117948717948721</v>
      </c>
      <c r="N620">
        <f t="shared" si="29"/>
        <v>30.672820512820515</v>
      </c>
    </row>
    <row r="621" spans="2:14" x14ac:dyDescent="0.25">
      <c r="B621" s="19" t="s">
        <v>701</v>
      </c>
      <c r="C621" s="19">
        <v>-0.36</v>
      </c>
      <c r="D621" s="19">
        <v>-0.04</v>
      </c>
      <c r="E621" s="19">
        <v>0</v>
      </c>
      <c r="F621" s="19">
        <v>1.5800000000000002E-2</v>
      </c>
      <c r="G621" s="19">
        <v>0.16500000000000001</v>
      </c>
      <c r="H621" s="19">
        <v>0.03</v>
      </c>
      <c r="I621" s="19">
        <v>6</v>
      </c>
      <c r="J621" s="19">
        <v>269</v>
      </c>
      <c r="K621" s="19">
        <v>8180</v>
      </c>
      <c r="L621" s="24">
        <f t="shared" si="27"/>
        <v>7.7556863972087109E-2</v>
      </c>
      <c r="M621">
        <f t="shared" si="28"/>
        <v>-2.2775757575757574</v>
      </c>
      <c r="N621">
        <f t="shared" si="29"/>
        <v>36.267878787878786</v>
      </c>
    </row>
    <row r="622" spans="2:14" x14ac:dyDescent="0.25">
      <c r="B622" s="19" t="s">
        <v>702</v>
      </c>
      <c r="C622" s="19">
        <v>107922214.5</v>
      </c>
      <c r="D622" s="19">
        <v>1636832486.7049999</v>
      </c>
      <c r="E622" s="19">
        <v>2389018679.9850001</v>
      </c>
      <c r="F622" s="19">
        <v>3167645397.7765999</v>
      </c>
      <c r="G622" s="19">
        <v>2043984941.0434</v>
      </c>
      <c r="H622" s="19">
        <v>4305748492.1925001</v>
      </c>
      <c r="I622" s="19">
        <v>14832574060</v>
      </c>
      <c r="J622" s="19">
        <v>103804</v>
      </c>
      <c r="K622" s="19">
        <v>1523</v>
      </c>
      <c r="L622" s="24">
        <f t="shared" si="27"/>
        <v>1.4439988243213775E-2</v>
      </c>
      <c r="M622">
        <f t="shared" si="28"/>
        <v>-1.4969401788815002</v>
      </c>
      <c r="N622">
        <f t="shared" si="29"/>
        <v>5.706954306751773</v>
      </c>
    </row>
    <row r="623" spans="2:14" x14ac:dyDescent="0.25">
      <c r="B623" s="19" t="s">
        <v>703</v>
      </c>
      <c r="C623" s="19">
        <v>25763234.59</v>
      </c>
      <c r="D623" s="19">
        <v>1639627021.9749999</v>
      </c>
      <c r="E623" s="19">
        <v>2424768037.395</v>
      </c>
      <c r="F623" s="19">
        <v>3212093333.9839001</v>
      </c>
      <c r="G623" s="19">
        <v>2142157106.0455999</v>
      </c>
      <c r="H623" s="19">
        <v>4283428216.2075</v>
      </c>
      <c r="I623" s="19">
        <v>16419658836</v>
      </c>
      <c r="J623" s="19">
        <v>103799</v>
      </c>
      <c r="K623" s="19">
        <v>1523</v>
      </c>
      <c r="L623" s="24">
        <f t="shared" si="27"/>
        <v>1.4439988243213775E-2</v>
      </c>
      <c r="M623">
        <f t="shared" si="28"/>
        <v>-1.4874399689926723</v>
      </c>
      <c r="N623">
        <f t="shared" si="29"/>
        <v>6.1655447514758288</v>
      </c>
    </row>
    <row r="624" spans="2:14" x14ac:dyDescent="0.25">
      <c r="B624" s="19" t="s">
        <v>704</v>
      </c>
      <c r="C624" s="19">
        <v>9831479</v>
      </c>
      <c r="D624" s="19">
        <v>1595516902.8299999</v>
      </c>
      <c r="E624" s="19">
        <v>2211164320.1300001</v>
      </c>
      <c r="F624" s="19">
        <v>2988373032.2894001</v>
      </c>
      <c r="G624" s="19">
        <v>1865445148.6106999</v>
      </c>
      <c r="H624" s="19">
        <v>4211768082.0700002</v>
      </c>
      <c r="I624" s="19">
        <v>11698493140</v>
      </c>
      <c r="J624" s="19">
        <v>104505</v>
      </c>
      <c r="K624" s="19">
        <v>698</v>
      </c>
      <c r="L624" s="24">
        <f t="shared" si="27"/>
        <v>6.6179328915057217E-3</v>
      </c>
      <c r="M624">
        <f t="shared" si="28"/>
        <v>-1.5966921115357826</v>
      </c>
      <c r="N624">
        <f t="shared" si="29"/>
        <v>4.6691912191561933</v>
      </c>
    </row>
    <row r="625" spans="2:14" x14ac:dyDescent="0.25">
      <c r="B625" s="19" t="s">
        <v>705</v>
      </c>
      <c r="C625" s="19">
        <v>1</v>
      </c>
      <c r="D625" s="19">
        <v>5</v>
      </c>
      <c r="E625" s="19">
        <v>11</v>
      </c>
      <c r="F625" s="19">
        <v>17.233499999999999</v>
      </c>
      <c r="G625" s="19">
        <v>18.552700000000002</v>
      </c>
      <c r="H625" s="19">
        <v>22</v>
      </c>
      <c r="I625" s="19">
        <v>169</v>
      </c>
      <c r="J625" s="19">
        <v>169</v>
      </c>
      <c r="K625" s="19">
        <v>698</v>
      </c>
      <c r="L625" s="24">
        <f t="shared" si="27"/>
        <v>6.6179328915057217E-3</v>
      </c>
      <c r="M625">
        <f t="shared" si="28"/>
        <v>-0.87499393619257559</v>
      </c>
      <c r="N625">
        <f t="shared" si="29"/>
        <v>8.1802918173635106</v>
      </c>
    </row>
    <row r="626" spans="2:14" x14ac:dyDescent="0.25">
      <c r="B626" s="19" t="s">
        <v>706</v>
      </c>
      <c r="C626" s="19">
        <v>9.5029089394017003E+20</v>
      </c>
      <c r="D626" s="19">
        <v>4.32585351782299E+28</v>
      </c>
      <c r="E626" s="19">
        <v>1.9455218409214E+29</v>
      </c>
      <c r="F626" s="19">
        <v>1.3073127873688401E+30</v>
      </c>
      <c r="G626" s="19">
        <v>3.2505911443936403E+30</v>
      </c>
      <c r="H626" s="19">
        <v>8.8916812588705005E+29</v>
      </c>
      <c r="I626" s="19">
        <v>7.3014636354119001E+31</v>
      </c>
      <c r="J626" s="19">
        <v>104753</v>
      </c>
      <c r="K626" s="19">
        <v>698</v>
      </c>
      <c r="L626" s="24">
        <f t="shared" si="27"/>
        <v>6.6179328915057217E-3</v>
      </c>
      <c r="M626">
        <f t="shared" si="28"/>
        <v>-0.402176935931576</v>
      </c>
      <c r="N626">
        <f t="shared" si="29"/>
        <v>22.059779400563869</v>
      </c>
    </row>
    <row r="627" spans="2:14" x14ac:dyDescent="0.25">
      <c r="B627" s="19" t="s">
        <v>707</v>
      </c>
      <c r="C627" s="19">
        <v>9.3427649676639899E+27</v>
      </c>
      <c r="D627" s="19">
        <v>8.3582712504266005E+37</v>
      </c>
      <c r="E627" s="19">
        <v>5.03886005487099E+38</v>
      </c>
      <c r="F627" s="19">
        <v>9.30485435580814E+39</v>
      </c>
      <c r="G627" s="19">
        <v>2.9720980650723998E+40</v>
      </c>
      <c r="H627" s="19">
        <v>3.9167952626697001E+39</v>
      </c>
      <c r="I627" s="19">
        <v>8.9932064170227902E+41</v>
      </c>
      <c r="J627" s="19">
        <v>104750</v>
      </c>
      <c r="K627" s="19">
        <v>698</v>
      </c>
      <c r="L627" s="24">
        <f t="shared" si="27"/>
        <v>6.6179328915057217E-3</v>
      </c>
      <c r="M627">
        <f t="shared" si="28"/>
        <v>-0.31307359824858716</v>
      </c>
      <c r="N627">
        <f t="shared" si="29"/>
        <v>29.945707303732263</v>
      </c>
    </row>
    <row r="628" spans="2:14" x14ac:dyDescent="0.25">
      <c r="B628" s="19" t="s">
        <v>708</v>
      </c>
      <c r="C628" s="19">
        <v>0</v>
      </c>
      <c r="D628" s="19">
        <v>295974295.06999999</v>
      </c>
      <c r="E628" s="19">
        <v>500166558.47000003</v>
      </c>
      <c r="F628" s="19">
        <v>681388319.76380002</v>
      </c>
      <c r="G628" s="19">
        <v>531134750.75700003</v>
      </c>
      <c r="H628" s="19">
        <v>957202225.38</v>
      </c>
      <c r="I628" s="19">
        <v>3915508658</v>
      </c>
      <c r="J628" s="19">
        <v>103043</v>
      </c>
      <c r="K628" s="19">
        <v>698</v>
      </c>
      <c r="L628" s="24">
        <f t="shared" si="27"/>
        <v>6.6179328915057217E-3</v>
      </c>
      <c r="M628">
        <f t="shared" si="28"/>
        <v>-1.282891617979526</v>
      </c>
      <c r="N628">
        <f t="shared" si="29"/>
        <v>6.089076893625899</v>
      </c>
    </row>
    <row r="629" spans="2:14" x14ac:dyDescent="0.25">
      <c r="B629" s="19" t="s">
        <v>709</v>
      </c>
      <c r="C629" s="19">
        <v>0</v>
      </c>
      <c r="D629" s="19">
        <v>0.245</v>
      </c>
      <c r="E629" s="19">
        <v>0.44</v>
      </c>
      <c r="F629" s="19">
        <v>0.5575</v>
      </c>
      <c r="G629" s="19">
        <v>0.45619999999999999</v>
      </c>
      <c r="H629" s="19">
        <v>0.73350000000000004</v>
      </c>
      <c r="I629" s="19">
        <v>8</v>
      </c>
      <c r="J629" s="19">
        <v>5003</v>
      </c>
      <c r="K629" s="19">
        <v>323</v>
      </c>
      <c r="L629" s="24">
        <f t="shared" si="27"/>
        <v>3.0624531861838801E-3</v>
      </c>
      <c r="M629">
        <f t="shared" si="28"/>
        <v>-1.2220517316966244</v>
      </c>
      <c r="N629">
        <f t="shared" si="29"/>
        <v>16.314116615519509</v>
      </c>
    </row>
    <row r="630" spans="2:14" x14ac:dyDescent="0.25">
      <c r="B630" s="19" t="s">
        <v>710</v>
      </c>
      <c r="C630" s="19">
        <v>0</v>
      </c>
      <c r="D630" s="19">
        <v>0.15390000000000001</v>
      </c>
      <c r="E630" s="19">
        <v>0.39090000000000003</v>
      </c>
      <c r="F630" s="19">
        <v>0.55479999999999996</v>
      </c>
      <c r="G630" s="19">
        <v>0.57499999999999996</v>
      </c>
      <c r="H630" s="19">
        <v>0.76429999999999998</v>
      </c>
      <c r="I630" s="19">
        <v>9</v>
      </c>
      <c r="J630" s="19">
        <v>18786</v>
      </c>
      <c r="K630" s="19">
        <v>323</v>
      </c>
      <c r="L630" s="24">
        <f t="shared" si="27"/>
        <v>3.0624531861838801E-3</v>
      </c>
      <c r="M630">
        <f t="shared" si="28"/>
        <v>-0.96486956521739131</v>
      </c>
      <c r="N630">
        <f t="shared" si="29"/>
        <v>14.687304347826087</v>
      </c>
    </row>
    <row r="631" spans="2:14" x14ac:dyDescent="0.25">
      <c r="B631" s="19" t="s">
        <v>711</v>
      </c>
      <c r="C631" s="19">
        <v>0</v>
      </c>
      <c r="D631" s="19">
        <v>0.33360000000000001</v>
      </c>
      <c r="E631" s="19">
        <v>0.46079999999999999</v>
      </c>
      <c r="F631" s="19">
        <v>0.55959999999999999</v>
      </c>
      <c r="G631" s="19">
        <v>0.3972</v>
      </c>
      <c r="H631" s="19">
        <v>0.66910000000000003</v>
      </c>
      <c r="I631" s="19">
        <v>13</v>
      </c>
      <c r="J631" s="19">
        <v>48572</v>
      </c>
      <c r="K631" s="19">
        <v>96</v>
      </c>
      <c r="L631" s="24">
        <f t="shared" si="27"/>
        <v>9.1020280456239157E-4</v>
      </c>
      <c r="M631">
        <f t="shared" si="28"/>
        <v>-1.4088620342396778</v>
      </c>
      <c r="N631">
        <f t="shared" si="29"/>
        <v>31.320241691842902</v>
      </c>
    </row>
    <row r="632" spans="2:14" x14ac:dyDescent="0.25">
      <c r="B632" s="19" t="s">
        <v>712</v>
      </c>
      <c r="C632" s="19">
        <v>0</v>
      </c>
      <c r="D632" s="19">
        <v>2.6</v>
      </c>
      <c r="E632" s="19">
        <v>5.569</v>
      </c>
      <c r="F632" s="19">
        <v>8.2475000000000005</v>
      </c>
      <c r="G632" s="19">
        <v>8.2644000000000002</v>
      </c>
      <c r="H632" s="19">
        <v>11.112</v>
      </c>
      <c r="I632" s="19">
        <v>114</v>
      </c>
      <c r="J632" s="19">
        <v>24983</v>
      </c>
      <c r="K632" s="19">
        <v>96</v>
      </c>
      <c r="L632" s="24">
        <f t="shared" si="27"/>
        <v>9.1020280456239157E-4</v>
      </c>
      <c r="M632">
        <f t="shared" si="28"/>
        <v>-0.99795508445864189</v>
      </c>
      <c r="N632">
        <f t="shared" si="29"/>
        <v>12.796149750738104</v>
      </c>
    </row>
    <row r="633" spans="2:14" x14ac:dyDescent="0.25">
      <c r="B633" s="19" t="s">
        <v>713</v>
      </c>
      <c r="C633" s="19">
        <v>1</v>
      </c>
      <c r="D633" s="19">
        <v>5</v>
      </c>
      <c r="E633" s="19">
        <v>11</v>
      </c>
      <c r="F633" s="19">
        <v>17.404399999999999</v>
      </c>
      <c r="G633" s="19">
        <v>18.561800000000002</v>
      </c>
      <c r="H633" s="19">
        <v>23</v>
      </c>
      <c r="I633" s="19">
        <v>169</v>
      </c>
      <c r="J633" s="19">
        <v>169</v>
      </c>
      <c r="K633" s="19">
        <v>96</v>
      </c>
      <c r="L633" s="24">
        <f t="shared" si="27"/>
        <v>9.1020280456239157E-4</v>
      </c>
      <c r="M633">
        <f t="shared" si="28"/>
        <v>-0.88377204796948561</v>
      </c>
      <c r="N633">
        <f t="shared" si="29"/>
        <v>8.1670743139135205</v>
      </c>
    </row>
    <row r="634" spans="2:14" x14ac:dyDescent="0.25">
      <c r="B634" s="19" t="s">
        <v>714</v>
      </c>
      <c r="C634" s="19">
        <v>0</v>
      </c>
      <c r="D634" s="19">
        <v>1.899</v>
      </c>
      <c r="E634" s="19">
        <v>5.3019999999999996</v>
      </c>
      <c r="F634" s="19">
        <v>9.2034000000000002</v>
      </c>
      <c r="G634" s="19">
        <v>29.2654</v>
      </c>
      <c r="H634" s="19">
        <v>11.907500000000001</v>
      </c>
      <c r="I634" s="19">
        <v>2955</v>
      </c>
      <c r="J634" s="19">
        <v>26855</v>
      </c>
      <c r="K634" s="19">
        <v>96</v>
      </c>
      <c r="L634" s="24">
        <f t="shared" si="27"/>
        <v>9.1020280456239157E-4</v>
      </c>
      <c r="M634">
        <f t="shared" si="28"/>
        <v>-0.31448058116410504</v>
      </c>
      <c r="N634">
        <f t="shared" si="29"/>
        <v>100.65799886555455</v>
      </c>
    </row>
    <row r="635" spans="2:14" x14ac:dyDescent="0.25">
      <c r="B635" s="19" t="s">
        <v>715</v>
      </c>
      <c r="C635" s="19">
        <v>0</v>
      </c>
      <c r="D635" s="19">
        <v>1.4970000000000001</v>
      </c>
      <c r="E635" s="19">
        <v>5.8179999999999996</v>
      </c>
      <c r="F635" s="19">
        <v>25.750699999999998</v>
      </c>
      <c r="G635" s="19">
        <v>849.06610000000001</v>
      </c>
      <c r="H635" s="19">
        <v>16.738499999999998</v>
      </c>
      <c r="I635" s="19">
        <v>90781</v>
      </c>
      <c r="J635" s="19">
        <v>33395</v>
      </c>
      <c r="K635" s="19">
        <v>96</v>
      </c>
      <c r="L635" s="24">
        <f t="shared" si="27"/>
        <v>9.1020280456239157E-4</v>
      </c>
      <c r="M635">
        <f t="shared" si="28"/>
        <v>-3.0328263017449404E-2</v>
      </c>
      <c r="N635">
        <f t="shared" si="29"/>
        <v>106.88832035574144</v>
      </c>
    </row>
    <row r="636" spans="2:14" x14ac:dyDescent="0.25">
      <c r="B636" s="19" t="s">
        <v>716</v>
      </c>
      <c r="C636" s="19">
        <v>0</v>
      </c>
      <c r="D636" s="19">
        <v>1.2295</v>
      </c>
      <c r="E636" s="19">
        <v>7.0259999999999998</v>
      </c>
      <c r="F636" s="19">
        <v>345.93549999999999</v>
      </c>
      <c r="G636" s="19">
        <v>27006.572100000001</v>
      </c>
      <c r="H636" s="19">
        <v>27.034500000000001</v>
      </c>
      <c r="I636" s="19">
        <v>2825153</v>
      </c>
      <c r="J636" s="19">
        <v>38832</v>
      </c>
      <c r="K636" s="19">
        <v>96</v>
      </c>
      <c r="L636" s="24">
        <f t="shared" si="27"/>
        <v>9.1020280456239157E-4</v>
      </c>
      <c r="M636">
        <f t="shared" si="28"/>
        <v>-1.2809307998033559E-2</v>
      </c>
      <c r="N636">
        <f t="shared" si="29"/>
        <v>104.59702379259009</v>
      </c>
    </row>
    <row r="637" spans="2:14" x14ac:dyDescent="0.25">
      <c r="B637" s="19" t="s">
        <v>717</v>
      </c>
      <c r="C637" s="19">
        <v>0</v>
      </c>
      <c r="D637" s="19">
        <v>0.27110000000000001</v>
      </c>
      <c r="E637" s="19">
        <v>0.38740000000000002</v>
      </c>
      <c r="F637" s="19">
        <v>0.42680000000000001</v>
      </c>
      <c r="G637" s="19">
        <v>0.29060000000000002</v>
      </c>
      <c r="H637" s="19">
        <v>0.52949999999999997</v>
      </c>
      <c r="I637" s="19">
        <v>16</v>
      </c>
      <c r="J637" s="19">
        <v>56239</v>
      </c>
      <c r="K637" s="19">
        <v>562</v>
      </c>
      <c r="L637" s="24">
        <f t="shared" si="27"/>
        <v>5.3284789183756674E-3</v>
      </c>
      <c r="M637">
        <f t="shared" si="28"/>
        <v>-1.4686854783207157</v>
      </c>
      <c r="N637">
        <f t="shared" si="29"/>
        <v>53.589814177563653</v>
      </c>
    </row>
    <row r="638" spans="2:14" x14ac:dyDescent="0.25">
      <c r="B638" s="19" t="s">
        <v>718</v>
      </c>
      <c r="C638" s="19">
        <v>-35.024700000000003</v>
      </c>
      <c r="D638" s="19">
        <v>0.64029999999999998</v>
      </c>
      <c r="E638" s="19">
        <v>0.9345</v>
      </c>
      <c r="F638" s="19">
        <v>0.7097</v>
      </c>
      <c r="G638" s="19">
        <v>0.83199999999999996</v>
      </c>
      <c r="H638" s="19">
        <v>1.1142000000000001</v>
      </c>
      <c r="I638" s="19">
        <v>40</v>
      </c>
      <c r="J638" s="19">
        <v>72035</v>
      </c>
      <c r="K638" s="19">
        <v>818</v>
      </c>
      <c r="L638" s="24">
        <f t="shared" si="27"/>
        <v>7.7556863972087116E-3</v>
      </c>
      <c r="M638">
        <f t="shared" si="28"/>
        <v>-42.95</v>
      </c>
      <c r="N638">
        <f t="shared" si="29"/>
        <v>47.223918269230772</v>
      </c>
    </row>
    <row r="639" spans="2:14" x14ac:dyDescent="0.25">
      <c r="B639" s="19" t="s">
        <v>719</v>
      </c>
      <c r="C639" s="19">
        <v>-104.0329</v>
      </c>
      <c r="D639" s="19">
        <v>1.1581999999999999</v>
      </c>
      <c r="E639" s="19">
        <v>1.2773000000000001</v>
      </c>
      <c r="F639" s="19">
        <v>1.2911999999999999</v>
      </c>
      <c r="G639" s="19">
        <v>1.3027</v>
      </c>
      <c r="H639" s="19">
        <v>1.4455</v>
      </c>
      <c r="I639" s="19">
        <v>54</v>
      </c>
      <c r="J639" s="19">
        <v>58062</v>
      </c>
      <c r="K639" s="19">
        <v>818</v>
      </c>
      <c r="L639" s="24">
        <f t="shared" si="27"/>
        <v>7.7556863972087116E-3</v>
      </c>
      <c r="M639">
        <f t="shared" si="28"/>
        <v>-80.85061794734014</v>
      </c>
      <c r="N639">
        <f t="shared" si="29"/>
        <v>40.461195977585014</v>
      </c>
    </row>
    <row r="640" spans="2:14" x14ac:dyDescent="0.25">
      <c r="B640" s="19" t="s">
        <v>720</v>
      </c>
      <c r="C640" s="19">
        <v>19.425000000000001</v>
      </c>
      <c r="D640" s="19">
        <v>83.072000000000003</v>
      </c>
      <c r="E640" s="19">
        <v>90.635000000000005</v>
      </c>
      <c r="F640" s="19">
        <v>89.666799999999995</v>
      </c>
      <c r="G640" s="19">
        <v>11.2563</v>
      </c>
      <c r="H640" s="19">
        <v>97.239000000000004</v>
      </c>
      <c r="I640" s="19">
        <v>152</v>
      </c>
      <c r="J640" s="19">
        <v>38778</v>
      </c>
      <c r="K640" s="19">
        <v>9700</v>
      </c>
      <c r="L640" s="24">
        <f t="shared" si="27"/>
        <v>9.1968408377658309E-2</v>
      </c>
      <c r="M640">
        <f t="shared" si="28"/>
        <v>-6.24022103177776</v>
      </c>
      <c r="N640">
        <f t="shared" si="29"/>
        <v>5.5376278173111952</v>
      </c>
    </row>
    <row r="641" spans="2:14" x14ac:dyDescent="0.25">
      <c r="B641" s="19" t="s">
        <v>721</v>
      </c>
      <c r="C641" s="19">
        <v>0</v>
      </c>
      <c r="D641" s="19">
        <v>0.62549999999999994</v>
      </c>
      <c r="E641" s="19">
        <v>0.77080000000000004</v>
      </c>
      <c r="F641" s="19">
        <v>0.69820000000000004</v>
      </c>
      <c r="G641" s="19">
        <v>0.215</v>
      </c>
      <c r="H641" s="19">
        <v>0.84099999999999997</v>
      </c>
      <c r="I641" s="19">
        <v>1</v>
      </c>
      <c r="J641" s="19">
        <v>38405</v>
      </c>
      <c r="K641" s="19">
        <v>54</v>
      </c>
      <c r="L641" s="24">
        <f t="shared" si="27"/>
        <v>5.1198907756634529E-4</v>
      </c>
      <c r="M641">
        <f t="shared" si="28"/>
        <v>-3.2474418604651167</v>
      </c>
      <c r="N641">
        <f t="shared" si="29"/>
        <v>1.403720930232558</v>
      </c>
    </row>
    <row r="642" spans="2:14" x14ac:dyDescent="0.25">
      <c r="B642" s="19" t="s">
        <v>722</v>
      </c>
      <c r="C642" s="19">
        <v>0</v>
      </c>
      <c r="D642" s="19">
        <v>0.6694</v>
      </c>
      <c r="E642" s="19">
        <v>0.78249999999999997</v>
      </c>
      <c r="F642" s="19">
        <v>0.70150000000000001</v>
      </c>
      <c r="G642" s="19">
        <v>0.25700000000000001</v>
      </c>
      <c r="H642" s="19">
        <v>0.85780000000000001</v>
      </c>
      <c r="I642" s="19">
        <v>1</v>
      </c>
      <c r="J642" s="19">
        <v>24511</v>
      </c>
      <c r="K642" s="19">
        <v>54</v>
      </c>
      <c r="L642" s="24">
        <f t="shared" si="27"/>
        <v>5.1198907756634529E-4</v>
      </c>
      <c r="M642">
        <f t="shared" si="28"/>
        <v>-2.7295719844357977</v>
      </c>
      <c r="N642">
        <f t="shared" si="29"/>
        <v>1.1614785992217898</v>
      </c>
    </row>
    <row r="643" spans="2:14" x14ac:dyDescent="0.25">
      <c r="B643" s="19" t="s">
        <v>723</v>
      </c>
      <c r="C643" s="19">
        <v>0</v>
      </c>
      <c r="D643" s="19">
        <v>0.57479999999999998</v>
      </c>
      <c r="E643" s="19">
        <v>0.76100000000000001</v>
      </c>
      <c r="F643" s="19">
        <v>0.68359999999999999</v>
      </c>
      <c r="G643" s="19">
        <v>0.1976</v>
      </c>
      <c r="H643" s="19">
        <v>0.82699999999999996</v>
      </c>
      <c r="I643" s="19">
        <v>1</v>
      </c>
      <c r="J643" s="19">
        <v>99978</v>
      </c>
      <c r="K643" s="19">
        <v>2</v>
      </c>
      <c r="L643" s="24">
        <f t="shared" si="27"/>
        <v>1.8962558428383158E-5</v>
      </c>
      <c r="M643">
        <f t="shared" si="28"/>
        <v>-3.4595141700404857</v>
      </c>
      <c r="N643">
        <f t="shared" si="29"/>
        <v>1.6012145748987856</v>
      </c>
    </row>
    <row r="644" spans="2:14" x14ac:dyDescent="0.25">
      <c r="B644" s="19" t="s">
        <v>724</v>
      </c>
      <c r="C644" s="19">
        <v>1</v>
      </c>
      <c r="D644" s="19">
        <v>5</v>
      </c>
      <c r="E644" s="19">
        <v>11</v>
      </c>
      <c r="F644" s="19">
        <v>17.405799999999999</v>
      </c>
      <c r="G644" s="19">
        <v>18.5518</v>
      </c>
      <c r="H644" s="19">
        <v>23</v>
      </c>
      <c r="I644" s="19">
        <v>169</v>
      </c>
      <c r="J644" s="19">
        <v>169</v>
      </c>
      <c r="K644" s="19">
        <v>2</v>
      </c>
      <c r="L644" s="24">
        <f t="shared" si="27"/>
        <v>1.8962558428383158E-5</v>
      </c>
      <c r="M644">
        <f t="shared" si="28"/>
        <v>-0.88432389309932191</v>
      </c>
      <c r="N644">
        <f t="shared" si="29"/>
        <v>8.1714011578391315</v>
      </c>
    </row>
    <row r="645" spans="2:14" x14ac:dyDescent="0.25">
      <c r="B645" s="19" t="s">
        <v>725</v>
      </c>
      <c r="C645" s="19">
        <v>0</v>
      </c>
      <c r="D645" s="19">
        <v>7.1900000000000006E-2</v>
      </c>
      <c r="E645" s="19">
        <v>0.10829999999999999</v>
      </c>
      <c r="F645" s="19">
        <v>0.15939999999999999</v>
      </c>
      <c r="G645" s="19">
        <v>0.11310000000000001</v>
      </c>
      <c r="H645" s="19">
        <v>0.26369999999999999</v>
      </c>
      <c r="I645" s="19">
        <v>1</v>
      </c>
      <c r="J645" s="19">
        <v>93751</v>
      </c>
      <c r="K645" s="19">
        <v>88</v>
      </c>
      <c r="L645" s="24">
        <f t="shared" si="27"/>
        <v>8.3435257084885897E-4</v>
      </c>
      <c r="M645">
        <f t="shared" si="28"/>
        <v>-1.4093722369584436</v>
      </c>
      <c r="N645">
        <f t="shared" si="29"/>
        <v>7.43236074270557</v>
      </c>
    </row>
    <row r="646" spans="2:14" x14ac:dyDescent="0.25">
      <c r="B646" s="19" t="s">
        <v>726</v>
      </c>
      <c r="C646" s="19">
        <v>-14.212899999999999</v>
      </c>
      <c r="D646" s="19">
        <v>-0.96930000000000005</v>
      </c>
      <c r="E646" s="19">
        <v>-0.6925</v>
      </c>
      <c r="F646" s="19">
        <v>-0.38379999999999997</v>
      </c>
      <c r="G646" s="19">
        <v>0.87839999999999996</v>
      </c>
      <c r="H646" s="19">
        <v>0.44640000000000002</v>
      </c>
      <c r="I646" s="19">
        <v>11</v>
      </c>
      <c r="J646" s="19">
        <v>103817</v>
      </c>
      <c r="K646" s="19">
        <v>830</v>
      </c>
      <c r="L646" s="24">
        <f t="shared" si="27"/>
        <v>7.8694617477790101E-3</v>
      </c>
      <c r="M646">
        <f t="shared" si="28"/>
        <v>-15.743510928961747</v>
      </c>
      <c r="N646">
        <f t="shared" si="29"/>
        <v>12.959699453551915</v>
      </c>
    </row>
    <row r="647" spans="2:14" x14ac:dyDescent="0.25">
      <c r="B647" s="19" t="s">
        <v>727</v>
      </c>
      <c r="C647" s="19">
        <v>-37.217300000000002</v>
      </c>
      <c r="D647" s="19">
        <v>1.1173999999999999</v>
      </c>
      <c r="E647" s="19">
        <v>1.2310000000000001</v>
      </c>
      <c r="F647" s="19">
        <v>1.2230000000000001</v>
      </c>
      <c r="G647" s="19">
        <v>1.4239999999999999</v>
      </c>
      <c r="H647" s="19">
        <v>1.3732</v>
      </c>
      <c r="I647" s="19">
        <v>45</v>
      </c>
      <c r="J647" s="19">
        <v>102883</v>
      </c>
      <c r="K647" s="19">
        <v>830</v>
      </c>
      <c r="L647" s="24">
        <f t="shared" si="27"/>
        <v>7.8694617477790101E-3</v>
      </c>
      <c r="M647">
        <f t="shared" si="28"/>
        <v>-26.994592696629216</v>
      </c>
      <c r="N647">
        <f t="shared" si="29"/>
        <v>30.742275280898877</v>
      </c>
    </row>
    <row r="648" spans="2:14" x14ac:dyDescent="0.25">
      <c r="B648" s="19" t="s">
        <v>728</v>
      </c>
      <c r="C648" s="19">
        <v>-1</v>
      </c>
      <c r="D648" s="19">
        <v>-0.71</v>
      </c>
      <c r="E648" s="19">
        <v>-0.17</v>
      </c>
      <c r="F648" s="19">
        <v>0.65110000000000001</v>
      </c>
      <c r="G648" s="19">
        <v>5.1898999999999997</v>
      </c>
      <c r="H648" s="19">
        <v>0.68</v>
      </c>
      <c r="I648" s="19">
        <v>680</v>
      </c>
      <c r="J648" s="19">
        <v>2138</v>
      </c>
      <c r="K648" s="19">
        <v>8657</v>
      </c>
      <c r="L648" s="24">
        <f t="shared" si="27"/>
        <v>8.2079434157256492E-2</v>
      </c>
      <c r="M648">
        <f t="shared" si="28"/>
        <v>-0.31813715100483636</v>
      </c>
      <c r="N648">
        <f t="shared" si="29"/>
        <v>130.8982639357213</v>
      </c>
    </row>
    <row r="649" spans="2:14" x14ac:dyDescent="0.25">
      <c r="B649" s="19" t="s">
        <v>729</v>
      </c>
      <c r="C649" s="19">
        <v>-1</v>
      </c>
      <c r="D649" s="19">
        <v>-0.72</v>
      </c>
      <c r="E649" s="19">
        <v>-0.1</v>
      </c>
      <c r="F649" s="19">
        <v>2.3593000000000002</v>
      </c>
      <c r="G649" s="19">
        <v>16.452100000000002</v>
      </c>
      <c r="H649" s="19">
        <v>1.04</v>
      </c>
      <c r="I649" s="19">
        <v>1435</v>
      </c>
      <c r="J649" s="19">
        <v>3658</v>
      </c>
      <c r="K649" s="19">
        <v>8716</v>
      </c>
      <c r="L649" s="24">
        <f t="shared" si="27"/>
        <v>8.2638829630893806E-2</v>
      </c>
      <c r="M649">
        <f t="shared" si="28"/>
        <v>-0.20418669957026761</v>
      </c>
      <c r="N649">
        <f t="shared" si="29"/>
        <v>87.079503528424937</v>
      </c>
    </row>
    <row r="650" spans="2:14" x14ac:dyDescent="0.25">
      <c r="B650" s="19" t="s">
        <v>730</v>
      </c>
      <c r="C650" s="19">
        <v>-1</v>
      </c>
      <c r="D650" s="19">
        <v>-0.1</v>
      </c>
      <c r="E650" s="19">
        <v>0.02</v>
      </c>
      <c r="F650" s="19">
        <v>0.22109999999999999</v>
      </c>
      <c r="G650" s="19">
        <v>2.7856999999999998</v>
      </c>
      <c r="H650" s="19">
        <v>0.14000000000000001</v>
      </c>
      <c r="I650" s="19">
        <v>98</v>
      </c>
      <c r="J650" s="19">
        <v>1251</v>
      </c>
      <c r="K650" s="19">
        <v>9003</v>
      </c>
      <c r="L650" s="24">
        <f t="shared" si="27"/>
        <v>8.5359956765366785E-2</v>
      </c>
      <c r="M650">
        <f t="shared" si="28"/>
        <v>-0.43834583767096247</v>
      </c>
      <c r="N650">
        <f t="shared" si="29"/>
        <v>35.100297950245896</v>
      </c>
    </row>
    <row r="651" spans="2:14" x14ac:dyDescent="0.25">
      <c r="B651" s="19" t="s">
        <v>731</v>
      </c>
      <c r="C651" s="19">
        <v>-1</v>
      </c>
      <c r="D651" s="19">
        <v>-0.12</v>
      </c>
      <c r="E651" s="19">
        <v>0</v>
      </c>
      <c r="F651" s="19">
        <v>0.94569999999999999</v>
      </c>
      <c r="G651" s="19">
        <v>6.8202999999999996</v>
      </c>
      <c r="H651" s="19">
        <v>0.12</v>
      </c>
      <c r="I651" s="19">
        <v>102</v>
      </c>
      <c r="J651" s="19">
        <v>2340</v>
      </c>
      <c r="K651" s="19">
        <v>9003</v>
      </c>
      <c r="L651" s="24">
        <f t="shared" ref="L651:L714" si="30">K651/105471</f>
        <v>8.5359956765366785E-2</v>
      </c>
      <c r="M651">
        <f t="shared" ref="M651:M714" si="31">(C651-F651)/G651</f>
        <v>-0.28528070612729645</v>
      </c>
      <c r="N651">
        <f t="shared" ref="N651:N714" si="32">(I651-F651)/G651</f>
        <v>14.816694280310251</v>
      </c>
    </row>
    <row r="652" spans="2:14" x14ac:dyDescent="0.25">
      <c r="B652" s="19" t="s">
        <v>732</v>
      </c>
      <c r="C652" s="19">
        <v>1</v>
      </c>
      <c r="D652" s="19">
        <v>13</v>
      </c>
      <c r="E652" s="19">
        <v>21</v>
      </c>
      <c r="F652" s="19">
        <v>50.808300000000003</v>
      </c>
      <c r="G652" s="19">
        <v>91.651499999999999</v>
      </c>
      <c r="H652" s="19">
        <v>40</v>
      </c>
      <c r="I652" s="19">
        <v>999</v>
      </c>
      <c r="J652" s="19">
        <v>839</v>
      </c>
      <c r="K652" s="19">
        <v>2</v>
      </c>
      <c r="L652" s="24">
        <f t="shared" si="30"/>
        <v>1.8962558428383158E-5</v>
      </c>
      <c r="M652">
        <f t="shared" si="31"/>
        <v>-0.54345318952772192</v>
      </c>
      <c r="N652">
        <f t="shared" si="32"/>
        <v>10.345621184595997</v>
      </c>
    </row>
    <row r="653" spans="2:14" x14ac:dyDescent="0.25">
      <c r="B653" s="19" t="s">
        <v>733</v>
      </c>
      <c r="C653" s="19">
        <v>1</v>
      </c>
      <c r="D653" s="19">
        <v>60</v>
      </c>
      <c r="E653" s="19">
        <v>74</v>
      </c>
      <c r="F653" s="19">
        <v>78.322900000000004</v>
      </c>
      <c r="G653" s="19">
        <v>22.954799999999999</v>
      </c>
      <c r="H653" s="19">
        <v>93</v>
      </c>
      <c r="I653" s="19">
        <v>186</v>
      </c>
      <c r="J653" s="19">
        <v>166</v>
      </c>
      <c r="K653" s="19">
        <v>13205</v>
      </c>
      <c r="L653" s="24">
        <f t="shared" si="30"/>
        <v>0.1252002920233998</v>
      </c>
      <c r="M653">
        <f t="shared" si="31"/>
        <v>-3.3684850227403422</v>
      </c>
      <c r="N653">
        <f t="shared" si="32"/>
        <v>4.6908315472145263</v>
      </c>
    </row>
    <row r="654" spans="2:14" x14ac:dyDescent="0.25">
      <c r="B654" s="19" t="s">
        <v>734</v>
      </c>
      <c r="C654" s="19">
        <v>2.78</v>
      </c>
      <c r="D654" s="19">
        <v>20.71</v>
      </c>
      <c r="E654" s="19">
        <v>33.29</v>
      </c>
      <c r="F654" s="19">
        <v>51.976300000000002</v>
      </c>
      <c r="G654" s="19">
        <v>55.488999999999997</v>
      </c>
      <c r="H654" s="19">
        <v>61.65</v>
      </c>
      <c r="I654" s="19">
        <v>723</v>
      </c>
      <c r="J654" s="19">
        <v>15714</v>
      </c>
      <c r="K654" s="19">
        <v>4</v>
      </c>
      <c r="L654" s="24">
        <f t="shared" si="30"/>
        <v>3.7925116856766316E-5</v>
      </c>
      <c r="M654">
        <f t="shared" si="31"/>
        <v>-0.88659554145866759</v>
      </c>
      <c r="N654">
        <f t="shared" si="32"/>
        <v>12.092913910865217</v>
      </c>
    </row>
    <row r="655" spans="2:14" x14ac:dyDescent="0.25">
      <c r="B655" s="19" t="s">
        <v>735</v>
      </c>
      <c r="C655" s="19">
        <v>1.1599999999999999</v>
      </c>
      <c r="D655" s="19">
        <v>15.07</v>
      </c>
      <c r="E655" s="19">
        <v>24.6</v>
      </c>
      <c r="F655" s="19">
        <v>50.970999999999997</v>
      </c>
      <c r="G655" s="19">
        <v>83.019599999999997</v>
      </c>
      <c r="H655" s="19">
        <v>43.92</v>
      </c>
      <c r="I655" s="19">
        <v>936</v>
      </c>
      <c r="J655" s="19">
        <v>18560</v>
      </c>
      <c r="K655" s="19">
        <v>4</v>
      </c>
      <c r="L655" s="24">
        <f t="shared" si="30"/>
        <v>3.7925116856766316E-5</v>
      </c>
      <c r="M655">
        <f t="shared" si="31"/>
        <v>-0.59999084553527116</v>
      </c>
      <c r="N655">
        <f t="shared" si="32"/>
        <v>10.660482584835389</v>
      </c>
    </row>
    <row r="656" spans="2:14" x14ac:dyDescent="0.25">
      <c r="B656" s="19" t="s">
        <v>736</v>
      </c>
      <c r="C656" s="19">
        <v>7</v>
      </c>
      <c r="D656" s="19">
        <v>296</v>
      </c>
      <c r="E656" s="19">
        <v>574</v>
      </c>
      <c r="F656" s="19">
        <v>757.86760000000004</v>
      </c>
      <c r="G656" s="19">
        <v>630.03790000000004</v>
      </c>
      <c r="H656" s="19">
        <v>1093</v>
      </c>
      <c r="I656" s="19">
        <v>3703</v>
      </c>
      <c r="J656" s="19">
        <v>3290</v>
      </c>
      <c r="K656" s="19">
        <v>0</v>
      </c>
      <c r="L656" s="24">
        <f t="shared" si="30"/>
        <v>0</v>
      </c>
      <c r="M656">
        <f t="shared" si="31"/>
        <v>-1.1917816372634091</v>
      </c>
      <c r="N656">
        <f t="shared" si="32"/>
        <v>4.6745321194169422</v>
      </c>
    </row>
    <row r="657" spans="2:14" x14ac:dyDescent="0.25">
      <c r="B657" s="19" t="s">
        <v>737</v>
      </c>
      <c r="C657" s="19">
        <v>25</v>
      </c>
      <c r="D657" s="19">
        <v>29136</v>
      </c>
      <c r="E657" s="19">
        <v>70925</v>
      </c>
      <c r="F657" s="19">
        <v>130600.1667</v>
      </c>
      <c r="G657" s="19">
        <v>178726.66020000001</v>
      </c>
      <c r="H657" s="19">
        <v>160189.5</v>
      </c>
      <c r="I657" s="19">
        <v>2015293</v>
      </c>
      <c r="J657" s="19">
        <v>81479</v>
      </c>
      <c r="K657" s="19">
        <v>0</v>
      </c>
      <c r="L657" s="24">
        <f t="shared" si="30"/>
        <v>0</v>
      </c>
      <c r="M657">
        <f t="shared" si="31"/>
        <v>-0.73058583735567384</v>
      </c>
      <c r="N657">
        <f t="shared" si="32"/>
        <v>10.545113030092866</v>
      </c>
    </row>
    <row r="658" spans="2:14" x14ac:dyDescent="0.25">
      <c r="B658" s="19" t="s">
        <v>738</v>
      </c>
      <c r="C658" s="19">
        <v>91</v>
      </c>
      <c r="D658" s="19">
        <v>3394633</v>
      </c>
      <c r="E658" s="19">
        <v>12558240</v>
      </c>
      <c r="F658" s="19">
        <v>48196081.662699997</v>
      </c>
      <c r="G658" s="19">
        <v>123945725.82780001</v>
      </c>
      <c r="H658" s="19">
        <v>35637982.5</v>
      </c>
      <c r="I658" s="19">
        <v>1881715765</v>
      </c>
      <c r="J658" s="19">
        <v>101011</v>
      </c>
      <c r="K658" s="19">
        <v>0</v>
      </c>
      <c r="L658" s="24">
        <f t="shared" si="30"/>
        <v>0</v>
      </c>
      <c r="M658">
        <f t="shared" si="31"/>
        <v>-0.38884754065387894</v>
      </c>
      <c r="N658">
        <f t="shared" si="32"/>
        <v>14.792923847044484</v>
      </c>
    </row>
    <row r="659" spans="2:14" x14ac:dyDescent="0.25">
      <c r="B659" s="19" t="s">
        <v>739</v>
      </c>
      <c r="C659" s="19">
        <v>337</v>
      </c>
      <c r="D659" s="19">
        <v>422767471.5</v>
      </c>
      <c r="E659" s="19">
        <v>2453292050</v>
      </c>
      <c r="F659" s="19">
        <v>26363771700.224701</v>
      </c>
      <c r="G659" s="19">
        <v>105113801640.664</v>
      </c>
      <c r="H659" s="19">
        <v>8808372638.5</v>
      </c>
      <c r="I659" s="19">
        <v>1830000000000</v>
      </c>
      <c r="J659" s="19">
        <v>95863</v>
      </c>
      <c r="K659" s="19">
        <v>0</v>
      </c>
      <c r="L659" s="24">
        <f t="shared" si="30"/>
        <v>0</v>
      </c>
      <c r="M659">
        <f t="shared" si="31"/>
        <v>-0.25081170076361975</v>
      </c>
      <c r="N659">
        <f t="shared" si="32"/>
        <v>17.15889065134931</v>
      </c>
    </row>
    <row r="660" spans="2:14" x14ac:dyDescent="0.25">
      <c r="B660" s="19" t="s">
        <v>740</v>
      </c>
      <c r="C660" s="19">
        <v>-3.28</v>
      </c>
      <c r="D660" s="19">
        <v>0.99</v>
      </c>
      <c r="E660" s="19">
        <v>1.21</v>
      </c>
      <c r="F660" s="19">
        <v>1.0707</v>
      </c>
      <c r="G660" s="19">
        <v>0.50160000000000005</v>
      </c>
      <c r="H660" s="19">
        <v>1.37</v>
      </c>
      <c r="I660" s="19">
        <v>5</v>
      </c>
      <c r="J660" s="19">
        <v>324</v>
      </c>
      <c r="K660" s="19">
        <v>120</v>
      </c>
      <c r="L660" s="24">
        <f t="shared" si="30"/>
        <v>1.1377535057029895E-3</v>
      </c>
      <c r="M660">
        <f t="shared" si="31"/>
        <v>-8.6736443381180219</v>
      </c>
      <c r="N660">
        <f t="shared" si="32"/>
        <v>7.8335326953748003</v>
      </c>
    </row>
    <row r="661" spans="2:14" x14ac:dyDescent="0.25">
      <c r="B661" s="19" t="s">
        <v>741</v>
      </c>
      <c r="C661" s="19">
        <v>-9.8800000000000008</v>
      </c>
      <c r="D661" s="19">
        <v>1.23</v>
      </c>
      <c r="E661" s="19">
        <v>1.48</v>
      </c>
      <c r="F661" s="19">
        <v>1.4866999999999999</v>
      </c>
      <c r="G661" s="19">
        <v>0.3412</v>
      </c>
      <c r="H661" s="19">
        <v>1.71</v>
      </c>
      <c r="I661" s="19">
        <v>7</v>
      </c>
      <c r="J661" s="19">
        <v>299</v>
      </c>
      <c r="K661" s="19">
        <v>120</v>
      </c>
      <c r="L661" s="24">
        <f t="shared" si="30"/>
        <v>1.1377535057029895E-3</v>
      </c>
      <c r="M661">
        <f t="shared" si="31"/>
        <v>-33.313892145369287</v>
      </c>
      <c r="N661">
        <f t="shared" si="32"/>
        <v>16.158558030480656</v>
      </c>
    </row>
    <row r="662" spans="2:14" x14ac:dyDescent="0.25">
      <c r="B662" s="19" t="s">
        <v>742</v>
      </c>
      <c r="C662" s="19">
        <v>1</v>
      </c>
      <c r="D662" s="19">
        <v>61.38</v>
      </c>
      <c r="E662" s="19">
        <v>74.989999999999995</v>
      </c>
      <c r="F662" s="19">
        <v>79.051100000000005</v>
      </c>
      <c r="G662" s="19">
        <v>22.814499999999999</v>
      </c>
      <c r="H662" s="19">
        <v>93.75</v>
      </c>
      <c r="I662" s="19">
        <v>184</v>
      </c>
      <c r="J662" s="19">
        <v>10002</v>
      </c>
      <c r="K662" s="19">
        <v>18833</v>
      </c>
      <c r="L662" s="24">
        <f t="shared" si="30"/>
        <v>0.17856093144087001</v>
      </c>
      <c r="M662">
        <f t="shared" si="31"/>
        <v>-3.4211181485458813</v>
      </c>
      <c r="N662">
        <f t="shared" si="32"/>
        <v>4.6000964299020364</v>
      </c>
    </row>
    <row r="663" spans="2:14" x14ac:dyDescent="0.25">
      <c r="B663" s="19" t="s">
        <v>743</v>
      </c>
      <c r="C663" s="19">
        <v>1</v>
      </c>
      <c r="D663" s="19">
        <v>60.6</v>
      </c>
      <c r="E663" s="19">
        <v>74.95</v>
      </c>
      <c r="F663" s="19">
        <v>78.907600000000002</v>
      </c>
      <c r="G663" s="19">
        <v>23.286100000000001</v>
      </c>
      <c r="H663" s="19">
        <v>94</v>
      </c>
      <c r="I663" s="19">
        <v>186</v>
      </c>
      <c r="J663" s="19">
        <v>9904</v>
      </c>
      <c r="K663" s="19">
        <v>18833</v>
      </c>
      <c r="L663" s="24">
        <f t="shared" si="30"/>
        <v>0.17856093144087001</v>
      </c>
      <c r="M663">
        <f t="shared" si="31"/>
        <v>-3.3456697343050146</v>
      </c>
      <c r="N663">
        <f t="shared" si="32"/>
        <v>4.5989839432107562</v>
      </c>
    </row>
    <row r="664" spans="2:14" x14ac:dyDescent="0.25">
      <c r="B664" s="19" t="s">
        <v>744</v>
      </c>
      <c r="C664" s="19">
        <v>1</v>
      </c>
      <c r="D664" s="19">
        <v>63.666699999999999</v>
      </c>
      <c r="E664" s="19">
        <v>75.784599999999998</v>
      </c>
      <c r="F664" s="19">
        <v>79.612499999999997</v>
      </c>
      <c r="G664" s="19">
        <v>21.164300000000001</v>
      </c>
      <c r="H664" s="19">
        <v>93.222200000000001</v>
      </c>
      <c r="I664" s="19">
        <v>173</v>
      </c>
      <c r="J664" s="19">
        <v>23674</v>
      </c>
      <c r="K664" s="19">
        <v>11282</v>
      </c>
      <c r="L664" s="24">
        <f t="shared" si="30"/>
        <v>0.10696779209450939</v>
      </c>
      <c r="M664">
        <f t="shared" si="31"/>
        <v>-3.7143916878895116</v>
      </c>
      <c r="N664">
        <f t="shared" si="32"/>
        <v>4.4125012402961588</v>
      </c>
    </row>
    <row r="665" spans="2:14" x14ac:dyDescent="0.25">
      <c r="B665" s="19" t="s">
        <v>745</v>
      </c>
      <c r="C665" s="19">
        <v>1</v>
      </c>
      <c r="D665" s="19">
        <v>311</v>
      </c>
      <c r="E665" s="19">
        <v>766</v>
      </c>
      <c r="F665" s="19">
        <v>1269.3895</v>
      </c>
      <c r="G665" s="19">
        <v>1407.3371</v>
      </c>
      <c r="H665" s="19">
        <v>1707</v>
      </c>
      <c r="I665" s="19">
        <v>12269</v>
      </c>
      <c r="J665" s="19">
        <v>6725</v>
      </c>
      <c r="K665" s="19">
        <v>11282</v>
      </c>
      <c r="L665" s="24">
        <f t="shared" si="30"/>
        <v>0.10696779209450939</v>
      </c>
      <c r="M665">
        <f t="shared" si="31"/>
        <v>-0.90126914155819526</v>
      </c>
      <c r="N665">
        <f t="shared" si="32"/>
        <v>7.8159031691838443</v>
      </c>
    </row>
    <row r="666" spans="2:14" x14ac:dyDescent="0.25">
      <c r="B666" s="19" t="s">
        <v>746</v>
      </c>
      <c r="C666" s="19">
        <v>1</v>
      </c>
      <c r="D666" s="19">
        <v>4</v>
      </c>
      <c r="E666" s="19">
        <v>10</v>
      </c>
      <c r="F666" s="19">
        <v>16.456900000000001</v>
      </c>
      <c r="G666" s="19">
        <v>18.732199999999999</v>
      </c>
      <c r="H666" s="19">
        <v>22</v>
      </c>
      <c r="I666" s="19">
        <v>168</v>
      </c>
      <c r="J666" s="19">
        <v>165</v>
      </c>
      <c r="K666" s="19">
        <v>11282</v>
      </c>
      <c r="L666" s="24">
        <f t="shared" si="30"/>
        <v>0.10696779209450939</v>
      </c>
      <c r="M666">
        <f t="shared" si="31"/>
        <v>-0.82515134367559617</v>
      </c>
      <c r="N666">
        <f t="shared" si="32"/>
        <v>8.0899787531630043</v>
      </c>
    </row>
    <row r="667" spans="2:14" x14ac:dyDescent="0.25">
      <c r="B667" s="19" t="s">
        <v>747</v>
      </c>
      <c r="C667" s="19">
        <v>1</v>
      </c>
      <c r="D667" s="19">
        <v>23011</v>
      </c>
      <c r="E667" s="19">
        <v>59924</v>
      </c>
      <c r="F667" s="19">
        <v>104844.9705</v>
      </c>
      <c r="G667" s="19">
        <v>122667.95819999999</v>
      </c>
      <c r="H667" s="19">
        <v>140612</v>
      </c>
      <c r="I667" s="19">
        <v>1269927</v>
      </c>
      <c r="J667" s="19">
        <v>64825</v>
      </c>
      <c r="K667" s="19">
        <v>11282</v>
      </c>
      <c r="L667" s="24">
        <f t="shared" si="30"/>
        <v>0.10696779209450939</v>
      </c>
      <c r="M667">
        <f t="shared" si="31"/>
        <v>-0.85469728230953801</v>
      </c>
      <c r="N667">
        <f t="shared" si="32"/>
        <v>9.4978513264273108</v>
      </c>
    </row>
    <row r="668" spans="2:14" x14ac:dyDescent="0.25">
      <c r="B668" s="19" t="s">
        <v>748</v>
      </c>
      <c r="C668" s="19">
        <v>1</v>
      </c>
      <c r="D668" s="19">
        <v>1659689</v>
      </c>
      <c r="E668" s="19">
        <v>4652459</v>
      </c>
      <c r="F668" s="19">
        <v>9270478.9945999999</v>
      </c>
      <c r="G668" s="19">
        <v>12411897.5019</v>
      </c>
      <c r="H668" s="19">
        <v>11881080</v>
      </c>
      <c r="I668" s="19">
        <v>183159369</v>
      </c>
      <c r="J668" s="19">
        <v>76244</v>
      </c>
      <c r="K668" s="19">
        <v>11282</v>
      </c>
      <c r="L668" s="24">
        <f t="shared" si="30"/>
        <v>0.10696779209450939</v>
      </c>
      <c r="M668">
        <f t="shared" si="31"/>
        <v>-0.74690255806421901</v>
      </c>
      <c r="N668">
        <f t="shared" si="32"/>
        <v>14.009855461566715</v>
      </c>
    </row>
    <row r="669" spans="2:14" x14ac:dyDescent="0.25">
      <c r="B669" s="19" t="s">
        <v>749</v>
      </c>
      <c r="C669" s="19">
        <v>0</v>
      </c>
      <c r="D669" s="19">
        <v>2.1922000000000001</v>
      </c>
      <c r="E669" s="19">
        <v>4.2595999999999998</v>
      </c>
      <c r="F669" s="19">
        <v>4.7305000000000001</v>
      </c>
      <c r="G669" s="19">
        <v>3.4607000000000001</v>
      </c>
      <c r="H669" s="19">
        <v>6.7355999999999998</v>
      </c>
      <c r="I669" s="19">
        <v>50</v>
      </c>
      <c r="J669" s="19">
        <v>34869</v>
      </c>
      <c r="K669" s="19">
        <v>11282</v>
      </c>
      <c r="L669" s="24">
        <f t="shared" si="30"/>
        <v>0.10696779209450939</v>
      </c>
      <c r="M669">
        <f t="shared" si="31"/>
        <v>-1.3669199872858093</v>
      </c>
      <c r="N669">
        <f t="shared" si="32"/>
        <v>13.0810240702748</v>
      </c>
    </row>
    <row r="670" spans="2:14" x14ac:dyDescent="0.25">
      <c r="B670" s="19" t="s">
        <v>750</v>
      </c>
      <c r="C670" s="19">
        <v>0</v>
      </c>
      <c r="D670" s="19">
        <v>494</v>
      </c>
      <c r="E670" s="19">
        <v>708</v>
      </c>
      <c r="F670" s="19">
        <v>768.72789999999998</v>
      </c>
      <c r="G670" s="19">
        <v>479.48970000000003</v>
      </c>
      <c r="H670" s="19">
        <v>964</v>
      </c>
      <c r="I670" s="19">
        <v>5872</v>
      </c>
      <c r="J670" s="19">
        <v>1707</v>
      </c>
      <c r="K670" s="19">
        <v>0</v>
      </c>
      <c r="L670" s="24">
        <f t="shared" si="30"/>
        <v>0</v>
      </c>
      <c r="M670">
        <f t="shared" si="31"/>
        <v>-1.6032208825340772</v>
      </c>
      <c r="N670">
        <f t="shared" si="32"/>
        <v>10.643131854552871</v>
      </c>
    </row>
    <row r="671" spans="2:14" x14ac:dyDescent="0.25">
      <c r="B671" s="19" t="s">
        <v>751</v>
      </c>
      <c r="C671" s="19">
        <v>0</v>
      </c>
      <c r="D671" s="19">
        <v>2.0799999999999999E-2</v>
      </c>
      <c r="E671" s="19">
        <v>6.3500000000000001E-2</v>
      </c>
      <c r="F671" s="19">
        <v>0.10680000000000001</v>
      </c>
      <c r="G671" s="19">
        <v>0.1338</v>
      </c>
      <c r="H671" s="19">
        <v>0.1391</v>
      </c>
      <c r="I671" s="19">
        <v>1</v>
      </c>
      <c r="J671" s="19">
        <v>6317</v>
      </c>
      <c r="K671" s="19">
        <v>9</v>
      </c>
      <c r="L671" s="24">
        <f t="shared" si="30"/>
        <v>8.5331512927724207E-5</v>
      </c>
      <c r="M671">
        <f t="shared" si="31"/>
        <v>-0.79820627802690591</v>
      </c>
      <c r="N671">
        <f t="shared" si="32"/>
        <v>6.6756352765321374</v>
      </c>
    </row>
    <row r="672" spans="2:14" x14ac:dyDescent="0.25">
      <c r="B672" s="19" t="s">
        <v>752</v>
      </c>
      <c r="C672" s="19">
        <v>-1</v>
      </c>
      <c r="D672" s="19">
        <v>-0.71</v>
      </c>
      <c r="E672" s="19">
        <v>-0.39</v>
      </c>
      <c r="F672" s="19">
        <v>0.66559999999999997</v>
      </c>
      <c r="G672" s="19">
        <v>3.6280999999999999</v>
      </c>
      <c r="H672" s="19">
        <v>0.31</v>
      </c>
      <c r="I672" s="19">
        <v>131</v>
      </c>
      <c r="J672" s="19">
        <v>2381</v>
      </c>
      <c r="K672" s="19">
        <v>7343</v>
      </c>
      <c r="L672" s="24">
        <f t="shared" si="30"/>
        <v>6.9621033269808758E-2</v>
      </c>
      <c r="M672">
        <f t="shared" si="31"/>
        <v>-0.45908326672362948</v>
      </c>
      <c r="N672">
        <f t="shared" si="32"/>
        <v>35.923596372757089</v>
      </c>
    </row>
    <row r="673" spans="2:14" x14ac:dyDescent="0.25">
      <c r="B673" s="19" t="s">
        <v>753</v>
      </c>
      <c r="C673" s="19">
        <v>-1</v>
      </c>
      <c r="D673" s="19">
        <v>-0.62</v>
      </c>
      <c r="E673" s="19">
        <v>-0.15</v>
      </c>
      <c r="F673" s="19">
        <v>1.3573999999999999</v>
      </c>
      <c r="G673" s="19">
        <v>5.8193999999999999</v>
      </c>
      <c r="H673" s="19">
        <v>0.9</v>
      </c>
      <c r="I673" s="19">
        <v>410</v>
      </c>
      <c r="J673" s="19">
        <v>3113</v>
      </c>
      <c r="K673" s="19">
        <v>7343</v>
      </c>
      <c r="L673" s="24">
        <f t="shared" si="30"/>
        <v>6.9621033269808758E-2</v>
      </c>
      <c r="M673">
        <f t="shared" si="31"/>
        <v>-0.40509330858851433</v>
      </c>
      <c r="N673">
        <f t="shared" si="32"/>
        <v>70.220744406639866</v>
      </c>
    </row>
    <row r="674" spans="2:14" x14ac:dyDescent="0.25">
      <c r="B674" s="19" t="s">
        <v>754</v>
      </c>
      <c r="C674" s="19">
        <v>3</v>
      </c>
      <c r="D674" s="19">
        <v>13</v>
      </c>
      <c r="E674" s="19">
        <v>24</v>
      </c>
      <c r="F674" s="19">
        <v>32.223300000000002</v>
      </c>
      <c r="G674" s="19">
        <v>26.248100000000001</v>
      </c>
      <c r="H674" s="19">
        <v>43</v>
      </c>
      <c r="I674" s="19">
        <v>222</v>
      </c>
      <c r="J674" s="19">
        <v>151</v>
      </c>
      <c r="K674" s="19">
        <v>0</v>
      </c>
      <c r="L674" s="24">
        <f t="shared" si="30"/>
        <v>0</v>
      </c>
      <c r="M674">
        <f t="shared" si="31"/>
        <v>-1.113349156700866</v>
      </c>
      <c r="N674">
        <f t="shared" si="32"/>
        <v>7.230111893813266</v>
      </c>
    </row>
    <row r="675" spans="2:14" x14ac:dyDescent="0.25">
      <c r="B675" s="19" t="s">
        <v>755</v>
      </c>
      <c r="C675" s="19">
        <v>1</v>
      </c>
      <c r="D675" s="19">
        <v>3</v>
      </c>
      <c r="E675" s="19">
        <v>5</v>
      </c>
      <c r="F675" s="19">
        <v>5.9782000000000002</v>
      </c>
      <c r="G675" s="19">
        <v>3.8540999999999999</v>
      </c>
      <c r="H675" s="19">
        <v>8</v>
      </c>
      <c r="I675" s="19">
        <v>34</v>
      </c>
      <c r="J675" s="19">
        <v>34</v>
      </c>
      <c r="K675" s="19">
        <v>1</v>
      </c>
      <c r="L675" s="24">
        <f t="shared" si="30"/>
        <v>9.4812792141915789E-6</v>
      </c>
      <c r="M675">
        <f t="shared" si="31"/>
        <v>-1.2916634233673232</v>
      </c>
      <c r="N675">
        <f t="shared" si="32"/>
        <v>7.2706468436210789</v>
      </c>
    </row>
    <row r="676" spans="2:14" x14ac:dyDescent="0.25">
      <c r="B676" s="19" t="s">
        <v>756</v>
      </c>
      <c r="C676" s="19">
        <v>0.03</v>
      </c>
      <c r="D676" s="19">
        <v>0.28999999999999998</v>
      </c>
      <c r="E676" s="19">
        <v>0.5</v>
      </c>
      <c r="F676" s="19">
        <v>0.52900000000000003</v>
      </c>
      <c r="G676" s="19">
        <v>0.28470000000000001</v>
      </c>
      <c r="H676" s="19">
        <v>0.77</v>
      </c>
      <c r="I676" s="19">
        <v>1</v>
      </c>
      <c r="J676" s="19">
        <v>94</v>
      </c>
      <c r="K676" s="19">
        <v>1</v>
      </c>
      <c r="L676" s="24">
        <f t="shared" si="30"/>
        <v>9.4812792141915789E-6</v>
      </c>
      <c r="M676">
        <f t="shared" si="31"/>
        <v>-1.7527221636810677</v>
      </c>
      <c r="N676">
        <f t="shared" si="32"/>
        <v>1.6543730242360377</v>
      </c>
    </row>
    <row r="677" spans="2:14" x14ac:dyDescent="0.25">
      <c r="B677" s="19" t="s">
        <v>757</v>
      </c>
      <c r="C677" s="19">
        <v>1</v>
      </c>
      <c r="D677" s="19">
        <v>3</v>
      </c>
      <c r="E677" s="19">
        <v>6</v>
      </c>
      <c r="F677" s="19">
        <v>6.4287999999999998</v>
      </c>
      <c r="G677" s="19">
        <v>3.8851</v>
      </c>
      <c r="H677" s="19">
        <v>9</v>
      </c>
      <c r="I677" s="19">
        <v>40</v>
      </c>
      <c r="J677" s="19">
        <v>34</v>
      </c>
      <c r="K677" s="19">
        <v>1</v>
      </c>
      <c r="L677" s="24">
        <f t="shared" si="30"/>
        <v>9.4812792141915789E-6</v>
      </c>
      <c r="M677">
        <f t="shared" si="31"/>
        <v>-1.3973385498442767</v>
      </c>
      <c r="N677">
        <f t="shared" si="32"/>
        <v>8.6410131013358722</v>
      </c>
    </row>
    <row r="678" spans="2:14" x14ac:dyDescent="0.25">
      <c r="B678" s="19" t="s">
        <v>758</v>
      </c>
      <c r="C678" s="19">
        <v>0</v>
      </c>
      <c r="D678" s="19">
        <v>0</v>
      </c>
      <c r="E678" s="19">
        <v>0</v>
      </c>
      <c r="F678" s="19">
        <v>0</v>
      </c>
      <c r="G678" s="19">
        <v>0</v>
      </c>
      <c r="H678" s="19">
        <v>0</v>
      </c>
      <c r="I678" s="19">
        <v>0</v>
      </c>
      <c r="J678" s="19">
        <v>1</v>
      </c>
      <c r="K678" s="19">
        <v>1</v>
      </c>
      <c r="L678" s="24">
        <f t="shared" si="30"/>
        <v>9.4812792141915789E-6</v>
      </c>
      <c r="M678">
        <v>0</v>
      </c>
      <c r="N678">
        <v>0</v>
      </c>
    </row>
    <row r="679" spans="2:14" x14ac:dyDescent="0.25">
      <c r="B679" s="19" t="s">
        <v>759</v>
      </c>
      <c r="C679" s="19">
        <v>1</v>
      </c>
      <c r="D679" s="19">
        <v>1</v>
      </c>
      <c r="E679" s="19">
        <v>2</v>
      </c>
      <c r="F679" s="19">
        <v>2.2513999999999998</v>
      </c>
      <c r="G679" s="19">
        <v>1.5099</v>
      </c>
      <c r="H679" s="19">
        <v>3</v>
      </c>
      <c r="I679" s="19">
        <v>7</v>
      </c>
      <c r="J679" s="19">
        <v>7</v>
      </c>
      <c r="K679" s="19">
        <v>6393</v>
      </c>
      <c r="L679" s="24">
        <f t="shared" si="30"/>
        <v>6.0613818016326766E-2</v>
      </c>
      <c r="M679">
        <f t="shared" si="31"/>
        <v>-0.82879660904695662</v>
      </c>
      <c r="N679">
        <f t="shared" si="32"/>
        <v>3.1449764885091724</v>
      </c>
    </row>
    <row r="680" spans="2:14" x14ac:dyDescent="0.25">
      <c r="B680" s="19" t="s">
        <v>760</v>
      </c>
      <c r="C680" s="19">
        <v>0</v>
      </c>
      <c r="D680" s="19">
        <v>34.045000000000002</v>
      </c>
      <c r="E680" s="19">
        <v>55.71</v>
      </c>
      <c r="F680" s="19">
        <v>64.139200000000002</v>
      </c>
      <c r="G680" s="19">
        <v>50.244300000000003</v>
      </c>
      <c r="H680" s="19">
        <v>80.349999999999994</v>
      </c>
      <c r="I680" s="19">
        <v>496</v>
      </c>
      <c r="J680" s="19">
        <v>18283</v>
      </c>
      <c r="K680" s="19">
        <v>0</v>
      </c>
      <c r="L680" s="24">
        <f t="shared" si="30"/>
        <v>0</v>
      </c>
      <c r="M680">
        <f t="shared" si="31"/>
        <v>-1.276546792372468</v>
      </c>
      <c r="N680">
        <f t="shared" si="32"/>
        <v>8.5952197562708594</v>
      </c>
    </row>
    <row r="681" spans="2:14" x14ac:dyDescent="0.25">
      <c r="B681" s="19" t="s">
        <v>761</v>
      </c>
      <c r="C681" s="19">
        <v>1</v>
      </c>
      <c r="D681" s="19">
        <v>5</v>
      </c>
      <c r="E681" s="19">
        <v>11</v>
      </c>
      <c r="F681" s="19">
        <v>17.535900000000002</v>
      </c>
      <c r="G681" s="19">
        <v>18.553000000000001</v>
      </c>
      <c r="H681" s="19">
        <v>23</v>
      </c>
      <c r="I681" s="19">
        <v>169</v>
      </c>
      <c r="J681" s="19">
        <v>169</v>
      </c>
      <c r="K681" s="19">
        <v>0</v>
      </c>
      <c r="L681" s="24">
        <f t="shared" si="30"/>
        <v>0</v>
      </c>
      <c r="M681">
        <f t="shared" si="31"/>
        <v>-0.89127903843044254</v>
      </c>
      <c r="N681">
        <f t="shared" si="32"/>
        <v>8.163860292136043</v>
      </c>
    </row>
    <row r="682" spans="2:14" x14ac:dyDescent="0.25">
      <c r="B682" s="19" t="s">
        <v>762</v>
      </c>
      <c r="C682" s="19">
        <v>3.5</v>
      </c>
      <c r="D682" s="19">
        <v>30.61</v>
      </c>
      <c r="E682" s="19">
        <v>44.07</v>
      </c>
      <c r="F682" s="19">
        <v>54.259700000000002</v>
      </c>
      <c r="G682" s="19">
        <v>39.887599999999999</v>
      </c>
      <c r="H682" s="19">
        <v>65</v>
      </c>
      <c r="I682" s="19">
        <v>723</v>
      </c>
      <c r="J682" s="19">
        <v>10979</v>
      </c>
      <c r="K682" s="19">
        <v>0</v>
      </c>
      <c r="L682" s="24">
        <f t="shared" si="30"/>
        <v>0</v>
      </c>
      <c r="M682">
        <f t="shared" si="31"/>
        <v>-1.2725684172524796</v>
      </c>
      <c r="N682">
        <f t="shared" si="32"/>
        <v>16.765618889078311</v>
      </c>
    </row>
    <row r="683" spans="2:14" x14ac:dyDescent="0.25">
      <c r="B683" s="19" t="s">
        <v>763</v>
      </c>
      <c r="C683" s="19">
        <v>0</v>
      </c>
      <c r="D683" s="19">
        <v>423</v>
      </c>
      <c r="E683" s="19">
        <v>962</v>
      </c>
      <c r="F683" s="19">
        <v>1621.2904000000001</v>
      </c>
      <c r="G683" s="19">
        <v>1800.5054</v>
      </c>
      <c r="H683" s="19">
        <v>2149</v>
      </c>
      <c r="I683" s="19">
        <v>15412</v>
      </c>
      <c r="J683" s="19">
        <v>32338</v>
      </c>
      <c r="K683" s="19">
        <v>0</v>
      </c>
      <c r="L683" s="24">
        <f t="shared" si="30"/>
        <v>0</v>
      </c>
      <c r="M683">
        <f t="shared" si="31"/>
        <v>-0.90046405859154888</v>
      </c>
      <c r="N683">
        <f t="shared" si="32"/>
        <v>7.659354756725528</v>
      </c>
    </row>
    <row r="684" spans="2:14" x14ac:dyDescent="0.25">
      <c r="B684" s="19" t="s">
        <v>764</v>
      </c>
      <c r="C684" s="19">
        <v>0</v>
      </c>
      <c r="D684" s="19">
        <v>39800.478000000003</v>
      </c>
      <c r="E684" s="19">
        <v>98251</v>
      </c>
      <c r="F684" s="19">
        <v>171683.36569999999</v>
      </c>
      <c r="G684" s="19">
        <v>193095.72700000001</v>
      </c>
      <c r="H684" s="19">
        <v>232442.49100000001</v>
      </c>
      <c r="I684" s="19">
        <v>1614842</v>
      </c>
      <c r="J684" s="19">
        <v>83631</v>
      </c>
      <c r="K684" s="19">
        <v>0</v>
      </c>
      <c r="L684" s="24">
        <f t="shared" si="30"/>
        <v>0</v>
      </c>
      <c r="M684">
        <f t="shared" si="31"/>
        <v>-0.88911012360206176</v>
      </c>
      <c r="N684">
        <f t="shared" si="32"/>
        <v>7.4737989116662327</v>
      </c>
    </row>
    <row r="685" spans="2:14" x14ac:dyDescent="0.25">
      <c r="B685" s="19" t="s">
        <v>765</v>
      </c>
      <c r="C685" s="19">
        <v>0</v>
      </c>
      <c r="D685" s="19">
        <v>400</v>
      </c>
      <c r="E685" s="19">
        <v>903.78</v>
      </c>
      <c r="F685" s="19">
        <v>1542.6876999999999</v>
      </c>
      <c r="G685" s="19">
        <v>1758.0754999999999</v>
      </c>
      <c r="H685" s="19">
        <v>2002</v>
      </c>
      <c r="I685" s="19">
        <v>15412</v>
      </c>
      <c r="J685" s="19">
        <v>32111</v>
      </c>
      <c r="K685" s="19">
        <v>0</v>
      </c>
      <c r="L685" s="24">
        <f t="shared" si="30"/>
        <v>0</v>
      </c>
      <c r="M685">
        <f t="shared" si="31"/>
        <v>-0.87748660395984135</v>
      </c>
      <c r="N685">
        <f t="shared" si="32"/>
        <v>7.8889173417182601</v>
      </c>
    </row>
    <row r="686" spans="2:14" x14ac:dyDescent="0.25">
      <c r="B686" s="19" t="s">
        <v>766</v>
      </c>
      <c r="C686" s="19">
        <v>0</v>
      </c>
      <c r="D686" s="19">
        <v>36611</v>
      </c>
      <c r="E686" s="19">
        <v>87510</v>
      </c>
      <c r="F686" s="19">
        <v>151607.18770000001</v>
      </c>
      <c r="G686" s="19">
        <v>173764.071</v>
      </c>
      <c r="H686" s="19">
        <v>200759.86600000001</v>
      </c>
      <c r="I686" s="19">
        <v>1459144</v>
      </c>
      <c r="J686" s="19">
        <v>83620</v>
      </c>
      <c r="K686" s="19">
        <v>0</v>
      </c>
      <c r="L686" s="24">
        <f t="shared" si="30"/>
        <v>0</v>
      </c>
      <c r="M686">
        <f t="shared" si="31"/>
        <v>-0.87248869589387101</v>
      </c>
      <c r="N686">
        <f t="shared" si="32"/>
        <v>7.5247823371955871</v>
      </c>
    </row>
    <row r="687" spans="2:14" x14ac:dyDescent="0.25">
      <c r="B687" s="19" t="s">
        <v>767</v>
      </c>
      <c r="C687" s="19">
        <v>0</v>
      </c>
      <c r="D687" s="19">
        <v>3366107.5</v>
      </c>
      <c r="E687" s="19">
        <v>8542472.4379999992</v>
      </c>
      <c r="F687" s="19">
        <v>15178425.293199999</v>
      </c>
      <c r="G687" s="19">
        <v>17605801.353399999</v>
      </c>
      <c r="H687" s="19">
        <v>20366439.463</v>
      </c>
      <c r="I687" s="19">
        <v>144846186</v>
      </c>
      <c r="J687" s="19">
        <v>90526</v>
      </c>
      <c r="K687" s="19">
        <v>0</v>
      </c>
      <c r="L687" s="24">
        <f t="shared" si="30"/>
        <v>0</v>
      </c>
      <c r="M687">
        <f t="shared" si="31"/>
        <v>-0.86212635190665543</v>
      </c>
      <c r="N687">
        <f t="shared" si="32"/>
        <v>7.3650587158169207</v>
      </c>
    </row>
    <row r="688" spans="2:14" x14ac:dyDescent="0.25">
      <c r="B688" s="19" t="s">
        <v>768</v>
      </c>
      <c r="C688" s="19">
        <v>0</v>
      </c>
      <c r="D688" s="19">
        <v>472.1</v>
      </c>
      <c r="E688" s="19">
        <v>1079.07</v>
      </c>
      <c r="F688" s="19">
        <v>1807.9425000000001</v>
      </c>
      <c r="G688" s="19">
        <v>2006.2311999999999</v>
      </c>
      <c r="H688" s="19">
        <v>2388.92</v>
      </c>
      <c r="I688" s="19">
        <v>16890</v>
      </c>
      <c r="J688" s="19">
        <v>79954</v>
      </c>
      <c r="K688" s="19">
        <v>0</v>
      </c>
      <c r="L688" s="24">
        <f t="shared" si="30"/>
        <v>0</v>
      </c>
      <c r="M688">
        <f t="shared" si="31"/>
        <v>-0.90116358473539848</v>
      </c>
      <c r="N688">
        <f t="shared" si="32"/>
        <v>7.5176068939611742</v>
      </c>
    </row>
    <row r="689" spans="2:14" x14ac:dyDescent="0.25">
      <c r="B689" s="19" t="s">
        <v>769</v>
      </c>
      <c r="C689" s="19">
        <v>0</v>
      </c>
      <c r="D689" s="19">
        <v>51045.069000000003</v>
      </c>
      <c r="E689" s="19">
        <v>125710.391</v>
      </c>
      <c r="F689" s="19">
        <v>213638.88690000001</v>
      </c>
      <c r="G689" s="19">
        <v>236643.7004</v>
      </c>
      <c r="H689" s="19">
        <v>290315.76449999999</v>
      </c>
      <c r="I689" s="19">
        <v>2008229</v>
      </c>
      <c r="J689" s="19">
        <v>95104</v>
      </c>
      <c r="K689" s="19">
        <v>0</v>
      </c>
      <c r="L689" s="24">
        <f t="shared" si="30"/>
        <v>0</v>
      </c>
      <c r="M689">
        <f t="shared" si="31"/>
        <v>-0.90278712908429493</v>
      </c>
      <c r="N689">
        <f t="shared" si="32"/>
        <v>7.5835110339577838</v>
      </c>
    </row>
    <row r="690" spans="2:14" x14ac:dyDescent="0.25">
      <c r="B690" s="19" t="s">
        <v>770</v>
      </c>
      <c r="C690" s="19">
        <v>0</v>
      </c>
      <c r="D690" s="19">
        <v>422.97</v>
      </c>
      <c r="E690" s="19">
        <v>953.46</v>
      </c>
      <c r="F690" s="19">
        <v>1625.7547</v>
      </c>
      <c r="G690" s="19">
        <v>1852.3604</v>
      </c>
      <c r="H690" s="19">
        <v>2105.27</v>
      </c>
      <c r="I690" s="19">
        <v>16089</v>
      </c>
      <c r="J690" s="19">
        <v>78667</v>
      </c>
      <c r="K690" s="19">
        <v>0</v>
      </c>
      <c r="L690" s="24">
        <f t="shared" si="30"/>
        <v>0</v>
      </c>
      <c r="M690">
        <f t="shared" si="31"/>
        <v>-0.87766651673184115</v>
      </c>
      <c r="N690">
        <f t="shared" si="32"/>
        <v>7.8080082580042198</v>
      </c>
    </row>
    <row r="691" spans="2:14" x14ac:dyDescent="0.25">
      <c r="B691" s="19" t="s">
        <v>771</v>
      </c>
      <c r="C691" s="19">
        <v>0</v>
      </c>
      <c r="D691" s="19">
        <v>41017.883500000004</v>
      </c>
      <c r="E691" s="19">
        <v>97781.638999999996</v>
      </c>
      <c r="F691" s="19">
        <v>168550.96909999999</v>
      </c>
      <c r="G691" s="19">
        <v>192950.45180000001</v>
      </c>
      <c r="H691" s="19">
        <v>222937.68700000001</v>
      </c>
      <c r="I691" s="19">
        <v>1581590</v>
      </c>
      <c r="J691" s="19">
        <v>95085</v>
      </c>
      <c r="K691" s="19">
        <v>0</v>
      </c>
      <c r="L691" s="24">
        <f t="shared" si="30"/>
        <v>0</v>
      </c>
      <c r="M691">
        <f t="shared" si="31"/>
        <v>-0.87354534559322539</v>
      </c>
      <c r="N691">
        <f t="shared" si="32"/>
        <v>7.3233258472214677</v>
      </c>
    </row>
    <row r="692" spans="2:14" x14ac:dyDescent="0.25">
      <c r="B692" s="19" t="s">
        <v>772</v>
      </c>
      <c r="C692" s="19">
        <v>0</v>
      </c>
      <c r="D692" s="19">
        <v>4019356.8879999998</v>
      </c>
      <c r="E692" s="19">
        <v>10157298.699999999</v>
      </c>
      <c r="F692" s="19">
        <v>17804553.990800001</v>
      </c>
      <c r="G692" s="19">
        <v>20535554.678800002</v>
      </c>
      <c r="H692" s="19">
        <v>23880362.331</v>
      </c>
      <c r="I692" s="19">
        <v>167019124</v>
      </c>
      <c r="J692" s="19">
        <v>95242</v>
      </c>
      <c r="K692" s="19">
        <v>0</v>
      </c>
      <c r="L692" s="24">
        <f t="shared" si="30"/>
        <v>0</v>
      </c>
      <c r="M692">
        <f t="shared" si="31"/>
        <v>-0.86701110679910853</v>
      </c>
      <c r="N692">
        <f t="shared" si="32"/>
        <v>7.2661572742051392</v>
      </c>
    </row>
    <row r="693" spans="2:14" x14ac:dyDescent="0.25">
      <c r="B693" s="19" t="s">
        <v>773</v>
      </c>
      <c r="C693" s="19">
        <v>0</v>
      </c>
      <c r="D693" s="19">
        <v>295</v>
      </c>
      <c r="E693" s="19">
        <v>689</v>
      </c>
      <c r="F693" s="19">
        <v>1152.6701</v>
      </c>
      <c r="G693" s="19">
        <v>1289.9094</v>
      </c>
      <c r="H693" s="19">
        <v>1525</v>
      </c>
      <c r="I693" s="19">
        <v>11775</v>
      </c>
      <c r="J693" s="19">
        <v>6472</v>
      </c>
      <c r="K693" s="19">
        <v>0</v>
      </c>
      <c r="L693" s="24">
        <f t="shared" si="30"/>
        <v>0</v>
      </c>
      <c r="M693">
        <f t="shared" si="31"/>
        <v>-0.8936054733766573</v>
      </c>
      <c r="N693">
        <f t="shared" si="32"/>
        <v>8.2349426246525539</v>
      </c>
    </row>
    <row r="694" spans="2:14" x14ac:dyDescent="0.25">
      <c r="B694" s="19" t="s">
        <v>774</v>
      </c>
      <c r="C694" s="19">
        <v>9831479</v>
      </c>
      <c r="D694" s="19">
        <v>10825791653</v>
      </c>
      <c r="E694" s="19">
        <v>28389092980</v>
      </c>
      <c r="F694" s="19">
        <v>50930549445.747704</v>
      </c>
      <c r="G694" s="19">
        <v>59814686860.319</v>
      </c>
      <c r="H694" s="19">
        <v>68932418383</v>
      </c>
      <c r="I694" s="19">
        <v>634000000000</v>
      </c>
      <c r="J694" s="19">
        <v>89022</v>
      </c>
      <c r="K694" s="19">
        <v>698</v>
      </c>
      <c r="L694" s="24">
        <f t="shared" si="30"/>
        <v>6.6179328915057217E-3</v>
      </c>
      <c r="M694">
        <f t="shared" si="31"/>
        <v>-0.85130794190495807</v>
      </c>
      <c r="N694">
        <f t="shared" si="32"/>
        <v>9.7479311714170311</v>
      </c>
    </row>
    <row r="695" spans="2:14" x14ac:dyDescent="0.25">
      <c r="B695" s="19" t="s">
        <v>775</v>
      </c>
      <c r="C695" s="19">
        <v>96700000000000</v>
      </c>
      <c r="D695" s="19">
        <v>2.2260860520689902E+19</v>
      </c>
      <c r="E695" s="19">
        <v>7.4802892117828895E+19</v>
      </c>
      <c r="F695" s="19">
        <v>2.21957913816116E+20</v>
      </c>
      <c r="G695" s="19">
        <v>3.9563560738493701E+20</v>
      </c>
      <c r="H695" s="19">
        <v>2.3192233411255901E+20</v>
      </c>
      <c r="I695" s="19">
        <v>6.2723264168771002E+21</v>
      </c>
      <c r="J695" s="19">
        <v>93729</v>
      </c>
      <c r="K695" s="19">
        <v>698</v>
      </c>
      <c r="L695" s="24">
        <f t="shared" si="30"/>
        <v>6.6179328915057217E-3</v>
      </c>
      <c r="M695">
        <f t="shared" si="31"/>
        <v>-0.56101577555975712</v>
      </c>
      <c r="N695">
        <f t="shared" si="32"/>
        <v>15.292780503384336</v>
      </c>
    </row>
    <row r="696" spans="2:14" x14ac:dyDescent="0.25">
      <c r="B696" s="19" t="s">
        <v>776</v>
      </c>
      <c r="C696" s="19">
        <v>0</v>
      </c>
      <c r="D696" s="19">
        <v>0.19750000000000001</v>
      </c>
      <c r="E696" s="19">
        <v>0.2525</v>
      </c>
      <c r="F696" s="19">
        <v>0.2334</v>
      </c>
      <c r="G696" s="19">
        <v>7.5399999999999995E-2</v>
      </c>
      <c r="H696" s="19">
        <v>0.28439999999999999</v>
      </c>
      <c r="I696" s="19">
        <v>0</v>
      </c>
      <c r="J696" s="19">
        <v>64328</v>
      </c>
      <c r="K696" s="19">
        <v>59</v>
      </c>
      <c r="L696" s="24">
        <f t="shared" si="30"/>
        <v>5.5939547363730317E-4</v>
      </c>
      <c r="M696">
        <f t="shared" si="31"/>
        <v>-3.0954907161803713</v>
      </c>
      <c r="N696">
        <f t="shared" si="32"/>
        <v>-3.0954907161803713</v>
      </c>
    </row>
    <row r="697" spans="2:14" x14ac:dyDescent="0.25">
      <c r="B697" s="19" t="s">
        <v>777</v>
      </c>
      <c r="C697" s="19">
        <v>9637760</v>
      </c>
      <c r="D697" s="19">
        <v>10022127060</v>
      </c>
      <c r="E697" s="19">
        <v>26266491960</v>
      </c>
      <c r="F697" s="19">
        <v>47479143900.896896</v>
      </c>
      <c r="G697" s="19">
        <v>56155176230.881302</v>
      </c>
      <c r="H697" s="19">
        <v>64109025163</v>
      </c>
      <c r="I697" s="19">
        <v>606000000000</v>
      </c>
      <c r="J697" s="19">
        <v>90612</v>
      </c>
      <c r="K697" s="19">
        <v>698</v>
      </c>
      <c r="L697" s="24">
        <f t="shared" si="30"/>
        <v>6.6179328915057217E-3</v>
      </c>
      <c r="M697">
        <f t="shared" si="31"/>
        <v>-0.84532734695242728</v>
      </c>
      <c r="N697">
        <f t="shared" si="32"/>
        <v>9.9460262363482155</v>
      </c>
    </row>
    <row r="698" spans="2:14" x14ac:dyDescent="0.25">
      <c r="B698" s="19" t="s">
        <v>778</v>
      </c>
      <c r="C698" s="19">
        <v>92900000000000</v>
      </c>
      <c r="D698" s="19">
        <v>1.8858886185898E+19</v>
      </c>
      <c r="E698" s="19">
        <v>6.3757108266401898E+19</v>
      </c>
      <c r="F698" s="19">
        <v>1.9558534514652401E+20</v>
      </c>
      <c r="G698" s="19">
        <v>3.5455130898965201E+20</v>
      </c>
      <c r="H698" s="19">
        <v>1.9967034628420901E+20</v>
      </c>
      <c r="I698" s="19">
        <v>5.6887987898282903E+21</v>
      </c>
      <c r="J698" s="19">
        <v>91985</v>
      </c>
      <c r="K698" s="19">
        <v>698</v>
      </c>
      <c r="L698" s="24">
        <f t="shared" si="30"/>
        <v>6.6179328915057217E-3</v>
      </c>
      <c r="M698">
        <f t="shared" si="31"/>
        <v>-0.55164160246333316</v>
      </c>
      <c r="N698">
        <f t="shared" si="32"/>
        <v>15.49342311084823</v>
      </c>
    </row>
    <row r="699" spans="2:14" x14ac:dyDescent="0.25">
      <c r="B699" s="19" t="s">
        <v>779</v>
      </c>
      <c r="C699" s="19">
        <v>0</v>
      </c>
      <c r="D699" s="19">
        <v>3646</v>
      </c>
      <c r="E699" s="19">
        <v>34381</v>
      </c>
      <c r="F699" s="19">
        <v>380137.27399999998</v>
      </c>
      <c r="G699" s="19">
        <v>1272493.8441999999</v>
      </c>
      <c r="H699" s="19">
        <v>223133</v>
      </c>
      <c r="I699" s="19">
        <v>45421130</v>
      </c>
      <c r="J699" s="19">
        <v>68986</v>
      </c>
      <c r="K699" s="19">
        <v>0</v>
      </c>
      <c r="L699" s="24">
        <f t="shared" si="30"/>
        <v>0</v>
      </c>
      <c r="M699">
        <f t="shared" si="31"/>
        <v>-0.29873407697228371</v>
      </c>
      <c r="N699">
        <f t="shared" si="32"/>
        <v>35.395843312952671</v>
      </c>
    </row>
    <row r="700" spans="2:14" x14ac:dyDescent="0.25">
      <c r="B700" s="19" t="s">
        <v>780</v>
      </c>
      <c r="C700" s="19">
        <v>0</v>
      </c>
      <c r="D700" s="19">
        <v>0</v>
      </c>
      <c r="E700" s="19">
        <v>0</v>
      </c>
      <c r="F700" s="19">
        <v>0</v>
      </c>
      <c r="G700" s="19">
        <v>0</v>
      </c>
      <c r="H700" s="19">
        <v>0</v>
      </c>
      <c r="I700" s="19">
        <v>0</v>
      </c>
      <c r="J700" s="19">
        <v>1</v>
      </c>
      <c r="K700" s="19">
        <v>0</v>
      </c>
      <c r="L700" s="24">
        <f t="shared" si="30"/>
        <v>0</v>
      </c>
      <c r="M700">
        <v>0</v>
      </c>
      <c r="N700">
        <v>0</v>
      </c>
    </row>
    <row r="701" spans="2:14" x14ac:dyDescent="0.25">
      <c r="B701" s="19" t="s">
        <v>781</v>
      </c>
      <c r="C701" s="19">
        <v>0</v>
      </c>
      <c r="D701" s="19">
        <v>0</v>
      </c>
      <c r="E701" s="19">
        <v>0</v>
      </c>
      <c r="F701" s="19">
        <v>0</v>
      </c>
      <c r="G701" s="19">
        <v>0</v>
      </c>
      <c r="H701" s="19">
        <v>0</v>
      </c>
      <c r="I701" s="19">
        <v>0</v>
      </c>
      <c r="J701" s="19">
        <v>1</v>
      </c>
      <c r="K701" s="19">
        <v>0</v>
      </c>
      <c r="L701" s="24">
        <f t="shared" si="30"/>
        <v>0</v>
      </c>
      <c r="M701">
        <v>0</v>
      </c>
      <c r="N701">
        <v>0</v>
      </c>
    </row>
    <row r="702" spans="2:14" x14ac:dyDescent="0.25">
      <c r="B702" s="19" t="s">
        <v>782</v>
      </c>
      <c r="C702" s="19">
        <v>0</v>
      </c>
      <c r="D702" s="19">
        <v>0</v>
      </c>
      <c r="E702" s="19">
        <v>0</v>
      </c>
      <c r="F702" s="19">
        <v>0</v>
      </c>
      <c r="G702" s="19">
        <v>0</v>
      </c>
      <c r="H702" s="19">
        <v>0</v>
      </c>
      <c r="I702" s="19">
        <v>0</v>
      </c>
      <c r="J702" s="19">
        <v>1</v>
      </c>
      <c r="K702" s="19">
        <v>0</v>
      </c>
      <c r="L702" s="24">
        <f t="shared" si="30"/>
        <v>0</v>
      </c>
      <c r="M702">
        <v>0</v>
      </c>
      <c r="N702">
        <v>0</v>
      </c>
    </row>
    <row r="703" spans="2:14" x14ac:dyDescent="0.25">
      <c r="B703" s="19" t="s">
        <v>783</v>
      </c>
      <c r="C703" s="19">
        <v>0</v>
      </c>
      <c r="D703" s="19">
        <v>2.8917999999999999</v>
      </c>
      <c r="E703" s="19">
        <v>6.5019999999999998</v>
      </c>
      <c r="F703" s="19">
        <v>11.784700000000001</v>
      </c>
      <c r="G703" s="19">
        <v>14.3627</v>
      </c>
      <c r="H703" s="19">
        <v>14.6523</v>
      </c>
      <c r="I703" s="19">
        <v>130</v>
      </c>
      <c r="J703" s="19">
        <v>75458</v>
      </c>
      <c r="K703" s="19">
        <v>2</v>
      </c>
      <c r="L703" s="24">
        <f t="shared" si="30"/>
        <v>1.8962558428383158E-5</v>
      </c>
      <c r="M703">
        <f t="shared" si="31"/>
        <v>-0.82050728623448244</v>
      </c>
      <c r="N703">
        <f t="shared" si="32"/>
        <v>8.2307156732369258</v>
      </c>
    </row>
    <row r="704" spans="2:14" x14ac:dyDescent="0.25">
      <c r="B704" s="19" t="s">
        <v>784</v>
      </c>
      <c r="C704" s="19">
        <v>0</v>
      </c>
      <c r="D704" s="19">
        <v>1.9837</v>
      </c>
      <c r="E704" s="19">
        <v>4.7106000000000003</v>
      </c>
      <c r="F704" s="19">
        <v>8.9896999999999991</v>
      </c>
      <c r="G704" s="19">
        <v>11.496600000000001</v>
      </c>
      <c r="H704" s="19">
        <v>11.07</v>
      </c>
      <c r="I704" s="19">
        <v>103</v>
      </c>
      <c r="J704" s="19">
        <v>72892</v>
      </c>
      <c r="K704" s="19">
        <v>2</v>
      </c>
      <c r="L704" s="24">
        <f t="shared" si="30"/>
        <v>1.8962558428383158E-5</v>
      </c>
      <c r="M704">
        <f t="shared" si="31"/>
        <v>-0.7819442269888488</v>
      </c>
      <c r="N704">
        <f t="shared" si="32"/>
        <v>8.1772263103874181</v>
      </c>
    </row>
    <row r="705" spans="2:14" x14ac:dyDescent="0.25">
      <c r="B705" s="19" t="s">
        <v>785</v>
      </c>
      <c r="C705" s="19">
        <v>0</v>
      </c>
      <c r="D705" s="19">
        <v>1.4133</v>
      </c>
      <c r="E705" s="19">
        <v>3.5142000000000002</v>
      </c>
      <c r="F705" s="19">
        <v>6.9869000000000003</v>
      </c>
      <c r="G705" s="19">
        <v>9.2811000000000003</v>
      </c>
      <c r="H705" s="19">
        <v>8.516</v>
      </c>
      <c r="I705" s="19">
        <v>86</v>
      </c>
      <c r="J705" s="19">
        <v>68211</v>
      </c>
      <c r="K705" s="19">
        <v>2</v>
      </c>
      <c r="L705" s="24">
        <f t="shared" si="30"/>
        <v>1.8962558428383158E-5</v>
      </c>
      <c r="M705">
        <f t="shared" si="31"/>
        <v>-0.75280947301505208</v>
      </c>
      <c r="N705">
        <f t="shared" si="32"/>
        <v>8.513333548825031</v>
      </c>
    </row>
    <row r="706" spans="2:14" x14ac:dyDescent="0.25">
      <c r="B706" s="19" t="s">
        <v>786</v>
      </c>
      <c r="C706" s="19">
        <v>0</v>
      </c>
      <c r="D706" s="19">
        <v>3.3767999999999998</v>
      </c>
      <c r="E706" s="19">
        <v>7.5949</v>
      </c>
      <c r="F706" s="19">
        <v>13.253500000000001</v>
      </c>
      <c r="G706" s="19">
        <v>15.514799999999999</v>
      </c>
      <c r="H706" s="19">
        <v>16.774000000000001</v>
      </c>
      <c r="I706" s="19">
        <v>135</v>
      </c>
      <c r="J706" s="19">
        <v>78239</v>
      </c>
      <c r="K706" s="19">
        <v>853</v>
      </c>
      <c r="L706" s="24">
        <f t="shared" si="30"/>
        <v>8.0875311697054166E-3</v>
      </c>
      <c r="M706">
        <f t="shared" si="31"/>
        <v>-0.85424884626292319</v>
      </c>
      <c r="N706">
        <f t="shared" si="32"/>
        <v>7.8471201691288321</v>
      </c>
    </row>
    <row r="707" spans="2:14" x14ac:dyDescent="0.25">
      <c r="B707" s="19" t="s">
        <v>787</v>
      </c>
      <c r="C707" s="19">
        <v>0</v>
      </c>
      <c r="D707" s="19">
        <v>3.0722</v>
      </c>
      <c r="E707" s="19">
        <v>6.9131</v>
      </c>
      <c r="F707" s="19">
        <v>12.2608</v>
      </c>
      <c r="G707" s="19">
        <v>14.6286</v>
      </c>
      <c r="H707" s="19">
        <v>15.401199999999999</v>
      </c>
      <c r="I707" s="19">
        <v>131</v>
      </c>
      <c r="J707" s="19">
        <v>77328</v>
      </c>
      <c r="K707" s="19">
        <v>2</v>
      </c>
      <c r="L707" s="24">
        <f t="shared" si="30"/>
        <v>1.8962558428383158E-5</v>
      </c>
      <c r="M707">
        <f t="shared" si="31"/>
        <v>-0.83813898800978903</v>
      </c>
      <c r="N707">
        <f t="shared" si="32"/>
        <v>8.1169216466374081</v>
      </c>
    </row>
    <row r="708" spans="2:14" x14ac:dyDescent="0.25">
      <c r="B708" s="19" t="s">
        <v>788</v>
      </c>
      <c r="C708" s="19">
        <v>0</v>
      </c>
      <c r="D708" s="19">
        <v>2.2181000000000002</v>
      </c>
      <c r="E708" s="19">
        <v>5.2027999999999999</v>
      </c>
      <c r="F708" s="19">
        <v>9.6013000000000002</v>
      </c>
      <c r="G708" s="19">
        <v>11.917899999999999</v>
      </c>
      <c r="H708" s="19">
        <v>11.9842</v>
      </c>
      <c r="I708" s="19">
        <v>106</v>
      </c>
      <c r="J708" s="19">
        <v>74270</v>
      </c>
      <c r="K708" s="19">
        <v>2</v>
      </c>
      <c r="L708" s="24">
        <f t="shared" si="30"/>
        <v>1.8962558428383158E-5</v>
      </c>
      <c r="M708">
        <f t="shared" si="31"/>
        <v>-0.80562011763817454</v>
      </c>
      <c r="N708">
        <f t="shared" si="32"/>
        <v>8.0885642604821335</v>
      </c>
    </row>
    <row r="709" spans="2:14" x14ac:dyDescent="0.25">
      <c r="B709" s="19" t="s">
        <v>789</v>
      </c>
      <c r="C709" s="19">
        <v>0</v>
      </c>
      <c r="D709" s="19">
        <v>1.6227</v>
      </c>
      <c r="E709" s="19">
        <v>3.9782999999999999</v>
      </c>
      <c r="F709" s="19">
        <v>7.6288</v>
      </c>
      <c r="G709" s="19">
        <v>9.7984000000000009</v>
      </c>
      <c r="H709" s="19">
        <v>9.4878</v>
      </c>
      <c r="I709" s="19">
        <v>90</v>
      </c>
      <c r="J709" s="19">
        <v>70380</v>
      </c>
      <c r="K709" s="19">
        <v>2</v>
      </c>
      <c r="L709" s="24">
        <f t="shared" si="30"/>
        <v>1.8962558428383158E-5</v>
      </c>
      <c r="M709">
        <f t="shared" si="31"/>
        <v>-0.77857609405617234</v>
      </c>
      <c r="N709">
        <f t="shared" si="32"/>
        <v>8.4065969954278241</v>
      </c>
    </row>
    <row r="710" spans="2:14" x14ac:dyDescent="0.25">
      <c r="B710" s="19" t="s">
        <v>790</v>
      </c>
      <c r="C710" s="19">
        <v>1.5100000000000001E-2</v>
      </c>
      <c r="D710" s="19">
        <v>2.2315</v>
      </c>
      <c r="E710" s="19">
        <v>5.2035</v>
      </c>
      <c r="F710" s="19">
        <v>9.3193999999999999</v>
      </c>
      <c r="G710" s="19">
        <v>11.2477</v>
      </c>
      <c r="H710" s="19">
        <v>11.8443</v>
      </c>
      <c r="I710" s="19">
        <v>99</v>
      </c>
      <c r="J710" s="19">
        <v>78237</v>
      </c>
      <c r="K710" s="19">
        <v>2</v>
      </c>
      <c r="L710" s="24">
        <f t="shared" si="30"/>
        <v>1.8962558428383158E-5</v>
      </c>
      <c r="M710">
        <f t="shared" si="31"/>
        <v>-0.82721800901517639</v>
      </c>
      <c r="N710">
        <f t="shared" si="32"/>
        <v>7.9732389733012079</v>
      </c>
    </row>
    <row r="711" spans="2:14" x14ac:dyDescent="0.25">
      <c r="B711" s="19" t="s">
        <v>791</v>
      </c>
      <c r="C711" s="19">
        <v>0</v>
      </c>
      <c r="D711" s="19">
        <v>3.2879</v>
      </c>
      <c r="E711" s="19">
        <v>7.3796999999999997</v>
      </c>
      <c r="F711" s="19">
        <v>12.9367</v>
      </c>
      <c r="G711" s="19">
        <v>15.2393</v>
      </c>
      <c r="H711" s="19">
        <v>16.309200000000001</v>
      </c>
      <c r="I711" s="19">
        <v>136</v>
      </c>
      <c r="J711" s="19">
        <v>77340</v>
      </c>
      <c r="K711" s="19">
        <v>800</v>
      </c>
      <c r="L711" s="24">
        <f t="shared" si="30"/>
        <v>7.585023371353263E-3</v>
      </c>
      <c r="M711">
        <f t="shared" si="31"/>
        <v>-0.84890382104164885</v>
      </c>
      <c r="N711">
        <f t="shared" si="32"/>
        <v>8.0753906019305344</v>
      </c>
    </row>
    <row r="712" spans="2:14" x14ac:dyDescent="0.25">
      <c r="B712" s="19" t="s">
        <v>792</v>
      </c>
      <c r="C712" s="19">
        <v>0</v>
      </c>
      <c r="D712" s="19">
        <v>4.12</v>
      </c>
      <c r="E712" s="19">
        <v>8.9276999999999997</v>
      </c>
      <c r="F712" s="19">
        <v>15.0023</v>
      </c>
      <c r="G712" s="19">
        <v>16.979500000000002</v>
      </c>
      <c r="H712" s="19">
        <v>19.059899999999999</v>
      </c>
      <c r="I712" s="19">
        <v>152</v>
      </c>
      <c r="J712" s="19">
        <v>80949</v>
      </c>
      <c r="K712" s="19">
        <v>158</v>
      </c>
      <c r="L712" s="24">
        <f t="shared" si="30"/>
        <v>1.4980421158422694E-3</v>
      </c>
      <c r="M712">
        <f t="shared" si="31"/>
        <v>-0.88355369710533282</v>
      </c>
      <c r="N712">
        <f t="shared" si="32"/>
        <v>8.0684177979328009</v>
      </c>
    </row>
    <row r="713" spans="2:14" x14ac:dyDescent="0.25">
      <c r="B713" s="19" t="s">
        <v>793</v>
      </c>
      <c r="C713" s="19">
        <v>1</v>
      </c>
      <c r="D713" s="19">
        <v>5</v>
      </c>
      <c r="E713" s="19">
        <v>10</v>
      </c>
      <c r="F713" s="19">
        <v>16.9209</v>
      </c>
      <c r="G713" s="19">
        <v>18.395099999999999</v>
      </c>
      <c r="H713" s="19">
        <v>22</v>
      </c>
      <c r="I713" s="19">
        <v>169</v>
      </c>
      <c r="J713" s="19">
        <v>169</v>
      </c>
      <c r="K713" s="19">
        <v>158</v>
      </c>
      <c r="L713" s="24">
        <f t="shared" si="30"/>
        <v>1.4980421158422694E-3</v>
      </c>
      <c r="M713">
        <f t="shared" si="31"/>
        <v>-0.86549678990600754</v>
      </c>
      <c r="N713">
        <f t="shared" si="32"/>
        <v>8.267370114867548</v>
      </c>
    </row>
    <row r="714" spans="2:14" x14ac:dyDescent="0.25">
      <c r="B714" s="19" t="s">
        <v>794</v>
      </c>
      <c r="C714" s="19">
        <v>0</v>
      </c>
      <c r="D714" s="19">
        <v>3.6930999999999998</v>
      </c>
      <c r="E714" s="19">
        <v>8.1820000000000004</v>
      </c>
      <c r="F714" s="19">
        <v>13.8736</v>
      </c>
      <c r="G714" s="19">
        <v>15.9062</v>
      </c>
      <c r="H714" s="19">
        <v>17.663599999999999</v>
      </c>
      <c r="I714" s="19">
        <v>139</v>
      </c>
      <c r="J714" s="19">
        <v>81544</v>
      </c>
      <c r="K714" s="19">
        <v>158</v>
      </c>
      <c r="L714" s="24">
        <f t="shared" si="30"/>
        <v>1.4980421158422694E-3</v>
      </c>
      <c r="M714">
        <f t="shared" si="31"/>
        <v>-0.87221335076888251</v>
      </c>
      <c r="N714">
        <f t="shared" si="32"/>
        <v>7.8665174586010487</v>
      </c>
    </row>
    <row r="715" spans="2:14" x14ac:dyDescent="0.25">
      <c r="B715" s="19" t="s">
        <v>795</v>
      </c>
      <c r="C715" s="19">
        <v>73.7</v>
      </c>
      <c r="D715" s="19">
        <v>2196207.0699999998</v>
      </c>
      <c r="E715" s="19">
        <v>8704839.8000000007</v>
      </c>
      <c r="F715" s="19">
        <v>10802460.215299999</v>
      </c>
      <c r="G715" s="19">
        <v>14580918.5995</v>
      </c>
      <c r="H715" s="19">
        <v>15111291.439999999</v>
      </c>
      <c r="I715" s="19">
        <v>313407206</v>
      </c>
      <c r="J715" s="19">
        <v>105436</v>
      </c>
      <c r="K715" s="19">
        <v>0</v>
      </c>
      <c r="L715" s="24">
        <f t="shared" ref="L715:L778" si="33">K715/105471</f>
        <v>0</v>
      </c>
      <c r="M715">
        <f t="shared" ref="M715:M778" si="34">(C715-F715)/G715</f>
        <v>-0.74085774785618985</v>
      </c>
      <c r="N715">
        <f t="shared" ref="N715:N778" si="35">(I715-F715)/G715</f>
        <v>20.753476107813722</v>
      </c>
    </row>
    <row r="716" spans="2:14" x14ac:dyDescent="0.25">
      <c r="B716" s="19" t="s">
        <v>796</v>
      </c>
      <c r="C716" s="19">
        <v>0</v>
      </c>
      <c r="D716" s="19">
        <v>1.2329000000000001</v>
      </c>
      <c r="E716" s="19">
        <v>1.4004000000000001</v>
      </c>
      <c r="F716" s="19">
        <v>1.4033</v>
      </c>
      <c r="G716" s="19">
        <v>0.31879999999999997</v>
      </c>
      <c r="H716" s="19">
        <v>1.5672999999999999</v>
      </c>
      <c r="I716" s="19">
        <v>5</v>
      </c>
      <c r="J716" s="19">
        <v>98164</v>
      </c>
      <c r="K716" s="19">
        <v>304</v>
      </c>
      <c r="L716" s="24">
        <f t="shared" si="33"/>
        <v>2.8823088811142398E-3</v>
      </c>
      <c r="M716">
        <f t="shared" si="34"/>
        <v>-4.4018193224592226</v>
      </c>
      <c r="N716">
        <f t="shared" si="35"/>
        <v>11.281994981179425</v>
      </c>
    </row>
    <row r="717" spans="2:14" x14ac:dyDescent="0.25">
      <c r="B717" s="19" t="s">
        <v>797</v>
      </c>
      <c r="C717" s="19">
        <v>16</v>
      </c>
      <c r="D717" s="19">
        <v>1643403.3217</v>
      </c>
      <c r="E717" s="19">
        <v>5868487.8919000002</v>
      </c>
      <c r="F717" s="19">
        <v>6437585.5491000004</v>
      </c>
      <c r="G717" s="19">
        <v>5245084.9982000003</v>
      </c>
      <c r="H717" s="19">
        <v>9697641.2477000002</v>
      </c>
      <c r="I717" s="19">
        <v>54898207</v>
      </c>
      <c r="J717" s="19">
        <v>105260</v>
      </c>
      <c r="K717" s="19">
        <v>201</v>
      </c>
      <c r="L717" s="24">
        <f t="shared" si="33"/>
        <v>1.9057371220525072E-3</v>
      </c>
      <c r="M717">
        <f t="shared" si="34"/>
        <v>-1.2273527600237621</v>
      </c>
      <c r="N717">
        <f t="shared" si="35"/>
        <v>9.2392442577252112</v>
      </c>
    </row>
    <row r="718" spans="2:14" x14ac:dyDescent="0.25">
      <c r="B718" s="19" t="s">
        <v>798</v>
      </c>
      <c r="C718" s="19">
        <v>0</v>
      </c>
      <c r="D718" s="19">
        <v>3.1048</v>
      </c>
      <c r="E718" s="19">
        <v>6.9896000000000003</v>
      </c>
      <c r="F718" s="19">
        <v>12.7666</v>
      </c>
      <c r="G718" s="19">
        <v>15.6448</v>
      </c>
      <c r="H718" s="19">
        <v>15.8103</v>
      </c>
      <c r="I718" s="19">
        <v>144</v>
      </c>
      <c r="J718" s="19">
        <v>95427</v>
      </c>
      <c r="K718" s="19">
        <v>2</v>
      </c>
      <c r="L718" s="24">
        <f t="shared" si="33"/>
        <v>1.8962558428383158E-5</v>
      </c>
      <c r="M718">
        <f t="shared" si="34"/>
        <v>-0.81602832890161592</v>
      </c>
      <c r="N718">
        <f t="shared" si="35"/>
        <v>8.3883079361832671</v>
      </c>
    </row>
    <row r="719" spans="2:14" x14ac:dyDescent="0.25">
      <c r="B719" s="19" t="s">
        <v>799</v>
      </c>
      <c r="C719" s="19">
        <v>0</v>
      </c>
      <c r="D719" s="19">
        <v>2.2902</v>
      </c>
      <c r="E719" s="19">
        <v>5.4638999999999998</v>
      </c>
      <c r="F719" s="19">
        <v>10.5962</v>
      </c>
      <c r="G719" s="19">
        <v>13.6952</v>
      </c>
      <c r="H719" s="19">
        <v>12.942399999999999</v>
      </c>
      <c r="I719" s="19">
        <v>126</v>
      </c>
      <c r="J719" s="19">
        <v>95397</v>
      </c>
      <c r="K719" s="19">
        <v>2</v>
      </c>
      <c r="L719" s="24">
        <f t="shared" si="33"/>
        <v>1.8962558428383158E-5</v>
      </c>
      <c r="M719">
        <f t="shared" si="34"/>
        <v>-0.77371633857117816</v>
      </c>
      <c r="N719">
        <f t="shared" si="35"/>
        <v>8.4265874174893405</v>
      </c>
    </row>
    <row r="720" spans="2:14" x14ac:dyDescent="0.25">
      <c r="B720" s="19" t="s">
        <v>800</v>
      </c>
      <c r="C720" s="19">
        <v>0</v>
      </c>
      <c r="D720" s="19">
        <v>1.7572000000000001</v>
      </c>
      <c r="E720" s="19">
        <v>4.4025999999999996</v>
      </c>
      <c r="F720" s="19">
        <v>8.9925999999999995</v>
      </c>
      <c r="G720" s="19">
        <v>12.132999999999999</v>
      </c>
      <c r="H720" s="19">
        <v>10.8521</v>
      </c>
      <c r="I720" s="19">
        <v>112</v>
      </c>
      <c r="J720" s="19">
        <v>94665</v>
      </c>
      <c r="K720" s="19">
        <v>2</v>
      </c>
      <c r="L720" s="24">
        <f t="shared" si="33"/>
        <v>1.8962558428383158E-5</v>
      </c>
      <c r="M720">
        <f t="shared" si="34"/>
        <v>-0.74116871342619306</v>
      </c>
      <c r="N720">
        <f t="shared" si="35"/>
        <v>8.4898541168713439</v>
      </c>
    </row>
    <row r="721" spans="2:14" x14ac:dyDescent="0.25">
      <c r="B721" s="19" t="s">
        <v>801</v>
      </c>
      <c r="C721" s="19">
        <v>0</v>
      </c>
      <c r="D721" s="19">
        <v>1.3683000000000001</v>
      </c>
      <c r="E721" s="19">
        <v>3.6055999999999999</v>
      </c>
      <c r="F721" s="19">
        <v>7.7527999999999997</v>
      </c>
      <c r="G721" s="19">
        <v>10.871600000000001</v>
      </c>
      <c r="H721" s="19">
        <v>9.2251999999999992</v>
      </c>
      <c r="I721" s="19">
        <v>100</v>
      </c>
      <c r="J721" s="19">
        <v>94012</v>
      </c>
      <c r="K721" s="19">
        <v>2</v>
      </c>
      <c r="L721" s="24">
        <f t="shared" si="33"/>
        <v>1.8962558428383158E-5</v>
      </c>
      <c r="M721">
        <f t="shared" si="34"/>
        <v>-0.71312410316788688</v>
      </c>
      <c r="N721">
        <f t="shared" si="35"/>
        <v>8.4851539791750987</v>
      </c>
    </row>
    <row r="722" spans="2:14" x14ac:dyDescent="0.25">
      <c r="B722" s="19" t="s">
        <v>802</v>
      </c>
      <c r="C722" s="19">
        <v>3</v>
      </c>
      <c r="D722" s="19">
        <v>6</v>
      </c>
      <c r="E722" s="19">
        <v>12</v>
      </c>
      <c r="F722" s="19">
        <v>18.424099999999999</v>
      </c>
      <c r="G722" s="19">
        <v>18.553799999999999</v>
      </c>
      <c r="H722" s="19">
        <v>24</v>
      </c>
      <c r="I722" s="19">
        <v>170</v>
      </c>
      <c r="J722" s="19">
        <v>168</v>
      </c>
      <c r="K722" s="19">
        <v>0</v>
      </c>
      <c r="L722" s="24">
        <f t="shared" si="33"/>
        <v>0</v>
      </c>
      <c r="M722">
        <f t="shared" si="34"/>
        <v>-0.83131757375847537</v>
      </c>
      <c r="N722">
        <f t="shared" si="35"/>
        <v>8.1695340038159294</v>
      </c>
    </row>
    <row r="723" spans="2:14" x14ac:dyDescent="0.25">
      <c r="B723" s="19" t="s">
        <v>803</v>
      </c>
      <c r="C723" s="19">
        <v>0</v>
      </c>
      <c r="D723" s="19">
        <v>0</v>
      </c>
      <c r="E723" s="19">
        <v>0</v>
      </c>
      <c r="F723" s="19">
        <v>2.0000000000000001E-4</v>
      </c>
      <c r="G723" s="19">
        <v>9.4000000000000004E-3</v>
      </c>
      <c r="H723" s="19">
        <v>0</v>
      </c>
      <c r="I723" s="19">
        <v>1</v>
      </c>
      <c r="J723" s="19">
        <v>304</v>
      </c>
      <c r="K723" s="19">
        <v>0</v>
      </c>
      <c r="L723" s="24">
        <f t="shared" si="33"/>
        <v>0</v>
      </c>
      <c r="M723">
        <f t="shared" si="34"/>
        <v>-2.1276595744680851E-2</v>
      </c>
      <c r="N723">
        <f t="shared" si="35"/>
        <v>106.36170212765957</v>
      </c>
    </row>
    <row r="724" spans="2:14" x14ac:dyDescent="0.25">
      <c r="B724" s="19" t="s">
        <v>804</v>
      </c>
      <c r="C724" s="19">
        <v>0</v>
      </c>
      <c r="D724" s="19">
        <v>0</v>
      </c>
      <c r="E724" s="19">
        <v>0</v>
      </c>
      <c r="F724" s="19">
        <v>0</v>
      </c>
      <c r="G724" s="19">
        <v>4.3E-3</v>
      </c>
      <c r="H724" s="19">
        <v>0</v>
      </c>
      <c r="I724" s="19">
        <v>1</v>
      </c>
      <c r="J724" s="19">
        <v>135</v>
      </c>
      <c r="K724" s="19">
        <v>0</v>
      </c>
      <c r="L724" s="24">
        <f t="shared" si="33"/>
        <v>0</v>
      </c>
      <c r="M724">
        <f t="shared" si="34"/>
        <v>0</v>
      </c>
      <c r="N724">
        <f t="shared" si="35"/>
        <v>232.55813953488371</v>
      </c>
    </row>
    <row r="725" spans="2:14" x14ac:dyDescent="0.25">
      <c r="B725" s="19" t="s">
        <v>805</v>
      </c>
      <c r="C725" s="19">
        <v>0</v>
      </c>
      <c r="D725" s="19">
        <v>1</v>
      </c>
      <c r="E725" s="19">
        <v>3</v>
      </c>
      <c r="F725" s="19">
        <v>3.0503</v>
      </c>
      <c r="G725" s="19">
        <v>1.8955</v>
      </c>
      <c r="H725" s="19">
        <v>5</v>
      </c>
      <c r="I725" s="19">
        <v>6</v>
      </c>
      <c r="J725" s="19">
        <v>7</v>
      </c>
      <c r="K725" s="19">
        <v>0</v>
      </c>
      <c r="L725" s="24">
        <f t="shared" si="33"/>
        <v>0</v>
      </c>
      <c r="M725">
        <f t="shared" si="34"/>
        <v>-1.609232392508573</v>
      </c>
      <c r="N725">
        <f t="shared" si="35"/>
        <v>1.5561593247164336</v>
      </c>
    </row>
    <row r="726" spans="2:14" x14ac:dyDescent="0.25">
      <c r="B726" s="19" t="s">
        <v>806</v>
      </c>
      <c r="C726" s="19">
        <v>1</v>
      </c>
      <c r="D726" s="19">
        <v>118903107</v>
      </c>
      <c r="E726" s="19">
        <v>362031924</v>
      </c>
      <c r="F726" s="19">
        <v>875688503.32430005</v>
      </c>
      <c r="G726" s="19">
        <v>1419077537.0911</v>
      </c>
      <c r="H726" s="19">
        <v>1037219782</v>
      </c>
      <c r="I726" s="19">
        <v>26708749755</v>
      </c>
      <c r="J726" s="19">
        <v>76394</v>
      </c>
      <c r="K726" s="19">
        <v>11282</v>
      </c>
      <c r="L726" s="24">
        <f t="shared" si="33"/>
        <v>0.10696779209450939</v>
      </c>
      <c r="M726">
        <f t="shared" si="34"/>
        <v>-0.61708291438347518</v>
      </c>
      <c r="N726">
        <f t="shared" si="35"/>
        <v>18.204122450299419</v>
      </c>
    </row>
    <row r="727" spans="2:14" x14ac:dyDescent="0.25">
      <c r="B727" s="19" t="s">
        <v>807</v>
      </c>
      <c r="C727" s="19">
        <v>109.6</v>
      </c>
      <c r="D727" s="19">
        <v>124.75</v>
      </c>
      <c r="E727" s="19">
        <v>127.25</v>
      </c>
      <c r="F727" s="19">
        <v>134.26939999999999</v>
      </c>
      <c r="G727" s="19">
        <v>13.3085</v>
      </c>
      <c r="H727" s="19">
        <v>150</v>
      </c>
      <c r="I727" s="19">
        <v>170</v>
      </c>
      <c r="J727" s="19">
        <v>3913</v>
      </c>
      <c r="K727" s="19">
        <v>0</v>
      </c>
      <c r="L727" s="24">
        <f t="shared" si="33"/>
        <v>0</v>
      </c>
      <c r="M727">
        <f t="shared" si="34"/>
        <v>-1.8536574369763681</v>
      </c>
      <c r="N727">
        <f t="shared" si="35"/>
        <v>2.6847954314911529</v>
      </c>
    </row>
    <row r="728" spans="2:14" x14ac:dyDescent="0.25">
      <c r="B728" s="19" t="s">
        <v>808</v>
      </c>
      <c r="C728" s="19">
        <v>331</v>
      </c>
      <c r="D728" s="19">
        <v>787</v>
      </c>
      <c r="E728" s="19">
        <v>1601</v>
      </c>
      <c r="F728" s="19">
        <v>2448.0165999999999</v>
      </c>
      <c r="G728" s="19">
        <v>2394.3643000000002</v>
      </c>
      <c r="H728" s="19">
        <v>3213</v>
      </c>
      <c r="I728" s="19">
        <v>20989</v>
      </c>
      <c r="J728" s="19">
        <v>10373</v>
      </c>
      <c r="K728" s="19">
        <v>0</v>
      </c>
      <c r="L728" s="24">
        <f t="shared" si="33"/>
        <v>0</v>
      </c>
      <c r="M728">
        <f t="shared" si="34"/>
        <v>-0.88416645704248087</v>
      </c>
      <c r="N728">
        <f t="shared" si="35"/>
        <v>7.7435933203648251</v>
      </c>
    </row>
    <row r="729" spans="2:14" x14ac:dyDescent="0.25">
      <c r="B729" s="19" t="s">
        <v>809</v>
      </c>
      <c r="C729" s="19">
        <v>3</v>
      </c>
      <c r="D729" s="19">
        <v>6</v>
      </c>
      <c r="E729" s="19">
        <v>12</v>
      </c>
      <c r="F729" s="19">
        <v>18.424099999999999</v>
      </c>
      <c r="G729" s="19">
        <v>18.553799999999999</v>
      </c>
      <c r="H729" s="19">
        <v>24</v>
      </c>
      <c r="I729" s="19">
        <v>170</v>
      </c>
      <c r="J729" s="19">
        <v>168</v>
      </c>
      <c r="K729" s="19">
        <v>0</v>
      </c>
      <c r="L729" s="24">
        <f t="shared" si="33"/>
        <v>0</v>
      </c>
      <c r="M729">
        <f t="shared" si="34"/>
        <v>-0.83131757375847537</v>
      </c>
      <c r="N729">
        <f t="shared" si="35"/>
        <v>8.1695340038159294</v>
      </c>
    </row>
    <row r="730" spans="2:14" x14ac:dyDescent="0.25">
      <c r="B730" s="19" t="s">
        <v>810</v>
      </c>
      <c r="C730" s="19">
        <v>36525</v>
      </c>
      <c r="D730" s="19">
        <v>109149.5</v>
      </c>
      <c r="E730" s="19">
        <v>216239</v>
      </c>
      <c r="F730" s="19">
        <v>328831.81339999998</v>
      </c>
      <c r="G730" s="19">
        <v>316202.68949999998</v>
      </c>
      <c r="H730" s="19">
        <v>438802.5</v>
      </c>
      <c r="I730" s="19">
        <v>2622178</v>
      </c>
      <c r="J730" s="19">
        <v>84311</v>
      </c>
      <c r="K730" s="19">
        <v>0</v>
      </c>
      <c r="L730" s="24">
        <f t="shared" si="33"/>
        <v>0</v>
      </c>
      <c r="M730">
        <f t="shared" si="34"/>
        <v>-0.92442861211020788</v>
      </c>
      <c r="N730">
        <f t="shared" si="35"/>
        <v>7.2527725498678919</v>
      </c>
    </row>
    <row r="731" spans="2:14" x14ac:dyDescent="0.25">
      <c r="B731" s="19" t="s">
        <v>811</v>
      </c>
      <c r="C731" s="19">
        <v>4030957</v>
      </c>
      <c r="D731" s="19">
        <v>14271675.5</v>
      </c>
      <c r="E731" s="19">
        <v>29217959</v>
      </c>
      <c r="F731" s="19">
        <v>44678938.506499998</v>
      </c>
      <c r="G731" s="19">
        <v>42964639.280599996</v>
      </c>
      <c r="H731" s="19">
        <v>60242357.5</v>
      </c>
      <c r="I731" s="19">
        <v>332831281</v>
      </c>
      <c r="J731" s="19">
        <v>92695</v>
      </c>
      <c r="K731" s="19">
        <v>0</v>
      </c>
      <c r="L731" s="24">
        <f t="shared" si="33"/>
        <v>0</v>
      </c>
      <c r="M731">
        <f t="shared" si="34"/>
        <v>-0.94607989702950801</v>
      </c>
      <c r="N731">
        <f t="shared" si="35"/>
        <v>6.7067324971959126</v>
      </c>
    </row>
    <row r="732" spans="2:14" x14ac:dyDescent="0.25">
      <c r="B732" s="19" t="s">
        <v>812</v>
      </c>
      <c r="C732" s="19">
        <v>444920097</v>
      </c>
      <c r="D732" s="19">
        <v>1871320442.5</v>
      </c>
      <c r="E732" s="19">
        <v>3949429128</v>
      </c>
      <c r="F732" s="19">
        <v>6142992835.1322002</v>
      </c>
      <c r="G732" s="19">
        <v>6025904548.8958998</v>
      </c>
      <c r="H732" s="19">
        <v>8330377489.5</v>
      </c>
      <c r="I732" s="19">
        <v>51564128073</v>
      </c>
      <c r="J732" s="19">
        <v>92782</v>
      </c>
      <c r="K732" s="19">
        <v>0</v>
      </c>
      <c r="L732" s="24">
        <f t="shared" si="33"/>
        <v>0</v>
      </c>
      <c r="M732">
        <f t="shared" si="34"/>
        <v>-0.94559624897746397</v>
      </c>
      <c r="N732">
        <f t="shared" si="35"/>
        <v>7.5376459864751943</v>
      </c>
    </row>
    <row r="733" spans="2:14" x14ac:dyDescent="0.25">
      <c r="B733" s="19" t="s">
        <v>813</v>
      </c>
      <c r="C733" s="19">
        <v>0</v>
      </c>
      <c r="D733" s="19">
        <v>3.41</v>
      </c>
      <c r="E733" s="19">
        <v>4.87</v>
      </c>
      <c r="F733" s="19">
        <v>4.8658999999999999</v>
      </c>
      <c r="G733" s="19">
        <v>2.1404999999999998</v>
      </c>
      <c r="H733" s="19">
        <v>6.22</v>
      </c>
      <c r="I733" s="19">
        <v>17</v>
      </c>
      <c r="J733" s="19">
        <v>1295</v>
      </c>
      <c r="K733" s="19">
        <v>0</v>
      </c>
      <c r="L733" s="24">
        <f t="shared" si="33"/>
        <v>0</v>
      </c>
      <c r="M733">
        <f t="shared" si="34"/>
        <v>-2.2732539126372342</v>
      </c>
      <c r="N733">
        <f t="shared" si="35"/>
        <v>5.6688156972669939</v>
      </c>
    </row>
    <row r="734" spans="2:14" x14ac:dyDescent="0.25">
      <c r="B734" s="19" t="s">
        <v>814</v>
      </c>
      <c r="C734" s="19">
        <v>-26.64</v>
      </c>
      <c r="D734" s="19">
        <v>-3.33</v>
      </c>
      <c r="E734" s="19">
        <v>0.18</v>
      </c>
      <c r="F734" s="19">
        <v>0.33379999999999999</v>
      </c>
      <c r="G734" s="19">
        <v>6.1337999999999999</v>
      </c>
      <c r="H734" s="19">
        <v>3.83</v>
      </c>
      <c r="I734" s="19">
        <v>41</v>
      </c>
      <c r="J734" s="19">
        <v>4190</v>
      </c>
      <c r="K734" s="19">
        <v>0</v>
      </c>
      <c r="L734" s="24">
        <f t="shared" si="33"/>
        <v>0</v>
      </c>
      <c r="M734">
        <f t="shared" si="34"/>
        <v>-4.3975675763800579</v>
      </c>
      <c r="N734">
        <f t="shared" si="35"/>
        <v>6.6298542502200926</v>
      </c>
    </row>
    <row r="735" spans="2:14" x14ac:dyDescent="0.25">
      <c r="B735" s="19" t="s">
        <v>815</v>
      </c>
      <c r="C735" s="19">
        <v>1</v>
      </c>
      <c r="D735" s="19">
        <v>1616975.71</v>
      </c>
      <c r="E735" s="19">
        <v>4850856.71</v>
      </c>
      <c r="F735" s="19">
        <v>6111804.4134</v>
      </c>
      <c r="G735" s="19">
        <v>5098017.8639000002</v>
      </c>
      <c r="H735" s="19">
        <v>9739390.9000000004</v>
      </c>
      <c r="I735" s="19">
        <v>26137495</v>
      </c>
      <c r="J735" s="19">
        <v>105110</v>
      </c>
      <c r="K735" s="19">
        <v>182</v>
      </c>
      <c r="L735" s="24">
        <f t="shared" si="33"/>
        <v>1.7255928169828674E-3</v>
      </c>
      <c r="M735">
        <f t="shared" si="34"/>
        <v>-1.1988587675768658</v>
      </c>
      <c r="N735">
        <f t="shared" si="35"/>
        <v>3.9281326823912459</v>
      </c>
    </row>
    <row r="736" spans="2:14" x14ac:dyDescent="0.25">
      <c r="B736" s="19" t="s">
        <v>816</v>
      </c>
      <c r="C736" s="19">
        <v>1</v>
      </c>
      <c r="D736" s="19">
        <v>1</v>
      </c>
      <c r="E736" s="19">
        <v>1</v>
      </c>
      <c r="F736" s="19">
        <v>1</v>
      </c>
      <c r="G736" s="19">
        <v>0</v>
      </c>
      <c r="H736" s="19">
        <v>1</v>
      </c>
      <c r="I736" s="19">
        <v>1</v>
      </c>
      <c r="J736" s="19">
        <v>1</v>
      </c>
      <c r="K736" s="19">
        <v>0</v>
      </c>
      <c r="L736" s="24">
        <f t="shared" si="33"/>
        <v>0</v>
      </c>
      <c r="M736">
        <v>0</v>
      </c>
      <c r="N736">
        <v>0</v>
      </c>
    </row>
    <row r="737" spans="2:14" x14ac:dyDescent="0.25">
      <c r="B737" s="19" t="s">
        <v>817</v>
      </c>
      <c r="C737" s="19">
        <v>-18.54</v>
      </c>
      <c r="D737" s="19">
        <v>-2</v>
      </c>
      <c r="E737" s="19">
        <v>0.125</v>
      </c>
      <c r="F737" s="19">
        <v>0.28670000000000001</v>
      </c>
      <c r="G737" s="19">
        <v>3.9024000000000001</v>
      </c>
      <c r="H737" s="19">
        <v>2.5150000000000001</v>
      </c>
      <c r="I737" s="19">
        <v>28</v>
      </c>
      <c r="J737" s="19">
        <v>5298</v>
      </c>
      <c r="K737" s="19">
        <v>0</v>
      </c>
      <c r="L737" s="24">
        <f t="shared" si="33"/>
        <v>0</v>
      </c>
      <c r="M737">
        <f t="shared" si="34"/>
        <v>-4.8243901189011886</v>
      </c>
      <c r="N737">
        <f t="shared" si="35"/>
        <v>7.1016041410414106</v>
      </c>
    </row>
    <row r="738" spans="2:14" x14ac:dyDescent="0.25">
      <c r="B738" s="19" t="s">
        <v>818</v>
      </c>
      <c r="C738" s="19">
        <v>-24.215</v>
      </c>
      <c r="D738" s="19">
        <v>-3.03</v>
      </c>
      <c r="E738" s="19">
        <v>0.17499999999999999</v>
      </c>
      <c r="F738" s="19">
        <v>0.32740000000000002</v>
      </c>
      <c r="G738" s="19">
        <v>5.6430999999999996</v>
      </c>
      <c r="H738" s="19">
        <v>3.5630000000000002</v>
      </c>
      <c r="I738" s="19">
        <v>37</v>
      </c>
      <c r="J738" s="19">
        <v>24124</v>
      </c>
      <c r="K738" s="19">
        <v>0</v>
      </c>
      <c r="L738" s="24">
        <f t="shared" si="33"/>
        <v>0</v>
      </c>
      <c r="M738">
        <f t="shared" si="34"/>
        <v>-4.3490988995410325</v>
      </c>
      <c r="N738">
        <f t="shared" si="35"/>
        <v>6.4986620828976989</v>
      </c>
    </row>
    <row r="739" spans="2:14" x14ac:dyDescent="0.25">
      <c r="B739" s="19" t="s">
        <v>819</v>
      </c>
      <c r="C739" s="19">
        <v>-10.586</v>
      </c>
      <c r="D739" s="19">
        <v>-0.82599999999999996</v>
      </c>
      <c r="E739" s="19">
        <v>0.12</v>
      </c>
      <c r="F739" s="19">
        <v>0.14699999999999999</v>
      </c>
      <c r="G739" s="19">
        <v>1.5951</v>
      </c>
      <c r="H739" s="19">
        <v>1.1444000000000001</v>
      </c>
      <c r="I739" s="19">
        <v>10</v>
      </c>
      <c r="J739" s="19">
        <v>40592</v>
      </c>
      <c r="K739" s="19">
        <v>0</v>
      </c>
      <c r="L739" s="24">
        <f t="shared" si="33"/>
        <v>0</v>
      </c>
      <c r="M739">
        <f t="shared" si="34"/>
        <v>-6.7287317409566807</v>
      </c>
      <c r="N739">
        <f t="shared" si="35"/>
        <v>6.1770421917121183</v>
      </c>
    </row>
    <row r="740" spans="2:14" x14ac:dyDescent="0.25">
      <c r="B740" s="19" t="s">
        <v>820</v>
      </c>
      <c r="C740" s="19">
        <v>-513.65</v>
      </c>
      <c r="D740" s="19">
        <v>-7.93</v>
      </c>
      <c r="E740" s="19">
        <v>1.08</v>
      </c>
      <c r="F740" s="19">
        <v>6.6180000000000003</v>
      </c>
      <c r="G740" s="19">
        <v>38.790399999999998</v>
      </c>
      <c r="H740" s="19">
        <v>15.97</v>
      </c>
      <c r="I740" s="19">
        <v>406</v>
      </c>
      <c r="J740" s="19">
        <v>18027</v>
      </c>
      <c r="K740" s="19">
        <v>0</v>
      </c>
      <c r="L740" s="24">
        <f t="shared" si="33"/>
        <v>0</v>
      </c>
      <c r="M740">
        <f t="shared" si="34"/>
        <v>-13.412287576307541</v>
      </c>
      <c r="N740">
        <f t="shared" si="35"/>
        <v>10.295897954132982</v>
      </c>
    </row>
    <row r="741" spans="2:14" x14ac:dyDescent="0.25">
      <c r="B741" s="19" t="s">
        <v>821</v>
      </c>
      <c r="C741" s="19">
        <v>3</v>
      </c>
      <c r="D741" s="19">
        <v>6</v>
      </c>
      <c r="E741" s="19">
        <v>12</v>
      </c>
      <c r="F741" s="19">
        <v>18.424099999999999</v>
      </c>
      <c r="G741" s="19">
        <v>18.553799999999999</v>
      </c>
      <c r="H741" s="19">
        <v>24</v>
      </c>
      <c r="I741" s="19">
        <v>170</v>
      </c>
      <c r="J741" s="19">
        <v>168</v>
      </c>
      <c r="K741" s="19">
        <v>0</v>
      </c>
      <c r="L741" s="24">
        <f t="shared" si="33"/>
        <v>0</v>
      </c>
      <c r="M741">
        <f t="shared" si="34"/>
        <v>-0.83131757375847537</v>
      </c>
      <c r="N741">
        <f t="shared" si="35"/>
        <v>8.1695340038159294</v>
      </c>
    </row>
    <row r="742" spans="2:14" x14ac:dyDescent="0.25">
      <c r="B742" s="19" t="s">
        <v>822</v>
      </c>
      <c r="C742" s="19">
        <v>0</v>
      </c>
      <c r="D742" s="19">
        <v>60.204999999999998</v>
      </c>
      <c r="E742" s="19">
        <v>243.63</v>
      </c>
      <c r="F742" s="19">
        <v>645.87670000000003</v>
      </c>
      <c r="G742" s="19">
        <v>1065.1190999999999</v>
      </c>
      <c r="H742" s="19">
        <v>771.62</v>
      </c>
      <c r="I742" s="19">
        <v>22561</v>
      </c>
      <c r="J742" s="19">
        <v>62987</v>
      </c>
      <c r="K742" s="19">
        <v>0</v>
      </c>
      <c r="L742" s="24">
        <f t="shared" si="33"/>
        <v>0</v>
      </c>
      <c r="M742">
        <f t="shared" si="34"/>
        <v>-0.60638918220506988</v>
      </c>
      <c r="N742">
        <f t="shared" si="35"/>
        <v>20.575279609576057</v>
      </c>
    </row>
    <row r="743" spans="2:14" x14ac:dyDescent="0.25">
      <c r="B743" s="19" t="s">
        <v>823</v>
      </c>
      <c r="C743" s="19">
        <v>-152191.19</v>
      </c>
      <c r="D743" s="19">
        <v>-543.51499999999999</v>
      </c>
      <c r="E743" s="19">
        <v>3.38</v>
      </c>
      <c r="F743" s="19">
        <v>2436.712</v>
      </c>
      <c r="G743" s="19">
        <v>14454.8927</v>
      </c>
      <c r="H743" s="19">
        <v>1251.585</v>
      </c>
      <c r="I743" s="19">
        <v>342289</v>
      </c>
      <c r="J743" s="19">
        <v>84058</v>
      </c>
      <c r="K743" s="19">
        <v>0</v>
      </c>
      <c r="L743" s="24">
        <f t="shared" si="33"/>
        <v>0</v>
      </c>
      <c r="M743">
        <f t="shared" si="34"/>
        <v>-10.697270827890684</v>
      </c>
      <c r="N743">
        <f t="shared" si="35"/>
        <v>23.511228692828691</v>
      </c>
    </row>
    <row r="744" spans="2:14" x14ac:dyDescent="0.25">
      <c r="B744" s="19" t="s">
        <v>824</v>
      </c>
      <c r="C744" s="19">
        <v>0</v>
      </c>
      <c r="D744" s="19">
        <v>1495.26</v>
      </c>
      <c r="E744" s="19">
        <v>14986.37</v>
      </c>
      <c r="F744" s="19">
        <v>135490.86809999999</v>
      </c>
      <c r="G744" s="19">
        <v>457253.72120000003</v>
      </c>
      <c r="H744" s="19">
        <v>79408.294999999998</v>
      </c>
      <c r="I744" s="19">
        <v>13486567</v>
      </c>
      <c r="J744" s="19">
        <v>85699</v>
      </c>
      <c r="K744" s="19">
        <v>0</v>
      </c>
      <c r="L744" s="24">
        <f t="shared" si="33"/>
        <v>0</v>
      </c>
      <c r="M744">
        <f t="shared" si="34"/>
        <v>-0.29631441324178331</v>
      </c>
      <c r="N744">
        <f t="shared" si="35"/>
        <v>29.198397985394021</v>
      </c>
    </row>
    <row r="745" spans="2:14" x14ac:dyDescent="0.25">
      <c r="B745" s="19" t="s">
        <v>825</v>
      </c>
      <c r="C745" s="19">
        <v>0</v>
      </c>
      <c r="D745" s="19">
        <v>2.6585999999999999</v>
      </c>
      <c r="E745" s="19">
        <v>4.1727999999999996</v>
      </c>
      <c r="F745" s="19">
        <v>4.1920000000000002</v>
      </c>
      <c r="G745" s="19">
        <v>2.0865999999999998</v>
      </c>
      <c r="H745" s="19">
        <v>5.5869</v>
      </c>
      <c r="I745" s="19">
        <v>15</v>
      </c>
      <c r="J745" s="19">
        <v>50835</v>
      </c>
      <c r="K745" s="19">
        <v>0</v>
      </c>
      <c r="L745" s="24">
        <f t="shared" si="33"/>
        <v>0</v>
      </c>
      <c r="M745">
        <f t="shared" si="34"/>
        <v>-2.0090098725198891</v>
      </c>
      <c r="N745">
        <f t="shared" si="35"/>
        <v>5.1797182018594849</v>
      </c>
    </row>
    <row r="746" spans="2:14" x14ac:dyDescent="0.25">
      <c r="B746" s="19" t="s">
        <v>826</v>
      </c>
      <c r="C746" s="19">
        <v>-1.4257</v>
      </c>
      <c r="D746" s="19">
        <v>-0.80189999999999995</v>
      </c>
      <c r="E746" s="19">
        <v>-0.37509999999999999</v>
      </c>
      <c r="F746" s="19">
        <v>-4.0300000000000002E-2</v>
      </c>
      <c r="G746" s="19">
        <v>0.80800000000000005</v>
      </c>
      <c r="H746" s="19">
        <v>0.76249999999999996</v>
      </c>
      <c r="I746" s="19">
        <v>2</v>
      </c>
      <c r="J746" s="19">
        <v>21325</v>
      </c>
      <c r="K746" s="19">
        <v>1432</v>
      </c>
      <c r="L746" s="24">
        <f t="shared" si="33"/>
        <v>1.357719183472234E-2</v>
      </c>
      <c r="M746">
        <f t="shared" si="34"/>
        <v>-1.7146039603960395</v>
      </c>
      <c r="N746">
        <f t="shared" si="35"/>
        <v>2.5251237623762379</v>
      </c>
    </row>
    <row r="747" spans="2:14" x14ac:dyDescent="0.25">
      <c r="B747" s="19" t="s">
        <v>827</v>
      </c>
      <c r="C747" s="19">
        <v>0</v>
      </c>
      <c r="D747" s="19">
        <v>1.0204</v>
      </c>
      <c r="E747" s="19">
        <v>2.6520000000000001</v>
      </c>
      <c r="F747" s="19">
        <v>5.4974999999999996</v>
      </c>
      <c r="G747" s="19">
        <v>7.5519999999999996</v>
      </c>
      <c r="H747" s="19">
        <v>6.6516000000000002</v>
      </c>
      <c r="I747" s="19">
        <v>73</v>
      </c>
      <c r="J747" s="19">
        <v>63111</v>
      </c>
      <c r="K747" s="19">
        <v>2</v>
      </c>
      <c r="L747" s="24">
        <f t="shared" si="33"/>
        <v>1.8962558428383158E-5</v>
      </c>
      <c r="M747">
        <f t="shared" si="34"/>
        <v>-0.72795286016949157</v>
      </c>
      <c r="N747">
        <f t="shared" si="35"/>
        <v>8.9383606991525433</v>
      </c>
    </row>
    <row r="748" spans="2:14" x14ac:dyDescent="0.25">
      <c r="B748" s="19" t="s">
        <v>828</v>
      </c>
      <c r="C748" s="19">
        <v>0</v>
      </c>
      <c r="D748" s="19">
        <v>2.6739999999999999</v>
      </c>
      <c r="E748" s="19">
        <v>6.1928000000000001</v>
      </c>
      <c r="F748" s="19">
        <v>11.139900000000001</v>
      </c>
      <c r="G748" s="19">
        <v>13.4488</v>
      </c>
      <c r="H748" s="19">
        <v>14.0768</v>
      </c>
      <c r="I748" s="19">
        <v>116</v>
      </c>
      <c r="J748" s="19">
        <v>76602</v>
      </c>
      <c r="K748" s="19">
        <v>853</v>
      </c>
      <c r="L748" s="24">
        <f t="shared" si="33"/>
        <v>8.0875311697054166E-3</v>
      </c>
      <c r="M748">
        <f t="shared" si="34"/>
        <v>-0.82831925524953909</v>
      </c>
      <c r="N748">
        <f t="shared" si="35"/>
        <v>7.7969856046636128</v>
      </c>
    </row>
    <row r="749" spans="2:14" x14ac:dyDescent="0.25">
      <c r="B749" s="19" t="s">
        <v>829</v>
      </c>
      <c r="C749" s="19">
        <v>0</v>
      </c>
      <c r="D749" s="19">
        <v>2.1223999999999998</v>
      </c>
      <c r="E749" s="19">
        <v>5.1135000000000002</v>
      </c>
      <c r="F749" s="19">
        <v>9.4649000000000001</v>
      </c>
      <c r="G749" s="19">
        <v>11.7431</v>
      </c>
      <c r="H749" s="19">
        <v>11.9398</v>
      </c>
      <c r="I749" s="19">
        <v>103</v>
      </c>
      <c r="J749" s="19">
        <v>73864</v>
      </c>
      <c r="K749" s="19">
        <v>853</v>
      </c>
      <c r="L749" s="24">
        <f t="shared" si="33"/>
        <v>8.0875311697054166E-3</v>
      </c>
      <c r="M749">
        <f t="shared" si="34"/>
        <v>-0.80599671296335718</v>
      </c>
      <c r="N749">
        <f t="shared" si="35"/>
        <v>7.9651114271359349</v>
      </c>
    </row>
    <row r="750" spans="2:14" x14ac:dyDescent="0.25">
      <c r="B750" s="19" t="s">
        <v>830</v>
      </c>
      <c r="C750" s="19">
        <v>0</v>
      </c>
      <c r="D750" s="19">
        <v>1.7009000000000001</v>
      </c>
      <c r="E750" s="19">
        <v>4.2618999999999998</v>
      </c>
      <c r="F750" s="19">
        <v>8.1157000000000004</v>
      </c>
      <c r="G750" s="19">
        <v>10.319699999999999</v>
      </c>
      <c r="H750" s="19">
        <v>10.210900000000001</v>
      </c>
      <c r="I750" s="19">
        <v>92</v>
      </c>
      <c r="J750" s="19">
        <v>71133</v>
      </c>
      <c r="K750" s="19">
        <v>853</v>
      </c>
      <c r="L750" s="24">
        <f t="shared" si="33"/>
        <v>8.0875311697054166E-3</v>
      </c>
      <c r="M750">
        <f t="shared" si="34"/>
        <v>-0.78642790003585383</v>
      </c>
      <c r="N750">
        <f t="shared" si="35"/>
        <v>8.1285599387579097</v>
      </c>
    </row>
    <row r="751" spans="2:14" x14ac:dyDescent="0.25">
      <c r="B751" s="19" t="s">
        <v>831</v>
      </c>
      <c r="C751" s="19">
        <v>0</v>
      </c>
      <c r="D751" s="19">
        <v>5.8400000000000001E-2</v>
      </c>
      <c r="E751" s="19">
        <v>8.3599999999999994E-2</v>
      </c>
      <c r="F751" s="19">
        <v>0.13869999999999999</v>
      </c>
      <c r="G751" s="19">
        <v>0.11550000000000001</v>
      </c>
      <c r="H751" s="19">
        <v>0.2172</v>
      </c>
      <c r="I751" s="19">
        <v>0</v>
      </c>
      <c r="J751" s="19">
        <v>75841</v>
      </c>
      <c r="K751" s="19">
        <v>1458</v>
      </c>
      <c r="L751" s="24">
        <f t="shared" si="33"/>
        <v>1.3823705094291322E-2</v>
      </c>
      <c r="M751">
        <f t="shared" si="34"/>
        <v>-1.2008658008658006</v>
      </c>
      <c r="N751">
        <f t="shared" si="35"/>
        <v>-1.2008658008658006</v>
      </c>
    </row>
    <row r="752" spans="2:14" x14ac:dyDescent="0.25">
      <c r="B752" s="19" t="s">
        <v>832</v>
      </c>
      <c r="C752" s="19">
        <v>0</v>
      </c>
      <c r="D752" s="19">
        <v>1.202</v>
      </c>
      <c r="E752" s="19">
        <v>3.0815999999999999</v>
      </c>
      <c r="F752" s="19">
        <v>6.13</v>
      </c>
      <c r="G752" s="19">
        <v>8.1217000000000006</v>
      </c>
      <c r="H752" s="19">
        <v>7.569</v>
      </c>
      <c r="I752" s="19">
        <v>78</v>
      </c>
      <c r="J752" s="19">
        <v>65772</v>
      </c>
      <c r="K752" s="19">
        <v>2</v>
      </c>
      <c r="L752" s="24">
        <f t="shared" si="33"/>
        <v>1.8962558428383158E-5</v>
      </c>
      <c r="M752">
        <f t="shared" si="34"/>
        <v>-0.7547680904244185</v>
      </c>
      <c r="N752">
        <f t="shared" si="35"/>
        <v>8.8491325707672033</v>
      </c>
    </row>
    <row r="753" spans="2:14" x14ac:dyDescent="0.25">
      <c r="B753" s="19" t="s">
        <v>833</v>
      </c>
      <c r="C753" s="19">
        <v>1E-4</v>
      </c>
      <c r="D753" s="19">
        <v>1.1222000000000001</v>
      </c>
      <c r="E753" s="19">
        <v>2.8407</v>
      </c>
      <c r="F753" s="19">
        <v>5.5004</v>
      </c>
      <c r="G753" s="19">
        <v>7.1432000000000002</v>
      </c>
      <c r="H753" s="19">
        <v>6.8590999999999998</v>
      </c>
      <c r="I753" s="19">
        <v>69</v>
      </c>
      <c r="J753" s="19">
        <v>66448</v>
      </c>
      <c r="K753" s="19">
        <v>2</v>
      </c>
      <c r="L753" s="24">
        <f t="shared" si="33"/>
        <v>1.8962558428383158E-5</v>
      </c>
      <c r="M753">
        <f t="shared" si="34"/>
        <v>-0.77000503975809165</v>
      </c>
      <c r="N753">
        <f t="shared" si="35"/>
        <v>8.8895173031694483</v>
      </c>
    </row>
    <row r="754" spans="2:14" x14ac:dyDescent="0.25">
      <c r="B754" s="19" t="s">
        <v>834</v>
      </c>
      <c r="C754" s="19">
        <v>0</v>
      </c>
      <c r="D754" s="19">
        <v>0.59570000000000001</v>
      </c>
      <c r="E754" s="19">
        <v>1.627</v>
      </c>
      <c r="F754" s="19">
        <v>3.3902999999999999</v>
      </c>
      <c r="G754" s="19">
        <v>4.6856999999999998</v>
      </c>
      <c r="H754" s="19">
        <v>4.1523000000000003</v>
      </c>
      <c r="I754" s="19">
        <v>49</v>
      </c>
      <c r="J754" s="19">
        <v>54458</v>
      </c>
      <c r="K754" s="19">
        <v>2</v>
      </c>
      <c r="L754" s="24">
        <f t="shared" si="33"/>
        <v>1.8962558428383158E-5</v>
      </c>
      <c r="M754">
        <f t="shared" si="34"/>
        <v>-0.72354184006658562</v>
      </c>
      <c r="N754">
        <f t="shared" si="35"/>
        <v>9.7338071152655967</v>
      </c>
    </row>
    <row r="755" spans="2:14" x14ac:dyDescent="0.25">
      <c r="B755" s="19" t="s">
        <v>835</v>
      </c>
      <c r="C755" s="19">
        <v>0</v>
      </c>
      <c r="D755" s="19">
        <v>0.32329999999999998</v>
      </c>
      <c r="E755" s="19">
        <v>0.95760000000000001</v>
      </c>
      <c r="F755" s="19">
        <v>2.1585999999999999</v>
      </c>
      <c r="G755" s="19">
        <v>3.1634000000000002</v>
      </c>
      <c r="H755" s="19">
        <v>2.5958000000000001</v>
      </c>
      <c r="I755" s="19">
        <v>36</v>
      </c>
      <c r="J755" s="19">
        <v>43797</v>
      </c>
      <c r="K755" s="19">
        <v>2</v>
      </c>
      <c r="L755" s="24">
        <f t="shared" si="33"/>
        <v>1.8962558428383158E-5</v>
      </c>
      <c r="M755">
        <f t="shared" si="34"/>
        <v>-0.68236707340203573</v>
      </c>
      <c r="N755">
        <f t="shared" si="35"/>
        <v>10.697793513308465</v>
      </c>
    </row>
    <row r="756" spans="2:14" x14ac:dyDescent="0.25">
      <c r="B756" s="19" t="s">
        <v>836</v>
      </c>
      <c r="C756" s="19">
        <v>0</v>
      </c>
      <c r="D756" s="19">
        <v>7.6399999999999996E-2</v>
      </c>
      <c r="E756" s="19">
        <v>0.10349999999999999</v>
      </c>
      <c r="F756" s="19">
        <v>0.1198</v>
      </c>
      <c r="G756" s="19">
        <v>6.4000000000000001E-2</v>
      </c>
      <c r="H756" s="19">
        <v>0.15640000000000001</v>
      </c>
      <c r="I756" s="19">
        <v>0</v>
      </c>
      <c r="J756" s="19">
        <v>76850</v>
      </c>
      <c r="K756" s="19">
        <v>233</v>
      </c>
      <c r="L756" s="24">
        <f t="shared" si="33"/>
        <v>2.2091380569066376E-3</v>
      </c>
      <c r="M756">
        <f t="shared" si="34"/>
        <v>-1.871875</v>
      </c>
      <c r="N756">
        <f t="shared" si="35"/>
        <v>-1.871875</v>
      </c>
    </row>
    <row r="757" spans="2:14" x14ac:dyDescent="0.25">
      <c r="B757" s="19" t="s">
        <v>837</v>
      </c>
      <c r="C757" s="19">
        <v>0</v>
      </c>
      <c r="D757" s="19">
        <v>2.5354000000000001</v>
      </c>
      <c r="E757" s="19">
        <v>5.8558000000000003</v>
      </c>
      <c r="F757" s="19">
        <v>10.6021</v>
      </c>
      <c r="G757" s="19">
        <v>12.899900000000001</v>
      </c>
      <c r="H757" s="19">
        <v>13.316599999999999</v>
      </c>
      <c r="I757" s="19">
        <v>113</v>
      </c>
      <c r="J757" s="19">
        <v>75423</v>
      </c>
      <c r="K757" s="19">
        <v>800</v>
      </c>
      <c r="L757" s="24">
        <f t="shared" si="33"/>
        <v>7.585023371353263E-3</v>
      </c>
      <c r="M757">
        <f t="shared" si="34"/>
        <v>-0.82187458817510206</v>
      </c>
      <c r="N757">
        <f t="shared" si="35"/>
        <v>7.9378832394049557</v>
      </c>
    </row>
    <row r="758" spans="2:14" x14ac:dyDescent="0.25">
      <c r="B758" s="19" t="s">
        <v>838</v>
      </c>
      <c r="C758" s="19">
        <v>0</v>
      </c>
      <c r="D758" s="19">
        <v>1.9574</v>
      </c>
      <c r="E758" s="19">
        <v>4.7115</v>
      </c>
      <c r="F758" s="19">
        <v>8.7828999999999997</v>
      </c>
      <c r="G758" s="19">
        <v>10.9984</v>
      </c>
      <c r="H758" s="19">
        <v>10.987399999999999</v>
      </c>
      <c r="I758" s="19">
        <v>95</v>
      </c>
      <c r="J758" s="19">
        <v>72511</v>
      </c>
      <c r="K758" s="19">
        <v>800</v>
      </c>
      <c r="L758" s="24">
        <f t="shared" si="33"/>
        <v>7.585023371353263E-3</v>
      </c>
      <c r="M758">
        <f t="shared" si="34"/>
        <v>-0.79856160896130346</v>
      </c>
      <c r="N758">
        <f t="shared" si="35"/>
        <v>7.8390584084957808</v>
      </c>
    </row>
    <row r="759" spans="2:14" x14ac:dyDescent="0.25">
      <c r="B759" s="19" t="s">
        <v>839</v>
      </c>
      <c r="C759" s="19">
        <v>0</v>
      </c>
      <c r="D759" s="19">
        <v>1.5307999999999999</v>
      </c>
      <c r="E759" s="19">
        <v>3.83</v>
      </c>
      <c r="F759" s="19">
        <v>7.3419999999999996</v>
      </c>
      <c r="G759" s="19">
        <v>9.4359999999999999</v>
      </c>
      <c r="H759" s="19">
        <v>9.1479999999999997</v>
      </c>
      <c r="I759" s="19">
        <v>82</v>
      </c>
      <c r="J759" s="19">
        <v>69221</v>
      </c>
      <c r="K759" s="19">
        <v>800</v>
      </c>
      <c r="L759" s="24">
        <f t="shared" si="33"/>
        <v>7.585023371353263E-3</v>
      </c>
      <c r="M759">
        <f t="shared" si="34"/>
        <v>-0.77808393387028396</v>
      </c>
      <c r="N759">
        <f t="shared" si="35"/>
        <v>7.912038999576092</v>
      </c>
    </row>
    <row r="760" spans="2:14" x14ac:dyDescent="0.25">
      <c r="B760" s="19" t="s">
        <v>840</v>
      </c>
      <c r="C760" s="19">
        <v>0</v>
      </c>
      <c r="D760" s="19">
        <v>5.6500000000000002E-2</v>
      </c>
      <c r="E760" s="19">
        <v>8.2000000000000003E-2</v>
      </c>
      <c r="F760" s="19">
        <v>0.13619999999999999</v>
      </c>
      <c r="G760" s="19">
        <v>0.11269999999999999</v>
      </c>
      <c r="H760" s="19">
        <v>0.2195</v>
      </c>
      <c r="I760" s="19">
        <v>0</v>
      </c>
      <c r="J760" s="19">
        <v>75610</v>
      </c>
      <c r="K760" s="19">
        <v>1334</v>
      </c>
      <c r="L760" s="24">
        <f t="shared" si="33"/>
        <v>1.2648026471731567E-2</v>
      </c>
      <c r="M760">
        <f t="shared" si="34"/>
        <v>-1.2085181898846495</v>
      </c>
      <c r="N760">
        <f t="shared" si="35"/>
        <v>-1.2085181898846495</v>
      </c>
    </row>
    <row r="761" spans="2:14" x14ac:dyDescent="0.25">
      <c r="B761" s="19" t="s">
        <v>841</v>
      </c>
      <c r="C761" s="19">
        <v>0</v>
      </c>
      <c r="D761" s="19">
        <v>3.3618000000000001</v>
      </c>
      <c r="E761" s="19">
        <v>7.5648999999999997</v>
      </c>
      <c r="F761" s="19">
        <v>12.921200000000001</v>
      </c>
      <c r="G761" s="19">
        <v>14.973100000000001</v>
      </c>
      <c r="H761" s="19">
        <v>16.4635</v>
      </c>
      <c r="I761" s="19">
        <v>127</v>
      </c>
      <c r="J761" s="19">
        <v>80552</v>
      </c>
      <c r="K761" s="19">
        <v>158</v>
      </c>
      <c r="L761" s="24">
        <f t="shared" si="33"/>
        <v>1.4980421158422694E-3</v>
      </c>
      <c r="M761">
        <f t="shared" si="34"/>
        <v>-0.86296090989841789</v>
      </c>
      <c r="N761">
        <f t="shared" si="35"/>
        <v>7.6189165904188174</v>
      </c>
    </row>
    <row r="762" spans="2:14" x14ac:dyDescent="0.25">
      <c r="B762" s="19" t="s">
        <v>842</v>
      </c>
      <c r="C762" s="19">
        <v>0</v>
      </c>
      <c r="D762" s="19">
        <v>3.0550999999999999</v>
      </c>
      <c r="E762" s="19">
        <v>7.0454999999999997</v>
      </c>
      <c r="F762" s="19">
        <v>12.1035</v>
      </c>
      <c r="G762" s="19">
        <v>14.1516</v>
      </c>
      <c r="H762" s="19">
        <v>15.4481</v>
      </c>
      <c r="I762" s="19">
        <v>120</v>
      </c>
      <c r="J762" s="19">
        <v>80054</v>
      </c>
      <c r="K762" s="19">
        <v>158</v>
      </c>
      <c r="L762" s="24">
        <f t="shared" si="33"/>
        <v>1.4980421158422694E-3</v>
      </c>
      <c r="M762">
        <f t="shared" si="34"/>
        <v>-0.85527431527177145</v>
      </c>
      <c r="N762">
        <f t="shared" si="35"/>
        <v>7.6243322309844821</v>
      </c>
    </row>
    <row r="763" spans="2:14" x14ac:dyDescent="0.25">
      <c r="B763" s="19" t="s">
        <v>843</v>
      </c>
      <c r="C763" s="19">
        <v>-1</v>
      </c>
      <c r="D763" s="19">
        <v>-0.27029999999999998</v>
      </c>
      <c r="E763" s="19">
        <v>-0.18179999999999999</v>
      </c>
      <c r="F763" s="19">
        <v>-0.25380000000000003</v>
      </c>
      <c r="G763" s="19">
        <v>0.23780000000000001</v>
      </c>
      <c r="H763" s="19">
        <v>-0.1239</v>
      </c>
      <c r="I763" s="19">
        <v>0</v>
      </c>
      <c r="J763" s="19">
        <v>1944</v>
      </c>
      <c r="K763" s="19">
        <v>1840</v>
      </c>
      <c r="L763" s="24">
        <f t="shared" si="33"/>
        <v>1.7445553754112504E-2</v>
      </c>
      <c r="M763">
        <f t="shared" si="34"/>
        <v>-3.1379310344827585</v>
      </c>
      <c r="N763">
        <f t="shared" si="35"/>
        <v>1.0672834314550044</v>
      </c>
    </row>
    <row r="764" spans="2:14" x14ac:dyDescent="0.25">
      <c r="B764" s="19" t="s">
        <v>844</v>
      </c>
      <c r="C764" s="19">
        <v>1</v>
      </c>
      <c r="D764" s="19">
        <v>1</v>
      </c>
      <c r="E764" s="19">
        <v>1</v>
      </c>
      <c r="F764" s="19">
        <v>1</v>
      </c>
      <c r="G764" s="19">
        <v>0</v>
      </c>
      <c r="H764" s="19">
        <v>1</v>
      </c>
      <c r="I764" s="19">
        <v>1</v>
      </c>
      <c r="J764" s="19">
        <v>1</v>
      </c>
      <c r="K764" s="19">
        <v>0</v>
      </c>
      <c r="L764" s="24">
        <f t="shared" si="33"/>
        <v>0</v>
      </c>
      <c r="M764">
        <v>0</v>
      </c>
      <c r="N764">
        <v>0</v>
      </c>
    </row>
    <row r="765" spans="2:14" x14ac:dyDescent="0.25">
      <c r="B765" s="19" t="s">
        <v>845</v>
      </c>
      <c r="C765" s="19">
        <v>-0.97</v>
      </c>
      <c r="D765" s="19">
        <v>-0.71</v>
      </c>
      <c r="E765" s="19">
        <v>-0.5</v>
      </c>
      <c r="F765" s="19">
        <v>-0.47099999999999997</v>
      </c>
      <c r="G765" s="19">
        <v>0.28470000000000001</v>
      </c>
      <c r="H765" s="19">
        <v>-0.23</v>
      </c>
      <c r="I765" s="19">
        <v>0</v>
      </c>
      <c r="J765" s="19">
        <v>94</v>
      </c>
      <c r="K765" s="19">
        <v>1</v>
      </c>
      <c r="L765" s="24">
        <f t="shared" si="33"/>
        <v>9.4812792141915789E-6</v>
      </c>
      <c r="M765">
        <f t="shared" si="34"/>
        <v>-1.7527221636810677</v>
      </c>
      <c r="N765">
        <f t="shared" si="35"/>
        <v>1.6543730242360377</v>
      </c>
    </row>
    <row r="766" spans="2:14" x14ac:dyDescent="0.25">
      <c r="B766" s="19" t="s">
        <v>846</v>
      </c>
      <c r="C766" s="19">
        <v>-0.95</v>
      </c>
      <c r="D766" s="19">
        <v>-0.63</v>
      </c>
      <c r="E766" s="19">
        <v>-0.48</v>
      </c>
      <c r="F766" s="19">
        <v>-0.47660000000000002</v>
      </c>
      <c r="G766" s="19">
        <v>0.19500000000000001</v>
      </c>
      <c r="H766" s="19">
        <v>-0.33</v>
      </c>
      <c r="I766" s="19">
        <v>0</v>
      </c>
      <c r="J766" s="19">
        <v>189</v>
      </c>
      <c r="K766" s="19">
        <v>0</v>
      </c>
      <c r="L766" s="24">
        <f t="shared" si="33"/>
        <v>0</v>
      </c>
      <c r="M766">
        <f t="shared" si="34"/>
        <v>-2.4276923076923071</v>
      </c>
      <c r="N766">
        <f t="shared" si="35"/>
        <v>2.4441025641025642</v>
      </c>
    </row>
    <row r="767" spans="2:14" x14ac:dyDescent="0.25">
      <c r="B767" s="19" t="s">
        <v>847</v>
      </c>
      <c r="C767" s="19">
        <v>-0.96299999999999997</v>
      </c>
      <c r="D767" s="19">
        <v>-0.69899999999999995</v>
      </c>
      <c r="E767" s="19">
        <v>-0.48</v>
      </c>
      <c r="F767" s="19">
        <v>-0.47160000000000002</v>
      </c>
      <c r="G767" s="19">
        <v>0.26400000000000001</v>
      </c>
      <c r="H767" s="19">
        <v>-0.248</v>
      </c>
      <c r="I767" s="19">
        <v>0</v>
      </c>
      <c r="J767" s="19">
        <v>836</v>
      </c>
      <c r="K767" s="19">
        <v>0</v>
      </c>
      <c r="L767" s="24">
        <f t="shared" si="33"/>
        <v>0</v>
      </c>
      <c r="M767">
        <f t="shared" si="34"/>
        <v>-1.8613636363636361</v>
      </c>
      <c r="N767">
        <f t="shared" si="35"/>
        <v>1.7863636363636364</v>
      </c>
    </row>
    <row r="768" spans="2:14" x14ac:dyDescent="0.25">
      <c r="B768" s="19" t="s">
        <v>848</v>
      </c>
      <c r="C768" s="19">
        <v>-0.94499999999999995</v>
      </c>
      <c r="D768" s="19">
        <v>-0.57589999999999997</v>
      </c>
      <c r="E768" s="19">
        <v>-0.50309999999999999</v>
      </c>
      <c r="F768" s="19">
        <v>-0.49199999999999999</v>
      </c>
      <c r="G768" s="19">
        <v>0.1419</v>
      </c>
      <c r="H768" s="19">
        <v>-0.42</v>
      </c>
      <c r="I768" s="19">
        <v>0</v>
      </c>
      <c r="J768" s="19">
        <v>5536</v>
      </c>
      <c r="K768" s="19">
        <v>0</v>
      </c>
      <c r="L768" s="24">
        <f t="shared" si="33"/>
        <v>0</v>
      </c>
      <c r="M768">
        <f t="shared" si="34"/>
        <v>-3.1923890063424945</v>
      </c>
      <c r="N768">
        <f t="shared" si="35"/>
        <v>3.4672304439746302</v>
      </c>
    </row>
    <row r="769" spans="2:14" x14ac:dyDescent="0.25">
      <c r="B769" s="19" t="s">
        <v>849</v>
      </c>
      <c r="C769" s="19">
        <v>-85.45</v>
      </c>
      <c r="D769" s="19">
        <v>-11.53</v>
      </c>
      <c r="E769" s="19">
        <v>-5.44</v>
      </c>
      <c r="F769" s="19">
        <v>-8.7860999999999994</v>
      </c>
      <c r="G769" s="19">
        <v>9.6839999999999993</v>
      </c>
      <c r="H769" s="19">
        <v>-2.39</v>
      </c>
      <c r="I769" s="19">
        <v>0</v>
      </c>
      <c r="J769" s="19">
        <v>5170</v>
      </c>
      <c r="K769" s="19">
        <v>0</v>
      </c>
      <c r="L769" s="24">
        <f t="shared" si="33"/>
        <v>0</v>
      </c>
      <c r="M769">
        <f t="shared" si="34"/>
        <v>-7.9165530772408097</v>
      </c>
      <c r="N769">
        <f t="shared" si="35"/>
        <v>0.90728004956629493</v>
      </c>
    </row>
    <row r="770" spans="2:14" x14ac:dyDescent="0.25">
      <c r="B770" s="19" t="s">
        <v>850</v>
      </c>
      <c r="C770" s="19">
        <v>2</v>
      </c>
      <c r="D770" s="19">
        <v>5</v>
      </c>
      <c r="E770" s="19">
        <v>11</v>
      </c>
      <c r="F770" s="19">
        <v>17.422499999999999</v>
      </c>
      <c r="G770" s="19">
        <v>18.5489</v>
      </c>
      <c r="H770" s="19">
        <v>23</v>
      </c>
      <c r="I770" s="19">
        <v>168</v>
      </c>
      <c r="J770" s="19">
        <v>167</v>
      </c>
      <c r="K770" s="19">
        <v>0</v>
      </c>
      <c r="L770" s="24">
        <f t="shared" si="33"/>
        <v>0</v>
      </c>
      <c r="M770">
        <f t="shared" si="34"/>
        <v>-0.8314509216179935</v>
      </c>
      <c r="N770">
        <f t="shared" si="35"/>
        <v>8.1178668276825032</v>
      </c>
    </row>
    <row r="771" spans="2:14" x14ac:dyDescent="0.25">
      <c r="B771" s="19" t="s">
        <v>851</v>
      </c>
      <c r="C771" s="19">
        <v>0</v>
      </c>
      <c r="D771" s="19">
        <v>1.48</v>
      </c>
      <c r="E771" s="19">
        <v>3.57</v>
      </c>
      <c r="F771" s="19">
        <v>5.8010000000000002</v>
      </c>
      <c r="G771" s="19">
        <v>6.5086000000000004</v>
      </c>
      <c r="H771" s="19">
        <v>7.7</v>
      </c>
      <c r="I771" s="19">
        <v>58</v>
      </c>
      <c r="J771" s="19">
        <v>3742</v>
      </c>
      <c r="K771" s="19">
        <v>0</v>
      </c>
      <c r="L771" s="24">
        <f t="shared" si="33"/>
        <v>0</v>
      </c>
      <c r="M771">
        <f t="shared" si="34"/>
        <v>-0.89128230341394454</v>
      </c>
      <c r="N771">
        <f t="shared" si="35"/>
        <v>8.0200043020004301</v>
      </c>
    </row>
    <row r="772" spans="2:14" x14ac:dyDescent="0.25">
      <c r="B772" s="19" t="s">
        <v>852</v>
      </c>
      <c r="C772" s="19">
        <v>-43.16</v>
      </c>
      <c r="D772" s="19">
        <v>-5.7</v>
      </c>
      <c r="E772" s="19">
        <v>-2.6</v>
      </c>
      <c r="F772" s="19">
        <v>-4.2468000000000004</v>
      </c>
      <c r="G772" s="19">
        <v>4.8282999999999996</v>
      </c>
      <c r="H772" s="19">
        <v>-1.01</v>
      </c>
      <c r="I772" s="19">
        <v>0</v>
      </c>
      <c r="J772" s="19">
        <v>2841</v>
      </c>
      <c r="K772" s="19">
        <v>0</v>
      </c>
      <c r="L772" s="24">
        <f t="shared" si="33"/>
        <v>0</v>
      </c>
      <c r="M772">
        <f t="shared" si="34"/>
        <v>-8.0593997887455213</v>
      </c>
      <c r="N772">
        <f t="shared" si="35"/>
        <v>0.87956423585941235</v>
      </c>
    </row>
    <row r="773" spans="2:14" x14ac:dyDescent="0.25">
      <c r="B773" s="19" t="s">
        <v>853</v>
      </c>
      <c r="C773" s="19">
        <v>0</v>
      </c>
      <c r="D773" s="19">
        <v>0.74</v>
      </c>
      <c r="E773" s="19">
        <v>1.99</v>
      </c>
      <c r="F773" s="19">
        <v>3.2730999999999999</v>
      </c>
      <c r="G773" s="19">
        <v>3.7667000000000002</v>
      </c>
      <c r="H773" s="19">
        <v>4.4400000000000004</v>
      </c>
      <c r="I773" s="19">
        <v>34</v>
      </c>
      <c r="J773" s="19">
        <v>2259</v>
      </c>
      <c r="K773" s="19">
        <v>0</v>
      </c>
      <c r="L773" s="24">
        <f t="shared" si="33"/>
        <v>0</v>
      </c>
      <c r="M773">
        <f t="shared" si="34"/>
        <v>-0.86895691188573543</v>
      </c>
      <c r="N773">
        <f t="shared" si="35"/>
        <v>8.1575118804258366</v>
      </c>
    </row>
    <row r="774" spans="2:14" x14ac:dyDescent="0.25">
      <c r="B774" s="19" t="s">
        <v>854</v>
      </c>
      <c r="C774" s="19">
        <v>0</v>
      </c>
      <c r="D774" s="19">
        <v>0.19839999999999999</v>
      </c>
      <c r="E774" s="19">
        <v>0.25180000000000002</v>
      </c>
      <c r="F774" s="19">
        <v>0.2339</v>
      </c>
      <c r="G774" s="19">
        <v>7.3599999999999999E-2</v>
      </c>
      <c r="H774" s="19">
        <v>0.28360000000000002</v>
      </c>
      <c r="I774" s="19">
        <v>0</v>
      </c>
      <c r="J774" s="19">
        <v>3538</v>
      </c>
      <c r="K774" s="19">
        <v>1064</v>
      </c>
      <c r="L774" s="24">
        <f t="shared" si="33"/>
        <v>1.0088081083899839E-2</v>
      </c>
      <c r="M774">
        <f t="shared" si="34"/>
        <v>-3.1779891304347827</v>
      </c>
      <c r="N774">
        <f t="shared" si="35"/>
        <v>-3.1779891304347827</v>
      </c>
    </row>
    <row r="775" spans="2:14" x14ac:dyDescent="0.25">
      <c r="B775" s="19" t="s">
        <v>855</v>
      </c>
      <c r="C775" s="19">
        <v>-18.439599999999999</v>
      </c>
      <c r="D775" s="19">
        <v>-0.70430000000000004</v>
      </c>
      <c r="E775" s="19">
        <v>0.37540000000000001</v>
      </c>
      <c r="F775" s="19">
        <v>1.4800000000000001E-2</v>
      </c>
      <c r="G775" s="19">
        <v>1.0394000000000001</v>
      </c>
      <c r="H775" s="19">
        <v>0.73709999999999998</v>
      </c>
      <c r="I775" s="19">
        <v>11</v>
      </c>
      <c r="J775" s="19">
        <v>23740</v>
      </c>
      <c r="K775" s="19">
        <v>1525</v>
      </c>
      <c r="L775" s="24">
        <f t="shared" si="33"/>
        <v>1.4458950801642157E-2</v>
      </c>
      <c r="M775">
        <f t="shared" si="34"/>
        <v>-17.75485857225322</v>
      </c>
      <c r="N775">
        <f t="shared" si="35"/>
        <v>10.568789686357514</v>
      </c>
    </row>
    <row r="776" spans="2:14" x14ac:dyDescent="0.25">
      <c r="B776" s="19" t="s">
        <v>856</v>
      </c>
      <c r="C776" s="19">
        <v>0</v>
      </c>
      <c r="D776" s="19">
        <v>0</v>
      </c>
      <c r="E776" s="19">
        <v>0</v>
      </c>
      <c r="F776" s="19">
        <v>0.31019999999999998</v>
      </c>
      <c r="G776" s="19">
        <v>0.46260000000000001</v>
      </c>
      <c r="H776" s="19">
        <v>1</v>
      </c>
      <c r="I776" s="19">
        <v>1</v>
      </c>
      <c r="J776" s="19">
        <v>2</v>
      </c>
      <c r="K776" s="19">
        <v>0</v>
      </c>
      <c r="L776" s="24">
        <f t="shared" si="33"/>
        <v>0</v>
      </c>
      <c r="M776">
        <f t="shared" si="34"/>
        <v>-0.6705577172503242</v>
      </c>
      <c r="N776">
        <f t="shared" si="35"/>
        <v>1.4911370514483353</v>
      </c>
    </row>
    <row r="777" spans="2:14" x14ac:dyDescent="0.25">
      <c r="B777" s="19" t="s">
        <v>857</v>
      </c>
      <c r="C777" s="19">
        <v>0</v>
      </c>
      <c r="D777" s="19">
        <v>0</v>
      </c>
      <c r="E777" s="19">
        <v>0</v>
      </c>
      <c r="F777" s="19">
        <v>0.32279999999999998</v>
      </c>
      <c r="G777" s="19">
        <v>0.46760000000000002</v>
      </c>
      <c r="H777" s="19">
        <v>1</v>
      </c>
      <c r="I777" s="19">
        <v>1</v>
      </c>
      <c r="J777" s="19">
        <v>2</v>
      </c>
      <c r="K777" s="19">
        <v>0</v>
      </c>
      <c r="L777" s="24">
        <f t="shared" si="33"/>
        <v>0</v>
      </c>
      <c r="M777">
        <f t="shared" si="34"/>
        <v>-0.69033361847733099</v>
      </c>
      <c r="N777">
        <f t="shared" si="35"/>
        <v>1.4482463644140291</v>
      </c>
    </row>
    <row r="778" spans="2:14" x14ac:dyDescent="0.25">
      <c r="B778" s="19" t="s">
        <v>858</v>
      </c>
      <c r="C778" s="19">
        <v>2</v>
      </c>
      <c r="D778" s="19">
        <v>19</v>
      </c>
      <c r="E778" s="19">
        <v>40</v>
      </c>
      <c r="F778" s="19">
        <v>175.95160000000001</v>
      </c>
      <c r="G778" s="19">
        <v>298.29399999999998</v>
      </c>
      <c r="H778" s="19">
        <v>104</v>
      </c>
      <c r="I778" s="19">
        <v>1212</v>
      </c>
      <c r="J778" s="19">
        <v>64</v>
      </c>
      <c r="K778" s="19">
        <v>0</v>
      </c>
      <c r="L778" s="24">
        <f t="shared" si="33"/>
        <v>0</v>
      </c>
      <c r="M778">
        <f t="shared" si="34"/>
        <v>-0.58315487405043354</v>
      </c>
      <c r="N778">
        <f t="shared" si="35"/>
        <v>3.4732458581131365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Plots</vt:lpstr>
      <vt:lpstr>Tables</vt:lpstr>
      <vt:lpstr>Summary 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 Young</dc:creator>
  <cp:lastModifiedBy>Stephen D Young</cp:lastModifiedBy>
  <dcterms:created xsi:type="dcterms:W3CDTF">2017-03-04T23:37:21Z</dcterms:created>
  <dcterms:modified xsi:type="dcterms:W3CDTF">2017-03-12T19:15:37Z</dcterms:modified>
</cp:coreProperties>
</file>