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ta Science Projects\"/>
    </mc:Choice>
  </mc:AlternateContent>
  <bookViews>
    <workbookView xWindow="360" yWindow="60" windowWidth="22995" windowHeight="9795" activeTab="1"/>
  </bookViews>
  <sheets>
    <sheet name="current scenario" sheetId="1" r:id="rId1"/>
    <sheet name="Chart" sheetId="2" r:id="rId2"/>
    <sheet name="proposed scenario" sheetId="3" r:id="rId3"/>
  </sheets>
  <calcPr calcId="162913"/>
</workbook>
</file>

<file path=xl/calcChain.xml><?xml version="1.0" encoding="utf-8"?>
<calcChain xmlns="http://schemas.openxmlformats.org/spreadsheetml/2006/main">
  <c r="L17" i="3" l="1"/>
  <c r="L18" i="3"/>
  <c r="L19" i="3"/>
  <c r="L20" i="3"/>
  <c r="L21" i="3"/>
  <c r="D26" i="3"/>
  <c r="E25" i="3"/>
  <c r="E23" i="3"/>
  <c r="E24" i="3"/>
  <c r="E22" i="3"/>
  <c r="E26" i="3" s="1"/>
  <c r="I17" i="3" s="1"/>
  <c r="E21" i="3"/>
  <c r="E20" i="3"/>
  <c r="E19" i="3"/>
  <c r="E18" i="3"/>
  <c r="E17" i="3"/>
  <c r="E16" i="3"/>
  <c r="I19" i="3" l="1"/>
  <c r="I20" i="3"/>
  <c r="I16" i="3"/>
  <c r="L16" i="3" s="1"/>
  <c r="I18" i="3"/>
  <c r="I21" i="3"/>
  <c r="E8" i="2"/>
  <c r="E9" i="2"/>
  <c r="E10" i="2"/>
  <c r="E11" i="2"/>
  <c r="E7" i="2"/>
  <c r="H29" i="1" l="1"/>
  <c r="I28" i="1"/>
  <c r="I27" i="1"/>
  <c r="I26" i="1"/>
  <c r="I25" i="1"/>
  <c r="I24" i="1"/>
  <c r="I23" i="1"/>
  <c r="I22" i="1"/>
  <c r="C29" i="1"/>
  <c r="D28" i="1"/>
  <c r="D27" i="1"/>
  <c r="D26" i="1"/>
  <c r="D25" i="1"/>
  <c r="D24" i="1"/>
  <c r="D23" i="1"/>
  <c r="D22" i="1"/>
  <c r="M18" i="1"/>
  <c r="N17" i="1"/>
  <c r="N16" i="1"/>
  <c r="N15" i="1"/>
  <c r="N14" i="1"/>
  <c r="N13" i="1"/>
  <c r="N12" i="1"/>
  <c r="N11" i="1"/>
  <c r="H18" i="1"/>
  <c r="I17" i="1"/>
  <c r="I16" i="1"/>
  <c r="I15" i="1"/>
  <c r="I14" i="1"/>
  <c r="I13" i="1"/>
  <c r="I12" i="1"/>
  <c r="I11" i="1"/>
  <c r="C18" i="1"/>
  <c r="D17" i="1"/>
  <c r="D16" i="1"/>
  <c r="D12" i="1"/>
  <c r="D13" i="1"/>
  <c r="D14" i="1"/>
  <c r="D15" i="1"/>
  <c r="D11" i="1"/>
  <c r="G6" i="1"/>
  <c r="H6" i="1" s="1"/>
  <c r="G4" i="1"/>
  <c r="G5" i="1" l="1"/>
  <c r="K5" i="1" s="1"/>
  <c r="I29" i="1"/>
  <c r="C37" i="1" s="1"/>
  <c r="D18" i="1"/>
  <c r="C33" i="1" s="1"/>
  <c r="N18" i="1"/>
  <c r="C35" i="1" s="1"/>
  <c r="D29" i="1"/>
  <c r="C36" i="1" s="1"/>
  <c r="H4" i="1"/>
  <c r="I18" i="1"/>
  <c r="C34" i="1" s="1"/>
  <c r="D37" i="1" l="1"/>
  <c r="E37" i="1" s="1"/>
  <c r="D36" i="1"/>
  <c r="E36" i="1" s="1"/>
  <c r="K6" i="1"/>
  <c r="H5" i="1"/>
  <c r="D34" i="1" l="1"/>
  <c r="E34" i="1" s="1"/>
  <c r="D35" i="1"/>
  <c r="E35" i="1" s="1"/>
  <c r="D33" i="1"/>
  <c r="E33" i="1" s="1"/>
</calcChain>
</file>

<file path=xl/sharedStrings.xml><?xml version="1.0" encoding="utf-8"?>
<sst xmlns="http://schemas.openxmlformats.org/spreadsheetml/2006/main" count="125" uniqueCount="48">
  <si>
    <t>Egg bhujia</t>
  </si>
  <si>
    <t>Biryani</t>
  </si>
  <si>
    <t>menu</t>
  </si>
  <si>
    <t>for 3 month</t>
  </si>
  <si>
    <t>Rent</t>
  </si>
  <si>
    <t>Sales</t>
  </si>
  <si>
    <t>Expenses</t>
  </si>
  <si>
    <t>Raw material</t>
  </si>
  <si>
    <t>Profit</t>
  </si>
  <si>
    <t>per month</t>
  </si>
  <si>
    <t>per day</t>
  </si>
  <si>
    <t>Maggie</t>
  </si>
  <si>
    <t>Omlette</t>
  </si>
  <si>
    <t>Chiken kabab</t>
  </si>
  <si>
    <t>Cost</t>
  </si>
  <si>
    <t>Item sold</t>
  </si>
  <si>
    <t>Veg manchurian</t>
  </si>
  <si>
    <t>Veg Noodles</t>
  </si>
  <si>
    <t>Total</t>
  </si>
  <si>
    <t>2nd Month</t>
  </si>
  <si>
    <t>3rd Month</t>
  </si>
  <si>
    <t>1st Month</t>
  </si>
  <si>
    <t>4th Month</t>
  </si>
  <si>
    <t>5th Month</t>
  </si>
  <si>
    <t>Month</t>
  </si>
  <si>
    <t>Total sale per month</t>
  </si>
  <si>
    <t>Total Expenses</t>
  </si>
  <si>
    <t>profit</t>
  </si>
  <si>
    <t>1st Mon</t>
  </si>
  <si>
    <t>2nd Mon</t>
  </si>
  <si>
    <t>3rd Mon</t>
  </si>
  <si>
    <t>4th Mon</t>
  </si>
  <si>
    <t>5th Mon</t>
  </si>
  <si>
    <t>Current Scenario</t>
  </si>
  <si>
    <t>Profit/Loss</t>
  </si>
  <si>
    <t>Observations:</t>
  </si>
  <si>
    <t>1)There is national Park and Football club nearby BTM Layout so we can utilise Rental Space as  optimum as possible to sell morning breakfast and evening snacks.</t>
  </si>
  <si>
    <t>2) Tie up with online food delivery services like zomato, swiggy, food panda etc. This would increase his profit.</t>
  </si>
  <si>
    <t>3) He should do advertising and marketing on social media platform like facebook, google reviews, youtube, it would help to attract more customers at his food centre.</t>
  </si>
  <si>
    <t>Edly</t>
  </si>
  <si>
    <t>Dosa</t>
  </si>
  <si>
    <t>sambhar vada</t>
  </si>
  <si>
    <t>Samosa</t>
  </si>
  <si>
    <t>Kachori</t>
  </si>
  <si>
    <t xml:space="preserve">Month </t>
  </si>
  <si>
    <t>Raw Material</t>
  </si>
  <si>
    <t>6th Month</t>
  </si>
  <si>
    <t>Proposed 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</si>
</sst>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.00"/>
    <numFmt numFmtId="165" formatCode="&quot;₹&quot;\ #,##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65" fontId="0" fillId="3" borderId="0" xfId="0" applyNumberFormat="1" applyFont="1" applyFill="1"/>
    <xf numFmtId="164" fontId="0" fillId="4" borderId="1" xfId="0" applyNumberFormat="1" applyFill="1" applyBorder="1"/>
    <xf numFmtId="165" fontId="0" fillId="4" borderId="1" xfId="0" applyNumberFormat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/>
    <xf numFmtId="0" fontId="1" fillId="2" borderId="0" xfId="0" applyFont="1" applyFill="1" applyAlignment="1">
      <alignment wrapText="1"/>
    </xf>
    <xf numFmtId="0" fontId="1" fillId="2" borderId="8" xfId="0" applyFont="1" applyFill="1" applyBorder="1" applyAlignment="1">
      <alignment wrapText="1"/>
    </xf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3" borderId="1" xfId="0" applyNumberFormat="1" applyFont="1" applyFill="1" applyBorder="1"/>
    <xf numFmtId="164" fontId="0" fillId="3" borderId="7" xfId="0" applyNumberFormat="1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6" fillId="3" borderId="0" xfId="0" applyFont="1" applyFill="1" applyBorder="1"/>
    <xf numFmtId="0" fontId="7" fillId="3" borderId="0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0" fontId="7" fillId="3" borderId="11" xfId="0" applyFont="1" applyFill="1" applyBorder="1"/>
    <xf numFmtId="0" fontId="8" fillId="3" borderId="12" xfId="0" applyFont="1" applyFill="1" applyBorder="1"/>
    <xf numFmtId="0" fontId="7" fillId="3" borderId="13" xfId="0" applyFont="1" applyFill="1" applyBorder="1"/>
    <xf numFmtId="0" fontId="7" fillId="3" borderId="12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165" fontId="0" fillId="3" borderId="1" xfId="0" applyNumberFormat="1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28">
    <dxf>
      <numFmt numFmtId="164" formatCode="&quot;₹&quot;\ #,##0.00"/>
    </dxf>
    <dxf>
      <numFmt numFmtId="165" formatCode="&quot;₹&quot;\ #,##0"/>
    </dxf>
    <dxf>
      <numFmt numFmtId="164" formatCode="&quot;₹&quot;\ 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₹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₹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₹&quot;\ 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₹&quot;\ #,##0.00"/>
    </dxf>
    <dxf>
      <numFmt numFmtId="165" formatCode="&quot;₹&quot;\ #,##0"/>
    </dxf>
    <dxf>
      <numFmt numFmtId="164" formatCode="&quot;₹&quot;\ #,##0.00"/>
    </dxf>
    <dxf>
      <numFmt numFmtId="164" formatCode="&quot;₹&quot;\ #,##0.00"/>
    </dxf>
    <dxf>
      <numFmt numFmtId="165" formatCode="&quot;₹&quot;\ #,##0"/>
    </dxf>
    <dxf>
      <numFmt numFmtId="164" formatCode="&quot;₹&quot;\ #,##0.00"/>
    </dxf>
    <dxf>
      <numFmt numFmtId="164" formatCode="&quot;₹&quot;\ #,##0.00"/>
    </dxf>
    <dxf>
      <numFmt numFmtId="165" formatCode="&quot;₹&quot;\ #,##0"/>
    </dxf>
    <dxf>
      <numFmt numFmtId="164" formatCode="&quot;₹&quot;\ #,##0.00"/>
    </dxf>
    <dxf>
      <numFmt numFmtId="164" formatCode="&quot;₹&quot;\ #,##0.00"/>
    </dxf>
    <dxf>
      <numFmt numFmtId="165" formatCode="&quot;₹&quot;\ #,##0"/>
    </dxf>
    <dxf>
      <numFmt numFmtId="164" formatCode="&quot;₹&quot;\ #,##0.00"/>
    </dxf>
    <dxf>
      <numFmt numFmtId="164" formatCode="&quot;₹&quot;\ #,##0.00"/>
    </dxf>
    <dxf>
      <numFmt numFmtId="165" formatCode="&quot;₹&quot;\ #,##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sales and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77102745743256E-2"/>
          <c:y val="0.24950414010162614"/>
          <c:w val="0.88720785783687661"/>
          <c:h val="0.67145778652668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Chart!$B$6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Chart!$A$7:$A$11</c:f>
              <c:strCache>
                <c:ptCount val="5"/>
                <c:pt idx="0">
                  <c:v>1st Month</c:v>
                </c:pt>
                <c:pt idx="1">
                  <c:v>2nd Month</c:v>
                </c:pt>
                <c:pt idx="2">
                  <c:v>3rd Month</c:v>
                </c:pt>
                <c:pt idx="3">
                  <c:v>4th Month</c:v>
                </c:pt>
                <c:pt idx="4">
                  <c:v>5th Month</c:v>
                </c:pt>
              </c:strCache>
            </c:strRef>
          </c:cat>
          <c:val>
            <c:numRef>
              <c:f>Chart!$B$7:$B$11</c:f>
              <c:numCache>
                <c:formatCode>"₹"\ #,##0.00</c:formatCode>
                <c:ptCount val="5"/>
                <c:pt idx="0">
                  <c:v>99900</c:v>
                </c:pt>
                <c:pt idx="1">
                  <c:v>99900</c:v>
                </c:pt>
                <c:pt idx="2">
                  <c:v>99900</c:v>
                </c:pt>
                <c:pt idx="3">
                  <c:v>36600</c:v>
                </c:pt>
                <c:pt idx="4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A-423A-85FB-E83D227CC959}"/>
            </c:ext>
          </c:extLst>
        </c:ser>
        <c:ser>
          <c:idx val="1"/>
          <c:order val="1"/>
          <c:tx>
            <c:strRef>
              <c:f>Chart!$E$6</c:f>
              <c:strCache>
                <c:ptCount val="1"/>
                <c:pt idx="0">
                  <c:v>Profit/Loss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1"/>
          <c:dPt>
            <c:idx val="3"/>
            <c:invertIfNegative val="1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6A-423A-85FB-E83D227CC959}"/>
              </c:ext>
            </c:extLst>
          </c:dPt>
          <c:dPt>
            <c:idx val="4"/>
            <c:invertIfNegative val="1"/>
            <c:bubble3D val="0"/>
            <c:spPr>
              <a:solidFill>
                <a:srgbClr val="9BBB5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6A-423A-85FB-E83D227CC95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56A-423A-85FB-E83D227CC95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556A-423A-85FB-E83D227CC95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56A-423A-85FB-E83D227CC9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Chart!$A$7:$A$11</c:f>
              <c:strCache>
                <c:ptCount val="5"/>
                <c:pt idx="0">
                  <c:v>1st Month</c:v>
                </c:pt>
                <c:pt idx="1">
                  <c:v>2nd Month</c:v>
                </c:pt>
                <c:pt idx="2">
                  <c:v>3rd Month</c:v>
                </c:pt>
                <c:pt idx="3">
                  <c:v>4th Month</c:v>
                </c:pt>
                <c:pt idx="4">
                  <c:v>5th Month</c:v>
                </c:pt>
              </c:strCache>
            </c:strRef>
          </c:cat>
          <c:val>
            <c:numRef>
              <c:f>Chart!$E$7:$E$11</c:f>
              <c:numCache>
                <c:formatCode>"₹"\ #,##0.00</c:formatCode>
                <c:ptCount val="5"/>
                <c:pt idx="0">
                  <c:v>33233.333333333343</c:v>
                </c:pt>
                <c:pt idx="1">
                  <c:v>33233.333333333343</c:v>
                </c:pt>
                <c:pt idx="2">
                  <c:v>33233.333333333343</c:v>
                </c:pt>
                <c:pt idx="3">
                  <c:v>-16066.666666666657</c:v>
                </c:pt>
                <c:pt idx="4">
                  <c:v>-22666.666666666657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556A-423A-85FB-E83D227CC9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655343"/>
        <c:axId val="111001407"/>
      </c:barChart>
      <c:catAx>
        <c:axId val="10965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1407"/>
        <c:crosses val="autoZero"/>
        <c:auto val="1"/>
        <c:lblAlgn val="ctr"/>
        <c:lblOffset val="100"/>
        <c:noMultiLvlLbl val="0"/>
      </c:catAx>
      <c:valAx>
        <c:axId val="111001407"/>
        <c:scaling>
          <c:orientation val="minMax"/>
        </c:scaling>
        <c:delete val="1"/>
        <c:axPos val="l"/>
        <c:numFmt formatCode="&quot;₹&quot;\ #,##0.00" sourceLinked="1"/>
        <c:majorTickMark val="none"/>
        <c:minorTickMark val="none"/>
        <c:tickLblPos val="nextTo"/>
        <c:crossAx val="10965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996879641214984"/>
          <c:y val="0.12553280829290675"/>
          <c:w val="0.22180738479315767"/>
          <c:h val="7.31507267321305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'proposed scenario'!$I$15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'proposed scenario'!$H$16:$H$21</c:f>
              <c:strCache>
                <c:ptCount val="6"/>
                <c:pt idx="0">
                  <c:v>1st Month</c:v>
                </c:pt>
                <c:pt idx="1">
                  <c:v>2nd Month</c:v>
                </c:pt>
                <c:pt idx="2">
                  <c:v>3rd Month</c:v>
                </c:pt>
                <c:pt idx="3">
                  <c:v>4th Month</c:v>
                </c:pt>
                <c:pt idx="4">
                  <c:v>5th Month</c:v>
                </c:pt>
                <c:pt idx="5">
                  <c:v>6th Month</c:v>
                </c:pt>
              </c:strCache>
            </c:strRef>
          </c:cat>
          <c:val>
            <c:numRef>
              <c:f>'proposed scenario'!$I$16:$I$21</c:f>
              <c:numCache>
                <c:formatCode>"₹"\ #,##0</c:formatCode>
                <c:ptCount val="6"/>
                <c:pt idx="0">
                  <c:v>100800</c:v>
                </c:pt>
                <c:pt idx="1">
                  <c:v>100800</c:v>
                </c:pt>
                <c:pt idx="2">
                  <c:v>100800</c:v>
                </c:pt>
                <c:pt idx="3">
                  <c:v>100800</c:v>
                </c:pt>
                <c:pt idx="4">
                  <c:v>100800</c:v>
                </c:pt>
                <c:pt idx="5">
                  <c:v>100800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6-4D73-A599-2D68058973C3}"/>
            </c:ext>
          </c:extLst>
        </c:ser>
        <c:ser>
          <c:idx val="1"/>
          <c:order val="1"/>
          <c:tx>
            <c:strRef>
              <c:f>'proposed scenario'!$L$15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'proposed scenario'!$H$16:$H$21</c:f>
              <c:strCache>
                <c:ptCount val="6"/>
                <c:pt idx="0">
                  <c:v>1st Month</c:v>
                </c:pt>
                <c:pt idx="1">
                  <c:v>2nd Month</c:v>
                </c:pt>
                <c:pt idx="2">
                  <c:v>3rd Month</c:v>
                </c:pt>
                <c:pt idx="3">
                  <c:v>4th Month</c:v>
                </c:pt>
                <c:pt idx="4">
                  <c:v>5th Month</c:v>
                </c:pt>
                <c:pt idx="5">
                  <c:v>6th Month</c:v>
                </c:pt>
              </c:strCache>
            </c:strRef>
          </c:cat>
          <c:val>
            <c:numRef>
              <c:f>'proposed scenario'!$L$16:$L$21</c:f>
              <c:numCache>
                <c:formatCode>"₹"\ #,##0</c:formatCode>
                <c:ptCount val="6"/>
                <c:pt idx="0">
                  <c:v>34133</c:v>
                </c:pt>
                <c:pt idx="1">
                  <c:v>34133</c:v>
                </c:pt>
                <c:pt idx="2">
                  <c:v>34133</c:v>
                </c:pt>
                <c:pt idx="3">
                  <c:v>34133</c:v>
                </c:pt>
                <c:pt idx="4">
                  <c:v>34133</c:v>
                </c:pt>
                <c:pt idx="5">
                  <c:v>34133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6-4D73-A599-2D68058973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62675391"/>
        <c:axId val="133647631"/>
      </c:barChart>
      <c:catAx>
        <c:axId val="2626753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7631"/>
        <c:crosses val="autoZero"/>
        <c:auto val="1"/>
        <c:lblAlgn val="ctr"/>
        <c:lblOffset val="100"/>
        <c:noMultiLvlLbl val="0"/>
      </c:catAx>
      <c:valAx>
        <c:axId val="133647631"/>
        <c:scaling>
          <c:orientation val="minMax"/>
        </c:scaling>
        <c:delete val="1"/>
        <c:axPos val="l"/>
        <c:numFmt formatCode="&quot;₹&quot;\ #,##0" sourceLinked="1"/>
        <c:majorTickMark val="out"/>
        <c:minorTickMark val="none"/>
        <c:tickLblPos val="nextTo"/>
        <c:crossAx val="26267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137456676890746"/>
          <c:y val="3.2856402806569998E-2"/>
          <c:w val="0.15158205385877654"/>
          <c:h val="6.4286183512915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191592</xdr:colOff>
      <xdr:row>0</xdr:row>
      <xdr:rowOff>127546</xdr:rowOff>
    </xdr:from>
    <xdr:to>
      <xdr:col>12</xdr:col>
      <xdr:colOff>592301</xdr:colOff>
      <xdr:row>16</xdr:row>
      <xdr:rowOff>9305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FF174-10C4-42B3-95A3-4FDD0BF73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22</xdr:row>
      <xdr:rowOff>123825</xdr:rowOff>
    </xdr:from>
    <xdr:to>
      <xdr:col>15</xdr:col>
      <xdr:colOff>352425</xdr:colOff>
      <xdr:row>40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B34C5-C1FA-42A7-B8DB-8CE933F6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0:D18" totalsRowShown="0">
  <autoFilter ref="A10:D18"/>
  <tableColumns count="4">
    <tableColumn id="1" name="menu" dataDxfId="27"/>
    <tableColumn id="2" name="Cost" dataDxfId="26"/>
    <tableColumn id="3" name="Item sold"/>
    <tableColumn id="4" name="Sale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10:I18" totalsRowShown="0">
  <autoFilter ref="F10:I18"/>
  <tableColumns count="4">
    <tableColumn id="1" name="menu" dataDxfId="24"/>
    <tableColumn id="2" name="Cost" dataDxfId="23"/>
    <tableColumn id="3" name="Item sold"/>
    <tableColumn id="4" name="Sales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K10:N18" totalsRowShown="0">
  <autoFilter ref="K10:N18"/>
  <tableColumns count="4">
    <tableColumn id="1" name="menu" dataDxfId="21"/>
    <tableColumn id="2" name="Cost" dataDxfId="20"/>
    <tableColumn id="3" name="Item sold"/>
    <tableColumn id="4" name="Sale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21:D29" totalsRowShown="0">
  <autoFilter ref="A21:D29"/>
  <tableColumns count="4">
    <tableColumn id="1" name="menu" dataDxfId="18"/>
    <tableColumn id="2" name="Cost" dataDxfId="17"/>
    <tableColumn id="3" name="Item sold"/>
    <tableColumn id="4" name="Sales" dataDxfId="1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F21:I29" totalsRowShown="0">
  <autoFilter ref="F21:I29"/>
  <tableColumns count="4">
    <tableColumn id="1" name="menu" dataDxfId="15"/>
    <tableColumn id="2" name="Cost" dataDxfId="14"/>
    <tableColumn id="3" name="Item sold"/>
    <tableColumn id="4" name="Sales" dataDxfId="1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6:E11" totalsRowShown="0" headerRowDxfId="12" dataDxfId="10" headerRowBorderDxfId="11" tableBorderDxfId="9" totalsRowBorderDxfId="8">
  <autoFilter ref="A6:E11"/>
  <tableColumns count="5">
    <tableColumn id="1" name="Month" dataDxfId="7"/>
    <tableColumn id="2" name="Sales" dataDxfId="6"/>
    <tableColumn id="3" name="Rent" dataDxfId="5"/>
    <tableColumn id="4" name="Raw material" dataDxfId="4"/>
    <tableColumn id="5" name="Profit/Loss" dataDxfId="3">
      <calculatedColumnFormula>B7-(C7+D7)</calculatedColumnFormula>
    </tableColumn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B15:E26" totalsRowShown="0">
  <autoFilter ref="B15:E26"/>
  <tableColumns count="4">
    <tableColumn id="1" name="menu" dataDxfId="2"/>
    <tableColumn id="2" name="Cost" dataDxfId="1"/>
    <tableColumn id="3" name="Item sold"/>
    <tableColumn id="4" name="Sale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zoomScale="115" zoomScaleNormal="115" workbookViewId="0"/>
  </sheetViews>
  <sheetFormatPr defaultRowHeight="18" customHeight="1" x14ac:dyDescent="0.25"/>
  <cols>
    <col min="1" max="1" width="15.42578125" bestFit="1" customWidth="1"/>
    <col min="2" max="2" width="9.140625" bestFit="1" customWidth="1"/>
    <col min="3" max="3" width="11.5703125" bestFit="1" customWidth="1"/>
    <col min="4" max="4" width="10.28515625" bestFit="1" customWidth="1"/>
    <col min="5" max="5" width="9.42578125" bestFit="1" customWidth="1"/>
    <col min="6" max="6" width="15.42578125" bestFit="1" customWidth="1"/>
    <col min="7" max="7" width="10.28515625" bestFit="1" customWidth="1"/>
    <col min="8" max="8" width="11.5703125" bestFit="1" customWidth="1"/>
    <col min="9" max="9" width="10.28515625" bestFit="1" customWidth="1"/>
    <col min="10" max="10" width="12.5703125" bestFit="1" customWidth="1"/>
    <col min="11" max="11" width="15.42578125" bestFit="1" customWidth="1"/>
    <col min="12" max="12" width="7.140625" bestFit="1" customWidth="1"/>
    <col min="13" max="13" width="11.5703125" bestFit="1" customWidth="1"/>
    <col min="14" max="14" width="10.28515625" bestFit="1" customWidth="1"/>
  </cols>
  <sheetData>
    <row r="2" spans="1:14" ht="18" customHeight="1" x14ac:dyDescent="0.35">
      <c r="D2" s="12"/>
      <c r="E2" s="37" t="s">
        <v>33</v>
      </c>
      <c r="F2" s="37"/>
      <c r="G2" s="37"/>
      <c r="H2" s="37"/>
    </row>
    <row r="3" spans="1:14" ht="18" customHeight="1" x14ac:dyDescent="0.25">
      <c r="C3" s="12"/>
      <c r="D3" s="9"/>
      <c r="E3" s="11"/>
      <c r="F3" s="11" t="s">
        <v>3</v>
      </c>
      <c r="G3" s="11" t="s">
        <v>9</v>
      </c>
      <c r="H3" s="11" t="s">
        <v>10</v>
      </c>
    </row>
    <row r="4" spans="1:14" ht="18" customHeight="1" x14ac:dyDescent="0.25">
      <c r="D4" s="9"/>
      <c r="E4" s="11" t="s">
        <v>5</v>
      </c>
      <c r="F4" s="8">
        <v>300000</v>
      </c>
      <c r="G4" s="8">
        <f>F4/3</f>
        <v>100000</v>
      </c>
      <c r="H4" s="8">
        <f>G4/30</f>
        <v>3333.3333333333335</v>
      </c>
      <c r="J4" s="11" t="s">
        <v>4</v>
      </c>
      <c r="K4" s="8">
        <v>14000</v>
      </c>
    </row>
    <row r="5" spans="1:14" ht="18" customHeight="1" x14ac:dyDescent="0.25">
      <c r="D5" s="10"/>
      <c r="E5" s="11" t="s">
        <v>6</v>
      </c>
      <c r="F5" s="8"/>
      <c r="G5" s="8">
        <f>G4-G6</f>
        <v>66666.666666666657</v>
      </c>
      <c r="H5" s="8">
        <f>G5/30</f>
        <v>2222.2222222222217</v>
      </c>
      <c r="I5" s="2"/>
      <c r="J5" s="11" t="s">
        <v>7</v>
      </c>
      <c r="K5" s="8">
        <f>G5-K4</f>
        <v>52666.666666666657</v>
      </c>
    </row>
    <row r="6" spans="1:14" ht="18" customHeight="1" x14ac:dyDescent="0.25">
      <c r="D6" s="9"/>
      <c r="E6" s="7" t="s">
        <v>8</v>
      </c>
      <c r="F6" s="8">
        <v>100000</v>
      </c>
      <c r="G6" s="8">
        <f>F6/3</f>
        <v>33333.333333333336</v>
      </c>
      <c r="H6" s="8">
        <f>G6/30</f>
        <v>1111.1111111111111</v>
      </c>
      <c r="J6" s="11" t="s">
        <v>6</v>
      </c>
      <c r="K6" s="8">
        <f>SUM(K4:K5)</f>
        <v>66666.666666666657</v>
      </c>
    </row>
    <row r="7" spans="1:14" ht="18" customHeight="1" x14ac:dyDescent="0.25">
      <c r="A7" s="1"/>
      <c r="G7" s="2"/>
    </row>
    <row r="8" spans="1:14" ht="18" customHeight="1" x14ac:dyDescent="0.25">
      <c r="A8" s="1"/>
    </row>
    <row r="9" spans="1:14" ht="18" customHeight="1" x14ac:dyDescent="0.25">
      <c r="A9" s="1" t="s">
        <v>21</v>
      </c>
      <c r="F9" t="s">
        <v>19</v>
      </c>
      <c r="K9" t="s">
        <v>20</v>
      </c>
    </row>
    <row r="10" spans="1:14" ht="18" customHeight="1" x14ac:dyDescent="0.25">
      <c r="A10" s="1" t="s">
        <v>2</v>
      </c>
      <c r="B10" t="s">
        <v>14</v>
      </c>
      <c r="C10" t="s">
        <v>15</v>
      </c>
      <c r="D10" t="s">
        <v>5</v>
      </c>
      <c r="F10" s="1" t="s">
        <v>2</v>
      </c>
      <c r="G10" t="s">
        <v>14</v>
      </c>
      <c r="H10" t="s">
        <v>15</v>
      </c>
      <c r="I10" t="s">
        <v>5</v>
      </c>
      <c r="K10" s="1" t="s">
        <v>2</v>
      </c>
      <c r="L10" t="s">
        <v>14</v>
      </c>
      <c r="M10" t="s">
        <v>15</v>
      </c>
      <c r="N10" t="s">
        <v>5</v>
      </c>
    </row>
    <row r="11" spans="1:14" ht="18" customHeight="1" x14ac:dyDescent="0.25">
      <c r="A11" s="1" t="s">
        <v>1</v>
      </c>
      <c r="B11" s="2">
        <v>80</v>
      </c>
      <c r="C11">
        <v>10</v>
      </c>
      <c r="D11" s="1">
        <f>B11*C11</f>
        <v>800</v>
      </c>
      <c r="F11" s="1" t="s">
        <v>1</v>
      </c>
      <c r="G11" s="2">
        <v>80</v>
      </c>
      <c r="H11">
        <v>12</v>
      </c>
      <c r="I11" s="1">
        <f>G11*H11</f>
        <v>960</v>
      </c>
      <c r="K11" s="1" t="s">
        <v>1</v>
      </c>
      <c r="L11" s="2">
        <v>80</v>
      </c>
      <c r="M11">
        <v>12</v>
      </c>
      <c r="N11" s="1">
        <f>L11*M11</f>
        <v>960</v>
      </c>
    </row>
    <row r="12" spans="1:14" ht="18" customHeight="1" x14ac:dyDescent="0.25">
      <c r="A12" s="1" t="s">
        <v>11</v>
      </c>
      <c r="B12" s="2">
        <v>30</v>
      </c>
      <c r="C12">
        <v>8</v>
      </c>
      <c r="D12" s="1">
        <f t="shared" ref="D12:D17" si="0">B12*C12</f>
        <v>240</v>
      </c>
      <c r="F12" s="1" t="s">
        <v>11</v>
      </c>
      <c r="G12" s="2">
        <v>30</v>
      </c>
      <c r="H12">
        <v>11</v>
      </c>
      <c r="I12" s="1">
        <f t="shared" ref="I12:I17" si="1">G12*H12</f>
        <v>330</v>
      </c>
      <c r="K12" s="1" t="s">
        <v>11</v>
      </c>
      <c r="L12" s="2">
        <v>30</v>
      </c>
      <c r="M12">
        <v>11</v>
      </c>
      <c r="N12" s="1">
        <f t="shared" ref="N12:N17" si="2">L12*M12</f>
        <v>330</v>
      </c>
    </row>
    <row r="13" spans="1:14" ht="18" customHeight="1" x14ac:dyDescent="0.25">
      <c r="A13" s="1" t="s">
        <v>0</v>
      </c>
      <c r="B13" s="2">
        <v>50</v>
      </c>
      <c r="C13">
        <v>9</v>
      </c>
      <c r="D13" s="1">
        <f t="shared" si="0"/>
        <v>450</v>
      </c>
      <c r="F13" s="1" t="s">
        <v>0</v>
      </c>
      <c r="G13" s="2">
        <v>50</v>
      </c>
      <c r="H13">
        <v>10</v>
      </c>
      <c r="I13" s="1">
        <f t="shared" si="1"/>
        <v>500</v>
      </c>
      <c r="K13" s="1" t="s">
        <v>0</v>
      </c>
      <c r="L13" s="2">
        <v>50</v>
      </c>
      <c r="M13">
        <v>10</v>
      </c>
      <c r="N13" s="1">
        <f t="shared" si="2"/>
        <v>500</v>
      </c>
    </row>
    <row r="14" spans="1:14" ht="18" customHeight="1" x14ac:dyDescent="0.25">
      <c r="A14" s="1" t="s">
        <v>12</v>
      </c>
      <c r="B14" s="2">
        <v>40</v>
      </c>
      <c r="C14">
        <v>10</v>
      </c>
      <c r="D14" s="1">
        <f t="shared" si="0"/>
        <v>400</v>
      </c>
      <c r="F14" s="1" t="s">
        <v>12</v>
      </c>
      <c r="G14" s="2">
        <v>40</v>
      </c>
      <c r="H14">
        <v>11</v>
      </c>
      <c r="I14" s="1">
        <f t="shared" si="1"/>
        <v>440</v>
      </c>
      <c r="K14" s="1" t="s">
        <v>12</v>
      </c>
      <c r="L14" s="2">
        <v>40</v>
      </c>
      <c r="M14">
        <v>11</v>
      </c>
      <c r="N14" s="1">
        <f t="shared" si="2"/>
        <v>440</v>
      </c>
    </row>
    <row r="15" spans="1:14" ht="18" customHeight="1" x14ac:dyDescent="0.25">
      <c r="A15" s="1" t="s">
        <v>13</v>
      </c>
      <c r="B15" s="2">
        <v>100</v>
      </c>
      <c r="C15">
        <v>9</v>
      </c>
      <c r="D15" s="1">
        <f t="shared" si="0"/>
        <v>900</v>
      </c>
      <c r="F15" s="1" t="s">
        <v>13</v>
      </c>
      <c r="G15" s="2">
        <v>100</v>
      </c>
      <c r="H15">
        <v>11</v>
      </c>
      <c r="I15" s="1">
        <f t="shared" si="1"/>
        <v>1100</v>
      </c>
      <c r="K15" s="1" t="s">
        <v>13</v>
      </c>
      <c r="L15" s="2">
        <v>100</v>
      </c>
      <c r="M15">
        <v>11</v>
      </c>
      <c r="N15" s="1">
        <f t="shared" si="2"/>
        <v>1100</v>
      </c>
    </row>
    <row r="16" spans="1:14" ht="18" customHeight="1" x14ac:dyDescent="0.25">
      <c r="A16" s="1" t="s">
        <v>16</v>
      </c>
      <c r="B16" s="2">
        <v>60</v>
      </c>
      <c r="C16">
        <v>5</v>
      </c>
      <c r="D16" s="1">
        <f t="shared" si="0"/>
        <v>300</v>
      </c>
      <c r="F16" s="1" t="s">
        <v>16</v>
      </c>
      <c r="G16" s="2">
        <v>0</v>
      </c>
      <c r="H16">
        <v>0</v>
      </c>
      <c r="I16" s="1">
        <f t="shared" si="1"/>
        <v>0</v>
      </c>
      <c r="K16" s="1" t="s">
        <v>16</v>
      </c>
      <c r="L16" s="2">
        <v>0</v>
      </c>
      <c r="M16">
        <v>0</v>
      </c>
      <c r="N16" s="1">
        <f t="shared" si="2"/>
        <v>0</v>
      </c>
    </row>
    <row r="17" spans="1:14" ht="18" customHeight="1" x14ac:dyDescent="0.25">
      <c r="A17" s="1" t="s">
        <v>17</v>
      </c>
      <c r="B17" s="2">
        <v>60</v>
      </c>
      <c r="C17">
        <v>4</v>
      </c>
      <c r="D17" s="1">
        <f t="shared" si="0"/>
        <v>240</v>
      </c>
      <c r="F17" s="1" t="s">
        <v>17</v>
      </c>
      <c r="G17" s="2">
        <v>0</v>
      </c>
      <c r="H17">
        <v>0</v>
      </c>
      <c r="I17" s="1">
        <f t="shared" si="1"/>
        <v>0</v>
      </c>
      <c r="K17" s="1" t="s">
        <v>17</v>
      </c>
      <c r="L17" s="2">
        <v>0</v>
      </c>
      <c r="M17">
        <v>0</v>
      </c>
      <c r="N17" s="1">
        <f t="shared" si="2"/>
        <v>0</v>
      </c>
    </row>
    <row r="18" spans="1:14" ht="18" customHeight="1" x14ac:dyDescent="0.25">
      <c r="A18" s="1" t="s">
        <v>18</v>
      </c>
      <c r="C18">
        <f>SUM(C11:C17)</f>
        <v>55</v>
      </c>
      <c r="D18" s="1">
        <f>SUM(D11:D17)</f>
        <v>3330</v>
      </c>
      <c r="F18" s="1" t="s">
        <v>18</v>
      </c>
      <c r="H18">
        <f>SUM(H11:H17)</f>
        <v>55</v>
      </c>
      <c r="I18" s="1">
        <f>SUM(I11:I17)</f>
        <v>3330</v>
      </c>
      <c r="K18" s="1" t="s">
        <v>18</v>
      </c>
      <c r="M18">
        <f>SUM(M11:M17)</f>
        <v>55</v>
      </c>
      <c r="N18" s="1">
        <f>SUM(N11:N17)</f>
        <v>3330</v>
      </c>
    </row>
    <row r="19" spans="1:14" ht="18" customHeight="1" x14ac:dyDescent="0.25">
      <c r="A19" s="1"/>
    </row>
    <row r="20" spans="1:14" ht="18" customHeight="1" x14ac:dyDescent="0.25">
      <c r="A20" s="1" t="s">
        <v>22</v>
      </c>
      <c r="F20" t="s">
        <v>23</v>
      </c>
    </row>
    <row r="21" spans="1:14" ht="18" customHeight="1" x14ac:dyDescent="0.25">
      <c r="A21" s="1" t="s">
        <v>2</v>
      </c>
      <c r="B21" t="s">
        <v>14</v>
      </c>
      <c r="C21" t="s">
        <v>15</v>
      </c>
      <c r="D21" t="s">
        <v>5</v>
      </c>
      <c r="F21" s="1" t="s">
        <v>2</v>
      </c>
      <c r="G21" t="s">
        <v>14</v>
      </c>
      <c r="H21" t="s">
        <v>15</v>
      </c>
      <c r="I21" t="s">
        <v>5</v>
      </c>
    </row>
    <row r="22" spans="1:14" ht="18" customHeight="1" x14ac:dyDescent="0.25">
      <c r="A22" s="1" t="s">
        <v>1</v>
      </c>
      <c r="B22" s="2">
        <v>80</v>
      </c>
      <c r="C22">
        <v>5</v>
      </c>
      <c r="D22" s="1">
        <f>B22*C22</f>
        <v>400</v>
      </c>
      <c r="F22" s="1" t="s">
        <v>1</v>
      </c>
      <c r="G22" s="2">
        <v>80</v>
      </c>
      <c r="H22">
        <v>3</v>
      </c>
      <c r="I22" s="1">
        <f>G22*H22</f>
        <v>240</v>
      </c>
    </row>
    <row r="23" spans="1:14" ht="18" customHeight="1" x14ac:dyDescent="0.25">
      <c r="A23" s="1" t="s">
        <v>11</v>
      </c>
      <c r="B23" s="2">
        <v>30</v>
      </c>
      <c r="C23">
        <v>4</v>
      </c>
      <c r="D23" s="1">
        <f t="shared" ref="D23:D28" si="3">B23*C23</f>
        <v>120</v>
      </c>
      <c r="F23" s="1" t="s">
        <v>11</v>
      </c>
      <c r="G23" s="2">
        <v>30</v>
      </c>
      <c r="H23">
        <v>2</v>
      </c>
      <c r="I23" s="1">
        <f t="shared" ref="I23:I28" si="4">G23*H23</f>
        <v>60</v>
      </c>
    </row>
    <row r="24" spans="1:14" ht="18" customHeight="1" x14ac:dyDescent="0.25">
      <c r="A24" s="1" t="s">
        <v>0</v>
      </c>
      <c r="B24" s="2">
        <v>50</v>
      </c>
      <c r="C24">
        <v>2</v>
      </c>
      <c r="D24" s="1">
        <f t="shared" si="3"/>
        <v>100</v>
      </c>
      <c r="F24" s="1" t="s">
        <v>0</v>
      </c>
      <c r="G24" s="2">
        <v>50</v>
      </c>
      <c r="H24">
        <v>2</v>
      </c>
      <c r="I24" s="1">
        <f t="shared" si="4"/>
        <v>100</v>
      </c>
    </row>
    <row r="25" spans="1:14" ht="18" customHeight="1" x14ac:dyDescent="0.25">
      <c r="A25" s="1" t="s">
        <v>12</v>
      </c>
      <c r="B25" s="2">
        <v>40</v>
      </c>
      <c r="C25">
        <v>5</v>
      </c>
      <c r="D25" s="1">
        <f t="shared" si="3"/>
        <v>200</v>
      </c>
      <c r="F25" s="1" t="s">
        <v>12</v>
      </c>
      <c r="G25" s="2">
        <v>40</v>
      </c>
      <c r="H25">
        <v>5</v>
      </c>
      <c r="I25" s="1">
        <f t="shared" si="4"/>
        <v>200</v>
      </c>
    </row>
    <row r="26" spans="1:14" ht="18" customHeight="1" x14ac:dyDescent="0.25">
      <c r="A26" s="1" t="s">
        <v>13</v>
      </c>
      <c r="B26" s="2">
        <v>100</v>
      </c>
      <c r="C26">
        <v>4</v>
      </c>
      <c r="D26" s="1">
        <f t="shared" si="3"/>
        <v>400</v>
      </c>
      <c r="F26" s="1" t="s">
        <v>13</v>
      </c>
      <c r="G26" s="2">
        <v>100</v>
      </c>
      <c r="H26">
        <v>4</v>
      </c>
      <c r="I26" s="1">
        <f t="shared" si="4"/>
        <v>400</v>
      </c>
    </row>
    <row r="27" spans="1:14" ht="18" customHeight="1" x14ac:dyDescent="0.25">
      <c r="A27" s="1" t="s">
        <v>16</v>
      </c>
      <c r="B27" s="2">
        <v>0</v>
      </c>
      <c r="C27">
        <v>0</v>
      </c>
      <c r="D27" s="1">
        <f t="shared" si="3"/>
        <v>0</v>
      </c>
      <c r="F27" s="1" t="s">
        <v>16</v>
      </c>
      <c r="G27" s="2">
        <v>0</v>
      </c>
      <c r="H27">
        <v>0</v>
      </c>
      <c r="I27" s="1">
        <f t="shared" si="4"/>
        <v>0</v>
      </c>
    </row>
    <row r="28" spans="1:14" ht="18" customHeight="1" x14ac:dyDescent="0.25">
      <c r="A28" s="1" t="s">
        <v>17</v>
      </c>
      <c r="B28" s="2">
        <v>0</v>
      </c>
      <c r="C28">
        <v>0</v>
      </c>
      <c r="D28" s="1">
        <f t="shared" si="3"/>
        <v>0</v>
      </c>
      <c r="F28" s="1" t="s">
        <v>17</v>
      </c>
      <c r="G28" s="2">
        <v>0</v>
      </c>
      <c r="H28">
        <v>0</v>
      </c>
      <c r="I28" s="1">
        <f t="shared" si="4"/>
        <v>0</v>
      </c>
    </row>
    <row r="29" spans="1:14" ht="18" customHeight="1" x14ac:dyDescent="0.25">
      <c r="A29" s="1" t="s">
        <v>18</v>
      </c>
      <c r="C29">
        <f>SUM(C22:C28)</f>
        <v>20</v>
      </c>
      <c r="D29" s="1">
        <f>SUM(D22:D28)</f>
        <v>1220</v>
      </c>
      <c r="F29" s="1" t="s">
        <v>18</v>
      </c>
      <c r="H29">
        <f>SUM(H22:H28)</f>
        <v>16</v>
      </c>
      <c r="I29" s="1">
        <f>SUM(I22:I28)</f>
        <v>1000</v>
      </c>
    </row>
    <row r="30" spans="1:14" ht="18" customHeight="1" x14ac:dyDescent="0.25">
      <c r="A30" s="1"/>
    </row>
    <row r="31" spans="1:14" ht="18" customHeight="1" x14ac:dyDescent="0.25">
      <c r="A31" s="1"/>
    </row>
    <row r="32" spans="1:14" s="4" customFormat="1" ht="28.5" customHeight="1" x14ac:dyDescent="0.25">
      <c r="A32" s="3"/>
      <c r="B32" s="13" t="s">
        <v>24</v>
      </c>
      <c r="C32" s="14" t="s">
        <v>25</v>
      </c>
      <c r="D32" s="14" t="s">
        <v>26</v>
      </c>
      <c r="E32" s="14" t="s">
        <v>27</v>
      </c>
    </row>
    <row r="33" spans="1:5" ht="18" customHeight="1" x14ac:dyDescent="0.25">
      <c r="A33" s="1"/>
      <c r="B33" s="11" t="s">
        <v>28</v>
      </c>
      <c r="C33" s="8">
        <f>D18*30</f>
        <v>99900</v>
      </c>
      <c r="D33" s="8">
        <f>$K$6</f>
        <v>66666.666666666657</v>
      </c>
      <c r="E33" s="8">
        <f>C33-D33</f>
        <v>33233.333333333343</v>
      </c>
    </row>
    <row r="34" spans="1:5" ht="18" customHeight="1" x14ac:dyDescent="0.25">
      <c r="A34" s="1"/>
      <c r="B34" s="11" t="s">
        <v>29</v>
      </c>
      <c r="C34" s="8">
        <f>I18*30</f>
        <v>99900</v>
      </c>
      <c r="D34" s="8">
        <f t="shared" ref="D34:D35" si="5">$K$6</f>
        <v>66666.666666666657</v>
      </c>
      <c r="E34" s="8">
        <f t="shared" ref="E34:E37" si="6">C34-D34</f>
        <v>33233.333333333343</v>
      </c>
    </row>
    <row r="35" spans="1:5" ht="18" customHeight="1" x14ac:dyDescent="0.25">
      <c r="A35" s="1"/>
      <c r="B35" s="11" t="s">
        <v>30</v>
      </c>
      <c r="C35" s="8">
        <f>N18*30</f>
        <v>99900</v>
      </c>
      <c r="D35" s="8">
        <f t="shared" si="5"/>
        <v>66666.666666666657</v>
      </c>
      <c r="E35" s="8">
        <f t="shared" si="6"/>
        <v>33233.333333333343</v>
      </c>
    </row>
    <row r="36" spans="1:5" ht="18" customHeight="1" x14ac:dyDescent="0.25">
      <c r="A36" s="1"/>
      <c r="B36" s="11" t="s">
        <v>31</v>
      </c>
      <c r="C36" s="8">
        <f>D29*30</f>
        <v>36600</v>
      </c>
      <c r="D36" s="8">
        <f>$K$5</f>
        <v>52666.666666666657</v>
      </c>
      <c r="E36" s="8">
        <f t="shared" si="6"/>
        <v>-16066.666666666657</v>
      </c>
    </row>
    <row r="37" spans="1:5" ht="18" customHeight="1" x14ac:dyDescent="0.25">
      <c r="A37" s="1"/>
      <c r="B37" s="11" t="s">
        <v>32</v>
      </c>
      <c r="C37" s="8">
        <f>I29*30</f>
        <v>30000</v>
      </c>
      <c r="D37" s="8">
        <f>$K$5</f>
        <v>52666.666666666657</v>
      </c>
      <c r="E37" s="8">
        <f t="shared" si="6"/>
        <v>-22666.666666666657</v>
      </c>
    </row>
    <row r="38" spans="1:5" ht="18" customHeight="1" x14ac:dyDescent="0.25">
      <c r="A38" s="1"/>
    </row>
    <row r="39" spans="1:5" ht="18" customHeight="1" x14ac:dyDescent="0.25">
      <c r="A39" s="1"/>
    </row>
    <row r="40" spans="1:5" ht="18" customHeight="1" x14ac:dyDescent="0.25">
      <c r="A40" s="1"/>
    </row>
    <row r="41" spans="1:5" ht="18" customHeight="1" x14ac:dyDescent="0.25">
      <c r="A41" s="1"/>
    </row>
  </sheetData>
  <mergeCells count="1">
    <mergeCell ref="E2:H2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1"/>
  <sheetViews>
    <sheetView tabSelected="1" zoomScale="120" zoomScaleNormal="120" workbookViewId="0">
      <selection activeCell="G17" sqref="G17"/>
    </sheetView>
  </sheetViews>
  <sheetFormatPr defaultRowHeight="15" x14ac:dyDescent="0.25"/>
  <cols>
    <col min="1" max="3" width="14.140625" style="5" customWidth="1"/>
    <col min="4" max="4" width="11.5703125" style="5" bestFit="1" customWidth="1"/>
    <col min="5" max="5" width="11.7109375" style="5" bestFit="1" customWidth="1"/>
    <col min="6" max="6" width="11.28515625" style="5" customWidth="1"/>
    <col min="7" max="7" width="11.140625" style="5" bestFit="1" customWidth="1"/>
    <col min="8" max="8" width="9.7109375" style="5" bestFit="1" customWidth="1"/>
    <col min="9" max="9" width="12.140625" style="5" bestFit="1" customWidth="1"/>
    <col min="10" max="10" width="11.28515625" style="5" bestFit="1" customWidth="1"/>
    <col min="11" max="16384" width="9.140625" style="5"/>
  </cols>
  <sheetData>
    <row r="6" spans="1:5" x14ac:dyDescent="0.25">
      <c r="A6" s="15" t="s">
        <v>24</v>
      </c>
      <c r="B6" s="16" t="s">
        <v>5</v>
      </c>
      <c r="C6" s="16" t="s">
        <v>4</v>
      </c>
      <c r="D6" s="16" t="s">
        <v>7</v>
      </c>
      <c r="E6" s="17" t="s">
        <v>34</v>
      </c>
    </row>
    <row r="7" spans="1:5" x14ac:dyDescent="0.25">
      <c r="A7" s="18" t="s">
        <v>21</v>
      </c>
      <c r="B7" s="19">
        <v>99900</v>
      </c>
      <c r="C7" s="19">
        <v>14000</v>
      </c>
      <c r="D7" s="6">
        <v>52666.666666666657</v>
      </c>
      <c r="E7" s="20">
        <f>B7-(C7+D7)</f>
        <v>33233.333333333343</v>
      </c>
    </row>
    <row r="8" spans="1:5" x14ac:dyDescent="0.25">
      <c r="A8" s="18" t="s">
        <v>19</v>
      </c>
      <c r="B8" s="19">
        <v>99900</v>
      </c>
      <c r="C8" s="19">
        <v>14000</v>
      </c>
      <c r="D8" s="6">
        <v>52666.666666666657</v>
      </c>
      <c r="E8" s="20">
        <f t="shared" ref="E8:E11" si="0">B8-(C8+D8)</f>
        <v>33233.333333333343</v>
      </c>
    </row>
    <row r="9" spans="1:5" x14ac:dyDescent="0.25">
      <c r="A9" s="18" t="s">
        <v>20</v>
      </c>
      <c r="B9" s="19">
        <v>99900</v>
      </c>
      <c r="C9" s="19">
        <v>14000</v>
      </c>
      <c r="D9" s="6">
        <v>52666.666666666657</v>
      </c>
      <c r="E9" s="20">
        <f t="shared" si="0"/>
        <v>33233.333333333343</v>
      </c>
    </row>
    <row r="10" spans="1:5" x14ac:dyDescent="0.25">
      <c r="A10" s="18" t="s">
        <v>22</v>
      </c>
      <c r="B10" s="19">
        <v>36600</v>
      </c>
      <c r="C10" s="19">
        <v>0</v>
      </c>
      <c r="D10" s="6">
        <v>52666.666666666657</v>
      </c>
      <c r="E10" s="20">
        <f t="shared" si="0"/>
        <v>-16066.666666666657</v>
      </c>
    </row>
    <row r="11" spans="1:5" x14ac:dyDescent="0.25">
      <c r="A11" s="18" t="s">
        <v>23</v>
      </c>
      <c r="B11" s="19">
        <v>30000</v>
      </c>
      <c r="C11" s="19">
        <v>0</v>
      </c>
      <c r="D11" s="6">
        <v>52666.666666666657</v>
      </c>
      <c r="E11" s="20">
        <f t="shared" si="0"/>
        <v>-22666.666666666657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6"/>
  <sheetViews>
    <sheetView showGridLines="0" topLeftCell="A22" zoomScaleNormal="100" workbookViewId="0">
      <selection activeCell="E50" sqref="E50"/>
    </sheetView>
  </sheetViews>
  <sheetFormatPr defaultRowHeight="15" x14ac:dyDescent="0.25"/>
  <cols>
    <col min="1" max="1" width="9.140625" style="9"/>
    <col min="2" max="2" width="15.42578125" style="9" bestFit="1" customWidth="1"/>
    <col min="3" max="3" width="9.140625" style="9"/>
    <col min="4" max="4" width="11.5703125" style="9" bestFit="1" customWidth="1"/>
    <col min="5" max="5" width="10.28515625" style="9" bestFit="1" customWidth="1"/>
    <col min="6" max="8" width="9.140625" style="9"/>
    <col min="9" max="11" width="11.28515625" style="9" bestFit="1" customWidth="1"/>
    <col min="12" max="16384" width="9.140625" style="9"/>
  </cols>
  <sheetData>
    <row r="2" spans="1:28" ht="15.75" x14ac:dyDescent="0.2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</row>
    <row r="3" spans="1:28" ht="15.75" x14ac:dyDescent="0.25">
      <c r="B3" s="29" t="s">
        <v>35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30"/>
    </row>
    <row r="4" spans="1:28" ht="15.75" x14ac:dyDescent="0.2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30"/>
      <c r="T4" s="25"/>
      <c r="U4" s="25"/>
      <c r="V4" s="25"/>
    </row>
    <row r="5" spans="1:28" ht="18.75" x14ac:dyDescent="0.3">
      <c r="B5" s="31" t="s">
        <v>36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30"/>
      <c r="T5" s="25"/>
      <c r="U5" s="25"/>
      <c r="V5" s="25"/>
      <c r="W5" s="23"/>
      <c r="X5" s="23"/>
      <c r="Y5" s="23"/>
      <c r="Z5" s="23"/>
      <c r="AA5" s="23"/>
      <c r="AB5" s="23"/>
    </row>
    <row r="6" spans="1:28" ht="18.75" x14ac:dyDescent="0.3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30"/>
      <c r="T6" s="25"/>
      <c r="U6" s="25"/>
      <c r="V6" s="25"/>
      <c r="W6" s="23"/>
      <c r="X6" s="23"/>
      <c r="Y6" s="23"/>
      <c r="Z6" s="23"/>
      <c r="AA6" s="23"/>
      <c r="AB6" s="23"/>
    </row>
    <row r="7" spans="1:28" ht="18.75" x14ac:dyDescent="0.3">
      <c r="B7" s="31" t="s">
        <v>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30"/>
      <c r="T7" s="25"/>
      <c r="U7" s="25"/>
      <c r="V7" s="25"/>
      <c r="W7" s="23"/>
      <c r="X7" s="23"/>
      <c r="Y7" s="23"/>
      <c r="Z7" s="23"/>
      <c r="AA7" s="23"/>
      <c r="AB7" s="23"/>
    </row>
    <row r="8" spans="1:28" ht="18.75" x14ac:dyDescent="0.3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30"/>
      <c r="T8" s="25"/>
      <c r="U8" s="25"/>
      <c r="V8" s="25"/>
      <c r="W8" s="23"/>
      <c r="X8" s="23"/>
      <c r="Y8" s="23"/>
      <c r="Z8" s="23"/>
      <c r="AA8" s="23"/>
      <c r="AB8" s="23"/>
    </row>
    <row r="9" spans="1:28" ht="18.75" x14ac:dyDescent="0.3">
      <c r="B9" s="31" t="s">
        <v>38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30"/>
      <c r="T9" s="25"/>
      <c r="U9" s="25"/>
      <c r="V9" s="25"/>
      <c r="W9" s="23"/>
      <c r="X9" s="23"/>
      <c r="Y9" s="23"/>
      <c r="Z9" s="23"/>
      <c r="AA9" s="23"/>
      <c r="AB9" s="23"/>
    </row>
    <row r="10" spans="1:28" ht="18.75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  <c r="T10" s="25"/>
      <c r="U10" s="25"/>
      <c r="V10" s="25"/>
      <c r="W10" s="23"/>
      <c r="X10" s="23"/>
      <c r="Y10" s="23"/>
      <c r="Z10" s="23"/>
      <c r="AA10" s="23"/>
      <c r="AB10" s="23"/>
    </row>
    <row r="11" spans="1:28" ht="18.75" x14ac:dyDescent="0.3">
      <c r="B11" s="25"/>
      <c r="T11" s="25"/>
      <c r="U11" s="25"/>
      <c r="V11" s="25"/>
      <c r="W11" s="23"/>
      <c r="X11" s="23"/>
      <c r="Y11" s="23"/>
      <c r="Z11" s="23"/>
      <c r="AA11" s="23"/>
      <c r="AB11" s="23"/>
    </row>
    <row r="12" spans="1:28" ht="18.75" x14ac:dyDescent="0.3">
      <c r="B12" s="25"/>
      <c r="T12" s="25"/>
      <c r="U12" s="25"/>
      <c r="V12" s="25"/>
      <c r="W12" s="23"/>
      <c r="X12" s="23"/>
      <c r="Y12" s="23"/>
      <c r="Z12" s="23"/>
      <c r="AA12" s="23"/>
      <c r="AB12" s="23"/>
    </row>
    <row r="13" spans="1:28" ht="23.25" x14ac:dyDescent="0.35">
      <c r="B13" s="24" t="s">
        <v>47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8" ht="23.25" x14ac:dyDescent="0.35">
      <c r="A14"/>
      <c r="B14" s="1"/>
      <c r="C14"/>
      <c r="D14"/>
      <c r="E1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28" x14ac:dyDescent="0.25">
      <c r="A15"/>
      <c r="B15" s="1" t="s">
        <v>2</v>
      </c>
      <c r="C15" t="s">
        <v>14</v>
      </c>
      <c r="D15" t="s">
        <v>15</v>
      </c>
      <c r="E15" t="s">
        <v>5</v>
      </c>
      <c r="H15" s="36" t="s">
        <v>44</v>
      </c>
      <c r="I15" s="36" t="s">
        <v>5</v>
      </c>
      <c r="J15" s="36" t="s">
        <v>4</v>
      </c>
      <c r="K15" s="36" t="s">
        <v>45</v>
      </c>
      <c r="L15" s="36" t="s">
        <v>8</v>
      </c>
    </row>
    <row r="16" spans="1:28" x14ac:dyDescent="0.25">
      <c r="A16"/>
      <c r="B16" s="1" t="s">
        <v>1</v>
      </c>
      <c r="C16" s="2">
        <v>80</v>
      </c>
      <c r="D16">
        <v>10</v>
      </c>
      <c r="E16" s="1">
        <f>C16*D16</f>
        <v>800</v>
      </c>
      <c r="H16" s="36" t="s">
        <v>21</v>
      </c>
      <c r="I16" s="35">
        <f>$E$26*30</f>
        <v>100800</v>
      </c>
      <c r="J16" s="35">
        <v>14000</v>
      </c>
      <c r="K16" s="35">
        <v>52667</v>
      </c>
      <c r="L16" s="35">
        <f>I16-(J16+K16)</f>
        <v>34133</v>
      </c>
    </row>
    <row r="17" spans="1:12" x14ac:dyDescent="0.25">
      <c r="A17"/>
      <c r="B17" s="1" t="s">
        <v>11</v>
      </c>
      <c r="C17" s="2">
        <v>30</v>
      </c>
      <c r="D17">
        <v>8</v>
      </c>
      <c r="E17" s="1">
        <f t="shared" ref="E17:E21" si="0">C17*D17</f>
        <v>240</v>
      </c>
      <c r="H17" s="36" t="s">
        <v>19</v>
      </c>
      <c r="I17" s="35">
        <f t="shared" ref="I17:I21" si="1">$E$26*30</f>
        <v>100800</v>
      </c>
      <c r="J17" s="35">
        <v>14000</v>
      </c>
      <c r="K17" s="35">
        <v>52667</v>
      </c>
      <c r="L17" s="35">
        <f t="shared" ref="L17:L21" si="2">I17-(J17+K17)</f>
        <v>34133</v>
      </c>
    </row>
    <row r="18" spans="1:12" x14ac:dyDescent="0.25">
      <c r="B18" s="1" t="s">
        <v>0</v>
      </c>
      <c r="C18" s="2">
        <v>50</v>
      </c>
      <c r="D18">
        <v>9</v>
      </c>
      <c r="E18" s="1">
        <f t="shared" si="0"/>
        <v>450</v>
      </c>
      <c r="H18" s="36" t="s">
        <v>20</v>
      </c>
      <c r="I18" s="35">
        <f t="shared" si="1"/>
        <v>100800</v>
      </c>
      <c r="J18" s="35">
        <v>14000</v>
      </c>
      <c r="K18" s="35">
        <v>52667</v>
      </c>
      <c r="L18" s="35">
        <f t="shared" si="2"/>
        <v>34133</v>
      </c>
    </row>
    <row r="19" spans="1:12" x14ac:dyDescent="0.25">
      <c r="B19" s="1" t="s">
        <v>12</v>
      </c>
      <c r="C19" s="2">
        <v>40</v>
      </c>
      <c r="D19">
        <v>10</v>
      </c>
      <c r="E19" s="1">
        <f t="shared" si="0"/>
        <v>400</v>
      </c>
      <c r="H19" s="36" t="s">
        <v>22</v>
      </c>
      <c r="I19" s="35">
        <f t="shared" si="1"/>
        <v>100800</v>
      </c>
      <c r="J19" s="35">
        <v>14000</v>
      </c>
      <c r="K19" s="35">
        <v>52667</v>
      </c>
      <c r="L19" s="35">
        <f t="shared" si="2"/>
        <v>34133</v>
      </c>
    </row>
    <row r="20" spans="1:12" x14ac:dyDescent="0.25">
      <c r="B20" s="1" t="s">
        <v>13</v>
      </c>
      <c r="C20" s="2">
        <v>100</v>
      </c>
      <c r="D20">
        <v>9</v>
      </c>
      <c r="E20" s="1">
        <f t="shared" si="0"/>
        <v>900</v>
      </c>
      <c r="H20" s="36" t="s">
        <v>23</v>
      </c>
      <c r="I20" s="35">
        <f t="shared" si="1"/>
        <v>100800</v>
      </c>
      <c r="J20" s="35">
        <v>14000</v>
      </c>
      <c r="K20" s="35">
        <v>52667</v>
      </c>
      <c r="L20" s="35">
        <f t="shared" si="2"/>
        <v>34133</v>
      </c>
    </row>
    <row r="21" spans="1:12" x14ac:dyDescent="0.25">
      <c r="B21" s="1" t="s">
        <v>39</v>
      </c>
      <c r="C21" s="2">
        <v>20</v>
      </c>
      <c r="D21">
        <v>6</v>
      </c>
      <c r="E21" s="1">
        <f t="shared" si="0"/>
        <v>120</v>
      </c>
      <c r="H21" s="36" t="s">
        <v>46</v>
      </c>
      <c r="I21" s="35">
        <f t="shared" si="1"/>
        <v>100800</v>
      </c>
      <c r="J21" s="35">
        <v>14000</v>
      </c>
      <c r="K21" s="35">
        <v>52667</v>
      </c>
      <c r="L21" s="35">
        <f t="shared" si="2"/>
        <v>34133</v>
      </c>
    </row>
    <row r="22" spans="1:12" x14ac:dyDescent="0.25">
      <c r="B22" s="1" t="s">
        <v>40</v>
      </c>
      <c r="C22" s="2">
        <v>20</v>
      </c>
      <c r="D22">
        <v>7</v>
      </c>
      <c r="E22" s="1">
        <f>C22*D22</f>
        <v>140</v>
      </c>
    </row>
    <row r="23" spans="1:12" x14ac:dyDescent="0.25">
      <c r="B23" s="1" t="s">
        <v>41</v>
      </c>
      <c r="C23" s="2">
        <v>30</v>
      </c>
      <c r="D23">
        <v>5</v>
      </c>
      <c r="E23" s="1">
        <f t="shared" ref="E23:E25" si="3">C23*D23</f>
        <v>150</v>
      </c>
    </row>
    <row r="24" spans="1:12" x14ac:dyDescent="0.25">
      <c r="B24" s="1" t="s">
        <v>42</v>
      </c>
      <c r="C24" s="2">
        <v>10</v>
      </c>
      <c r="D24">
        <v>8</v>
      </c>
      <c r="E24" s="1">
        <f t="shared" si="3"/>
        <v>80</v>
      </c>
    </row>
    <row r="25" spans="1:12" x14ac:dyDescent="0.25">
      <c r="B25" s="1" t="s">
        <v>43</v>
      </c>
      <c r="C25" s="2">
        <v>20</v>
      </c>
      <c r="D25">
        <v>4</v>
      </c>
      <c r="E25" s="1">
        <f t="shared" si="3"/>
        <v>80</v>
      </c>
    </row>
    <row r="26" spans="1:12" x14ac:dyDescent="0.25">
      <c r="B26" s="1" t="s">
        <v>18</v>
      </c>
      <c r="C26" s="2"/>
      <c r="D26">
        <f>SUM(D16:D25)</f>
        <v>76</v>
      </c>
      <c r="E26" s="1">
        <f>SUM(E16:E25)</f>
        <v>3360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scenario</vt:lpstr>
      <vt:lpstr>Chart</vt:lpstr>
      <vt:lpstr>proposed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2021-04-16T08:46:36Z</dcterms:created>
  <dcterms:modified xsi:type="dcterms:W3CDTF">2021-04-22T07:22:45Z</dcterms:modified>
</cp:coreProperties>
</file>