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programs\tools\investor_timing_performance\"/>
    </mc:Choice>
  </mc:AlternateContent>
  <xr:revisionPtr revIDLastSave="0" documentId="13_ncr:1_{AA82C0B9-E71E-4431-AB77-17CD0B64BC99}" xr6:coauthVersionLast="47" xr6:coauthVersionMax="47" xr10:uidLastSave="{00000000-0000-0000-0000-000000000000}"/>
  <bookViews>
    <workbookView xWindow="-28920" yWindow="-120" windowWidth="29040" windowHeight="15720" activeTab="1" xr2:uid="{15DC8E30-E121-4362-B7FA-8963EDE0DD78}"/>
  </bookViews>
  <sheets>
    <sheet name="Individuais" sheetId="1" r:id="rId1"/>
    <sheet name="TIR" sheetId="6" r:id="rId2"/>
    <sheet name="Agregad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6" l="1"/>
  <c r="E15" i="6"/>
  <c r="D15" i="6"/>
  <c r="C15" i="6"/>
  <c r="B15" i="6"/>
  <c r="G15" i="6" s="1"/>
  <c r="G15" i="1"/>
  <c r="C15" i="1"/>
  <c r="D15" i="1"/>
  <c r="E15" i="1"/>
  <c r="F15" i="1"/>
  <c r="B15" i="1"/>
  <c r="H3" i="5"/>
  <c r="H4" i="5"/>
  <c r="H5" i="5"/>
  <c r="H6" i="5"/>
  <c r="H7" i="5"/>
  <c r="H8" i="5"/>
  <c r="H9" i="5"/>
  <c r="H10" i="5"/>
  <c r="H11" i="5"/>
  <c r="H12" i="5"/>
  <c r="H13" i="5"/>
  <c r="H2" i="5"/>
  <c r="I3" i="5"/>
  <c r="I4" i="5"/>
  <c r="I5" i="5"/>
  <c r="I6" i="5"/>
  <c r="I7" i="5"/>
  <c r="I8" i="5"/>
  <c r="I9" i="5"/>
  <c r="I10" i="5"/>
  <c r="I11" i="5"/>
  <c r="I12" i="5"/>
  <c r="I13" i="5"/>
  <c r="I2" i="5"/>
</calcChain>
</file>

<file path=xl/sharedStrings.xml><?xml version="1.0" encoding="utf-8"?>
<sst xmlns="http://schemas.openxmlformats.org/spreadsheetml/2006/main" count="21" uniqueCount="12">
  <si>
    <t>Year</t>
  </si>
  <si>
    <t>total</t>
  </si>
  <si>
    <t>Dalbar</t>
  </si>
  <si>
    <t>Market</t>
  </si>
  <si>
    <t>IRR</t>
  </si>
  <si>
    <t>FV (R$mm)</t>
  </si>
  <si>
    <t>Avg NAV (R$mm)</t>
  </si>
  <si>
    <t>Taler</t>
  </si>
  <si>
    <t>Consenso</t>
  </si>
  <si>
    <t>JBFO</t>
  </si>
  <si>
    <t>Pragma</t>
  </si>
  <si>
    <t>Turim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</si>
</sst>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  <numFmt numFmtId="172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0" fontId="0" fillId="0" borderId="0" xfId="0" quotePrefix="1"/>
    <xf numFmtId="10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1" applyNumberFormat="1" applyFont="1"/>
    <xf numFmtId="17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gerado</a:t>
            </a:r>
            <a:r>
              <a:rPr lang="pt-BR" baseline="0"/>
              <a:t> pelas decisões de market timing ao longo do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Individuais!$B$1</c:f>
              <c:strCache>
                <c:ptCount val="1"/>
                <c:pt idx="0">
                  <c:v> Taler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Individuais!$A$2:$A$12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Individuais!$B$2:$B$12</c:f>
              <c:numCache>
                <c:formatCode>0%</c:formatCode>
                <c:ptCount val="11"/>
                <c:pt idx="0">
                  <c:v>-1.07913669064748E-2</c:v>
                </c:pt>
                <c:pt idx="1">
                  <c:v>-6.96257615317667E-3</c:v>
                </c:pt>
                <c:pt idx="2">
                  <c:v>-7.5590551181102306E-2</c:v>
                </c:pt>
                <c:pt idx="3">
                  <c:v>-2.5000000000000001E-3</c:v>
                </c:pt>
                <c:pt idx="4">
                  <c:v>0</c:v>
                </c:pt>
                <c:pt idx="5">
                  <c:v>0</c:v>
                </c:pt>
                <c:pt idx="6">
                  <c:v>-1.30718954248366E-2</c:v>
                </c:pt>
                <c:pt idx="7">
                  <c:v>-4.7169811320754698E-3</c:v>
                </c:pt>
                <c:pt idx="8">
                  <c:v>-1.5810276679841799E-2</c:v>
                </c:pt>
                <c:pt idx="9">
                  <c:v>0</c:v>
                </c:pt>
                <c:pt idx="10">
                  <c:v>-1.8587360594795502E-2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0-4DB1-A3CE-C09C05ED89CD}"/>
            </c:ext>
          </c:extLst>
        </c:ser>
        <c:ser>
          <c:idx val="2"/>
          <c:order val="1"/>
          <c:tx>
            <c:strRef>
              <c:f>Individuais!$C$1</c:f>
              <c:strCache>
                <c:ptCount val="1"/>
                <c:pt idx="0">
                  <c:v> Consenso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Individuais!$A$2:$A$12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Individuais!$C$2:$C$12</c:f>
              <c:numCache>
                <c:formatCode>0%</c:formatCode>
                <c:ptCount val="11"/>
                <c:pt idx="0">
                  <c:v>1.1494252873563199E-2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-4.296875E-2</c:v>
                </c:pt>
                <c:pt idx="5">
                  <c:v>-2.41545893719806E-2</c:v>
                </c:pt>
                <c:pt idx="6">
                  <c:v>-2.77777777777777E-2</c:v>
                </c:pt>
                <c:pt idx="7">
                  <c:v>0</c:v>
                </c:pt>
                <c:pt idx="8">
                  <c:v>5.3908355795148199E-3</c:v>
                </c:pt>
                <c:pt idx="9">
                  <c:v>-2.8070175438596402E-2</c:v>
                </c:pt>
                <c:pt idx="10">
                  <c:v>1.8181818181818099E-3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0-4DB1-A3CE-C09C05ED89CD}"/>
            </c:ext>
          </c:extLst>
        </c:ser>
        <c:ser>
          <c:idx val="3"/>
          <c:order val="2"/>
          <c:tx>
            <c:strRef>
              <c:f>Individuais!$D$1</c:f>
              <c:strCache>
                <c:ptCount val="1"/>
                <c:pt idx="0">
                  <c:v> JBFO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Individuais!$A$2:$A$12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Individuais!$D$2:$D$12</c:f>
              <c:numCache>
                <c:formatCode>0%</c:formatCode>
                <c:ptCount val="11"/>
                <c:pt idx="0">
                  <c:v>4.4614404079031198E-3</c:v>
                </c:pt>
                <c:pt idx="1">
                  <c:v>7.5700227100681302E-4</c:v>
                </c:pt>
                <c:pt idx="2">
                  <c:v>-1.6020864381520099E-2</c:v>
                </c:pt>
                <c:pt idx="3">
                  <c:v>6.7567567567567502E-3</c:v>
                </c:pt>
                <c:pt idx="4">
                  <c:v>-1.6637478108581401E-2</c:v>
                </c:pt>
                <c:pt idx="5">
                  <c:v>-1.5818091942659401E-2</c:v>
                </c:pt>
                <c:pt idx="6">
                  <c:v>-3.02686341278849E-2</c:v>
                </c:pt>
                <c:pt idx="7">
                  <c:v>-3.5545023696682402E-3</c:v>
                </c:pt>
                <c:pt idx="8">
                  <c:v>9.8944591029023702E-3</c:v>
                </c:pt>
                <c:pt idx="9">
                  <c:v>7.3021511742648497E-3</c:v>
                </c:pt>
                <c:pt idx="10">
                  <c:v>-5.2251803931326196E-3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0-4DB1-A3CE-C09C05ED89CD}"/>
            </c:ext>
          </c:extLst>
        </c:ser>
        <c:ser>
          <c:idx val="4"/>
          <c:order val="3"/>
          <c:tx>
            <c:strRef>
              <c:f>Individuais!$E$1</c:f>
              <c:strCache>
                <c:ptCount val="1"/>
                <c:pt idx="0">
                  <c:v> Pragma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Individuais!$A$2:$A$12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Individuais!$E$2:$E$12</c:f>
              <c:numCache>
                <c:formatCode>0%</c:formatCode>
                <c:ptCount val="11"/>
                <c:pt idx="0">
                  <c:v>1.5515903801396401E-3</c:v>
                </c:pt>
                <c:pt idx="1">
                  <c:v>3.6409147798384298E-3</c:v>
                </c:pt>
                <c:pt idx="2">
                  <c:v>-5.57759048091224E-3</c:v>
                </c:pt>
                <c:pt idx="3">
                  <c:v>-9.2580346515011205E-3</c:v>
                </c:pt>
                <c:pt idx="4">
                  <c:v>3.0598368087035302E-3</c:v>
                </c:pt>
                <c:pt idx="5">
                  <c:v>2.2072936660268699E-3</c:v>
                </c:pt>
                <c:pt idx="6">
                  <c:v>6.6736581180283996E-4</c:v>
                </c:pt>
                <c:pt idx="7">
                  <c:v>2.3817345597897501E-3</c:v>
                </c:pt>
                <c:pt idx="8">
                  <c:v>0.10275489917637</c:v>
                </c:pt>
                <c:pt idx="9">
                  <c:v>3.7880456327357599E-3</c:v>
                </c:pt>
                <c:pt idx="10">
                  <c:v>7.8259868799631701E-3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0-4DB1-A3CE-C09C05ED89CD}"/>
            </c:ext>
          </c:extLst>
        </c:ser>
        <c:ser>
          <c:idx val="5"/>
          <c:order val="4"/>
          <c:tx>
            <c:strRef>
              <c:f>Individuais!$F$1</c:f>
              <c:strCache>
                <c:ptCount val="1"/>
                <c:pt idx="0">
                  <c:v> Turim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Individuais!$A$2:$A$12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Individuais!$F$2:$F$12</c:f>
              <c:numCache>
                <c:formatCode>0%</c:formatCode>
                <c:ptCount val="11"/>
                <c:pt idx="0">
                  <c:v>-9.12408759124087E-3</c:v>
                </c:pt>
                <c:pt idx="1">
                  <c:v>-1.9841269841269801E-3</c:v>
                </c:pt>
                <c:pt idx="2">
                  <c:v>-6.4724919093851101E-3</c:v>
                </c:pt>
                <c:pt idx="3">
                  <c:v>2.4844720496894401E-2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-3.5087719298245602E-3</c:v>
                </c:pt>
                <c:pt idx="9">
                  <c:v>0</c:v>
                </c:pt>
                <c:pt idx="10">
                  <c:v>-7.6350093109869593E-2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0-4DB1-A3CE-C09C05ED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949519"/>
        <c:axId val="182837663"/>
      </c:barChart>
      <c:catAx>
        <c:axId val="3159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37663"/>
        <c:crosses val="autoZero"/>
        <c:auto val="1"/>
        <c:lblAlgn val="ctr"/>
        <c:lblOffset val="100"/>
        <c:noMultiLvlLbl val="0"/>
      </c:catAx>
      <c:valAx>
        <c:axId val="1828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9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TIR das decisçoes de market</a:t>
            </a:r>
            <a:r>
              <a:rPr lang="pt-BR" baseline="0"/>
              <a:t> timing menos retorno sem market timing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TIR!$B$1</c:f>
              <c:strCache>
                <c:ptCount val="1"/>
                <c:pt idx="0">
                  <c:v> Taler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TIR!$A$2:$A$12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TIR!$B$2:$B$12</c:f>
              <c:numCache>
                <c:formatCode>0.0%</c:formatCode>
                <c:ptCount val="11"/>
                <c:pt idx="0">
                  <c:v>-1.17888745728167E-2</c:v>
                </c:pt>
                <c:pt idx="1">
                  <c:v>-6.6683212553844103E-3</c:v>
                </c:pt>
                <c:pt idx="2">
                  <c:v>-6.9561345456443102E-2</c:v>
                </c:pt>
                <c:pt idx="3">
                  <c:v>-3.3987812331730499E-3</c:v>
                </c:pt>
                <c:pt idx="4">
                  <c:v>-4.3463370734928503E-3</c:v>
                </c:pt>
                <c:pt idx="5">
                  <c:v>-2.9104864032824997E-4</c:v>
                </c:pt>
                <c:pt idx="6">
                  <c:v>-1.50442795717598E-2</c:v>
                </c:pt>
                <c:pt idx="7">
                  <c:v>-4.2614523052204503E-3</c:v>
                </c:pt>
                <c:pt idx="8">
                  <c:v>-1.37456581810426E-2</c:v>
                </c:pt>
                <c:pt idx="9">
                  <c:v>5.3695333095304899E-4</c:v>
                </c:pt>
                <c:pt idx="10">
                  <c:v>-1.7030771222979298E-2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0-4028-9E24-806E7D28A927}"/>
            </c:ext>
          </c:extLst>
        </c:ser>
        <c:ser>
          <c:idx val="2"/>
          <c:order val="1"/>
          <c:tx>
            <c:strRef>
              <c:f>TIR!$C$1</c:f>
              <c:strCache>
                <c:ptCount val="1"/>
                <c:pt idx="0">
                  <c:v> Consenso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TIR!$A$2:$A$12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TIR!$C$2:$C$12</c:f>
              <c:numCache>
                <c:formatCode>0.0%</c:formatCode>
                <c:ptCount val="11"/>
                <c:pt idx="0">
                  <c:v>1.71841496688067E-2</c:v>
                </c:pt>
                <c:pt idx="1">
                  <c:v>-2.6806277089434999E-3</c:v>
                </c:pt>
                <c:pt idx="2">
                  <c:v>-1.73750833914998E-3</c:v>
                </c:pt>
                <c:pt idx="3">
                  <c:v>9.6213655328147797E-4</c:v>
                </c:pt>
                <c:pt idx="4">
                  <c:v>-5.1253060241252202E-2</c:v>
                </c:pt>
                <c:pt idx="5">
                  <c:v>-2.70151054883736E-2</c:v>
                </c:pt>
                <c:pt idx="6">
                  <c:v>-2.8767545082015698E-2</c:v>
                </c:pt>
                <c:pt idx="7">
                  <c:v>-1.31240328106474E-3</c:v>
                </c:pt>
                <c:pt idx="8">
                  <c:v>5.4835010148270797E-3</c:v>
                </c:pt>
                <c:pt idx="9">
                  <c:v>-2.7006775303652902E-2</c:v>
                </c:pt>
                <c:pt idx="10">
                  <c:v>2.2928646939359698E-3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0-4028-9E24-806E7D28A927}"/>
            </c:ext>
          </c:extLst>
        </c:ser>
        <c:ser>
          <c:idx val="3"/>
          <c:order val="2"/>
          <c:tx>
            <c:strRef>
              <c:f>TIR!$D$1</c:f>
              <c:strCache>
                <c:ptCount val="1"/>
                <c:pt idx="0">
                  <c:v> JBFO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TIR!$A$2:$A$12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TIR!$D$2:$D$12</c:f>
              <c:numCache>
                <c:formatCode>0.0%</c:formatCode>
                <c:ptCount val="11"/>
                <c:pt idx="0">
                  <c:v>4.97585439830472E-3</c:v>
                </c:pt>
                <c:pt idx="1">
                  <c:v>8.4150259772952597E-4</c:v>
                </c:pt>
                <c:pt idx="2">
                  <c:v>-1.5716007282490001E-2</c:v>
                </c:pt>
                <c:pt idx="3">
                  <c:v>6.5615245014081199E-3</c:v>
                </c:pt>
                <c:pt idx="4">
                  <c:v>-1.9037725031887599E-2</c:v>
                </c:pt>
                <c:pt idx="5">
                  <c:v>-1.8060060536273698E-2</c:v>
                </c:pt>
                <c:pt idx="6">
                  <c:v>-3.07133547835702E-2</c:v>
                </c:pt>
                <c:pt idx="7">
                  <c:v>-4.1988299548658603E-3</c:v>
                </c:pt>
                <c:pt idx="8">
                  <c:v>9.1179088672188602E-3</c:v>
                </c:pt>
                <c:pt idx="9">
                  <c:v>7.37647810488195E-3</c:v>
                </c:pt>
                <c:pt idx="10">
                  <c:v>-4.96619176448076E-3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0-4028-9E24-806E7D28A927}"/>
            </c:ext>
          </c:extLst>
        </c:ser>
        <c:ser>
          <c:idx val="4"/>
          <c:order val="3"/>
          <c:tx>
            <c:strRef>
              <c:f>TIR!$E$1</c:f>
              <c:strCache>
                <c:ptCount val="1"/>
                <c:pt idx="0">
                  <c:v> Pragma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TIR!$A$2:$A$12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TIR!$E$2:$E$12</c:f>
              <c:numCache>
                <c:formatCode>0.0%</c:formatCode>
                <c:ptCount val="11"/>
                <c:pt idx="0">
                  <c:v>1.7978541944725301E-3</c:v>
                </c:pt>
                <c:pt idx="1">
                  <c:v>3.6395116939567001E-3</c:v>
                </c:pt>
                <c:pt idx="2">
                  <c:v>-5.6579772582005996E-3</c:v>
                </c:pt>
                <c:pt idx="3">
                  <c:v>-9.7296864791951397E-3</c:v>
                </c:pt>
                <c:pt idx="4">
                  <c:v>3.5306334693705399E-3</c:v>
                </c:pt>
                <c:pt idx="5">
                  <c:v>2.5371355700107802E-3</c:v>
                </c:pt>
                <c:pt idx="6">
                  <c:v>6.76357453068821E-4</c:v>
                </c:pt>
                <c:pt idx="7">
                  <c:v>2.7872901059304801E-3</c:v>
                </c:pt>
                <c:pt idx="8">
                  <c:v>0.108849485036822</c:v>
                </c:pt>
                <c:pt idx="9">
                  <c:v>3.7498283160226601E-3</c:v>
                </c:pt>
                <c:pt idx="10">
                  <c:v>7.1824888716417396E-3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0-4028-9E24-806E7D28A927}"/>
            </c:ext>
          </c:extLst>
        </c:ser>
        <c:ser>
          <c:idx val="5"/>
          <c:order val="4"/>
          <c:tx>
            <c:strRef>
              <c:f>TIR!$F$1</c:f>
              <c:strCache>
                <c:ptCount val="1"/>
                <c:pt idx="0">
                  <c:v> Turim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TIR!$A$2:$A$12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TIR!$F$2:$F$12</c:f>
              <c:numCache>
                <c:formatCode>0.0%</c:formatCode>
                <c:ptCount val="11"/>
                <c:pt idx="0">
                  <c:v>-1.0200790435362201E-2</c:v>
                </c:pt>
                <c:pt idx="1">
                  <c:v>-2.0160918432741101E-3</c:v>
                </c:pt>
                <c:pt idx="2">
                  <c:v>-6.8921018100241904E-3</c:v>
                </c:pt>
                <c:pt idx="3">
                  <c:v>2.6997530492979899E-2</c:v>
                </c:pt>
                <c:pt idx="4">
                  <c:v>-1.0641014253891499E-3</c:v>
                </c:pt>
                <c:pt idx="5">
                  <c:v>-2.4466001257499302E-3</c:v>
                </c:pt>
                <c:pt idx="6">
                  <c:v>-1.92622568718991E-4</c:v>
                </c:pt>
                <c:pt idx="7">
                  <c:v>-1.97390366052374E-6</c:v>
                </c:pt>
                <c:pt idx="8">
                  <c:v>-2.6887103636057301E-3</c:v>
                </c:pt>
                <c:pt idx="9">
                  <c:v>8.1160128017065904E-4</c:v>
                </c:pt>
                <c:pt idx="10">
                  <c:v>-6.8030622303336299E-2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30-4028-9E24-806E7D28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13247"/>
        <c:axId val="1569385951"/>
      </c:barChart>
      <c:catAx>
        <c:axId val="1752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385951"/>
        <c:crosses val="autoZero"/>
        <c:auto val="1"/>
        <c:lblAlgn val="ctr"/>
        <c:lblOffset val="100"/>
        <c:noMultiLvlLbl val="0"/>
      </c:catAx>
      <c:valAx>
        <c:axId val="15693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Agregado!$H$2:$H$13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total</c:v>
                </c:pt>
              </c:strCache>
            </c:strRef>
          </c:cat>
          <c:val>
            <c:numRef>
              <c:f>Agregado!$I$2:$I$13</c:f>
              <c:numCache>
                <c:formatCode>0.00%</c:formatCode>
                <c:ptCount val="12"/>
                <c:pt idx="0">
                  <c:v>-9.11854103343465E-4</c:v>
                </c:pt>
                <c:pt idx="1">
                  <c:v>2.0005518763796912E-3</c:v>
                </c:pt>
                <c:pt idx="2">
                  <c:v>-1.2432938772034404E-2</c:v>
                </c:pt>
                <c:pt idx="3">
                  <c:v>-4.8533445874657096E-3</c:v>
                </c:pt>
                <c:pt idx="4">
                  <c:v>-9.5328884652049579E-5</c:v>
                </c:pt>
                <c:pt idx="5">
                  <c:v>-8.3383869011522142E-4</c:v>
                </c:pt>
                <c:pt idx="6">
                  <c:v>-5.1705565529622981E-3</c:v>
                </c:pt>
                <c:pt idx="7">
                  <c:v>1.2862918044836459E-3</c:v>
                </c:pt>
                <c:pt idx="8">
                  <c:v>7.9047784233804541E-2</c:v>
                </c:pt>
                <c:pt idx="9">
                  <c:v>2.9316410291784505E-3</c:v>
                </c:pt>
                <c:pt idx="10">
                  <c:v>2.5050540564296388E-3</c:v>
                </c:pt>
                <c:pt idx="11">
                  <c:v>-4.272445820433437E-3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6-48E4-91C5-342358B4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15103"/>
        <c:axId val="1954535343"/>
      </c:barChart>
      <c:catAx>
        <c:axId val="1752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535343"/>
        <c:crosses val="autoZero"/>
        <c:auto val="1"/>
        <c:lblAlgn val="ctr"/>
        <c:lblOffset val="100"/>
        <c:noMultiLvlLbl val="0"/>
      </c:catAx>
      <c:valAx>
        <c:axId val="195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</xdr:row>
      <xdr:rowOff>114300</xdr:rowOff>
    </xdr:from>
    <xdr:to>
      <xdr:col>22</xdr:col>
      <xdr:colOff>285750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B9127-8D2C-8B44-66AE-778E926E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52387</xdr:rowOff>
    </xdr:from>
    <xdr:to>
      <xdr:col>20</xdr:col>
      <xdr:colOff>285749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324E-314F-0C0D-74B3-AD1D714A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0</xdr:rowOff>
    </xdr:from>
    <xdr:to>
      <xdr:col>21</xdr:col>
      <xdr:colOff>104775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2C349-1CB9-A1D1-92C5-B1C34EF92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CC3C-9D33-47DF-AD47-4ED814D37CB5}">
  <dimension ref="A1:Q15"/>
  <sheetViews>
    <sheetView workbookViewId="0">
      <selection activeCell="B15" sqref="B15:G15"/>
    </sheetView>
  </sheetViews>
  <sheetFormatPr defaultRowHeight="15" x14ac:dyDescent="0.25"/>
  <cols>
    <col min="2" max="2" width="15.42578125" style="1" customWidth="1"/>
    <col min="3" max="3" width="10.5703125" style="1" bestFit="1" customWidth="1"/>
    <col min="4" max="4" width="22.140625" style="1" bestFit="1" customWidth="1"/>
    <col min="5" max="5" width="16.85546875" style="1" bestFit="1" customWidth="1"/>
    <col min="6" max="6" width="28.28515625" style="1" bestFit="1" customWidth="1"/>
    <col min="7" max="7" width="14.85546875" bestFit="1" customWidth="1"/>
    <col min="8" max="8" width="11.42578125" bestFit="1" customWidth="1"/>
    <col min="10" max="10" width="10.28515625" bestFit="1" customWidth="1"/>
    <col min="11" max="11" width="11.28515625" bestFit="1" customWidth="1"/>
    <col min="15" max="15" width="9" customWidth="1"/>
  </cols>
  <sheetData>
    <row r="1" spans="1:17" x14ac:dyDescent="0.25">
      <c r="A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17" x14ac:dyDescent="0.25">
      <c r="A2">
        <v>2012</v>
      </c>
      <c r="B2" s="5">
        <v>-1.07913669064748E-2</v>
      </c>
      <c r="C2" s="5">
        <v>1.1494252873563199E-2</v>
      </c>
      <c r="D2" s="5">
        <v>4.4614404079031198E-3</v>
      </c>
      <c r="E2" s="5">
        <v>1.5515903801396401E-3</v>
      </c>
      <c r="F2" s="5">
        <v>-9.12408759124087E-3</v>
      </c>
    </row>
    <row r="3" spans="1:17" x14ac:dyDescent="0.25">
      <c r="A3">
        <v>2013</v>
      </c>
      <c r="B3" s="5">
        <v>-6.96257615317667E-3</v>
      </c>
      <c r="C3" s="5">
        <v>0</v>
      </c>
      <c r="D3" s="5">
        <v>7.5700227100681302E-4</v>
      </c>
      <c r="E3" s="5">
        <v>3.6409147798384298E-3</v>
      </c>
      <c r="F3" s="5">
        <v>-1.9841269841269801E-3</v>
      </c>
      <c r="J3" s="2"/>
      <c r="K3" s="1"/>
      <c r="L3" s="1"/>
      <c r="M3" s="1"/>
      <c r="N3" s="6"/>
      <c r="O3" s="1"/>
      <c r="Q3" s="7"/>
    </row>
    <row r="4" spans="1:17" x14ac:dyDescent="0.25">
      <c r="A4">
        <v>2014</v>
      </c>
      <c r="B4" s="5">
        <v>-7.5590551181102306E-2</v>
      </c>
      <c r="C4" s="5">
        <v>0</v>
      </c>
      <c r="D4" s="5">
        <v>-1.6020864381520099E-2</v>
      </c>
      <c r="E4" s="5">
        <v>-5.57759048091224E-3</v>
      </c>
      <c r="F4" s="5">
        <v>-6.4724919093851101E-3</v>
      </c>
      <c r="G4" s="7"/>
      <c r="H4" s="6"/>
      <c r="I4" s="6"/>
      <c r="J4" s="2"/>
      <c r="K4" s="1"/>
      <c r="L4" s="1"/>
      <c r="M4" s="1"/>
      <c r="N4" s="6"/>
      <c r="O4" s="1"/>
      <c r="Q4" s="7"/>
    </row>
    <row r="5" spans="1:17" x14ac:dyDescent="0.25">
      <c r="A5">
        <v>2015</v>
      </c>
      <c r="B5" s="5">
        <v>-2.5000000000000001E-3</v>
      </c>
      <c r="C5" s="5">
        <v>0</v>
      </c>
      <c r="D5" s="5">
        <v>6.7567567567567502E-3</v>
      </c>
      <c r="E5" s="5">
        <v>-9.2580346515011205E-3</v>
      </c>
      <c r="F5" s="5">
        <v>2.4844720496894401E-2</v>
      </c>
      <c r="G5" s="7"/>
      <c r="H5" s="6"/>
      <c r="I5" s="6"/>
      <c r="J5" s="2"/>
      <c r="K5" s="1"/>
      <c r="L5" s="1"/>
      <c r="M5" s="1"/>
      <c r="N5" s="6"/>
      <c r="O5" s="1"/>
      <c r="Q5" s="7"/>
    </row>
    <row r="6" spans="1:17" x14ac:dyDescent="0.25">
      <c r="A6">
        <v>2016</v>
      </c>
      <c r="B6" s="5">
        <v>0</v>
      </c>
      <c r="C6" s="5">
        <v>-4.296875E-2</v>
      </c>
      <c r="D6" s="5">
        <v>-1.6637478108581401E-2</v>
      </c>
      <c r="E6" s="5">
        <v>3.0598368087035302E-3</v>
      </c>
      <c r="F6" s="5">
        <v>0</v>
      </c>
      <c r="G6" s="7"/>
      <c r="H6" s="6"/>
      <c r="I6" s="6"/>
      <c r="J6" s="2"/>
      <c r="K6" s="1"/>
      <c r="L6" s="1"/>
      <c r="M6" s="1"/>
      <c r="N6" s="6"/>
      <c r="O6" s="1"/>
      <c r="Q6" s="7"/>
    </row>
    <row r="7" spans="1:17" x14ac:dyDescent="0.25">
      <c r="A7">
        <v>2017</v>
      </c>
      <c r="B7" s="5">
        <v>0</v>
      </c>
      <c r="C7" s="5">
        <v>-2.41545893719806E-2</v>
      </c>
      <c r="D7" s="5">
        <v>-1.5818091942659401E-2</v>
      </c>
      <c r="E7" s="5">
        <v>2.2072936660268699E-3</v>
      </c>
      <c r="F7" s="5">
        <v>0</v>
      </c>
      <c r="G7" s="7"/>
      <c r="H7" s="6"/>
      <c r="I7" s="6"/>
      <c r="J7" s="2"/>
      <c r="K7" s="1"/>
      <c r="L7" s="1"/>
      <c r="M7" s="1"/>
      <c r="N7" s="6"/>
      <c r="O7" s="1"/>
      <c r="P7" s="8"/>
      <c r="Q7" s="7"/>
    </row>
    <row r="8" spans="1:17" x14ac:dyDescent="0.25">
      <c r="A8">
        <v>2018</v>
      </c>
      <c r="B8" s="5">
        <v>-1.30718954248366E-2</v>
      </c>
      <c r="C8" s="5">
        <v>-2.77777777777777E-2</v>
      </c>
      <c r="D8" s="5">
        <v>-3.02686341278849E-2</v>
      </c>
      <c r="E8" s="5">
        <v>6.6736581180283996E-4</v>
      </c>
      <c r="F8" s="5">
        <v>0</v>
      </c>
      <c r="G8" s="7"/>
      <c r="H8" s="6"/>
      <c r="I8" s="6"/>
      <c r="J8" s="2"/>
      <c r="K8" s="1"/>
      <c r="L8" s="1"/>
      <c r="M8" s="1"/>
      <c r="N8" s="6"/>
      <c r="O8" s="1"/>
      <c r="Q8" s="5"/>
    </row>
    <row r="9" spans="1:17" x14ac:dyDescent="0.25">
      <c r="A9">
        <v>2019</v>
      </c>
      <c r="B9" s="5">
        <v>-4.7169811320754698E-3</v>
      </c>
      <c r="C9" s="5">
        <v>0</v>
      </c>
      <c r="D9" s="5">
        <v>-3.5545023696682402E-3</v>
      </c>
      <c r="E9" s="5">
        <v>2.3817345597897501E-3</v>
      </c>
      <c r="F9" s="5">
        <v>0</v>
      </c>
    </row>
    <row r="10" spans="1:17" x14ac:dyDescent="0.25">
      <c r="A10">
        <v>2020</v>
      </c>
      <c r="B10" s="5">
        <v>-1.5810276679841799E-2</v>
      </c>
      <c r="C10" s="5">
        <v>5.3908355795148199E-3</v>
      </c>
      <c r="D10" s="5">
        <v>9.8944591029023702E-3</v>
      </c>
      <c r="E10" s="5">
        <v>0.10275489917637</v>
      </c>
      <c r="F10" s="5">
        <v>-3.5087719298245602E-3</v>
      </c>
      <c r="G10" s="7"/>
      <c r="H10" s="7"/>
      <c r="I10" s="7"/>
      <c r="J10" s="7"/>
      <c r="K10" s="4"/>
      <c r="L10" s="10"/>
      <c r="Q10" s="7"/>
    </row>
    <row r="11" spans="1:17" x14ac:dyDescent="0.25">
      <c r="A11">
        <v>2021</v>
      </c>
      <c r="B11" s="5">
        <v>0</v>
      </c>
      <c r="C11" s="5">
        <v>-2.8070175438596402E-2</v>
      </c>
      <c r="D11" s="5">
        <v>7.3021511742648497E-3</v>
      </c>
      <c r="E11" s="5">
        <v>3.7880456327357599E-3</v>
      </c>
      <c r="F11" s="5">
        <v>0</v>
      </c>
      <c r="G11" s="9"/>
      <c r="H11" s="9"/>
      <c r="I11" s="9"/>
      <c r="J11" s="9"/>
      <c r="L11" s="7"/>
      <c r="Q11" s="9"/>
    </row>
    <row r="12" spans="1:17" x14ac:dyDescent="0.25">
      <c r="A12">
        <v>2022</v>
      </c>
      <c r="B12" s="5">
        <v>-1.8587360594795502E-2</v>
      </c>
      <c r="C12" s="5">
        <v>1.8181818181818099E-3</v>
      </c>
      <c r="D12" s="5">
        <v>-5.2251803931326196E-3</v>
      </c>
      <c r="E12" s="5">
        <v>7.8259868799631701E-3</v>
      </c>
      <c r="F12" s="5">
        <v>-7.6350093109869593E-2</v>
      </c>
    </row>
    <row r="13" spans="1:17" x14ac:dyDescent="0.25">
      <c r="A13" t="s">
        <v>1</v>
      </c>
      <c r="B13" s="5">
        <v>-0.73684210526315697</v>
      </c>
      <c r="C13" s="5">
        <v>-1.7123287671232799E-2</v>
      </c>
      <c r="D13" s="5">
        <v>-0.25429219306770301</v>
      </c>
      <c r="E13" s="5">
        <v>7.2555731819320304E-2</v>
      </c>
      <c r="F13" s="5">
        <v>0.35748792270531399</v>
      </c>
    </row>
    <row r="15" spans="1:17" x14ac:dyDescent="0.25">
      <c r="B15" s="12">
        <f>AVERAGE(B2:B12)</f>
        <v>-1.3457364370209375E-2</v>
      </c>
      <c r="C15" s="12">
        <f t="shared" ref="C15:F15" si="0">AVERAGE(C2:C12)</f>
        <v>-9.4789111197358961E-3</v>
      </c>
      <c r="D15" s="12">
        <f t="shared" si="0"/>
        <v>-5.3048128736920691E-3</v>
      </c>
      <c r="E15" s="12">
        <f t="shared" si="0"/>
        <v>1.0276549323905147E-2</v>
      </c>
      <c r="F15" s="12">
        <f t="shared" si="0"/>
        <v>-6.5995319115957013E-3</v>
      </c>
      <c r="G15" s="9">
        <f>AVERAGE(B15:F15)</f>
        <v>-4.9128141902655782E-3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ECA6-2359-4B3B-B8DB-E2B3A5A23530}">
  <dimension ref="A1:G15"/>
  <sheetViews>
    <sheetView tabSelected="1" workbookViewId="0">
      <selection activeCell="S1" sqref="S1"/>
    </sheetView>
  </sheetViews>
  <sheetFormatPr defaultRowHeight="15" x14ac:dyDescent="0.25"/>
  <sheetData>
    <row r="1" spans="1:7" x14ac:dyDescent="0.25">
      <c r="A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7" x14ac:dyDescent="0.25">
      <c r="A2">
        <v>2012</v>
      </c>
      <c r="B2" s="6">
        <v>-1.17888745728167E-2</v>
      </c>
      <c r="C2" s="6">
        <v>1.71841496688067E-2</v>
      </c>
      <c r="D2" s="6">
        <v>4.97585439830472E-3</v>
      </c>
      <c r="E2" s="6">
        <v>1.7978541944725301E-3</v>
      </c>
      <c r="F2" s="6">
        <v>-1.0200790435362201E-2</v>
      </c>
    </row>
    <row r="3" spans="1:7" x14ac:dyDescent="0.25">
      <c r="A3">
        <v>2013</v>
      </c>
      <c r="B3" s="6">
        <v>-6.6683212553844103E-3</v>
      </c>
      <c r="C3" s="6">
        <v>-2.6806277089434999E-3</v>
      </c>
      <c r="D3" s="6">
        <v>8.4150259772952597E-4</v>
      </c>
      <c r="E3" s="6">
        <v>3.6395116939567001E-3</v>
      </c>
      <c r="F3" s="6">
        <v>-2.0160918432741101E-3</v>
      </c>
    </row>
    <row r="4" spans="1:7" x14ac:dyDescent="0.25">
      <c r="A4">
        <v>2014</v>
      </c>
      <c r="B4" s="6">
        <v>-6.9561345456443102E-2</v>
      </c>
      <c r="C4" s="6">
        <v>-1.73750833914998E-3</v>
      </c>
      <c r="D4" s="6">
        <v>-1.5716007282490001E-2</v>
      </c>
      <c r="E4" s="6">
        <v>-5.6579772582005996E-3</v>
      </c>
      <c r="F4" s="6">
        <v>-6.8921018100241904E-3</v>
      </c>
    </row>
    <row r="5" spans="1:7" x14ac:dyDescent="0.25">
      <c r="A5">
        <v>2015</v>
      </c>
      <c r="B5" s="6">
        <v>-3.3987812331730499E-3</v>
      </c>
      <c r="C5" s="6">
        <v>9.6213655328147797E-4</v>
      </c>
      <c r="D5" s="6">
        <v>6.5615245014081199E-3</v>
      </c>
      <c r="E5" s="6">
        <v>-9.7296864791951397E-3</v>
      </c>
      <c r="F5" s="6">
        <v>2.6997530492979899E-2</v>
      </c>
    </row>
    <row r="6" spans="1:7" x14ac:dyDescent="0.25">
      <c r="A6">
        <v>2016</v>
      </c>
      <c r="B6" s="6">
        <v>-4.3463370734928503E-3</v>
      </c>
      <c r="C6" s="6">
        <v>-5.1253060241252202E-2</v>
      </c>
      <c r="D6" s="6">
        <v>-1.9037725031887599E-2</v>
      </c>
      <c r="E6" s="6">
        <v>3.5306334693705399E-3</v>
      </c>
      <c r="F6" s="6">
        <v>-1.0641014253891499E-3</v>
      </c>
    </row>
    <row r="7" spans="1:7" x14ac:dyDescent="0.25">
      <c r="A7">
        <v>2017</v>
      </c>
      <c r="B7" s="6">
        <v>-2.9104864032824997E-4</v>
      </c>
      <c r="C7" s="6">
        <v>-2.70151054883736E-2</v>
      </c>
      <c r="D7" s="6">
        <v>-1.8060060536273698E-2</v>
      </c>
      <c r="E7" s="6">
        <v>2.5371355700107802E-3</v>
      </c>
      <c r="F7" s="6">
        <v>-2.4466001257499302E-3</v>
      </c>
    </row>
    <row r="8" spans="1:7" x14ac:dyDescent="0.25">
      <c r="A8">
        <v>2018</v>
      </c>
      <c r="B8" s="6">
        <v>-1.50442795717598E-2</v>
      </c>
      <c r="C8" s="6">
        <v>-2.8767545082015698E-2</v>
      </c>
      <c r="D8" s="6">
        <v>-3.07133547835702E-2</v>
      </c>
      <c r="E8" s="6">
        <v>6.76357453068821E-4</v>
      </c>
      <c r="F8" s="6">
        <v>-1.92622568718991E-4</v>
      </c>
    </row>
    <row r="9" spans="1:7" x14ac:dyDescent="0.25">
      <c r="A9">
        <v>2019</v>
      </c>
      <c r="B9" s="6">
        <v>-4.2614523052204503E-3</v>
      </c>
      <c r="C9" s="6">
        <v>-1.31240328106474E-3</v>
      </c>
      <c r="D9" s="6">
        <v>-4.1988299548658603E-3</v>
      </c>
      <c r="E9" s="6">
        <v>2.7872901059304801E-3</v>
      </c>
      <c r="F9" s="6">
        <v>-1.97390366052374E-6</v>
      </c>
    </row>
    <row r="10" spans="1:7" x14ac:dyDescent="0.25">
      <c r="A10">
        <v>2020</v>
      </c>
      <c r="B10" s="6">
        <v>-1.37456581810426E-2</v>
      </c>
      <c r="C10" s="6">
        <v>5.4835010148270797E-3</v>
      </c>
      <c r="D10" s="6">
        <v>9.1179088672188602E-3</v>
      </c>
      <c r="E10" s="6">
        <v>0.108849485036822</v>
      </c>
      <c r="F10" s="6">
        <v>-2.6887103636057301E-3</v>
      </c>
    </row>
    <row r="11" spans="1:7" x14ac:dyDescent="0.25">
      <c r="A11">
        <v>2021</v>
      </c>
      <c r="B11" s="6">
        <v>5.3695333095304899E-4</v>
      </c>
      <c r="C11" s="6">
        <v>-2.7006775303652902E-2</v>
      </c>
      <c r="D11" s="6">
        <v>7.37647810488195E-3</v>
      </c>
      <c r="E11" s="6">
        <v>3.7498283160226601E-3</v>
      </c>
      <c r="F11" s="6">
        <v>8.1160128017065904E-4</v>
      </c>
    </row>
    <row r="12" spans="1:7" x14ac:dyDescent="0.25">
      <c r="A12">
        <v>2022</v>
      </c>
      <c r="B12" s="6">
        <v>-1.7030771222979298E-2</v>
      </c>
      <c r="C12" s="6">
        <v>2.2928646939359698E-3</v>
      </c>
      <c r="D12" s="6">
        <v>-4.96619176448076E-3</v>
      </c>
      <c r="E12" s="6">
        <v>7.1824888716417396E-3</v>
      </c>
      <c r="F12" s="6">
        <v>-6.8030622303336299E-2</v>
      </c>
    </row>
    <row r="13" spans="1:7" x14ac:dyDescent="0.25">
      <c r="A13" t="s">
        <v>1</v>
      </c>
      <c r="B13" s="6">
        <v>-0.92490630320904399</v>
      </c>
      <c r="C13" s="6">
        <v>-3.9188551888525297E-2</v>
      </c>
      <c r="D13" s="6">
        <v>-0.41542623533289502</v>
      </c>
      <c r="E13" s="6">
        <v>0.15966884676558099</v>
      </c>
      <c r="F13" s="6">
        <v>0.69098723277892804</v>
      </c>
    </row>
    <row r="15" spans="1:7" x14ac:dyDescent="0.25">
      <c r="B15" s="13">
        <f>AVERAGE(B2:B12)</f>
        <v>-1.3236356016517042E-2</v>
      </c>
      <c r="C15" s="13">
        <f t="shared" ref="C15:F15" si="0">AVERAGE(C2:C12)</f>
        <v>-1.0350033955781946E-2</v>
      </c>
      <c r="D15" s="13">
        <f t="shared" si="0"/>
        <v>-5.8017182621840852E-3</v>
      </c>
      <c r="E15" s="13">
        <f t="shared" si="0"/>
        <v>1.0851174633990957E-2</v>
      </c>
      <c r="F15" s="13">
        <f t="shared" si="0"/>
        <v>-5.9749530005427792E-3</v>
      </c>
      <c r="G15" s="9">
        <f>AVERAGE(B15:F15)</f>
        <v>-4.9023773202069802E-3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E88E-BCF2-4506-8227-E9DE78C029B5}">
  <dimension ref="A1:J13"/>
  <sheetViews>
    <sheetView workbookViewId="0">
      <selection activeCell="J13" sqref="J13"/>
    </sheetView>
  </sheetViews>
  <sheetFormatPr defaultRowHeight="15" x14ac:dyDescent="0.25"/>
  <cols>
    <col min="2" max="4" width="9.28515625" bestFit="1" customWidth="1"/>
    <col min="5" max="5" width="10.7109375" bestFit="1" customWidth="1"/>
    <col min="6" max="6" width="9.5703125" bestFit="1" customWidth="1"/>
    <col min="7" max="7" width="9.5703125" customWidth="1"/>
  </cols>
  <sheetData>
    <row r="1" spans="1:10" x14ac:dyDescent="0.25">
      <c r="A1" s="1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10" x14ac:dyDescent="0.25">
      <c r="A2">
        <v>2012</v>
      </c>
      <c r="B2" s="3">
        <v>0.24276096268439601</v>
      </c>
      <c r="C2" s="3">
        <v>0.24091978622155499</v>
      </c>
      <c r="D2" s="3">
        <v>0.23989883866643999</v>
      </c>
      <c r="E2" s="3">
        <v>-1.2</v>
      </c>
      <c r="F2" s="3">
        <v>1316</v>
      </c>
      <c r="G2" s="3"/>
      <c r="H2">
        <f>A2</f>
        <v>2012</v>
      </c>
      <c r="I2" s="7">
        <f>E2/F2</f>
        <v>-9.11854103343465E-4</v>
      </c>
    </row>
    <row r="3" spans="1:10" x14ac:dyDescent="0.25">
      <c r="A3">
        <v>2013</v>
      </c>
      <c r="B3" s="3">
        <v>3.2975953349950099E-2</v>
      </c>
      <c r="C3" s="3">
        <v>2.9044952498705701E-2</v>
      </c>
      <c r="D3" s="3">
        <v>3.1085896545750499E-2</v>
      </c>
      <c r="E3" s="3">
        <v>2.9</v>
      </c>
      <c r="F3" s="3">
        <v>1449.6</v>
      </c>
      <c r="G3" s="3"/>
      <c r="H3">
        <f t="shared" ref="H3:H13" si="0">A3</f>
        <v>2013</v>
      </c>
      <c r="I3" s="7">
        <f t="shared" ref="I3:I13" si="1">E3/F3</f>
        <v>2.0005518763796912E-3</v>
      </c>
    </row>
    <row r="4" spans="1:10" x14ac:dyDescent="0.25">
      <c r="A4">
        <v>2014</v>
      </c>
      <c r="B4" s="3">
        <v>1.7093553976571099E-2</v>
      </c>
      <c r="C4" s="3">
        <v>2.6904581886104E-2</v>
      </c>
      <c r="D4" s="3">
        <v>1.45525390763556E-2</v>
      </c>
      <c r="E4" s="3">
        <v>-14.6</v>
      </c>
      <c r="F4" s="3">
        <v>1174.3</v>
      </c>
      <c r="G4" s="3"/>
      <c r="H4">
        <f t="shared" si="0"/>
        <v>2014</v>
      </c>
      <c r="I4" s="7">
        <f t="shared" si="1"/>
        <v>-1.2432938772034404E-2</v>
      </c>
    </row>
    <row r="5" spans="1:10" x14ac:dyDescent="0.25">
      <c r="A5">
        <v>2015</v>
      </c>
      <c r="B5" s="3">
        <v>2.5838206982304299E-2</v>
      </c>
      <c r="C5" s="3">
        <v>2.9541399442835199E-2</v>
      </c>
      <c r="D5" s="3">
        <v>2.4512211013519799E-2</v>
      </c>
      <c r="E5" s="3">
        <v>-4.5999999999999996</v>
      </c>
      <c r="F5" s="3">
        <v>947.8</v>
      </c>
      <c r="G5" s="3"/>
      <c r="H5">
        <f t="shared" si="0"/>
        <v>2015</v>
      </c>
      <c r="I5" s="7">
        <f t="shared" si="1"/>
        <v>-4.8533445874657096E-3</v>
      </c>
    </row>
    <row r="6" spans="1:10" x14ac:dyDescent="0.25">
      <c r="A6">
        <v>2016</v>
      </c>
      <c r="B6" s="3">
        <v>0.240763075012704</v>
      </c>
      <c r="C6" s="3">
        <v>0.244612781126443</v>
      </c>
      <c r="D6" s="3">
        <v>0.24446378979272701</v>
      </c>
      <c r="E6" s="3">
        <v>-0.1</v>
      </c>
      <c r="F6" s="3">
        <v>1049</v>
      </c>
      <c r="G6" s="3"/>
      <c r="H6">
        <f t="shared" si="0"/>
        <v>2016</v>
      </c>
      <c r="I6" s="7">
        <f t="shared" si="1"/>
        <v>-9.5328884652049579E-5</v>
      </c>
    </row>
    <row r="7" spans="1:10" x14ac:dyDescent="0.25">
      <c r="A7">
        <v>2017</v>
      </c>
      <c r="B7" s="3">
        <v>0.28264162308754698</v>
      </c>
      <c r="C7" s="3">
        <v>0.270449998568564</v>
      </c>
      <c r="D7" s="3">
        <v>0.26950176754167599</v>
      </c>
      <c r="E7" s="3">
        <v>-1.1000000000000001</v>
      </c>
      <c r="F7" s="3">
        <v>1319.2</v>
      </c>
      <c r="G7" s="3"/>
      <c r="H7">
        <f t="shared" si="0"/>
        <v>2017</v>
      </c>
      <c r="I7" s="7">
        <f t="shared" si="1"/>
        <v>-8.3383869011522142E-4</v>
      </c>
    </row>
    <row r="8" spans="1:10" x14ac:dyDescent="0.25">
      <c r="A8">
        <v>2018</v>
      </c>
      <c r="B8" s="3">
        <v>9.1142736056086401E-2</v>
      </c>
      <c r="C8" s="3">
        <v>9.2559945237134997E-2</v>
      </c>
      <c r="D8" s="3">
        <v>8.7347554549805903E-2</v>
      </c>
      <c r="E8" s="3">
        <v>-7.2</v>
      </c>
      <c r="F8" s="3">
        <v>1392.5</v>
      </c>
      <c r="G8" s="3"/>
      <c r="H8">
        <f t="shared" si="0"/>
        <v>2018</v>
      </c>
      <c r="I8" s="7">
        <f t="shared" si="1"/>
        <v>-5.1705565529622981E-3</v>
      </c>
    </row>
    <row r="9" spans="1:10" x14ac:dyDescent="0.25">
      <c r="A9">
        <v>2019</v>
      </c>
      <c r="B9" s="3">
        <v>0.44889835542167</v>
      </c>
      <c r="C9" s="3">
        <v>0.43759735550407802</v>
      </c>
      <c r="D9" s="3">
        <v>0.43909118381768902</v>
      </c>
      <c r="E9" s="3">
        <v>2.1</v>
      </c>
      <c r="F9" s="3">
        <v>1632.6</v>
      </c>
      <c r="G9" s="3"/>
      <c r="H9">
        <f t="shared" si="0"/>
        <v>2019</v>
      </c>
      <c r="I9" s="7">
        <f t="shared" si="1"/>
        <v>1.2862918044836459E-3</v>
      </c>
    </row>
    <row r="10" spans="1:10" x14ac:dyDescent="0.25">
      <c r="A10">
        <v>2020</v>
      </c>
      <c r="B10" s="3">
        <v>0.245405015275828</v>
      </c>
      <c r="C10" s="3">
        <v>0.17739710577303899</v>
      </c>
      <c r="D10" s="3">
        <v>0.25820508542760401</v>
      </c>
      <c r="E10" s="3">
        <v>182.3</v>
      </c>
      <c r="F10" s="3">
        <v>2306.1999999999998</v>
      </c>
      <c r="G10" s="3"/>
      <c r="H10">
        <f t="shared" si="0"/>
        <v>2020</v>
      </c>
      <c r="I10" s="7">
        <f t="shared" si="1"/>
        <v>7.9047784233804541E-2</v>
      </c>
    </row>
    <row r="11" spans="1:10" x14ac:dyDescent="0.25">
      <c r="A11">
        <v>2021</v>
      </c>
      <c r="B11" s="3">
        <v>-0.169722967614194</v>
      </c>
      <c r="C11" s="3">
        <v>-0.17265006218587201</v>
      </c>
      <c r="D11" s="3">
        <v>-0.16974319186312201</v>
      </c>
      <c r="E11" s="3">
        <v>8.5</v>
      </c>
      <c r="F11" s="3">
        <v>2899.4</v>
      </c>
      <c r="G11" s="3"/>
      <c r="H11">
        <f t="shared" si="0"/>
        <v>2021</v>
      </c>
      <c r="I11" s="7">
        <f t="shared" si="1"/>
        <v>2.9316410291784505E-3</v>
      </c>
    </row>
    <row r="12" spans="1:10" x14ac:dyDescent="0.25">
      <c r="A12">
        <v>2022</v>
      </c>
      <c r="B12" s="3">
        <v>-0.13150870959646399</v>
      </c>
      <c r="C12" s="3">
        <v>-0.13092540527388</v>
      </c>
      <c r="D12" s="3">
        <v>-0.12860698014549299</v>
      </c>
      <c r="E12" s="3">
        <v>5.7</v>
      </c>
      <c r="F12" s="3">
        <v>2275.4</v>
      </c>
      <c r="G12" s="3"/>
      <c r="H12">
        <f t="shared" si="0"/>
        <v>2022</v>
      </c>
      <c r="I12" s="7">
        <f t="shared" si="1"/>
        <v>2.5050540564296388E-3</v>
      </c>
      <c r="J12" s="9"/>
    </row>
    <row r="13" spans="1:10" x14ac:dyDescent="0.25">
      <c r="A13" t="s">
        <v>1</v>
      </c>
      <c r="B13" s="3">
        <v>1.96758794243811</v>
      </c>
      <c r="C13" s="3">
        <v>1.82513399631971</v>
      </c>
      <c r="D13" s="3">
        <v>1.8164837525214601</v>
      </c>
      <c r="E13" s="3">
        <v>-6.9</v>
      </c>
      <c r="F13" s="3">
        <v>1615</v>
      </c>
      <c r="G13" s="3"/>
      <c r="H13" t="str">
        <f t="shared" si="0"/>
        <v>total</v>
      </c>
      <c r="I13" s="7">
        <f t="shared" si="1"/>
        <v>-4.272445820433437E-3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Individuais</vt:lpstr>
      <vt:lpstr>TIR</vt:lpstr>
      <vt:lpstr>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Brisac</dc:creator>
  <cp:lastModifiedBy>Marcelo Brisac</cp:lastModifiedBy>
  <dcterms:created xsi:type="dcterms:W3CDTF">2023-08-16T16:32:24Z</dcterms:created>
  <dcterms:modified xsi:type="dcterms:W3CDTF">2023-08-18T19:46:06Z</dcterms:modified>
</cp:coreProperties>
</file>